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27.2 mlrd 08.12.2022\7.9\"/>
    </mc:Choice>
  </mc:AlternateContent>
  <bookViews>
    <workbookView xWindow="0" yWindow="0" windowWidth="28755" windowHeight="11880" tabRatio="563" activeTab="5"/>
  </bookViews>
  <sheets>
    <sheet name="1" sheetId="77" r:id="rId1"/>
    <sheet name="2" sheetId="76" r:id="rId2"/>
    <sheet name="3" sheetId="87" r:id="rId3"/>
    <sheet name="4" sheetId="80" r:id="rId4"/>
    <sheet name="5" sheetId="84" r:id="rId5"/>
    <sheet name="6" sheetId="85" r:id="rId6"/>
    <sheet name="7" sheetId="86" r:id="rId7"/>
  </sheets>
  <externalReferences>
    <externalReference r:id="rId8"/>
    <externalReference r:id="rId9"/>
  </externalReferences>
  <definedNames>
    <definedName name="_xlnm._FilterDatabase" localSheetId="0" hidden="1">'1'!$A$10:$D$73</definedName>
    <definedName name="_xlnm._FilterDatabase" localSheetId="1" hidden="1">'2'!$D$1:$E$54</definedName>
    <definedName name="_tab10" localSheetId="2">#REF!</definedName>
    <definedName name="_tab10" localSheetId="4">#REF!</definedName>
    <definedName name="_tab10">#REF!</definedName>
    <definedName name="_tab11" localSheetId="2">#REF!</definedName>
    <definedName name="_tab11" localSheetId="4">#REF!</definedName>
    <definedName name="_tab11">#REF!</definedName>
    <definedName name="_tab12" localSheetId="2">#REF!</definedName>
    <definedName name="_tab12" localSheetId="4">#REF!</definedName>
    <definedName name="_tab12">#REF!</definedName>
    <definedName name="_tab13" localSheetId="2">#REF!</definedName>
    <definedName name="_tab13" localSheetId="4">#REF!</definedName>
    <definedName name="_tab13">#REF!</definedName>
    <definedName name="_tab14" localSheetId="2">#REF!</definedName>
    <definedName name="_tab14" localSheetId="4">#REF!</definedName>
    <definedName name="_tab14">#REF!</definedName>
    <definedName name="_tab15" localSheetId="2">#REF!</definedName>
    <definedName name="_tab15" localSheetId="4">#REF!</definedName>
    <definedName name="_tab15">#REF!</definedName>
    <definedName name="_tab16" localSheetId="2">#REF!</definedName>
    <definedName name="_tab16" localSheetId="4">#REF!</definedName>
    <definedName name="_tab16">#REF!</definedName>
    <definedName name="_tab17" localSheetId="2">#REF!</definedName>
    <definedName name="_tab17" localSheetId="4">#REF!</definedName>
    <definedName name="_tab17">#REF!</definedName>
    <definedName name="_tab18" localSheetId="2">#REF!</definedName>
    <definedName name="_tab18" localSheetId="4">#REF!</definedName>
    <definedName name="_tab18">#REF!</definedName>
    <definedName name="_tab19" localSheetId="2">#REF!</definedName>
    <definedName name="_tab19" localSheetId="4">#REF!</definedName>
    <definedName name="_tab19">#REF!</definedName>
    <definedName name="_tab20" localSheetId="2">#REF!</definedName>
    <definedName name="_tab20" localSheetId="4">#REF!</definedName>
    <definedName name="_tab20">#REF!</definedName>
    <definedName name="_tab21" localSheetId="2">#REF!</definedName>
    <definedName name="_tab21" localSheetId="4">#REF!</definedName>
    <definedName name="_tab21">#REF!</definedName>
    <definedName name="_tab22" localSheetId="2">#REF!</definedName>
    <definedName name="_tab22" localSheetId="4">#REF!</definedName>
    <definedName name="_tab22">#REF!</definedName>
    <definedName name="_tab23" localSheetId="2">#REF!</definedName>
    <definedName name="_tab23" localSheetId="4">#REF!</definedName>
    <definedName name="_tab23">#REF!</definedName>
    <definedName name="_tab24" localSheetId="2">#REF!</definedName>
    <definedName name="_tab24" localSheetId="4">#REF!</definedName>
    <definedName name="_tab24">#REF!</definedName>
    <definedName name="_tab5" localSheetId="2">#REF!</definedName>
    <definedName name="_tab5" localSheetId="4">#REF!</definedName>
    <definedName name="_tab5">#REF!</definedName>
    <definedName name="_tab6" localSheetId="2">#REF!</definedName>
    <definedName name="_tab6" localSheetId="4">#REF!</definedName>
    <definedName name="_tab6">#REF!</definedName>
    <definedName name="_tab7" localSheetId="2">#REF!</definedName>
    <definedName name="_tab7" localSheetId="4">#REF!</definedName>
    <definedName name="_tab7">#REF!</definedName>
    <definedName name="_tab8" localSheetId="2">#REF!</definedName>
    <definedName name="_tab8" localSheetId="4">#REF!</definedName>
    <definedName name="_tab8">#REF!</definedName>
    <definedName name="_tab9" localSheetId="2">#REF!</definedName>
    <definedName name="_tab9" localSheetId="4">#REF!</definedName>
    <definedName name="_tab9">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4">#REF!,#REF!,#REF!,#REF!,#REF!</definedName>
    <definedName name="par_qual">#REF!,#REF!,#REF!,#REF!,#REF!</definedName>
    <definedName name="par_time" localSheetId="2">#REF!,#REF!,#REF!,#REF!</definedName>
    <definedName name="par_time" localSheetId="4">#REF!,#REF!,#REF!,#REF!</definedName>
    <definedName name="par_time">#REF!,#REF!,#REF!,#REF!</definedName>
    <definedName name="par2.12s" localSheetId="2">#REF!</definedName>
    <definedName name="par2.12s" localSheetId="4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4">#REF!,#REF!</definedName>
    <definedName name="par2.5s">#REF!,#REF!</definedName>
    <definedName name="par2.6s" localSheetId="2">#REF!,#REF!,#REF!,#REF!</definedName>
    <definedName name="par2.6s" localSheetId="4">#REF!,#REF!,#REF!,#REF!</definedName>
    <definedName name="par2.6s">#REF!,#REF!,#REF!,#REF!</definedName>
    <definedName name="par2.7s" localSheetId="2">#REF!,#REF!</definedName>
    <definedName name="par2.7s" localSheetId="4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4">#REF!,#REF!</definedName>
    <definedName name="par4.10s">#REF!,#REF!</definedName>
    <definedName name="par4.11d" localSheetId="2">#REF!,#REF!,#REF!,#REF!,#REF!</definedName>
    <definedName name="par4.11d" localSheetId="4">#REF!,#REF!,#REF!,#REF!,#REF!</definedName>
    <definedName name="par4.11d">#REF!,#REF!,#REF!,#REF!,#REF!</definedName>
    <definedName name="par4.12d" localSheetId="2">#REF!</definedName>
    <definedName name="par4.12d" localSheetId="4">#REF!</definedName>
    <definedName name="par4.12d">#REF!</definedName>
    <definedName name="par4.13s" localSheetId="2">#REF!</definedName>
    <definedName name="par4.13s" localSheetId="4">#REF!</definedName>
    <definedName name="par4.13s">#REF!</definedName>
    <definedName name="par4.14" localSheetId="2">#REF!,#REF!,#REF!,#REF!,#REF!,#REF!</definedName>
    <definedName name="par4.14" localSheetId="4">#REF!,#REF!,#REF!,#REF!,#REF!,#REF!</definedName>
    <definedName name="par4.14">#REF!,#REF!,#REF!,#REF!,#REF!,#REF!</definedName>
    <definedName name="par4.15" localSheetId="2">#REF!,#REF!,#REF!</definedName>
    <definedName name="par4.15" localSheetId="4">#REF!,#REF!,#REF!</definedName>
    <definedName name="par4.15">#REF!,#REF!,#REF!</definedName>
    <definedName name="par4.16" localSheetId="2">#REF!,#REF!,#REF!</definedName>
    <definedName name="par4.16" localSheetId="4">#REF!,#REF!,#REF!</definedName>
    <definedName name="par4.16">#REF!,#REF!,#REF!</definedName>
    <definedName name="par4.17" localSheetId="2">#REF!,#REF!,#REF!,#REF!</definedName>
    <definedName name="par4.17" localSheetId="4">#REF!,#REF!,#REF!,#REF!</definedName>
    <definedName name="par4.17">#REF!,#REF!,#REF!,#REF!</definedName>
    <definedName name="par4.18d" localSheetId="2">#REF!,#REF!</definedName>
    <definedName name="par4.18d" localSheetId="4">#REF!,#REF!</definedName>
    <definedName name="par4.18d">#REF!,#REF!</definedName>
    <definedName name="par4.19s" localSheetId="2">#REF!</definedName>
    <definedName name="par4.19s" localSheetId="4">#REF!</definedName>
    <definedName name="par4.19s">#REF!</definedName>
    <definedName name="par4.20f" localSheetId="2">#REF!</definedName>
    <definedName name="par4.20f" localSheetId="4">#REF!</definedName>
    <definedName name="par4.20f">#REF!</definedName>
    <definedName name="par4.21f" localSheetId="2">#REF!</definedName>
    <definedName name="par4.21f" localSheetId="4">#REF!</definedName>
    <definedName name="par4.21f">#REF!</definedName>
    <definedName name="par4.22" localSheetId="2">#REF!</definedName>
    <definedName name="par4.22" localSheetId="4">#REF!</definedName>
    <definedName name="par4.22">#REF!</definedName>
    <definedName name="par4.4" localSheetId="2">#REF!</definedName>
    <definedName name="par4.4" localSheetId="4">#REF!</definedName>
    <definedName name="par4.4">#REF!</definedName>
    <definedName name="par4.5" localSheetId="2">#REF!</definedName>
    <definedName name="par4.5" localSheetId="4">#REF!</definedName>
    <definedName name="par4.5">#REF!</definedName>
    <definedName name="par4.6s" localSheetId="2">#REF!</definedName>
    <definedName name="par4.6s" localSheetId="4">#REF!</definedName>
    <definedName name="par4.6s">#REF!</definedName>
    <definedName name="par4.7s" localSheetId="2">#REF!</definedName>
    <definedName name="par4.7s" localSheetId="4">#REF!</definedName>
    <definedName name="par4.7s">#REF!</definedName>
    <definedName name="par4.8" localSheetId="2">#REF!,#REF!,#REF!,#REF!,#REF!</definedName>
    <definedName name="par4.8" localSheetId="4">#REF!,#REF!,#REF!,#REF!,#REF!</definedName>
    <definedName name="par4.8">#REF!,#REF!,#REF!,#REF!,#REF!</definedName>
    <definedName name="par4.9" localSheetId="2">#REF!,#REF!,#REF!,#REF!,#REF!,#REF!</definedName>
    <definedName name="par4.9" localSheetId="4">#REF!,#REF!,#REF!,#REF!,#REF!,#REF!</definedName>
    <definedName name="par4.9">#REF!,#REF!,#REF!,#REF!,#REF!,#REF!</definedName>
    <definedName name="par5.1" localSheetId="2">#REF!,#REF!</definedName>
    <definedName name="par5.1" localSheetId="4">#REF!,#REF!</definedName>
    <definedName name="par5.1">#REF!,#REF!</definedName>
    <definedName name="par5.3" localSheetId="2">#REF!,#REF!,#REF!,#REF!,#REF!,#REF!</definedName>
    <definedName name="par5.3" localSheetId="4">#REF!,#REF!,#REF!,#REF!,#REF!,#REF!</definedName>
    <definedName name="par5.3">#REF!,#REF!,#REF!,#REF!,#REF!,#REF!</definedName>
    <definedName name="par5.4" localSheetId="2">#REF!,#REF!,#REF!,#REF!,#REF!</definedName>
    <definedName name="par5.4" localSheetId="4">#REF!,#REF!,#REF!,#REF!,#REF!</definedName>
    <definedName name="par5.4">#REF!,#REF!,#REF!,#REF!,#REF!</definedName>
    <definedName name="par5.5" localSheetId="2">#REF!</definedName>
    <definedName name="par5.5" localSheetId="4">#REF!</definedName>
    <definedName name="par5.5">#REF!</definedName>
    <definedName name="par5.6" localSheetId="2">#REF!,#REF!</definedName>
    <definedName name="par5.6" localSheetId="4">#REF!,#REF!</definedName>
    <definedName name="par5.6">#REF!,#REF!</definedName>
    <definedName name="_xlnm.Print_Area" localSheetId="0">'1'!$A$1:$D$179</definedName>
    <definedName name="_xlnm.Print_Area" localSheetId="1">'2'!$A$1:$G$241</definedName>
    <definedName name="_xlnm.Print_Area" localSheetId="3">'4'!$A$1:$C$238</definedName>
    <definedName name="_xlnm.Print_Area" localSheetId="4">'5'!$A$1:$C$236</definedName>
    <definedName name="_xlnm.Print_Area" localSheetId="6">'7'!$A$1:$G$27</definedName>
    <definedName name="_xlnm.Print_Titles" localSheetId="0">'1'!$7:$8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175" i="77" l="1"/>
  <c r="D67" i="77" l="1"/>
  <c r="C66" i="84" l="1"/>
  <c r="C50" i="84"/>
  <c r="C19" i="84"/>
  <c r="C20" i="84"/>
  <c r="C21" i="84"/>
  <c r="C224" i="80"/>
  <c r="C51" i="84" s="1"/>
  <c r="C214" i="80"/>
  <c r="C41" i="84" s="1"/>
  <c r="C206" i="80"/>
  <c r="C33" i="84" s="1"/>
  <c r="C195" i="80"/>
  <c r="C185" i="80"/>
  <c r="C175" i="80"/>
  <c r="C165" i="80"/>
  <c r="C139" i="80"/>
  <c r="C129" i="80"/>
  <c r="C119" i="80"/>
  <c r="C102" i="80"/>
  <c r="C22" i="84" s="1"/>
  <c r="C84" i="80"/>
  <c r="C70" i="80"/>
  <c r="C117" i="84" s="1"/>
  <c r="C60" i="80"/>
  <c r="C45" i="80"/>
  <c r="C30" i="80"/>
  <c r="C20" i="80"/>
  <c r="C67" i="84" s="1"/>
  <c r="C69" i="80"/>
  <c r="C116" i="84" s="1"/>
  <c r="G14" i="87"/>
  <c r="G13" i="87" s="1"/>
  <c r="G12" i="87"/>
  <c r="G11" i="87" s="1"/>
  <c r="G10" i="87" l="1"/>
  <c r="G9" i="87" s="1"/>
  <c r="G205" i="76"/>
  <c r="G204" i="76" s="1"/>
  <c r="G203" i="76" s="1"/>
  <c r="G202" i="76" s="1"/>
  <c r="G201" i="76" s="1"/>
  <c r="G199" i="76" s="1"/>
  <c r="G197" i="76" s="1"/>
  <c r="G195" i="76" s="1"/>
  <c r="G216" i="76"/>
  <c r="G215" i="76" s="1"/>
  <c r="G214" i="76" s="1"/>
  <c r="G213" i="76" s="1"/>
  <c r="G212" i="76" s="1"/>
  <c r="G210" i="76" s="1"/>
  <c r="G208" i="76" s="1"/>
  <c r="G206" i="76" s="1"/>
  <c r="G190" i="76"/>
  <c r="G189" i="76" s="1"/>
  <c r="G188" i="76" s="1"/>
  <c r="G187" i="76" s="1"/>
  <c r="G186" i="76" s="1"/>
  <c r="G184" i="76" s="1"/>
  <c r="G182" i="76" s="1"/>
  <c r="G180" i="76" s="1"/>
  <c r="G225" i="76"/>
  <c r="G224" i="76" s="1"/>
  <c r="G223" i="76" s="1"/>
  <c r="G222" i="76" s="1"/>
  <c r="G221" i="76" s="1"/>
  <c r="G219" i="76" s="1"/>
  <c r="G217" i="76" s="1"/>
  <c r="F133" i="76"/>
  <c r="D142" i="77"/>
  <c r="G193" i="76" l="1"/>
  <c r="G191" i="76" l="1"/>
  <c r="C222" i="84"/>
  <c r="C221" i="84"/>
  <c r="C212" i="84"/>
  <c r="C211" i="84"/>
  <c r="C202" i="84"/>
  <c r="C201" i="84"/>
  <c r="C191" i="84"/>
  <c r="C192" i="84"/>
  <c r="C190" i="84"/>
  <c r="C176" i="84"/>
  <c r="C167" i="84"/>
  <c r="C166" i="84"/>
  <c r="C157" i="84"/>
  <c r="C156" i="84"/>
  <c r="C146" i="84"/>
  <c r="C147" i="84"/>
  <c r="C145" i="84"/>
  <c r="C131" i="84"/>
  <c r="C130" i="84"/>
  <c r="C77" i="84"/>
  <c r="C76" i="84"/>
  <c r="C92" i="84"/>
  <c r="C91" i="84"/>
  <c r="C107" i="84"/>
  <c r="C102" i="84"/>
  <c r="C103" i="84"/>
  <c r="C104" i="84"/>
  <c r="C105" i="84"/>
  <c r="C106" i="84"/>
  <c r="C101" i="84"/>
  <c r="C237" i="80"/>
  <c r="C236" i="84" s="1"/>
  <c r="D168" i="77" l="1"/>
  <c r="D30" i="77" l="1"/>
  <c r="D11" i="77"/>
  <c r="D105" i="77" l="1"/>
  <c r="D80" i="77" s="1"/>
  <c r="C149" i="80" l="1"/>
  <c r="C177" i="84" s="1"/>
  <c r="G27" i="86"/>
  <c r="G25" i="86" s="1"/>
  <c r="G23" i="86" s="1"/>
  <c r="G22" i="86" s="1"/>
  <c r="G20" i="86" s="1"/>
  <c r="G18" i="86" s="1"/>
  <c r="G16" i="86" s="1"/>
  <c r="G14" i="86" s="1"/>
  <c r="G12" i="86" s="1"/>
  <c r="G10" i="86" s="1"/>
  <c r="G26" i="86" l="1"/>
  <c r="G24" i="86" s="1"/>
  <c r="G7" i="76"/>
  <c r="G179" i="76"/>
  <c r="G178" i="76" s="1"/>
  <c r="G177" i="76" s="1"/>
  <c r="G176" i="76" s="1"/>
  <c r="G175" i="76" s="1"/>
  <c r="G173" i="76" s="1"/>
  <c r="G171" i="76" s="1"/>
  <c r="G169" i="76" s="1"/>
  <c r="D111" i="77"/>
  <c r="G65" i="76"/>
  <c r="G74" i="76"/>
  <c r="G73" i="76" s="1"/>
  <c r="G72" i="76" s="1"/>
  <c r="G71" i="76" s="1"/>
  <c r="G70" i="76" s="1"/>
  <c r="G68" i="76" s="1"/>
  <c r="G66" i="76" s="1"/>
  <c r="G119" i="76" l="1"/>
  <c r="G36" i="76" l="1"/>
  <c r="G157" i="76" l="1"/>
  <c r="G168" i="76"/>
  <c r="G167" i="76" s="1"/>
  <c r="G166" i="76" s="1"/>
  <c r="G165" i="76" s="1"/>
  <c r="G164" i="76" s="1"/>
  <c r="G162" i="76" s="1"/>
  <c r="G160" i="76" s="1"/>
  <c r="G158" i="76" s="1"/>
  <c r="D55" i="77"/>
  <c r="D10" i="77" s="1"/>
  <c r="G241" i="76" l="1"/>
  <c r="I21" i="85" l="1"/>
  <c r="I20" i="85" s="1"/>
  <c r="I19" i="85" s="1"/>
  <c r="I18" i="85" s="1"/>
  <c r="I17" i="85"/>
  <c r="I16" i="85" l="1"/>
  <c r="I15" i="85" s="1"/>
  <c r="G128" i="76"/>
  <c r="G104" i="76"/>
  <c r="G89" i="76"/>
  <c r="G45" i="76"/>
  <c r="I13" i="85" l="1"/>
  <c r="I14" i="85"/>
  <c r="G142" i="76"/>
  <c r="G141" i="76" s="1"/>
  <c r="G140" i="76" s="1"/>
  <c r="G139" i="76" s="1"/>
  <c r="G137" i="76" s="1"/>
  <c r="G135" i="76" s="1"/>
  <c r="G133" i="76" s="1"/>
  <c r="G131" i="76" s="1"/>
  <c r="G54" i="76" l="1"/>
  <c r="G239" i="76" l="1"/>
  <c r="G237" i="76" s="1"/>
  <c r="G236" i="76" s="1"/>
  <c r="G234" i="76" s="1"/>
  <c r="G232" i="76" s="1"/>
  <c r="G230" i="76" s="1"/>
  <c r="G228" i="76" s="1"/>
  <c r="G226" i="76" s="1"/>
  <c r="G127" i="76"/>
  <c r="G126" i="76" s="1"/>
  <c r="G125" i="76" s="1"/>
  <c r="G124" i="76" s="1"/>
  <c r="G122" i="76" s="1"/>
  <c r="G120" i="76" s="1"/>
  <c r="G118" i="76"/>
  <c r="G117" i="76" s="1"/>
  <c r="G116" i="76" s="1"/>
  <c r="G115" i="76" s="1"/>
  <c r="G113" i="76" s="1"/>
  <c r="G111" i="76" s="1"/>
  <c r="G109" i="76" s="1"/>
  <c r="G103" i="76"/>
  <c r="G102" i="76" s="1"/>
  <c r="G101" i="76" s="1"/>
  <c r="G100" i="76" s="1"/>
  <c r="G98" i="76" s="1"/>
  <c r="G96" i="76" s="1"/>
  <c r="G94" i="76" s="1"/>
  <c r="G92" i="76" s="1"/>
  <c r="G88" i="76"/>
  <c r="G87" i="76"/>
  <c r="G86" i="76" s="1"/>
  <c r="G85" i="76" s="1"/>
  <c r="G84" i="76" s="1"/>
  <c r="G81" i="76" s="1"/>
  <c r="G64" i="76"/>
  <c r="G63" i="76" s="1"/>
  <c r="G62" i="76" s="1"/>
  <c r="G61" i="76" s="1"/>
  <c r="G59" i="76" s="1"/>
  <c r="G57" i="76" s="1"/>
  <c r="G55" i="76" s="1"/>
  <c r="G53" i="76"/>
  <c r="G52" i="76" s="1"/>
  <c r="G51" i="76" s="1"/>
  <c r="G50" i="76" s="1"/>
  <c r="G48" i="76" s="1"/>
  <c r="G46" i="76" s="1"/>
  <c r="G44" i="76"/>
  <c r="G43" i="76" s="1"/>
  <c r="G42" i="76" s="1"/>
  <c r="G41" i="76" s="1"/>
  <c r="G39" i="76" s="1"/>
  <c r="G37" i="76" s="1"/>
  <c r="G35" i="76"/>
  <c r="G34" i="76" s="1"/>
  <c r="G33" i="76" s="1"/>
  <c r="G32" i="76" s="1"/>
  <c r="G30" i="76" s="1"/>
  <c r="G28" i="76" s="1"/>
  <c r="G8" i="76"/>
  <c r="G77" i="76" l="1"/>
  <c r="G79" i="76"/>
  <c r="G107" i="76"/>
  <c r="G240" i="76"/>
  <c r="G238" i="76" s="1"/>
  <c r="G156" i="76"/>
  <c r="G155" i="76" s="1"/>
  <c r="G154" i="76" s="1"/>
  <c r="G153" i="76" s="1"/>
  <c r="G151" i="76" s="1"/>
  <c r="G149" i="76" s="1"/>
  <c r="G147" i="76" s="1"/>
  <c r="G145" i="76" s="1"/>
  <c r="G129" i="76" l="1"/>
  <c r="G75" i="76"/>
  <c r="G90" i="76"/>
  <c r="G105" i="76"/>
  <c r="G27" i="76"/>
  <c r="G26" i="76" s="1"/>
  <c r="G25" i="76" s="1"/>
  <c r="G24" i="76" s="1"/>
  <c r="G23" i="76" s="1"/>
  <c r="G21" i="76" s="1"/>
  <c r="G19" i="76" s="1"/>
  <c r="G17" i="76" l="1"/>
  <c r="G15" i="76" s="1"/>
  <c r="G13" i="76" s="1"/>
  <c r="G11" i="76" s="1"/>
  <c r="D9" i="77"/>
  <c r="G9" i="76" l="1"/>
</calcChain>
</file>

<file path=xl/comments1.xml><?xml version="1.0" encoding="utf-8"?>
<comments xmlns="http://schemas.openxmlformats.org/spreadsheetml/2006/main">
  <authors>
    <author>Anna Balasanyan</author>
  </authors>
  <commentList>
    <comment ref="D43" authorId="0" shapeId="0">
      <text>
        <r>
          <rPr>
            <b/>
            <sz val="8"/>
            <color indexed="81"/>
            <rFont val="Tahoma"/>
            <family val="2"/>
          </rPr>
          <t>Anna Balasanyan:</t>
        </r>
        <r>
          <rPr>
            <sz val="8"/>
            <color indexed="81"/>
            <rFont val="Tahoma"/>
            <family val="2"/>
          </rPr>
          <t xml:space="preserve">
ԲՍՓ-ի գծով այլ պլաններ կան, կասկածելի է</t>
        </r>
      </text>
    </comment>
  </commentList>
</comments>
</file>

<file path=xl/sharedStrings.xml><?xml version="1.0" encoding="utf-8"?>
<sst xmlns="http://schemas.openxmlformats.org/spreadsheetml/2006/main" count="1278" uniqueCount="315">
  <si>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</si>
  <si>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</si>
  <si>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</si>
  <si>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</si>
  <si>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</si>
  <si>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</si>
  <si>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</si>
  <si>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</si>
  <si>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</si>
  <si>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</si>
  <si>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</si>
  <si>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</si>
  <si>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</si>
  <si>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</si>
  <si>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</si>
  <si>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</si>
  <si>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</si>
  <si>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</si>
  <si>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</si>
  <si>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</si>
  <si>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</si>
  <si>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</si>
  <si>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</si>
  <si>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</si>
  <si>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</si>
  <si>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</si>
  <si>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</si>
  <si>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</si>
  <si>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</si>
  <si>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</si>
  <si>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</si>
  <si>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</si>
  <si>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</si>
  <si>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</si>
  <si>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</si>
  <si>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</si>
  <si>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</si>
  <si>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</si>
  <si>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</si>
  <si>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</si>
  <si>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</si>
  <si>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</si>
  <si>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04</t>
  </si>
  <si>
    <t xml:space="preserve"> 1068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</si>
  <si>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</si>
  <si>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</si>
  <si>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</si>
  <si>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</si>
  <si>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</si>
  <si>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</si>
  <si>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</si>
  <si>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</si>
  <si>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</si>
  <si>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</si>
  <si>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</si>
  <si>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1068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</si>
  <si>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</si>
  <si>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</si>
  <si>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</si>
  <si>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</si>
  <si>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</si>
  <si>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 xml:space="preserve"> ՀՀ կառավարության 2022 թվականի</t>
  </si>
  <si>
    <t>Հավելված N 4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</si>
  <si>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</si>
  <si>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</si>
  <si>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</si>
  <si>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Կենսաթոշակներ</t>
  </si>
  <si>
    <t xml:space="preserve"> - Կենսաթոշակներ</t>
  </si>
  <si>
    <t xml:space="preserve"> Ծերություն</t>
  </si>
  <si>
    <t xml:space="preserve"> - Երեխաների կամ ընտանեկան նպաստներ բյուջեից</t>
  </si>
  <si>
    <t xml:space="preserve"> Պարգևավճարներ և պատվովճարներ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</si>
  <si>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</si>
  <si>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</si>
  <si>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12001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</si>
  <si>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</si>
  <si>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</si>
  <si>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 xml:space="preserve"> Վետերանների պատվովճարներ</t>
  </si>
  <si>
    <t xml:space="preserve"> ՀՄՊ վետերաններին պատվովճարի տրամադրում</t>
  </si>
  <si>
    <t xml:space="preserve"> 1011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</si>
  <si>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</si>
  <si>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</si>
  <si>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</si>
  <si>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նպաստների իրականացման ապահովում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</si>
  <si>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</t>
  </si>
  <si>
    <t xml:space="preserve"> Ծառայությունների մատուցում</t>
  </si>
  <si>
    <t xml:space="preserve"> 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</si>
  <si>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</si>
  <si>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1102</t>
  </si>
  <si>
    <t>Սպայական անձնակազմի և նրանց ընտանիքների անդամների կենսաթոշակներ</t>
  </si>
  <si>
    <t xml:space="preserve"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</si>
  <si>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Շարքային զինծառայողների և նրանց ընտանիքների անդամների զինվորական կենսաթոշակներ</t>
  </si>
  <si>
    <t xml:space="preserve"> 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t>
  </si>
  <si>
    <t xml:space="preserve"> Աշխատանքային կենսաթոշակներ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</si>
  <si>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</si>
  <si>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ՀՀ օրենքով նշանակված կենսաթոշակներ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</si>
  <si>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</si>
  <si>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</si>
  <si>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</si>
  <si>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</si>
  <si>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Ծերության, հաշմանդամության, կերակրողին կորցնելու դեպքում նպաստներ</t>
  </si>
  <si>
    <t xml:space="preserve"> 12002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</si>
  <si>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</si>
  <si>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</si>
  <si>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</si>
  <si>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</si>
  <si>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</si>
  <si>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</si>
  <si>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</si>
  <si>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02</t>
  </si>
  <si>
    <t>Սոցիալական ապահովություն</t>
  </si>
  <si>
    <t xml:space="preserve"> - Այլ նպաստներ բյուջեից</t>
  </si>
  <si>
    <t xml:space="preserve"> 03</t>
  </si>
  <si>
    <t xml:space="preserve"> Հարազատին կորցրած անձինք</t>
  </si>
  <si>
    <t xml:space="preserve"> 1205</t>
  </si>
  <si>
    <t xml:space="preserve"> - Հուղարկավորության նպաստներ բյուջեից</t>
  </si>
  <si>
    <t xml:space="preserve"> 07</t>
  </si>
  <si>
    <t xml:space="preserve"> Սոցիալական հատուկ արտոնություններ (այլ դասերին չպատկանող)</t>
  </si>
  <si>
    <t xml:space="preserve"> 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</si>
  <si>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</si>
  <si>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</si>
  <si>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</si>
  <si>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</si>
  <si>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</si>
  <si>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</si>
  <si>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</si>
  <si>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</si>
  <si>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</si>
  <si>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</si>
  <si>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</si>
  <si>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</si>
  <si>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1005 </t>
  </si>
  <si>
    <t xml:space="preserve"> Պարգևավճարներ և պատվովճարներ </t>
  </si>
  <si>
    <t xml:space="preserve"> 12001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</si>
  <si>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</si>
  <si>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 </t>
  </si>
  <si>
    <t xml:space="preserve"> ՀՄՊ մասնակիցներ, ՀՄՊ և այլ պետություններում մարտական գործողությունների ընթացքում զոհված զինծառայողների ընտանիքներ </t>
  </si>
  <si>
    <t xml:space="preserve"> Պարգևավճարներ ստացողների թիվ, ընտանիք </t>
  </si>
  <si>
    <t xml:space="preserve"> 12002 </t>
  </si>
  <si>
    <t xml:space="preserve"> Վետերանների պատվովճարներ </t>
  </si>
  <si>
    <t xml:space="preserve"> ՀՄՊ վետերաններին պատվովճարի տրամադրում </t>
  </si>
  <si>
    <t xml:space="preserve"> ՀՄ պատերազմի վետերաններին պատվովճարների տրամադրում 02.12.1998թ. ՀՕ-267-Ն օրենքի 4-րդ հոդվածով </t>
  </si>
  <si>
    <t xml:space="preserve"> Պատվովճար ստացող վետերանների թիվ,մարդ </t>
  </si>
  <si>
    <t xml:space="preserve"> 1011 </t>
  </si>
  <si>
    <t xml:space="preserve"> Անապահով սոցիալական խմբերին աջակցություն </t>
  </si>
  <si>
    <t>Ծրագրի միջոցառումներ</t>
  </si>
  <si>
    <t xml:space="preserve"> 11001 </t>
  </si>
  <si>
    <t xml:space="preserve"> Ընտանիքի կենսամակարդակի բարձրացմանն ուղղված նպաստների իրականացման ապահովում 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</si>
  <si>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 </t>
  </si>
  <si>
    <t xml:space="preserve"> Ծառայությունների մատուցում </t>
  </si>
  <si>
    <t xml:space="preserve"> «Գնումների մասին» ՀՀ օրենքի համաձայն ընտրված կազմակերպություն </t>
  </si>
  <si>
    <t xml:space="preserve"> Ընտանիքի կենսամակարդակի բարձրացմանն ուղղված նպաստներ ստացող ընտանիքների թիվ, հատ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</si>
  <si>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</si>
  <si>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</si>
  <si>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</si>
  <si>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 1102 </t>
  </si>
  <si>
    <t xml:space="preserve"> Կենսաթոշակային ապահովություն </t>
  </si>
  <si>
    <t xml:space="preserve"> Սպայական անձնակազմի և նրանց ընտանիքների անդամների կենսաթոշակներ 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</si>
  <si>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</si>
  <si>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</si>
  <si>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 xml:space="preserve"> Կենսաթոշակառուների թիվ, մարդ, այդ թվում </t>
  </si>
  <si>
    <t xml:space="preserve"> հաշմանդամության զինվորական կենսաթոշակառուների թիվը, մարդ </t>
  </si>
  <si>
    <t xml:space="preserve"> Շարքային զինծառայողների և նրանց ընտանիքների անդամների զինվորական կենսաթոշակներ </t>
  </si>
  <si>
    <t xml:space="preserve"> 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 </t>
  </si>
  <si>
    <t xml:space="preserve"> 22.12.2010թ. ՀՕ-243-Ն օրենքով  սահմանված կարգով հաշմանդամ ճանաչված շարքային  զինծառայողներ, ծառայության ընթացքում զոհված (մահացած) շարքային զինծառայողների  ընտանիքների անդամներ </t>
  </si>
  <si>
    <t xml:space="preserve"> Կենսաթոշակառուների թիվ, մարդ,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</si>
  <si>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</si>
  <si>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</si>
  <si>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</si>
  <si>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ՀՀ օրենքով նշանակված կենսաթոշակներ 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</si>
  <si>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 </t>
  </si>
  <si>
    <t xml:space="preserve"> ՀՀ օրենքներով պետական պաշտոն զբաղեցրած անձանց կենսաթոշակային իրավունքի իրացում`համապատասխան պաշտոններում աշխատանքային ստաժի առկայություն և  կենսաթոշակի իրավունք տրվող տարիք </t>
  </si>
  <si>
    <t xml:space="preserve"> 1205 </t>
  </si>
  <si>
    <t xml:space="preserve"> Սոցիալական ապահովություն </t>
  </si>
  <si>
    <t xml:space="preserve"> Ծերության, հաշմանդամության, կերակրողին կորցնելու դեպքում նպաստներ </t>
  </si>
  <si>
    <t xml:space="preserve"> Ծերության, հաշմանդամության, կերակրողին կորցնելու դեպքում սոցիալական նպաստների տրամադրում </t>
  </si>
  <si>
    <t xml:space="preserve">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</si>
  <si>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 Նպաստառուների թիվ, մարդ, այդ թվում </t>
  </si>
  <si>
    <t xml:space="preserve"> ծերության նպաստառուների թիվը, մարդ 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</si>
  <si>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 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</si>
  <si>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 </t>
  </si>
  <si>
    <t xml:space="preserve"> Կենսաթոշակառուի, ծերության, հաշմանդամության, կերակրողին կորցնելու դեպքում նպաստառուի հուղարկավորությունը կատարած անձ </t>
  </si>
  <si>
    <t xml:space="preserve"> Թաղման նպաստ ստացողների թիվ, մարդ </t>
  </si>
  <si>
    <t>ՀՀ կառավարություն</t>
  </si>
  <si>
    <t xml:space="preserve">  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</si>
  <si>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</si>
  <si>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</si>
  <si>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Սոցիալական դեպքի վարման ծառայության ձեռք բերում </t>
  </si>
  <si>
    <t xml:space="preserve"> Ընտանիքի, դրա յուրաքանչյուր անդամի, սոցիալական գնահատման իրականացում՛ անապահով սոցիալական խմբերին հայտնաբերելու համար՛ սոցիալական աջակցության տարածքային մարմինների սոցիալական աշխատողների կողմից տնային այցելությունների միջոցով </t>
  </si>
  <si>
    <t xml:space="preserve"> - Ներքին գործուղումներ</t>
  </si>
  <si>
    <t xml:space="preserve"> 1011  11003</t>
  </si>
  <si>
    <t xml:space="preserve"> Սոցիալական դեպքի վարման ծառայության ձեռք բերում</t>
  </si>
  <si>
    <t xml:space="preserve"> ՄԱՍ III. ԾԱՌԱՅՈՒԹՅՈՒՆՆԵՐ</t>
  </si>
  <si>
    <t xml:space="preserve"> 79571100-1</t>
  </si>
  <si>
    <t xml:space="preserve">  փոստային առաքման ծառայություններ</t>
  </si>
  <si>
    <t xml:space="preserve"> ՄԱ</t>
  </si>
  <si>
    <t xml:space="preserve"> դրամ</t>
  </si>
  <si>
    <t xml:space="preserve"> 1011  11001</t>
  </si>
  <si>
    <t>Հավելված N 5</t>
  </si>
  <si>
    <t xml:space="preserve"> ՀՀ կառավարության 2021 թվականի</t>
  </si>
  <si>
    <t>ՀՀ աշխատանքի և սոցիալական հարցերի նախարարության միասնական սոցիալական  ծառայություն</t>
  </si>
  <si>
    <t>Գնման առարկայի</t>
  </si>
  <si>
    <t>Միավորի գինը</t>
  </si>
  <si>
    <t>Կոդը</t>
  </si>
  <si>
    <t>Անվանումը</t>
  </si>
  <si>
    <t>Գնման ձևը</t>
  </si>
  <si>
    <t>Չափման միավորը</t>
  </si>
  <si>
    <t>Քանակը</t>
  </si>
  <si>
    <t>Ընդամենը
գումարը 
(հազար դրամ)</t>
  </si>
  <si>
    <t>ՀՀ աշխատանքի և սոցիալական հարցերի նախարարության միասնական սոցիալական ծառայություն</t>
  </si>
  <si>
    <t xml:space="preserve"> ՀՀ աշխատանքի և սոցիալական հարցերի նախարարության միասնական սոցիալական ծառայություն </t>
  </si>
  <si>
    <t xml:space="preserve"> Տունայցերի թիվ, այդ թվում </t>
  </si>
  <si>
    <t xml:space="preserve"> Ընտանիքի սոցիալական գնահատման համակարգում </t>
  </si>
  <si>
    <t xml:space="preserve"> Զբաղվածության  պետական ծրագրերի գնահատման համակարգում </t>
  </si>
  <si>
    <t xml:space="preserve"> Հաշմանդամության գնահատման համակարգում </t>
  </si>
  <si>
    <t xml:space="preserve"> Տունայցի արդյունքում սոցիալական ծառայություն ստացած ընտանիքների (անձանց) թիվ </t>
  </si>
  <si>
    <t xml:space="preserve"> Գնահատված կարիքների թիվ տոկոս, տունայցերի նկատմամբ </t>
  </si>
  <si>
    <t xml:space="preserve"> Միջոցառումն իրականացնողի անվանումը՝</t>
  </si>
  <si>
    <t xml:space="preserve"> Միջոցառումն իրականացնողի անվանումը՝ </t>
  </si>
  <si>
    <t>Սոցիալական փաթեթների ապահովում</t>
  </si>
  <si>
    <t xml:space="preserve"> Պետական հիմնարկների և կազմակերպությունների աշխատողների սոցիալական փաթեթով ապահովում </t>
  </si>
  <si>
    <t xml:space="preserve"> Պետական հիմնարկների և կազմակերպությունների աշխատողների հիպոթեքային վարկի ամսական վճարի, ուսման վճարի և հանգստի ապահովման գծով ծախսերի փոխհատուցում </t>
  </si>
  <si>
    <t xml:space="preserve"> Կառավարության 2012թ. դեկտեմբերի 27-ի N 1691-Ն որոշմամբ սահմանված անձինք </t>
  </si>
  <si>
    <t>_Այլ նպաստներ բյուջեից</t>
  </si>
  <si>
    <t xml:space="preserve"> 1015 </t>
  </si>
  <si>
    <t xml:space="preserve"> Սոցիալական փաթեթների ապահովում </t>
  </si>
  <si>
    <t xml:space="preserve"> Ժողովրդագրական վիճակի բարելավում </t>
  </si>
  <si>
    <t xml:space="preserve"> Սոցփաթեթի շահառուներ (մարդ) </t>
  </si>
  <si>
    <t xml:space="preserve"> Շահառուների ընտրության չափանիշները՝ </t>
  </si>
  <si>
    <t xml:space="preserve"> Պետական հիմնարկների և կազմակերպությունների աշխատողների սոցիալական երաշխիքների ապահովում և աշխատանքային մոտիվացիայի բարձրացում</t>
  </si>
  <si>
    <t xml:space="preserve"> Պետական մարմինների աշխատակիցների կյանքի որակի բարելավում</t>
  </si>
  <si>
    <t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t>
  </si>
  <si>
    <t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հետևանքով վիրավորում ստացած` բժշկական հաստատություններում ստացիոնար պայմաններում բժշկական օգնություն և սպասարկում ստացող (ստացած) անձանց միանվագ դրամական օգնության տրամադրում</t>
  </si>
  <si>
    <t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հետևանքով վիրավորում ստացած զինծառայողներին սոցիալական աջակցության տրամադրում</t>
  </si>
  <si>
    <t>ՀՀ կառավարության 2021 թվականի հունվարի 27-ի N 90-Լ և 2021 թվականի փետրվարի 8-ի N 148-Լ և ՀՀ կառավարության 28.07.2022 թ. N 1164-Լ որոշումների պահանջներին համապատասխան</t>
  </si>
  <si>
    <t>Փոխհատուցում ստացող շահառուների թվաքանակը</t>
  </si>
  <si>
    <t>Անկանխիկ եղանակով վճարումներից կենսաթոշակառուներին հետվճարի տրամադրում</t>
  </si>
  <si>
    <t>Անկանխիկ եղանակով վճարումներից կենսաթոշակառուներին հետվճարի տրամադրում՝ պետություն-մասնավոր սոցիալական փոխգործակցության միջոցառման շրջանակում</t>
  </si>
  <si>
    <t>Ծերության, հաշմանդամության, կերակրողին կորցնելու դեպքում սոցիալական նպաստների տրամադրում</t>
  </si>
  <si>
    <t>ՀՀ կառավարության 2022 թ. հունիսի 23-ի N 932-Լ որոշման պահանջներին համապատասխան</t>
  </si>
  <si>
    <t>Կենսաթոշակառուների, նպաստառուների միջին թիվ, մարդ</t>
  </si>
  <si>
    <t>Ցուցանիշների փոփոխությունները ավելացումները նշված են դրական նշանով</t>
  </si>
  <si>
    <t xml:space="preserve">ՀԱՅԱՍՏԱՆԻ ՀԱՆՐԱՊԵՏՈՒԹՅԱՆ 2022 ԹՎԱԿԱՆԻ ՊԵՏԱԿԱՆ ԲՅՈՒՋԵՈՎ ՆԱԽԱՏԵՍՎԱԾ ՀԱՅԱՍՏԱՆԻ ՀԱՆՐԱՊԵՏՈՒԹՅԱՆ ԿԱՌԱՎԱՐՈՒԹՅԱՆ ՊԱՀՈՒՍՏԱՅԻՆ ՖՈՆԴԻՑ ՀԱՏԿԱՑՈՒՄՆԵՐ ԿԱՏԱՐԵԼՈՒ ՎԵՐԱԲԵՐՅԱԼ 
</t>
  </si>
  <si>
    <t>Հավելված N 6</t>
  </si>
  <si>
    <t xml:space="preserve"> Բաժին N 10</t>
  </si>
  <si>
    <t xml:space="preserve"> Խումբ N 09</t>
  </si>
  <si>
    <t xml:space="preserve"> Դաս N 01</t>
  </si>
  <si>
    <t xml:space="preserve"> Դաս N 02</t>
  </si>
  <si>
    <t>01</t>
  </si>
  <si>
    <t xml:space="preserve">ՀԱՅԱՍՏԱՆԻ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</si>
  <si>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>հազար դրամ</t>
  </si>
  <si>
    <t xml:space="preserve"> ՀԱՅԱՍՏԱՆԻ ՀԱՆՐԱՊԵՏՈՒԹՅԱՆ ԿԱՌԱՎԱՐՈՒԹՅԱՆ 2021 ԹՎԱԿԱՆԻ ԴԵԿՏԵՄԲԵՐԻ 23-Ի N 2121-Ն ՈՐՈՇՄԱՆ  N 3, N 4  ՀԱՎԵԼՎԱԾՆԵՐՈՒՄ ԿԱՏԱՐՎՈՂ ՓՈՓՈԽՈՒԹՅՈՒՆՆԵՐԸ </t>
  </si>
  <si>
    <t xml:space="preserve">
 ՀԱՅԱՍՏԱՆԻ ՀԱՆՐԱՊԵՏՈՒԹՅԱՆ ԿԱՌԱՎԱՐՈՒԹՅԱՆ 2021 ԹՎԱԿԱՆԻ ԴԵԿՏԵՄԲԵՐԻ 23-Ի N 2121-Ն ՈՐՈՇՄԱՆ N 9 ՀԱՎԵԼՎԱԾԻ N 9.15 և 9.47 ԱՂՅՈՒՍԱԿՆԵՐՈՒՄ ԿԱՏԱՐՎՈՂ ՓՈՓՈԽՈՒԹՅՈՒՆՆԵՐԸ </t>
  </si>
  <si>
    <t>Ցուցանիշների փոփոխությունները (նվազեցումները նշված են  փակագծերում)</t>
  </si>
  <si>
    <t>Ցուցանիշների փոփոխությունները նվազեցումները նշված են փակագծերում</t>
  </si>
  <si>
    <t>Ցուցանիշների փոփոխությունները  նվազեցումները նշված են փակագծերում</t>
  </si>
  <si>
    <t>Ցուցանիշների փոփոխությունները նվազեցումները նշված են  փակագծերում</t>
  </si>
  <si>
    <t xml:space="preserve">ՀԱՅԱՍՏԱՆԻ ՀԱՆՐԱՊԵՏՈՒԹՅԱՆ ԿԱՌԱՎԱՐՈՒԹՅԱՆ 2021 ԹՎԱԿԱՆԻ ԴԵԿՏԵՄԲԵՐԻ 23-Ի N 2121-Ն ՈՐՈՇՄԱՆ N 10 ՀԱՎԵԼՎԱԾՈՒՄ ԿԱՏԱՐՎՈՂ ՓՈՓՈԽՈՒԹՅՈՒՆՆԵՐԸ </t>
  </si>
  <si>
    <t xml:space="preserve"> Երեխա ունեցող ընտանիքների բնակարանային ապահովման աջակցություն</t>
  </si>
  <si>
    <t xml:space="preserve"> Երեխա ունեցող ընտանիքների բնակարանային ապահովման աջակցության տրամադրում</t>
  </si>
  <si>
    <t>Տրանսֆերտների տրամադրում</t>
  </si>
  <si>
    <t xml:space="preserve"> Ընտանիքներին, կանանց և երեխաներին աջակցություն</t>
  </si>
  <si>
    <t xml:space="preserve"> Կյանքի դժվարին իրավիճակում հայտնված ընտանիքների, կանանց և երեխաների հիմնական պահանջմունքների և սոցիալական կարիքների բավարարում և ինտեգրում հասարակություն</t>
  </si>
  <si>
    <t xml:space="preserve"> Ընտանիքներին, կանանց և երեխաներին մատուցվող սոցիալական ծառայությունների և դրանց հասցեականության բարելավում, կյանքի դժվարին իրավիճակում հայտնված ընտանիքների, կանանց և երեխաների ինտեգրում հասարկություն</t>
  </si>
  <si>
    <t xml:space="preserve"> Ընտանիքում բռնության ենթարկվածների ժամանակավոր աջակցություն</t>
  </si>
  <si>
    <t xml:space="preserve"> Ընտանիքում բռնության ենթարկված անձին ֆինանսական աջակցության  տրամադրում</t>
  </si>
  <si>
    <t xml:space="preserve"> 11010</t>
  </si>
  <si>
    <t xml:space="preserve"> Թրաֆիքինգի և շահագործման, սեռական բռնության ենթարկված անձանց սոցիալ-հոգեբանական վերականգնողական ծառայություններ</t>
  </si>
  <si>
    <t xml:space="preserve"> Թրաֆիքինգի և շահագործման, սեռական բռնության ենթարկված անձանց պաշտպանություն և նրանց մատչելի, բազմակողմանի ու օպերատիվ աջակցության կազմակերպում</t>
  </si>
  <si>
    <t xml:space="preserve"> Ընտանեկան բռնության ենթարկված անձանց աջակցության կենտրոնների  ծառայություններ</t>
  </si>
  <si>
    <t xml:space="preserve"> Ընտանիքում բռնության ենթարկված անձանց, անհրաժեշտության դեպքում նրանց խնամքի տակ եղող անձանց ծառայությունների տրամադրում</t>
  </si>
  <si>
    <t>04</t>
  </si>
  <si>
    <t>այդ թվում՝</t>
  </si>
  <si>
    <t xml:space="preserve"> Ընտանիքներին, կանանց և երեխաներին աջակցություն 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</si>
  <si>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</si>
  <si>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</si>
  <si>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</si>
  <si>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Հավելված N 3</t>
  </si>
  <si>
    <t xml:space="preserve">ՀՀ կառավարության 2022 թվականի </t>
  </si>
  <si>
    <t>"     " "                   " N      -Ն որոշման</t>
  </si>
  <si>
    <t>ՀԱՅԱՍՏԱՆԻ ՀԱՆՐԱՊԵՏՈՒԹՅԱՆ ԿԱՌԱՎԱՐՈՒԹՅԱՆ 2021 ԹՎԱԿԱՆԻ ԴԵԿՏԵՄԲԵՐԻ 23-Ի N 2121-Ն ՈՐՈՇՄԱՆ N 5 ՀԱՎԵԼՎԱԾԻ N 7 ԱՂՅՈՒՍԱԿՈՒՄ  ԿԱՏԱՐՎՈՂ   ՓՈՓՈԽՈՒԹՅՈՒՆՆԵՐԸ</t>
  </si>
  <si>
    <t xml:space="preserve"> Ծրագրային դասիչը</t>
  </si>
  <si>
    <t xml:space="preserve"> Բյուջետային հատկացումների գլխավոր կարգադրիչների, ծրագրերի, միջոցառումների ծախսային ուղղությունների 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</si>
  <si>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</si>
  <si>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 նշված են դրական նշանով)   </t>
  </si>
  <si>
    <t>ՀՀ աշխատանքի և սոցիալական հարցերի նախարարություն</t>
  </si>
  <si>
    <t>Ընտանիքներին, կանանց և երեխաներին աջակցություն</t>
  </si>
  <si>
    <t>Թրաֆիքինգի և շահագործման, սեռական բռնության ենթարկված անձանց սոցիալ-հոգեբանական վերականգնողական ծառայություններ</t>
  </si>
  <si>
    <t>Մրցույթով ընտրված կազմակերպություն</t>
  </si>
  <si>
    <t xml:space="preserve">Ընտանիքում բռնության ենթարկված անձանց աջակցության կենտրոնների ծառայություններ      </t>
  </si>
  <si>
    <t xml:space="preserve">Ցուցանիշների փոփոխությունը
(ավելացումը նշված է դրական նշանով) </t>
  </si>
  <si>
    <t xml:space="preserve"> 12003 </t>
  </si>
  <si>
    <t xml:space="preserve"> Տարի </t>
  </si>
  <si>
    <t xml:space="preserve"> Երեխա ունեցող ընտանիքների բնակարանային ապահովման աջակցություն </t>
  </si>
  <si>
    <t xml:space="preserve"> Երեխա ունեցող ընտանիքների բնակարանային ապահովման աջակցության տրամադրում </t>
  </si>
  <si>
    <t xml:space="preserve">Երեխա ունեցող ընտանիքներ, ովքեր ցանկանում են ձեռք բերել բնակարան, կանխավճարի ապահովագրության ձեռք բերում երիտասարդ ընտանիքների համար, երեխայի ծննդով պայմանավորված հիփոթեքային վարկ մարող ընտանիքներ </t>
  </si>
  <si>
    <t xml:space="preserve">  Շահառուների թվաքանակ (մարզային բնակավայրերում բնակարան ձեռք բերելու համար միանվագ դրամական աջակցության բաղադրիչ) </t>
  </si>
  <si>
    <t xml:space="preserve">  Շահառուների թվաքանակ (Երիտասարդ ընտանիքների համար կանխավճարի ապահովագրության բաղադրիչ) </t>
  </si>
  <si>
    <t xml:space="preserve">  Շահառուների թվաքանակ (երեխայի ծննդով պայմանավորված` հիփոթեքային վարկ մարող ընտանիքներին դրամական աջակցության բաղադրիչ) </t>
  </si>
  <si>
    <t xml:space="preserve"> 1141 </t>
  </si>
  <si>
    <t xml:space="preserve"> 11010 </t>
  </si>
  <si>
    <t xml:space="preserve"> Թրաֆիքինգի և շահագործման, սեռական բռնության ենթարկված անձանց սոցիալ-հոգեբանական վերականգնողական ծառայություններ </t>
  </si>
  <si>
    <t xml:space="preserve"> Թրաֆիքինգի և շահագործման, սեռական բռնության ենթարկված անձանց պաշտպանություն և նրանց մատչելի, բազմակողմանի ու օպերատիվ աջակցության կազմակերպում </t>
  </si>
  <si>
    <t xml:space="preserve"> Միջոցառումն իրականացնողի անվանումը? </t>
  </si>
  <si>
    <t xml:space="preserve"> Մասնագիտացված կազմակերպություն </t>
  </si>
  <si>
    <t xml:space="preserve"> 11016 </t>
  </si>
  <si>
    <t xml:space="preserve"> Ընտանեկան բռնության ենթարկված անձանց աջակցության կենտրոնների  ծառայություններ </t>
  </si>
  <si>
    <t xml:space="preserve"> Ընտանիքում բռնության ենթարկված անձանց, անհրաժեշտության դեպքում նրանց խնամքի տակ եղող անձանց ծառայությունների տրամադրում </t>
  </si>
  <si>
    <t xml:space="preserve"> Մրցույթի արդյունքում ընտրված հավաստագրված հասարակական կազմակերպություն </t>
  </si>
  <si>
    <t xml:space="preserve"> 12006 </t>
  </si>
  <si>
    <t xml:space="preserve"> Ընտանիքում բռնության ենթարկվածների ժամանակավոր աջակցություն </t>
  </si>
  <si>
    <t xml:space="preserve"> Ընտանիքում բռնության ենթարկված անձին ֆինանսական աջակցության  տրամադրում </t>
  </si>
  <si>
    <t xml:space="preserve"> ՀՀ կառավարության 2019 թվականի մարտի 29-ի N333-Ն որոշմամբ սահմանված դրույթների պահանջներին համապատասխան </t>
  </si>
  <si>
    <t xml:space="preserve"> Դրամական փոխհատուցում ստացած շահառուների թիվ , մարդ  այդ թվում </t>
  </si>
  <si>
    <t>Հավելված N 7</t>
  </si>
  <si>
    <r>
      <t>ՀԱՅԱՍՏԱՆԻ ՀԱՆՐԱՊԵՏՈՒԹՅԱՆ ԿԱՌԱՎԱՐՈՒԹՅԱՆ 2021 ԹՎԱԿԱՆԻ ԴԵԿՏԵՄԲԵՐԻ 23-Ի N 2121-Ն ՈՐՈՇՄԱՆ N 9.1 ՀԱՎԵԼՎԱԾԻ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  N 9.1.16, N 9.1.20 ԵՎ 9.1.59 ԱՂՅՈՒՍԱԿՆԵՐՈՒՄ ԿԱՏԱՐՎՈՂ ՓՈՓՈԽՈՒԹՅՈՒՆՆԵՐԸ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</si>
</sst>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_(* #,##0_);_(* \(#,##0\);_(* &quot;-&quot;??_);_(@_)"/>
  </numFmts>
  <fonts count="1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2"/>
      <color theme="1"/>
      <name val="GHEA Grapalat"/>
      <family val="3"/>
    </font>
    <font>
      <sz val="12"/>
      <color theme="3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color indexed="8"/>
      <name val="GHEA Grapalat"/>
      <family val="3"/>
    </font>
    <font>
      <b/>
      <sz val="11"/>
      <name val="GHEA Grapalat"/>
      <family val="3"/>
    </font>
    <font>
      <i/>
      <sz val="8"/>
      <name val="GHEA Grapalat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name val="Arial LatArm"/>
      <family val="2"/>
    </font>
  </fonts>
  <fills count="8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985">
    <xf numFmtId="0" fontId="0" fillId="0" borderId="0"/>
    <xf numFmtId="43" fontId="21" fillId="0" borderId="0" applyFont="0" applyFill="0" applyBorder="0" applyAlignment="0" applyProtection="0"/>
    <xf numFmtId="0" fontId="31" fillId="0" borderId="0">
      <alignment horizontal="left" vertical="top" wrapText="1"/>
    </xf>
    <xf numFmtId="0" fontId="32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30" fillId="0" borderId="0"/>
    <xf numFmtId="0" fontId="24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3" fillId="0" borderId="0"/>
    <xf numFmtId="9" fontId="30" fillId="0" borderId="0" applyFont="0" applyFill="0" applyBorder="0" applyAlignment="0" applyProtection="0"/>
    <xf numFmtId="167" fontId="32" fillId="0" borderId="0" applyFill="0" applyBorder="0" applyProtection="0">
      <alignment horizontal="right" vertical="top"/>
    </xf>
    <xf numFmtId="0" fontId="23" fillId="0" borderId="0"/>
    <xf numFmtId="0" fontId="34" fillId="0" borderId="0" applyNumberFormat="0" applyFill="0" applyBorder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7" fillId="0" borderId="10" applyNumberFormat="0" applyFill="0" applyAlignment="0" applyProtection="0"/>
    <xf numFmtId="0" fontId="37" fillId="0" borderId="0" applyNumberFormat="0" applyFill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0" applyNumberFormat="0" applyBorder="0" applyAlignment="0" applyProtection="0"/>
    <xf numFmtId="0" fontId="41" fillId="6" borderId="11" applyNumberFormat="0" applyAlignment="0" applyProtection="0"/>
    <xf numFmtId="0" fontId="42" fillId="7" borderId="12" applyNumberFormat="0" applyAlignment="0" applyProtection="0"/>
    <xf numFmtId="0" fontId="43" fillId="7" borderId="11" applyNumberFormat="0" applyAlignment="0" applyProtection="0"/>
    <xf numFmtId="0" fontId="44" fillId="0" borderId="13" applyNumberFormat="0" applyFill="0" applyAlignment="0" applyProtection="0"/>
    <xf numFmtId="0" fontId="45" fillId="8" borderId="14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6" applyNumberFormat="0" applyFill="0" applyAlignment="0" applyProtection="0"/>
    <xf numFmtId="0" fontId="49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49" fillId="25" borderId="0" applyNumberFormat="0" applyBorder="0" applyAlignment="0" applyProtection="0"/>
    <xf numFmtId="0" fontId="49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49" fillId="29" borderId="0" applyNumberFormat="0" applyBorder="0" applyAlignment="0" applyProtection="0"/>
    <xf numFmtId="0" fontId="49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49" fillId="33" borderId="0" applyNumberFormat="0" applyBorder="0" applyAlignment="0" applyProtection="0"/>
    <xf numFmtId="43" fontId="50" fillId="0" borderId="0" applyFont="0" applyFill="0" applyBorder="0" applyAlignment="0" applyProtection="0"/>
    <xf numFmtId="0" fontId="20" fillId="9" borderId="15" applyNumberFormat="0" applyFont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15" applyNumberFormat="0" applyFont="0" applyAlignment="0" applyProtection="0"/>
    <xf numFmtId="0" fontId="51" fillId="0" borderId="0"/>
    <xf numFmtId="0" fontId="18" fillId="11" borderId="0" applyNumberFormat="0" applyBorder="0" applyAlignment="0" applyProtection="0"/>
    <xf numFmtId="0" fontId="54" fillId="11" borderId="0" applyNumberFormat="0" applyBorder="0" applyAlignment="0" applyProtection="0"/>
    <xf numFmtId="0" fontId="18" fillId="15" borderId="0" applyNumberFormat="0" applyBorder="0" applyAlignment="0" applyProtection="0"/>
    <xf numFmtId="0" fontId="54" fillId="15" borderId="0" applyNumberFormat="0" applyBorder="0" applyAlignment="0" applyProtection="0"/>
    <xf numFmtId="0" fontId="18" fillId="19" borderId="0" applyNumberFormat="0" applyBorder="0" applyAlignment="0" applyProtection="0"/>
    <xf numFmtId="0" fontId="54" fillId="19" borderId="0" applyNumberFormat="0" applyBorder="0" applyAlignment="0" applyProtection="0"/>
    <xf numFmtId="0" fontId="18" fillId="23" borderId="0" applyNumberFormat="0" applyBorder="0" applyAlignment="0" applyProtection="0"/>
    <xf numFmtId="0" fontId="54" fillId="23" borderId="0" applyNumberFormat="0" applyBorder="0" applyAlignment="0" applyProtection="0"/>
    <xf numFmtId="0" fontId="18" fillId="27" borderId="0" applyNumberFormat="0" applyBorder="0" applyAlignment="0" applyProtection="0"/>
    <xf numFmtId="0" fontId="54" fillId="27" borderId="0" applyNumberFormat="0" applyBorder="0" applyAlignment="0" applyProtection="0"/>
    <xf numFmtId="0" fontId="18" fillId="31" borderId="0" applyNumberFormat="0" applyBorder="0" applyAlignment="0" applyProtection="0"/>
    <xf numFmtId="0" fontId="54" fillId="31" borderId="0" applyNumberFormat="0" applyBorder="0" applyAlignment="0" applyProtection="0"/>
    <xf numFmtId="0" fontId="18" fillId="12" borderId="0" applyNumberFormat="0" applyBorder="0" applyAlignment="0" applyProtection="0"/>
    <xf numFmtId="0" fontId="54" fillId="12" borderId="0" applyNumberFormat="0" applyBorder="0" applyAlignment="0" applyProtection="0"/>
    <xf numFmtId="0" fontId="18" fillId="16" borderId="0" applyNumberFormat="0" applyBorder="0" applyAlignment="0" applyProtection="0"/>
    <xf numFmtId="0" fontId="54" fillId="16" borderId="0" applyNumberFormat="0" applyBorder="0" applyAlignment="0" applyProtection="0"/>
    <xf numFmtId="0" fontId="18" fillId="20" borderId="0" applyNumberFormat="0" applyBorder="0" applyAlignment="0" applyProtection="0"/>
    <xf numFmtId="0" fontId="54" fillId="20" borderId="0" applyNumberFormat="0" applyBorder="0" applyAlignment="0" applyProtection="0"/>
    <xf numFmtId="0" fontId="18" fillId="24" borderId="0" applyNumberFormat="0" applyBorder="0" applyAlignment="0" applyProtection="0"/>
    <xf numFmtId="0" fontId="54" fillId="24" borderId="0" applyNumberFormat="0" applyBorder="0" applyAlignment="0" applyProtection="0"/>
    <xf numFmtId="0" fontId="18" fillId="28" borderId="0" applyNumberFormat="0" applyBorder="0" applyAlignment="0" applyProtection="0"/>
    <xf numFmtId="0" fontId="54" fillId="28" borderId="0" applyNumberFormat="0" applyBorder="0" applyAlignment="0" applyProtection="0"/>
    <xf numFmtId="0" fontId="18" fillId="32" borderId="0" applyNumberFormat="0" applyBorder="0" applyAlignment="0" applyProtection="0"/>
    <xf numFmtId="0" fontId="54" fillId="32" borderId="0" applyNumberFormat="0" applyBorder="0" applyAlignment="0" applyProtection="0"/>
    <xf numFmtId="0" fontId="55" fillId="13" borderId="0" applyNumberFormat="0" applyBorder="0" applyAlignment="0" applyProtection="0"/>
    <xf numFmtId="0" fontId="55" fillId="17" borderId="0" applyNumberFormat="0" applyBorder="0" applyAlignment="0" applyProtection="0"/>
    <xf numFmtId="0" fontId="55" fillId="21" borderId="0" applyNumberFormat="0" applyBorder="0" applyAlignment="0" applyProtection="0"/>
    <xf numFmtId="0" fontId="55" fillId="25" borderId="0" applyNumberFormat="0" applyBorder="0" applyAlignment="0" applyProtection="0"/>
    <xf numFmtId="0" fontId="55" fillId="29" borderId="0" applyNumberFormat="0" applyBorder="0" applyAlignment="0" applyProtection="0"/>
    <xf numFmtId="0" fontId="55" fillId="33" borderId="0" applyNumberFormat="0" applyBorder="0" applyAlignment="0" applyProtection="0"/>
    <xf numFmtId="0" fontId="55" fillId="10" borderId="0" applyNumberFormat="0" applyBorder="0" applyAlignment="0" applyProtection="0"/>
    <xf numFmtId="0" fontId="55" fillId="14" borderId="0" applyNumberFormat="0" applyBorder="0" applyAlignment="0" applyProtection="0"/>
    <xf numFmtId="0" fontId="55" fillId="18" borderId="0" applyNumberFormat="0" applyBorder="0" applyAlignment="0" applyProtection="0"/>
    <xf numFmtId="0" fontId="55" fillId="22" borderId="0" applyNumberFormat="0" applyBorder="0" applyAlignment="0" applyProtection="0"/>
    <xf numFmtId="0" fontId="55" fillId="26" borderId="0" applyNumberFormat="0" applyBorder="0" applyAlignment="0" applyProtection="0"/>
    <xf numFmtId="0" fontId="55" fillId="30" borderId="0" applyNumberFormat="0" applyBorder="0" applyAlignment="0" applyProtection="0"/>
    <xf numFmtId="0" fontId="56" fillId="4" borderId="0" applyNumberFormat="0" applyBorder="0" applyAlignment="0" applyProtection="0"/>
    <xf numFmtId="0" fontId="57" fillId="7" borderId="11" applyNumberFormat="0" applyAlignment="0" applyProtection="0"/>
    <xf numFmtId="0" fontId="58" fillId="8" borderId="14" applyNumberFormat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" borderId="0" applyNumberFormat="0" applyBorder="0" applyAlignment="0" applyProtection="0"/>
    <xf numFmtId="0" fontId="61" fillId="0" borderId="8" applyNumberFormat="0" applyFill="0" applyAlignment="0" applyProtection="0"/>
    <xf numFmtId="0" fontId="62" fillId="0" borderId="9" applyNumberFormat="0" applyFill="0" applyAlignment="0" applyProtection="0"/>
    <xf numFmtId="0" fontId="63" fillId="0" borderId="10" applyNumberFormat="0" applyFill="0" applyAlignment="0" applyProtection="0"/>
    <xf numFmtId="0" fontId="63" fillId="0" borderId="0" applyNumberFormat="0" applyFill="0" applyBorder="0" applyAlignment="0" applyProtection="0"/>
    <xf numFmtId="0" fontId="64" fillId="6" borderId="11" applyNumberFormat="0" applyAlignment="0" applyProtection="0"/>
    <xf numFmtId="0" fontId="65" fillId="0" borderId="13" applyNumberFormat="0" applyFill="0" applyAlignment="0" applyProtection="0"/>
    <xf numFmtId="0" fontId="66" fillId="5" borderId="0" applyNumberFormat="0" applyBorder="0" applyAlignment="0" applyProtection="0"/>
    <xf numFmtId="0" fontId="52" fillId="0" borderId="0"/>
    <xf numFmtId="0" fontId="52" fillId="0" borderId="0"/>
    <xf numFmtId="0" fontId="32" fillId="0" borderId="0">
      <alignment horizontal="left" vertical="top" wrapText="1"/>
    </xf>
    <xf numFmtId="0" fontId="67" fillId="0" borderId="0"/>
    <xf numFmtId="0" fontId="68" fillId="0" borderId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54" fillId="9" borderId="15" applyNumberFormat="0" applyFont="0" applyAlignment="0" applyProtection="0"/>
    <xf numFmtId="0" fontId="18" fillId="9" borderId="15" applyNumberFormat="0" applyFont="0" applyAlignment="0" applyProtection="0"/>
    <xf numFmtId="0" fontId="69" fillId="7" borderId="12" applyNumberFormat="0" applyAlignment="0" applyProtection="0"/>
    <xf numFmtId="0" fontId="70" fillId="0" borderId="0" applyNumberFormat="0" applyFill="0" applyBorder="0" applyAlignment="0" applyProtection="0"/>
    <xf numFmtId="0" fontId="71" fillId="0" borderId="16" applyNumberFormat="0" applyFill="0" applyAlignment="0" applyProtection="0"/>
    <xf numFmtId="0" fontId="72" fillId="0" borderId="0" applyNumberFormat="0" applyFill="0" applyBorder="0" applyAlignment="0" applyProtection="0"/>
    <xf numFmtId="0" fontId="53" fillId="0" borderId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167" fontId="73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21" fillId="0" borderId="0"/>
    <xf numFmtId="0" fontId="21" fillId="0" borderId="0"/>
    <xf numFmtId="0" fontId="75" fillId="0" borderId="0"/>
    <xf numFmtId="0" fontId="21" fillId="0" borderId="0"/>
    <xf numFmtId="0" fontId="21" fillId="0" borderId="0"/>
    <xf numFmtId="0" fontId="23" fillId="0" borderId="0"/>
    <xf numFmtId="0" fontId="76" fillId="35" borderId="0" applyNumberFormat="0" applyBorder="0" applyAlignment="0" applyProtection="0"/>
    <xf numFmtId="0" fontId="16" fillId="35" borderId="0" applyNumberFormat="0" applyBorder="0" applyAlignment="0" applyProtection="0"/>
    <xf numFmtId="0" fontId="54" fillId="11" borderId="0" applyNumberFormat="0" applyBorder="0" applyAlignment="0" applyProtection="0"/>
    <xf numFmtId="0" fontId="77" fillId="36" borderId="0" applyNumberFormat="0" applyBorder="0" applyAlignment="0" applyProtection="0"/>
    <xf numFmtId="0" fontId="76" fillId="35" borderId="0" applyNumberFormat="0" applyBorder="0" applyAlignment="0" applyProtection="0"/>
    <xf numFmtId="0" fontId="33" fillId="11" borderId="0" applyNumberFormat="0" applyBorder="0" applyAlignment="0" applyProtection="0"/>
    <xf numFmtId="0" fontId="78" fillId="37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6" fillId="38" borderId="0" applyNumberFormat="0" applyBorder="0" applyAlignment="0" applyProtection="0"/>
    <xf numFmtId="0" fontId="16" fillId="38" borderId="0" applyNumberFormat="0" applyBorder="0" applyAlignment="0" applyProtection="0"/>
    <xf numFmtId="0" fontId="54" fillId="15" borderId="0" applyNumberFormat="0" applyBorder="0" applyAlignment="0" applyProtection="0"/>
    <xf numFmtId="0" fontId="77" fillId="39" borderId="0" applyNumberFormat="0" applyBorder="0" applyAlignment="0" applyProtection="0"/>
    <xf numFmtId="0" fontId="76" fillId="38" borderId="0" applyNumberFormat="0" applyBorder="0" applyAlignment="0" applyProtection="0"/>
    <xf numFmtId="0" fontId="33" fillId="15" borderId="0" applyNumberFormat="0" applyBorder="0" applyAlignment="0" applyProtection="0"/>
    <xf numFmtId="0" fontId="78" fillId="39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6" fillId="40" borderId="0" applyNumberFormat="0" applyBorder="0" applyAlignment="0" applyProtection="0"/>
    <xf numFmtId="0" fontId="16" fillId="40" borderId="0" applyNumberFormat="0" applyBorder="0" applyAlignment="0" applyProtection="0"/>
    <xf numFmtId="0" fontId="54" fillId="19" borderId="0" applyNumberFormat="0" applyBorder="0" applyAlignment="0" applyProtection="0"/>
    <xf numFmtId="0" fontId="77" fillId="41" borderId="0" applyNumberFormat="0" applyBorder="0" applyAlignment="0" applyProtection="0"/>
    <xf numFmtId="0" fontId="76" fillId="40" borderId="0" applyNumberFormat="0" applyBorder="0" applyAlignment="0" applyProtection="0"/>
    <xf numFmtId="0" fontId="33" fillId="19" borderId="0" applyNumberFormat="0" applyBorder="0" applyAlignment="0" applyProtection="0"/>
    <xf numFmtId="0" fontId="78" fillId="41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6" fillId="42" borderId="0" applyNumberFormat="0" applyBorder="0" applyAlignment="0" applyProtection="0"/>
    <xf numFmtId="0" fontId="16" fillId="42" borderId="0" applyNumberFormat="0" applyBorder="0" applyAlignment="0" applyProtection="0"/>
    <xf numFmtId="0" fontId="54" fillId="23" borderId="0" applyNumberFormat="0" applyBorder="0" applyAlignment="0" applyProtection="0"/>
    <xf numFmtId="0" fontId="77" fillId="37" borderId="0" applyNumberFormat="0" applyBorder="0" applyAlignment="0" applyProtection="0"/>
    <xf numFmtId="0" fontId="76" fillId="42" borderId="0" applyNumberFormat="0" applyBorder="0" applyAlignment="0" applyProtection="0"/>
    <xf numFmtId="0" fontId="33" fillId="23" borderId="0" applyNumberFormat="0" applyBorder="0" applyAlignment="0" applyProtection="0"/>
    <xf numFmtId="0" fontId="78" fillId="37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6" fillId="43" borderId="0" applyNumberFormat="0" applyBorder="0" applyAlignment="0" applyProtection="0"/>
    <xf numFmtId="0" fontId="16" fillId="27" borderId="0" applyNumberFormat="0" applyBorder="0" applyAlignment="0" applyProtection="0"/>
    <xf numFmtId="0" fontId="54" fillId="27" borderId="0" applyNumberFormat="0" applyBorder="0" applyAlignment="0" applyProtection="0"/>
    <xf numFmtId="0" fontId="77" fillId="43" borderId="0" applyNumberFormat="0" applyBorder="0" applyAlignment="0" applyProtection="0"/>
    <xf numFmtId="0" fontId="76" fillId="43" borderId="0" applyNumberFormat="0" applyBorder="0" applyAlignment="0" applyProtection="0"/>
    <xf numFmtId="0" fontId="33" fillId="27" borderId="0" applyNumberFormat="0" applyBorder="0" applyAlignment="0" applyProtection="0"/>
    <xf numFmtId="0" fontId="78" fillId="4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6" fillId="37" borderId="0" applyNumberFormat="0" applyBorder="0" applyAlignment="0" applyProtection="0"/>
    <xf numFmtId="0" fontId="16" fillId="31" borderId="0" applyNumberFormat="0" applyBorder="0" applyAlignment="0" applyProtection="0"/>
    <xf numFmtId="0" fontId="54" fillId="31" borderId="0" applyNumberFormat="0" applyBorder="0" applyAlignment="0" applyProtection="0"/>
    <xf numFmtId="0" fontId="77" fillId="41" borderId="0" applyNumberFormat="0" applyBorder="0" applyAlignment="0" applyProtection="0"/>
    <xf numFmtId="0" fontId="76" fillId="37" borderId="0" applyNumberFormat="0" applyBorder="0" applyAlignment="0" applyProtection="0"/>
    <xf numFmtId="0" fontId="33" fillId="31" borderId="0" applyNumberFormat="0" applyBorder="0" applyAlignment="0" applyProtection="0"/>
    <xf numFmtId="0" fontId="78" fillId="4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6" fillId="36" borderId="0" applyNumberFormat="0" applyBorder="0" applyAlignment="0" applyProtection="0"/>
    <xf numFmtId="0" fontId="16" fillId="12" borderId="0" applyNumberFormat="0" applyBorder="0" applyAlignment="0" applyProtection="0"/>
    <xf numFmtId="0" fontId="54" fillId="12" borderId="0" applyNumberFormat="0" applyBorder="0" applyAlignment="0" applyProtection="0"/>
    <xf numFmtId="0" fontId="77" fillId="43" borderId="0" applyNumberFormat="0" applyBorder="0" applyAlignment="0" applyProtection="0"/>
    <xf numFmtId="0" fontId="76" fillId="36" borderId="0" applyNumberFormat="0" applyBorder="0" applyAlignment="0" applyProtection="0"/>
    <xf numFmtId="0" fontId="33" fillId="12" borderId="0" applyNumberFormat="0" applyBorder="0" applyAlignment="0" applyProtection="0"/>
    <xf numFmtId="0" fontId="78" fillId="44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76" fillId="39" borderId="0" applyNumberFormat="0" applyBorder="0" applyAlignment="0" applyProtection="0"/>
    <xf numFmtId="0" fontId="16" fillId="16" borderId="0" applyNumberFormat="0" applyBorder="0" applyAlignment="0" applyProtection="0"/>
    <xf numFmtId="0" fontId="54" fillId="16" borderId="0" applyNumberFormat="0" applyBorder="0" applyAlignment="0" applyProtection="0"/>
    <xf numFmtId="0" fontId="77" fillId="39" borderId="0" applyNumberFormat="0" applyBorder="0" applyAlignment="0" applyProtection="0"/>
    <xf numFmtId="0" fontId="76" fillId="39" borderId="0" applyNumberFormat="0" applyBorder="0" applyAlignment="0" applyProtection="0"/>
    <xf numFmtId="0" fontId="33" fillId="16" borderId="0" applyNumberFormat="0" applyBorder="0" applyAlignment="0" applyProtection="0"/>
    <xf numFmtId="0" fontId="78" fillId="39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76" fillId="45" borderId="0" applyNumberFormat="0" applyBorder="0" applyAlignment="0" applyProtection="0"/>
    <xf numFmtId="0" fontId="16" fillId="45" borderId="0" applyNumberFormat="0" applyBorder="0" applyAlignment="0" applyProtection="0"/>
    <xf numFmtId="0" fontId="54" fillId="20" borderId="0" applyNumberFormat="0" applyBorder="0" applyAlignment="0" applyProtection="0"/>
    <xf numFmtId="0" fontId="77" fillId="46" borderId="0" applyNumberFormat="0" applyBorder="0" applyAlignment="0" applyProtection="0"/>
    <xf numFmtId="0" fontId="76" fillId="45" borderId="0" applyNumberFormat="0" applyBorder="0" applyAlignment="0" applyProtection="0"/>
    <xf numFmtId="0" fontId="33" fillId="20" borderId="0" applyNumberFormat="0" applyBorder="0" applyAlignment="0" applyProtection="0"/>
    <xf numFmtId="0" fontId="78" fillId="4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76" fillId="42" borderId="0" applyNumberFormat="0" applyBorder="0" applyAlignment="0" applyProtection="0"/>
    <xf numFmtId="0" fontId="16" fillId="24" borderId="0" applyNumberFormat="0" applyBorder="0" applyAlignment="0" applyProtection="0"/>
    <xf numFmtId="0" fontId="54" fillId="24" borderId="0" applyNumberFormat="0" applyBorder="0" applyAlignment="0" applyProtection="0"/>
    <xf numFmtId="0" fontId="77" fillId="38" borderId="0" applyNumberFormat="0" applyBorder="0" applyAlignment="0" applyProtection="0"/>
    <xf numFmtId="0" fontId="76" fillId="42" borderId="0" applyNumberFormat="0" applyBorder="0" applyAlignment="0" applyProtection="0"/>
    <xf numFmtId="0" fontId="33" fillId="24" borderId="0" applyNumberFormat="0" applyBorder="0" applyAlignment="0" applyProtection="0"/>
    <xf numFmtId="0" fontId="78" fillId="4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76" fillId="36" borderId="0" applyNumberFormat="0" applyBorder="0" applyAlignment="0" applyProtection="0"/>
    <xf numFmtId="0" fontId="16" fillId="28" borderId="0" applyNumberFormat="0" applyBorder="0" applyAlignment="0" applyProtection="0"/>
    <xf numFmtId="0" fontId="54" fillId="28" borderId="0" applyNumberFormat="0" applyBorder="0" applyAlignment="0" applyProtection="0"/>
    <xf numFmtId="0" fontId="77" fillId="43" borderId="0" applyNumberFormat="0" applyBorder="0" applyAlignment="0" applyProtection="0"/>
    <xf numFmtId="0" fontId="76" fillId="36" borderId="0" applyNumberFormat="0" applyBorder="0" applyAlignment="0" applyProtection="0"/>
    <xf numFmtId="0" fontId="33" fillId="28" borderId="0" applyNumberFormat="0" applyBorder="0" applyAlignment="0" applyProtection="0"/>
    <xf numFmtId="0" fontId="78" fillId="36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76" fillId="47" borderId="0" applyNumberFormat="0" applyBorder="0" applyAlignment="0" applyProtection="0"/>
    <xf numFmtId="0" fontId="16" fillId="32" borderId="0" applyNumberFormat="0" applyBorder="0" applyAlignment="0" applyProtection="0"/>
    <xf numFmtId="0" fontId="54" fillId="32" borderId="0" applyNumberFormat="0" applyBorder="0" applyAlignment="0" applyProtection="0"/>
    <xf numFmtId="0" fontId="77" fillId="41" borderId="0" applyNumberFormat="0" applyBorder="0" applyAlignment="0" applyProtection="0"/>
    <xf numFmtId="0" fontId="76" fillId="47" borderId="0" applyNumberFormat="0" applyBorder="0" applyAlignment="0" applyProtection="0"/>
    <xf numFmtId="0" fontId="33" fillId="32" borderId="0" applyNumberFormat="0" applyBorder="0" applyAlignment="0" applyProtection="0"/>
    <xf numFmtId="0" fontId="78" fillId="46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79" fillId="48" borderId="0" applyNumberFormat="0" applyBorder="0" applyAlignment="0" applyProtection="0"/>
    <xf numFmtId="0" fontId="49" fillId="13" borderId="0" applyNumberFormat="0" applyBorder="0" applyAlignment="0" applyProtection="0"/>
    <xf numFmtId="0" fontId="55" fillId="13" borderId="0" applyNumberFormat="0" applyBorder="0" applyAlignment="0" applyProtection="0"/>
    <xf numFmtId="0" fontId="80" fillId="43" borderId="0" applyNumberFormat="0" applyBorder="0" applyAlignment="0" applyProtection="0"/>
    <xf numFmtId="0" fontId="81" fillId="13" borderId="0" applyNumberFormat="0" applyBorder="0" applyAlignment="0" applyProtection="0"/>
    <xf numFmtId="0" fontId="82" fillId="49" borderId="0" applyNumberFormat="0" applyBorder="0" applyAlignment="0" applyProtection="0"/>
    <xf numFmtId="0" fontId="49" fillId="13" borderId="0" applyNumberFormat="0" applyBorder="0" applyAlignment="0" applyProtection="0"/>
    <xf numFmtId="0" fontId="79" fillId="39" borderId="0" applyNumberFormat="0" applyBorder="0" applyAlignment="0" applyProtection="0"/>
    <xf numFmtId="0" fontId="49" fillId="17" borderId="0" applyNumberFormat="0" applyBorder="0" applyAlignment="0" applyProtection="0"/>
    <xf numFmtId="0" fontId="55" fillId="17" borderId="0" applyNumberFormat="0" applyBorder="0" applyAlignment="0" applyProtection="0"/>
    <xf numFmtId="0" fontId="80" fillId="50" borderId="0" applyNumberFormat="0" applyBorder="0" applyAlignment="0" applyProtection="0"/>
    <xf numFmtId="0" fontId="81" fillId="17" borderId="0" applyNumberFormat="0" applyBorder="0" applyAlignment="0" applyProtection="0"/>
    <xf numFmtId="0" fontId="82" fillId="39" borderId="0" applyNumberFormat="0" applyBorder="0" applyAlignment="0" applyProtection="0"/>
    <xf numFmtId="0" fontId="49" fillId="17" borderId="0" applyNumberFormat="0" applyBorder="0" applyAlignment="0" applyProtection="0"/>
    <xf numFmtId="0" fontId="79" fillId="45" borderId="0" applyNumberFormat="0" applyBorder="0" applyAlignment="0" applyProtection="0"/>
    <xf numFmtId="0" fontId="49" fillId="45" borderId="0" applyNumberFormat="0" applyBorder="0" applyAlignment="0" applyProtection="0"/>
    <xf numFmtId="0" fontId="55" fillId="21" borderId="0" applyNumberFormat="0" applyBorder="0" applyAlignment="0" applyProtection="0"/>
    <xf numFmtId="0" fontId="80" fillId="47" borderId="0" applyNumberFormat="0" applyBorder="0" applyAlignment="0" applyProtection="0"/>
    <xf numFmtId="0" fontId="81" fillId="21" borderId="0" applyNumberFormat="0" applyBorder="0" applyAlignment="0" applyProtection="0"/>
    <xf numFmtId="0" fontId="82" fillId="46" borderId="0" applyNumberFormat="0" applyBorder="0" applyAlignment="0" applyProtection="0"/>
    <xf numFmtId="0" fontId="49" fillId="21" borderId="0" applyNumberFormat="0" applyBorder="0" applyAlignment="0" applyProtection="0"/>
    <xf numFmtId="0" fontId="79" fillId="51" borderId="0" applyNumberFormat="0" applyBorder="0" applyAlignment="0" applyProtection="0"/>
    <xf numFmtId="0" fontId="49" fillId="51" borderId="0" applyNumberFormat="0" applyBorder="0" applyAlignment="0" applyProtection="0"/>
    <xf numFmtId="0" fontId="55" fillId="25" borderId="0" applyNumberFormat="0" applyBorder="0" applyAlignment="0" applyProtection="0"/>
    <xf numFmtId="0" fontId="80" fillId="38" borderId="0" applyNumberFormat="0" applyBorder="0" applyAlignment="0" applyProtection="0"/>
    <xf numFmtId="0" fontId="81" fillId="25" borderId="0" applyNumberFormat="0" applyBorder="0" applyAlignment="0" applyProtection="0"/>
    <xf numFmtId="0" fontId="82" fillId="44" borderId="0" applyNumberFormat="0" applyBorder="0" applyAlignment="0" applyProtection="0"/>
    <xf numFmtId="0" fontId="49" fillId="25" borderId="0" applyNumberFormat="0" applyBorder="0" applyAlignment="0" applyProtection="0"/>
    <xf numFmtId="0" fontId="79" fillId="49" borderId="0" applyNumberFormat="0" applyBorder="0" applyAlignment="0" applyProtection="0"/>
    <xf numFmtId="0" fontId="49" fillId="29" borderId="0" applyNumberFormat="0" applyBorder="0" applyAlignment="0" applyProtection="0"/>
    <xf numFmtId="0" fontId="55" fillId="29" borderId="0" applyNumberFormat="0" applyBorder="0" applyAlignment="0" applyProtection="0"/>
    <xf numFmtId="0" fontId="80" fillId="43" borderId="0" applyNumberFormat="0" applyBorder="0" applyAlignment="0" applyProtection="0"/>
    <xf numFmtId="0" fontId="81" fillId="29" borderId="0" applyNumberFormat="0" applyBorder="0" applyAlignment="0" applyProtection="0"/>
    <xf numFmtId="0" fontId="82" fillId="49" borderId="0" applyNumberFormat="0" applyBorder="0" applyAlignment="0" applyProtection="0"/>
    <xf numFmtId="0" fontId="49" fillId="29" borderId="0" applyNumberFormat="0" applyBorder="0" applyAlignment="0" applyProtection="0"/>
    <xf numFmtId="0" fontId="79" fillId="52" borderId="0" applyNumberFormat="0" applyBorder="0" applyAlignment="0" applyProtection="0"/>
    <xf numFmtId="0" fontId="49" fillId="52" borderId="0" applyNumberFormat="0" applyBorder="0" applyAlignment="0" applyProtection="0"/>
    <xf numFmtId="0" fontId="55" fillId="33" borderId="0" applyNumberFormat="0" applyBorder="0" applyAlignment="0" applyProtection="0"/>
    <xf numFmtId="0" fontId="80" fillId="39" borderId="0" applyNumberFormat="0" applyBorder="0" applyAlignment="0" applyProtection="0"/>
    <xf numFmtId="0" fontId="81" fillId="33" borderId="0" applyNumberFormat="0" applyBorder="0" applyAlignment="0" applyProtection="0"/>
    <xf numFmtId="0" fontId="82" fillId="39" borderId="0" applyNumberFormat="0" applyBorder="0" applyAlignment="0" applyProtection="0"/>
    <xf numFmtId="0" fontId="49" fillId="33" borderId="0" applyNumberFormat="0" applyBorder="0" applyAlignment="0" applyProtection="0"/>
    <xf numFmtId="0" fontId="83" fillId="53" borderId="0" applyNumberFormat="0" applyBorder="0" applyAlignment="0" applyProtection="0"/>
    <xf numFmtId="0" fontId="83" fillId="54" borderId="0" applyNumberFormat="0" applyBorder="0" applyAlignment="0" applyProtection="0"/>
    <xf numFmtId="0" fontId="84" fillId="55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79" fillId="57" borderId="0" applyNumberFormat="0" applyBorder="0" applyAlignment="0" applyProtection="0"/>
    <xf numFmtId="0" fontId="49" fillId="10" borderId="0" applyNumberFormat="0" applyBorder="0" applyAlignment="0" applyProtection="0"/>
    <xf numFmtId="0" fontId="55" fillId="10" borderId="0" applyNumberFormat="0" applyBorder="0" applyAlignment="0" applyProtection="0"/>
    <xf numFmtId="0" fontId="84" fillId="56" borderId="0" applyNumberFormat="0" applyBorder="0" applyAlignment="0" applyProtection="0"/>
    <xf numFmtId="0" fontId="81" fillId="10" borderId="0" applyNumberFormat="0" applyBorder="0" applyAlignment="0" applyProtection="0"/>
    <xf numFmtId="0" fontId="82" fillId="49" borderId="0" applyNumberFormat="0" applyBorder="0" applyAlignment="0" applyProtection="0"/>
    <xf numFmtId="0" fontId="49" fillId="10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3" fillId="53" borderId="0" applyNumberFormat="0" applyBorder="0" applyAlignment="0" applyProtection="0"/>
    <xf numFmtId="0" fontId="83" fillId="58" borderId="0" applyNumberFormat="0" applyBorder="0" applyAlignment="0" applyProtection="0"/>
    <xf numFmtId="0" fontId="84" fillId="59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79" fillId="61" borderId="0" applyNumberFormat="0" applyBorder="0" applyAlignment="0" applyProtection="0"/>
    <xf numFmtId="0" fontId="49" fillId="14" borderId="0" applyNumberFormat="0" applyBorder="0" applyAlignment="0" applyProtection="0"/>
    <xf numFmtId="0" fontId="55" fillId="14" borderId="0" applyNumberFormat="0" applyBorder="0" applyAlignment="0" applyProtection="0"/>
    <xf numFmtId="0" fontId="84" fillId="60" borderId="0" applyNumberFormat="0" applyBorder="0" applyAlignment="0" applyProtection="0"/>
    <xf numFmtId="0" fontId="81" fillId="14" borderId="0" applyNumberFormat="0" applyBorder="0" applyAlignment="0" applyProtection="0"/>
    <xf numFmtId="0" fontId="82" fillId="61" borderId="0" applyNumberFormat="0" applyBorder="0" applyAlignment="0" applyProtection="0"/>
    <xf numFmtId="0" fontId="49" fillId="14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3" fillId="53" borderId="0" applyNumberFormat="0" applyBorder="0" applyAlignment="0" applyProtection="0"/>
    <xf numFmtId="0" fontId="83" fillId="53" borderId="0" applyNumberFormat="0" applyBorder="0" applyAlignment="0" applyProtection="0"/>
    <xf numFmtId="0" fontId="84" fillId="58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79" fillId="63" borderId="0" applyNumberFormat="0" applyBorder="0" applyAlignment="0" applyProtection="0"/>
    <xf numFmtId="0" fontId="49" fillId="18" borderId="0" applyNumberFormat="0" applyBorder="0" applyAlignment="0" applyProtection="0"/>
    <xf numFmtId="0" fontId="55" fillId="18" borderId="0" applyNumberFormat="0" applyBorder="0" applyAlignment="0" applyProtection="0"/>
    <xf numFmtId="0" fontId="84" fillId="62" borderId="0" applyNumberFormat="0" applyBorder="0" applyAlignment="0" applyProtection="0"/>
    <xf numFmtId="0" fontId="81" fillId="18" borderId="0" applyNumberFormat="0" applyBorder="0" applyAlignment="0" applyProtection="0"/>
    <xf numFmtId="0" fontId="82" fillId="63" borderId="0" applyNumberFormat="0" applyBorder="0" applyAlignment="0" applyProtection="0"/>
    <xf numFmtId="0" fontId="49" fillId="18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3" fillId="53" borderId="0" applyNumberFormat="0" applyBorder="0" applyAlignment="0" applyProtection="0"/>
    <xf numFmtId="0" fontId="83" fillId="58" borderId="0" applyNumberFormat="0" applyBorder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79" fillId="51" borderId="0" applyNumberFormat="0" applyBorder="0" applyAlignment="0" applyProtection="0"/>
    <xf numFmtId="0" fontId="49" fillId="22" borderId="0" applyNumberFormat="0" applyBorder="0" applyAlignment="0" applyProtection="0"/>
    <xf numFmtId="0" fontId="55" fillId="22" borderId="0" applyNumberFormat="0" applyBorder="0" applyAlignment="0" applyProtection="0"/>
    <xf numFmtId="0" fontId="84" fillId="65" borderId="0" applyNumberFormat="0" applyBorder="0" applyAlignment="0" applyProtection="0"/>
    <xf numFmtId="0" fontId="81" fillId="22" borderId="0" applyNumberFormat="0" applyBorder="0" applyAlignment="0" applyProtection="0"/>
    <xf numFmtId="0" fontId="82" fillId="66" borderId="0" applyNumberFormat="0" applyBorder="0" applyAlignment="0" applyProtection="0"/>
    <xf numFmtId="0" fontId="49" fillId="22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3" fillId="53" borderId="0" applyNumberFormat="0" applyBorder="0" applyAlignment="0" applyProtection="0"/>
    <xf numFmtId="0" fontId="83" fillId="55" borderId="0" applyNumberFormat="0" applyBorder="0" applyAlignment="0" applyProtection="0"/>
    <xf numFmtId="0" fontId="84" fillId="55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79" fillId="49" borderId="0" applyNumberFormat="0" applyBorder="0" applyAlignment="0" applyProtection="0"/>
    <xf numFmtId="0" fontId="49" fillId="26" borderId="0" applyNumberFormat="0" applyBorder="0" applyAlignment="0" applyProtection="0"/>
    <xf numFmtId="0" fontId="55" fillId="26" borderId="0" applyNumberFormat="0" applyBorder="0" applyAlignment="0" applyProtection="0"/>
    <xf numFmtId="0" fontId="84" fillId="67" borderId="0" applyNumberFormat="0" applyBorder="0" applyAlignment="0" applyProtection="0"/>
    <xf numFmtId="0" fontId="81" fillId="26" borderId="0" applyNumberFormat="0" applyBorder="0" applyAlignment="0" applyProtection="0"/>
    <xf numFmtId="0" fontId="82" fillId="49" borderId="0" applyNumberFormat="0" applyBorder="0" applyAlignment="0" applyProtection="0"/>
    <xf numFmtId="0" fontId="49" fillId="26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3" fillId="53" borderId="0" applyNumberFormat="0" applyBorder="0" applyAlignment="0" applyProtection="0"/>
    <xf numFmtId="0" fontId="83" fillId="68" borderId="0" applyNumberFormat="0" applyBorder="0" applyAlignment="0" applyProtection="0"/>
    <xf numFmtId="0" fontId="84" fillId="69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79" fillId="50" borderId="0" applyNumberFormat="0" applyBorder="0" applyAlignment="0" applyProtection="0"/>
    <xf numFmtId="0" fontId="49" fillId="30" borderId="0" applyNumberFormat="0" applyBorder="0" applyAlignment="0" applyProtection="0"/>
    <xf numFmtId="0" fontId="55" fillId="30" borderId="0" applyNumberFormat="0" applyBorder="0" applyAlignment="0" applyProtection="0"/>
    <xf numFmtId="0" fontId="84" fillId="70" borderId="0" applyNumberFormat="0" applyBorder="0" applyAlignment="0" applyProtection="0"/>
    <xf numFmtId="0" fontId="81" fillId="30" borderId="0" applyNumberFormat="0" applyBorder="0" applyAlignment="0" applyProtection="0"/>
    <xf numFmtId="0" fontId="82" fillId="50" borderId="0" applyNumberFormat="0" applyBorder="0" applyAlignment="0" applyProtection="0"/>
    <xf numFmtId="0" fontId="49" fillId="3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6" fontId="74" fillId="0" borderId="0" applyFont="0" applyFill="0" applyBorder="0" applyAlignment="0" applyProtection="0"/>
    <xf numFmtId="0" fontId="85" fillId="38" borderId="0" applyNumberFormat="0" applyBorder="0" applyAlignment="0" applyProtection="0"/>
    <xf numFmtId="0" fontId="39" fillId="4" borderId="0" applyNumberFormat="0" applyBorder="0" applyAlignment="0" applyProtection="0"/>
    <xf numFmtId="0" fontId="56" fillId="4" borderId="0" applyNumberFormat="0" applyBorder="0" applyAlignment="0" applyProtection="0"/>
    <xf numFmtId="0" fontId="86" fillId="68" borderId="0" applyNumberFormat="0" applyBorder="0" applyAlignment="0" applyProtection="0"/>
    <xf numFmtId="0" fontId="87" fillId="4" borderId="0" applyNumberFormat="0" applyBorder="0" applyAlignment="0" applyProtection="0"/>
    <xf numFmtId="0" fontId="88" fillId="38" borderId="0" applyNumberFormat="0" applyBorder="0" applyAlignment="0" applyProtection="0"/>
    <xf numFmtId="0" fontId="39" fillId="4" borderId="0" applyNumberFormat="0" applyBorder="0" applyAlignment="0" applyProtection="0"/>
    <xf numFmtId="0" fontId="89" fillId="0" borderId="0" applyNumberFormat="0" applyFill="0" applyBorder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57" fillId="7" borderId="11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1" fillId="71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2" fillId="7" borderId="11" applyNumberFormat="0" applyAlignment="0" applyProtection="0"/>
    <xf numFmtId="0" fontId="90" fillId="44" borderId="18" applyNumberFormat="0" applyAlignment="0" applyProtection="0"/>
    <xf numFmtId="0" fontId="93" fillId="72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90" fillId="44" borderId="18" applyNumberFormat="0" applyAlignment="0" applyProtection="0"/>
    <xf numFmtId="0" fontId="43" fillId="7" borderId="11" applyNumberFormat="0" applyAlignment="0" applyProtection="0"/>
    <xf numFmtId="0" fontId="94" fillId="73" borderId="19" applyNumberFormat="0" applyAlignment="0" applyProtection="0"/>
    <xf numFmtId="0" fontId="45" fillId="8" borderId="14" applyNumberFormat="0" applyAlignment="0" applyProtection="0"/>
    <xf numFmtId="0" fontId="58" fillId="8" borderId="14" applyNumberFormat="0" applyAlignment="0" applyProtection="0"/>
    <xf numFmtId="0" fontId="95" fillId="59" borderId="19" applyNumberFormat="0" applyAlignment="0" applyProtection="0"/>
    <xf numFmtId="0" fontId="96" fillId="8" borderId="14" applyNumberFormat="0" applyAlignment="0" applyProtection="0"/>
    <xf numFmtId="0" fontId="97" fillId="73" borderId="19" applyNumberFormat="0" applyAlignment="0" applyProtection="0"/>
    <xf numFmtId="0" fontId="45" fillId="8" borderId="14" applyNumberFormat="0" applyAlignment="0" applyProtection="0"/>
    <xf numFmtId="168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98" fillId="0" borderId="0" applyFont="0" applyFill="0" applyBorder="0" applyAlignment="0" applyProtection="0"/>
    <xf numFmtId="169" fontId="98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1" fillId="0" borderId="0" applyFont="0" applyFill="0" applyBorder="0" applyAlignment="0" applyProtection="0"/>
    <xf numFmtId="171" fontId="5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71" fontId="50" fillId="0" borderId="0" applyFont="0" applyFill="0" applyBorder="0" applyAlignment="0" applyProtection="0"/>
    <xf numFmtId="170" fontId="50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2" fontId="10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173" fontId="50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50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3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175" fontId="75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21" fillId="0" borderId="0" applyFont="0" applyFill="0" applyBorder="0" applyAlignment="0" applyProtection="0"/>
    <xf numFmtId="176" fontId="50" fillId="0" borderId="0" applyFont="0" applyFill="0" applyBorder="0" applyAlignment="0" applyProtection="0"/>
    <xf numFmtId="169" fontId="5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8" fillId="0" borderId="0" applyFont="0" applyFill="0" applyBorder="0" applyAlignment="0" applyProtection="0"/>
    <xf numFmtId="169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169" fontId="98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32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32" fillId="0" borderId="0" applyFont="0" applyFill="0" applyBorder="0" applyAlignment="0" applyProtection="0">
      <alignment horizontal="left" vertical="top" wrapText="1"/>
    </xf>
    <xf numFmtId="169" fontId="16" fillId="0" borderId="0" applyFont="0" applyFill="0" applyBorder="0" applyAlignment="0" applyProtection="0"/>
    <xf numFmtId="43" fontId="50" fillId="0" borderId="0" applyFont="0" applyFill="0" applyBorder="0" applyAlignment="0" applyProtection="0"/>
    <xf numFmtId="17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9" fontId="32" fillId="0" borderId="0" applyFont="0" applyFill="0" applyBorder="0" applyAlignment="0" applyProtection="0">
      <alignment horizontal="left" vertical="top" wrapText="1"/>
    </xf>
    <xf numFmtId="43" fontId="32" fillId="0" borderId="0" applyFont="0" applyFill="0" applyBorder="0" applyAlignment="0" applyProtection="0">
      <alignment horizontal="left" vertical="top" wrapText="1"/>
    </xf>
    <xf numFmtId="177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2" fillId="74" borderId="0" applyNumberFormat="0" applyBorder="0" applyAlignment="0" applyProtection="0"/>
    <xf numFmtId="0" fontId="102" fillId="75" borderId="0" applyNumberFormat="0" applyBorder="0" applyAlignment="0" applyProtection="0"/>
    <xf numFmtId="0" fontId="102" fillId="76" borderId="0" applyNumberFormat="0" applyBorder="0" applyAlignment="0" applyProtection="0"/>
    <xf numFmtId="179" fontId="50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07" fillId="40" borderId="0" applyNumberFormat="0" applyBorder="0" applyAlignment="0" applyProtection="0"/>
    <xf numFmtId="0" fontId="38" fillId="3" borderId="0" applyNumberFormat="0" applyBorder="0" applyAlignment="0" applyProtection="0"/>
    <xf numFmtId="0" fontId="60" fillId="3" borderId="0" applyNumberFormat="0" applyBorder="0" applyAlignment="0" applyProtection="0"/>
    <xf numFmtId="0" fontId="108" fillId="77" borderId="0" applyNumberFormat="0" applyBorder="0" applyAlignment="0" applyProtection="0"/>
    <xf numFmtId="0" fontId="109" fillId="3" borderId="0" applyNumberFormat="0" applyBorder="0" applyAlignment="0" applyProtection="0"/>
    <xf numFmtId="0" fontId="110" fillId="40" borderId="0" applyNumberFormat="0" applyBorder="0" applyAlignment="0" applyProtection="0"/>
    <xf numFmtId="0" fontId="38" fillId="3" borderId="0" applyNumberFormat="0" applyBorder="0" applyAlignment="0" applyProtection="0"/>
    <xf numFmtId="0" fontId="111" fillId="0" borderId="20" applyNumberFormat="0" applyFill="0" applyAlignment="0" applyProtection="0"/>
    <xf numFmtId="0" fontId="35" fillId="0" borderId="8" applyNumberFormat="0" applyFill="0" applyAlignment="0" applyProtection="0"/>
    <xf numFmtId="0" fontId="61" fillId="0" borderId="8" applyNumberFormat="0" applyFill="0" applyAlignment="0" applyProtection="0"/>
    <xf numFmtId="0" fontId="112" fillId="0" borderId="21" applyNumberFormat="0" applyFill="0" applyAlignment="0" applyProtection="0"/>
    <xf numFmtId="0" fontId="113" fillId="0" borderId="8" applyNumberFormat="0" applyFill="0" applyAlignment="0" applyProtection="0"/>
    <xf numFmtId="0" fontId="114" fillId="0" borderId="22" applyNumberFormat="0" applyFill="0" applyAlignment="0" applyProtection="0"/>
    <xf numFmtId="0" fontId="35" fillId="0" borderId="8" applyNumberFormat="0" applyFill="0" applyAlignment="0" applyProtection="0"/>
    <xf numFmtId="0" fontId="115" fillId="0" borderId="23" applyNumberFormat="0" applyFill="0" applyAlignment="0" applyProtection="0"/>
    <xf numFmtId="0" fontId="36" fillId="0" borderId="9" applyNumberFormat="0" applyFill="0" applyAlignment="0" applyProtection="0"/>
    <xf numFmtId="0" fontId="62" fillId="0" borderId="9" applyNumberFormat="0" applyFill="0" applyAlignment="0" applyProtection="0"/>
    <xf numFmtId="0" fontId="116" fillId="0" borderId="24" applyNumberFormat="0" applyFill="0" applyAlignment="0" applyProtection="0"/>
    <xf numFmtId="0" fontId="117" fillId="0" borderId="9" applyNumberFormat="0" applyFill="0" applyAlignment="0" applyProtection="0"/>
    <xf numFmtId="0" fontId="118" fillId="0" borderId="23" applyNumberFormat="0" applyFill="0" applyAlignment="0" applyProtection="0"/>
    <xf numFmtId="0" fontId="36" fillId="0" borderId="9" applyNumberFormat="0" applyFill="0" applyAlignment="0" applyProtection="0"/>
    <xf numFmtId="0" fontId="119" fillId="0" borderId="25" applyNumberFormat="0" applyFill="0" applyAlignment="0" applyProtection="0"/>
    <xf numFmtId="0" fontId="37" fillId="0" borderId="10" applyNumberFormat="0" applyFill="0" applyAlignment="0" applyProtection="0"/>
    <xf numFmtId="0" fontId="63" fillId="0" borderId="10" applyNumberFormat="0" applyFill="0" applyAlignment="0" applyProtection="0"/>
    <xf numFmtId="0" fontId="120" fillId="0" borderId="26" applyNumberFormat="0" applyFill="0" applyAlignment="0" applyProtection="0"/>
    <xf numFmtId="0" fontId="121" fillId="0" borderId="10" applyNumberFormat="0" applyFill="0" applyAlignment="0" applyProtection="0"/>
    <xf numFmtId="0" fontId="122" fillId="0" borderId="27" applyNumberFormat="0" applyFill="0" applyAlignment="0" applyProtection="0"/>
    <xf numFmtId="0" fontId="37" fillId="0" borderId="10" applyNumberFormat="0" applyFill="0" applyAlignment="0" applyProtection="0"/>
    <xf numFmtId="0" fontId="11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51" fillId="0" borderId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64" fillId="6" borderId="11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7" fillId="69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8" fillId="6" borderId="11" applyNumberFormat="0" applyAlignment="0" applyProtection="0"/>
    <xf numFmtId="0" fontId="126" fillId="37" borderId="18" applyNumberFormat="0" applyAlignment="0" applyProtection="0"/>
    <xf numFmtId="0" fontId="129" fillId="46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126" fillId="37" borderId="18" applyNumberFormat="0" applyAlignment="0" applyProtection="0"/>
    <xf numFmtId="0" fontId="41" fillId="6" borderId="11" applyNumberFormat="0" applyAlignment="0" applyProtection="0"/>
    <xf numFmtId="38" fontId="130" fillId="0" borderId="0"/>
    <xf numFmtId="38" fontId="131" fillId="0" borderId="0"/>
    <xf numFmtId="38" fontId="132" fillId="0" borderId="0"/>
    <xf numFmtId="38" fontId="133" fillId="0" borderId="0"/>
    <xf numFmtId="0" fontId="134" fillId="0" borderId="0"/>
    <xf numFmtId="0" fontId="134" fillId="0" borderId="0"/>
    <xf numFmtId="0" fontId="135" fillId="0" borderId="0"/>
    <xf numFmtId="0" fontId="136" fillId="0" borderId="28" applyNumberFormat="0" applyFill="0" applyAlignment="0" applyProtection="0"/>
    <xf numFmtId="0" fontId="44" fillId="0" borderId="13" applyNumberFormat="0" applyFill="0" applyAlignment="0" applyProtection="0"/>
    <xf numFmtId="0" fontId="65" fillId="0" borderId="13" applyNumberFormat="0" applyFill="0" applyAlignment="0" applyProtection="0"/>
    <xf numFmtId="0" fontId="137" fillId="0" borderId="29" applyNumberFormat="0" applyFill="0" applyAlignment="0" applyProtection="0"/>
    <xf numFmtId="0" fontId="138" fillId="0" borderId="13" applyNumberFormat="0" applyFill="0" applyAlignment="0" applyProtection="0"/>
    <xf numFmtId="0" fontId="139" fillId="0" borderId="28" applyNumberFormat="0" applyFill="0" applyAlignment="0" applyProtection="0"/>
    <xf numFmtId="0" fontId="44" fillId="0" borderId="13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40" fillId="5" borderId="0" applyNumberFormat="0" applyBorder="0" applyAlignment="0" applyProtection="0"/>
    <xf numFmtId="0" fontId="40" fillId="5" borderId="0" applyNumberFormat="0" applyBorder="0" applyAlignment="0" applyProtection="0"/>
    <xf numFmtId="0" fontId="66" fillId="5" borderId="0" applyNumberFormat="0" applyBorder="0" applyAlignment="0" applyProtection="0"/>
    <xf numFmtId="0" fontId="137" fillId="69" borderId="0" applyNumberFormat="0" applyBorder="0" applyAlignment="0" applyProtection="0"/>
    <xf numFmtId="0" fontId="141" fillId="5" borderId="0" applyNumberFormat="0" applyBorder="0" applyAlignment="0" applyProtection="0"/>
    <xf numFmtId="0" fontId="142" fillId="46" borderId="0" applyNumberFormat="0" applyBorder="0" applyAlignment="0" applyProtection="0"/>
    <xf numFmtId="0" fontId="143" fillId="46" borderId="0" applyNumberFormat="0" applyBorder="0" applyAlignment="0" applyProtection="0"/>
    <xf numFmtId="0" fontId="40" fillId="5" borderId="0" applyNumberFormat="0" applyBorder="0" applyAlignment="0" applyProtection="0"/>
    <xf numFmtId="37" fontId="144" fillId="0" borderId="0"/>
    <xf numFmtId="0" fontId="101" fillId="0" borderId="0"/>
    <xf numFmtId="0" fontId="145" fillId="0" borderId="0"/>
    <xf numFmtId="0" fontId="50" fillId="0" borderId="0"/>
    <xf numFmtId="0" fontId="51" fillId="0" borderId="0"/>
    <xf numFmtId="0" fontId="31" fillId="0" borderId="0">
      <alignment horizontal="left" vertical="top" wrapText="1"/>
    </xf>
    <xf numFmtId="0" fontId="51" fillId="0" borderId="0"/>
    <xf numFmtId="0" fontId="16" fillId="0" borderId="0"/>
    <xf numFmtId="0" fontId="76" fillId="0" borderId="0"/>
    <xf numFmtId="0" fontId="78" fillId="0" borderId="0"/>
    <xf numFmtId="0" fontId="50" fillId="0" borderId="0"/>
    <xf numFmtId="0" fontId="16" fillId="0" borderId="0"/>
    <xf numFmtId="0" fontId="16" fillId="0" borderId="0"/>
    <xf numFmtId="0" fontId="51" fillId="0" borderId="0"/>
    <xf numFmtId="0" fontId="16" fillId="0" borderId="0"/>
    <xf numFmtId="0" fontId="16" fillId="0" borderId="0"/>
    <xf numFmtId="0" fontId="16" fillId="0" borderId="0"/>
    <xf numFmtId="0" fontId="32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6" fillId="0" borderId="0"/>
    <xf numFmtId="0" fontId="50" fillId="0" borderId="0"/>
    <xf numFmtId="0" fontId="51" fillId="0" borderId="0"/>
    <xf numFmtId="0" fontId="32" fillId="0" borderId="0">
      <alignment horizontal="left" vertical="top" wrapText="1"/>
    </xf>
    <xf numFmtId="0" fontId="75" fillId="0" borderId="0"/>
    <xf numFmtId="0" fontId="51" fillId="0" borderId="0"/>
    <xf numFmtId="0" fontId="21" fillId="0" borderId="0"/>
    <xf numFmtId="0" fontId="21" fillId="0" borderId="0"/>
    <xf numFmtId="0" fontId="51" fillId="0" borderId="0"/>
    <xf numFmtId="0" fontId="51" fillId="0" borderId="0"/>
    <xf numFmtId="0" fontId="51" fillId="0" borderId="0"/>
    <xf numFmtId="0" fontId="21" fillId="0" borderId="0"/>
    <xf numFmtId="0" fontId="51" fillId="0" borderId="0"/>
    <xf numFmtId="0" fontId="16" fillId="0" borderId="0"/>
    <xf numFmtId="0" fontId="21" fillId="0" borderId="0"/>
    <xf numFmtId="0" fontId="33" fillId="0" borderId="0"/>
    <xf numFmtId="0" fontId="51" fillId="0" borderId="0"/>
    <xf numFmtId="0" fontId="51" fillId="0" borderId="0"/>
    <xf numFmtId="0" fontId="21" fillId="0" borderId="0"/>
    <xf numFmtId="0" fontId="21" fillId="0" borderId="0"/>
    <xf numFmtId="0" fontId="51" fillId="0" borderId="0"/>
    <xf numFmtId="0" fontId="51" fillId="0" borderId="0"/>
    <xf numFmtId="0" fontId="51" fillId="0" borderId="0"/>
    <xf numFmtId="0" fontId="1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0" fillId="0" borderId="0"/>
    <xf numFmtId="0" fontId="21" fillId="0" borderId="0"/>
    <xf numFmtId="1" fontId="146" fillId="0" borderId="0"/>
    <xf numFmtId="0" fontId="147" fillId="0" borderId="0"/>
    <xf numFmtId="0" fontId="50" fillId="0" borderId="0"/>
    <xf numFmtId="0" fontId="16" fillId="0" borderId="0"/>
    <xf numFmtId="1" fontId="146" fillId="0" borderId="0"/>
    <xf numFmtId="1" fontId="146" fillId="0" borderId="0"/>
    <xf numFmtId="0" fontId="50" fillId="0" borderId="0"/>
    <xf numFmtId="0" fontId="50" fillId="0" borderId="0"/>
    <xf numFmtId="0" fontId="50" fillId="0" borderId="0"/>
    <xf numFmtId="0" fontId="21" fillId="0" borderId="0"/>
    <xf numFmtId="1" fontId="146" fillId="0" borderId="0"/>
    <xf numFmtId="0" fontId="51" fillId="0" borderId="0"/>
    <xf numFmtId="0" fontId="21" fillId="0" borderId="0"/>
    <xf numFmtId="0" fontId="33" fillId="0" borderId="0"/>
    <xf numFmtId="0" fontId="148" fillId="0" borderId="0"/>
    <xf numFmtId="0" fontId="50" fillId="0" borderId="0"/>
    <xf numFmtId="0" fontId="51" fillId="0" borderId="0"/>
    <xf numFmtId="0" fontId="30" fillId="0" borderId="0"/>
    <xf numFmtId="0" fontId="68" fillId="0" borderId="0"/>
    <xf numFmtId="0" fontId="21" fillId="0" borderId="0"/>
    <xf numFmtId="0" fontId="51" fillId="0" borderId="0"/>
    <xf numFmtId="0" fontId="51" fillId="0" borderId="0"/>
    <xf numFmtId="0" fontId="32" fillId="0" borderId="0">
      <alignment horizontal="left" vertical="top" wrapText="1"/>
    </xf>
    <xf numFmtId="0" fontId="1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8" fillId="0" borderId="0"/>
    <xf numFmtId="0" fontId="98" fillId="0" borderId="0"/>
    <xf numFmtId="0" fontId="98" fillId="0" borderId="0"/>
    <xf numFmtId="1" fontId="146" fillId="0" borderId="0"/>
    <xf numFmtId="0" fontId="75" fillId="0" borderId="0"/>
    <xf numFmtId="0" fontId="99" fillId="0" borderId="0"/>
    <xf numFmtId="0" fontId="21" fillId="0" borderId="0"/>
    <xf numFmtId="0" fontId="149" fillId="0" borderId="0"/>
    <xf numFmtId="0" fontId="51" fillId="0" borderId="0"/>
    <xf numFmtId="0" fontId="21" fillId="0" borderId="0"/>
    <xf numFmtId="0" fontId="50" fillId="0" borderId="0"/>
    <xf numFmtId="0" fontId="21" fillId="0" borderId="0"/>
    <xf numFmtId="0" fontId="150" fillId="0" borderId="0"/>
    <xf numFmtId="0" fontId="21" fillId="0" borderId="0"/>
    <xf numFmtId="0" fontId="51" fillId="0" borderId="0"/>
    <xf numFmtId="0" fontId="75" fillId="0" borderId="0"/>
    <xf numFmtId="0" fontId="99" fillId="0" borderId="0"/>
    <xf numFmtId="0" fontId="21" fillId="0" borderId="0"/>
    <xf numFmtId="0" fontId="32" fillId="0" borderId="0">
      <alignment horizontal="left" vertical="top" wrapText="1"/>
    </xf>
    <xf numFmtId="0" fontId="51" fillId="0" borderId="0"/>
    <xf numFmtId="0" fontId="16" fillId="0" borderId="0"/>
    <xf numFmtId="0" fontId="51" fillId="0" borderId="0"/>
    <xf numFmtId="0" fontId="98" fillId="0" borderId="0"/>
    <xf numFmtId="0" fontId="21" fillId="0" borderId="0"/>
    <xf numFmtId="0" fontId="98" fillId="0" borderId="0"/>
    <xf numFmtId="0" fontId="98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6" fillId="0" borderId="0"/>
    <xf numFmtId="0" fontId="76" fillId="0" borderId="0"/>
    <xf numFmtId="0" fontId="21" fillId="0" borderId="0"/>
    <xf numFmtId="0" fontId="21" fillId="0" borderId="0"/>
    <xf numFmtId="0" fontId="50" fillId="0" borderId="0"/>
    <xf numFmtId="0" fontId="1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2" fillId="0" borderId="0">
      <alignment horizontal="left" vertical="top" wrapText="1"/>
    </xf>
    <xf numFmtId="0" fontId="149" fillId="0" borderId="0"/>
    <xf numFmtId="0" fontId="21" fillId="0" borderId="0"/>
    <xf numFmtId="0" fontId="16" fillId="0" borderId="0"/>
    <xf numFmtId="0" fontId="16" fillId="0" borderId="0"/>
    <xf numFmtId="0" fontId="7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3" fillId="0" borderId="0"/>
    <xf numFmtId="0" fontId="16" fillId="0" borderId="0"/>
    <xf numFmtId="0" fontId="21" fillId="0" borderId="0"/>
    <xf numFmtId="0" fontId="33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0" fillId="0" borderId="0"/>
    <xf numFmtId="0" fontId="16" fillId="0" borderId="0"/>
    <xf numFmtId="0" fontId="50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50" fillId="0" borderId="0"/>
    <xf numFmtId="0" fontId="77" fillId="0" borderId="0"/>
    <xf numFmtId="0" fontId="145" fillId="0" borderId="0"/>
    <xf numFmtId="0" fontId="9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9" fillId="0" borderId="0"/>
    <xf numFmtId="0" fontId="149" fillId="0" borderId="0"/>
    <xf numFmtId="0" fontId="99" fillId="0" borderId="0"/>
    <xf numFmtId="0" fontId="33" fillId="0" borderId="0"/>
    <xf numFmtId="0" fontId="33" fillId="0" borderId="0"/>
    <xf numFmtId="0" fontId="33" fillId="0" borderId="0"/>
    <xf numFmtId="0" fontId="21" fillId="0" borderId="0"/>
    <xf numFmtId="0" fontId="75" fillId="0" borderId="0"/>
    <xf numFmtId="0" fontId="50" fillId="0" borderId="0"/>
    <xf numFmtId="0" fontId="50" fillId="0" borderId="0"/>
    <xf numFmtId="0" fontId="50" fillId="0" borderId="0"/>
    <xf numFmtId="0" fontId="77" fillId="0" borderId="0"/>
    <xf numFmtId="0" fontId="145" fillId="0" borderId="0"/>
    <xf numFmtId="0" fontId="75" fillId="0" borderId="0"/>
    <xf numFmtId="0" fontId="21" fillId="0" borderId="0"/>
    <xf numFmtId="0" fontId="3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7" fillId="0" borderId="0"/>
    <xf numFmtId="0" fontId="16" fillId="0" borderId="0"/>
    <xf numFmtId="0" fontId="21" fillId="0" borderId="0"/>
    <xf numFmtId="0" fontId="148" fillId="0" borderId="0"/>
    <xf numFmtId="0" fontId="32" fillId="0" borderId="0">
      <alignment horizontal="left" vertical="top" wrapText="1"/>
    </xf>
    <xf numFmtId="0" fontId="16" fillId="0" borderId="0"/>
    <xf numFmtId="0" fontId="31" fillId="0" borderId="0"/>
    <xf numFmtId="0" fontId="33" fillId="0" borderId="0"/>
    <xf numFmtId="0" fontId="76" fillId="0" borderId="0"/>
    <xf numFmtId="0" fontId="76" fillId="0" borderId="0"/>
    <xf numFmtId="0" fontId="151" fillId="0" borderId="0"/>
    <xf numFmtId="0" fontId="16" fillId="0" borderId="0"/>
    <xf numFmtId="0" fontId="75" fillId="0" borderId="0"/>
    <xf numFmtId="0" fontId="50" fillId="0" borderId="0"/>
    <xf numFmtId="0" fontId="21" fillId="0" borderId="0"/>
    <xf numFmtId="0" fontId="32" fillId="0" borderId="0">
      <alignment horizontal="left" vertical="top" wrapText="1"/>
    </xf>
    <xf numFmtId="0" fontId="3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5" fillId="0" borderId="0"/>
    <xf numFmtId="0" fontId="16" fillId="0" borderId="0"/>
    <xf numFmtId="0" fontId="50" fillId="0" borderId="0"/>
    <xf numFmtId="0" fontId="21" fillId="0" borderId="0"/>
    <xf numFmtId="0" fontId="16" fillId="0" borderId="0"/>
    <xf numFmtId="0" fontId="16" fillId="0" borderId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4" fillId="9" borderId="15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76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33" fillId="9" borderId="15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16" fillId="9" borderId="15" applyNumberFormat="0" applyFont="0" applyAlignment="0" applyProtection="0"/>
    <xf numFmtId="0" fontId="50" fillId="41" borderId="30" applyNumberFormat="0" applyFont="0" applyAlignment="0" applyProtection="0"/>
    <xf numFmtId="0" fontId="21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41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76" fillId="9" borderId="15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50" fillId="68" borderId="30" applyNumberFormat="0" applyFont="0" applyAlignment="0" applyProtection="0"/>
    <xf numFmtId="0" fontId="50" fillId="68" borderId="30" applyNumberFormat="0" applyFont="0" applyAlignment="0" applyProtection="0"/>
    <xf numFmtId="0" fontId="16" fillId="9" borderId="15" applyNumberFormat="0" applyFont="0" applyAlignment="0" applyProtection="0"/>
    <xf numFmtId="0" fontId="33" fillId="9" borderId="15" applyNumberFormat="0" applyFon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69" fillId="7" borderId="12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3" fillId="71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4" fillId="7" borderId="12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5" fillId="72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152" fillId="44" borderId="31" applyNumberFormat="0" applyAlignment="0" applyProtection="0"/>
    <xf numFmtId="0" fontId="42" fillId="7" borderId="12" applyNumberFormat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15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6" fillId="0" borderId="0" applyFont="0" applyFill="0" applyBorder="0" applyAlignment="0" applyProtection="0"/>
    <xf numFmtId="0" fontId="157" fillId="0" borderId="0"/>
    <xf numFmtId="0" fontId="158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3" fillId="0" borderId="0"/>
    <xf numFmtId="0" fontId="53" fillId="0" borderId="0"/>
    <xf numFmtId="0" fontId="23" fillId="0" borderId="0"/>
    <xf numFmtId="0" fontId="75" fillId="0" borderId="0"/>
    <xf numFmtId="0" fontId="23" fillId="0" borderId="0"/>
    <xf numFmtId="6" fontId="74" fillId="0" borderId="0" applyFon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71" fillId="0" borderId="16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02" fillId="0" borderId="33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4" fillId="0" borderId="16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5" fillId="0" borderId="34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163" fillId="0" borderId="32" applyNumberFormat="0" applyFill="0" applyAlignment="0" applyProtection="0"/>
    <xf numFmtId="0" fontId="48" fillId="0" borderId="16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5" fontId="170" fillId="0" borderId="35">
      <protection locked="0"/>
    </xf>
    <xf numFmtId="175" fontId="171" fillId="78" borderId="35"/>
    <xf numFmtId="0" fontId="75" fillId="0" borderId="0"/>
    <xf numFmtId="1" fontId="146" fillId="0" borderId="0"/>
    <xf numFmtId="0" fontId="75" fillId="0" borderId="0"/>
    <xf numFmtId="0" fontId="16" fillId="0" borderId="0"/>
    <xf numFmtId="0" fontId="50" fillId="0" borderId="0"/>
    <xf numFmtId="0" fontId="75" fillId="0" borderId="0"/>
    <xf numFmtId="0" fontId="32" fillId="0" borderId="0">
      <alignment horizontal="left" vertical="top" wrapText="1"/>
    </xf>
    <xf numFmtId="0" fontId="16" fillId="0" borderId="0"/>
    <xf numFmtId="0" fontId="75" fillId="0" borderId="0"/>
    <xf numFmtId="0" fontId="16" fillId="9" borderId="15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3" fillId="0" borderId="0"/>
    <xf numFmtId="173" fontId="50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73" fontId="75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2" fillId="0" borderId="0">
      <alignment horizontal="left" vertical="top" wrapText="1"/>
    </xf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32" fillId="0" borderId="0">
      <alignment horizontal="left" vertical="top" wrapText="1"/>
    </xf>
    <xf numFmtId="0" fontId="15" fillId="9" borderId="15" applyNumberFormat="0" applyFont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15" applyNumberFormat="0" applyFont="0" applyAlignment="0" applyProtection="0"/>
    <xf numFmtId="0" fontId="32" fillId="0" borderId="0">
      <alignment horizontal="left" vertical="top" wrapText="1"/>
    </xf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51" fillId="0" borderId="0"/>
    <xf numFmtId="0" fontId="51" fillId="0" borderId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5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38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0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4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4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0" borderId="0"/>
    <xf numFmtId="0" fontId="12" fillId="0" borderId="0"/>
    <xf numFmtId="0" fontId="12" fillId="9" borderId="15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72" fillId="0" borderId="0"/>
    <xf numFmtId="176" fontId="172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5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38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0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4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45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0" borderId="0"/>
    <xf numFmtId="0" fontId="11" fillId="0" borderId="0"/>
    <xf numFmtId="0" fontId="11" fillId="9" borderId="15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5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38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0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4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45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0" borderId="0"/>
    <xf numFmtId="0" fontId="11" fillId="0" borderId="0"/>
    <xf numFmtId="0" fontId="11" fillId="9" borderId="15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50" fillId="0" borderId="0"/>
    <xf numFmtId="176" fontId="50" fillId="0" borderId="0" applyFont="0" applyFill="0" applyBorder="0" applyAlignment="0" applyProtection="0"/>
    <xf numFmtId="0" fontId="32" fillId="0" borderId="0">
      <alignment horizontal="left" vertical="top" wrapText="1"/>
    </xf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32" fillId="0" borderId="0">
      <alignment horizontal="left" vertical="top" wrapText="1"/>
    </xf>
    <xf numFmtId="0" fontId="10" fillId="9" borderId="15" applyNumberFormat="0" applyFont="0" applyAlignment="0" applyProtection="0"/>
    <xf numFmtId="0" fontId="32" fillId="0" borderId="0">
      <alignment horizontal="left" vertical="top" wrapText="1"/>
    </xf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9" borderId="15" applyNumberFormat="0" applyFont="0" applyAlignment="0" applyProtection="0"/>
    <xf numFmtId="0" fontId="32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9" borderId="15" applyNumberFormat="0" applyFont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9" borderId="15" applyNumberFormat="0" applyFont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0" fontId="6" fillId="9" borderId="15" applyNumberFormat="0" applyFont="0" applyAlignment="0" applyProtection="0"/>
    <xf numFmtId="0" fontId="32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9" borderId="15" applyNumberFormat="0" applyFont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2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9" borderId="15" applyNumberFormat="0" applyFont="0" applyAlignment="0" applyProtection="0"/>
    <xf numFmtId="0" fontId="3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32" fillId="0" borderId="0">
      <alignment horizontal="left" vertical="top" wrapText="1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</cellStyleXfs>
  <cellXfs count="361">
    <xf numFmtId="0" fontId="0" fillId="0" borderId="0" xfId="0"/>
    <xf numFmtId="0" fontId="27" fillId="2" borderId="0" xfId="0" applyFont="1" applyFill="1"/>
    <xf numFmtId="0" fontId="27" fillId="2" borderId="0" xfId="0" applyFont="1" applyFill="1" applyAlignment="1">
      <alignment horizontal="left" indent="15"/>
    </xf>
    <xf numFmtId="0" fontId="26" fillId="2" borderId="4" xfId="0" applyFont="1" applyFill="1" applyBorder="1" applyAlignment="1">
      <alignment horizontal="center" textRotation="90" wrapText="1"/>
    </xf>
    <xf numFmtId="0" fontId="26" fillId="2" borderId="1" xfId="0" applyFont="1" applyFill="1" applyBorder="1" applyAlignment="1">
      <alignment horizontal="center" textRotation="90" wrapText="1"/>
    </xf>
    <xf numFmtId="0" fontId="26" fillId="2" borderId="0" xfId="0" applyFont="1" applyFill="1" applyBorder="1" applyAlignment="1">
      <alignment horizontal="center" wrapText="1"/>
    </xf>
    <xf numFmtId="0" fontId="26" fillId="2" borderId="7" xfId="0" applyFont="1" applyFill="1" applyBorder="1" applyAlignment="1">
      <alignment horizontal="center" textRotation="90" wrapText="1"/>
    </xf>
    <xf numFmtId="0" fontId="27" fillId="2" borderId="0" xfId="0" applyFont="1" applyFill="1" applyAlignment="1">
      <alignment wrapText="1"/>
    </xf>
    <xf numFmtId="0" fontId="26" fillId="2" borderId="1" xfId="0" applyFont="1" applyFill="1" applyBorder="1" applyAlignment="1">
      <alignment horizontal="left" vertical="top" wrapText="1"/>
    </xf>
    <xf numFmtId="165" fontId="27" fillId="2" borderId="0" xfId="0" applyNumberFormat="1" applyFont="1" applyFill="1"/>
    <xf numFmtId="164" fontId="27" fillId="2" borderId="0" xfId="0" applyNumberFormat="1" applyFont="1" applyFill="1" applyAlignment="1">
      <alignment wrapText="1"/>
    </xf>
    <xf numFmtId="164" fontId="27" fillId="2" borderId="1" xfId="1" applyNumberFormat="1" applyFont="1" applyFill="1" applyBorder="1" applyAlignment="1">
      <alignment wrapText="1"/>
    </xf>
    <xf numFmtId="164" fontId="26" fillId="2" borderId="1" xfId="1" applyNumberFormat="1" applyFont="1" applyFill="1" applyBorder="1" applyAlignment="1">
      <alignment wrapText="1"/>
    </xf>
    <xf numFmtId="0" fontId="26" fillId="2" borderId="0" xfId="0" applyFont="1" applyFill="1" applyBorder="1" applyAlignment="1">
      <alignment horizontal="right" wrapText="1"/>
    </xf>
    <xf numFmtId="0" fontId="26" fillId="2" borderId="40" xfId="0" applyFont="1" applyFill="1" applyBorder="1" applyAlignment="1">
      <alignment horizontal="left" vertical="top" wrapText="1"/>
    </xf>
    <xf numFmtId="0" fontId="27" fillId="2" borderId="40" xfId="0" applyFont="1" applyFill="1" applyBorder="1" applyAlignment="1">
      <alignment horizontal="left" vertical="top" wrapText="1"/>
    </xf>
    <xf numFmtId="0" fontId="27" fillId="34" borderId="1" xfId="0" applyFont="1" applyFill="1" applyBorder="1" applyAlignment="1">
      <alignment horizontal="center" wrapText="1"/>
    </xf>
    <xf numFmtId="167" fontId="26" fillId="2" borderId="1" xfId="17" applyNumberFormat="1" applyFont="1" applyFill="1" applyBorder="1" applyAlignment="1">
      <alignment horizontal="center"/>
    </xf>
    <xf numFmtId="167" fontId="26" fillId="2" borderId="40" xfId="17" applyNumberFormat="1" applyFont="1" applyFill="1" applyBorder="1" applyAlignment="1">
      <alignment horizontal="center"/>
    </xf>
    <xf numFmtId="167" fontId="27" fillId="2" borderId="0" xfId="0" applyNumberFormat="1" applyFont="1" applyFill="1" applyAlignment="1">
      <alignment horizontal="center"/>
    </xf>
    <xf numFmtId="166" fontId="26" fillId="2" borderId="1" xfId="152" applyNumberFormat="1" applyFont="1" applyFill="1" applyBorder="1" applyAlignment="1">
      <alignment horizontal="center"/>
    </xf>
    <xf numFmtId="0" fontId="26" fillId="2" borderId="7" xfId="0" applyFont="1" applyFill="1" applyBorder="1" applyAlignment="1">
      <alignment horizontal="left" vertical="top" wrapText="1"/>
    </xf>
    <xf numFmtId="0" fontId="27" fillId="2" borderId="44" xfId="0" applyFont="1" applyFill="1" applyBorder="1" applyAlignment="1">
      <alignment horizontal="right" vertical="top" wrapText="1"/>
    </xf>
    <xf numFmtId="0" fontId="27" fillId="2" borderId="37" xfId="0" applyFont="1" applyFill="1" applyBorder="1" applyAlignment="1">
      <alignment horizontal="right" vertical="top" wrapText="1"/>
    </xf>
    <xf numFmtId="0" fontId="26" fillId="2" borderId="45" xfId="0" applyFont="1" applyFill="1" applyBorder="1" applyAlignment="1">
      <alignment horizontal="right" vertical="top" wrapText="1"/>
    </xf>
    <xf numFmtId="0" fontId="26" fillId="2" borderId="44" xfId="0" applyFont="1" applyFill="1" applyBorder="1" applyAlignment="1">
      <alignment horizontal="right" vertical="top" wrapText="1"/>
    </xf>
    <xf numFmtId="0" fontId="26" fillId="2" borderId="1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left"/>
    </xf>
    <xf numFmtId="43" fontId="27" fillId="2" borderId="0" xfId="1" applyFont="1" applyFill="1"/>
    <xf numFmtId="0" fontId="26" fillId="2" borderId="0" xfId="0" applyFont="1" applyFill="1" applyAlignment="1">
      <alignment horizontal="left"/>
    </xf>
    <xf numFmtId="0" fontId="27" fillId="2" borderId="0" xfId="14" applyFont="1" applyFill="1" applyAlignment="1">
      <alignment horizontal="center"/>
    </xf>
    <xf numFmtId="0" fontId="26" fillId="2" borderId="1" xfId="0" applyFont="1" applyFill="1" applyBorder="1" applyAlignment="1">
      <alignment horizontal="left" wrapText="1"/>
    </xf>
    <xf numFmtId="0" fontId="173" fillId="2" borderId="1" xfId="0" applyFont="1" applyFill="1" applyBorder="1" applyAlignment="1">
      <alignment horizontal="left" vertical="top" wrapText="1"/>
    </xf>
    <xf numFmtId="166" fontId="27" fillId="2" borderId="0" xfId="0" applyNumberFormat="1" applyFont="1" applyFill="1" applyAlignment="1">
      <alignment horizontal="right"/>
    </xf>
    <xf numFmtId="166" fontId="27" fillId="2" borderId="0" xfId="0" applyNumberFormat="1" applyFont="1" applyFill="1"/>
    <xf numFmtId="0" fontId="27" fillId="2" borderId="0" xfId="0" applyFont="1" applyFill="1" applyAlignment="1">
      <alignment horizontal="right"/>
    </xf>
    <xf numFmtId="43" fontId="27" fillId="2" borderId="0" xfId="1" applyFont="1" applyFill="1" applyAlignment="1">
      <alignment wrapText="1"/>
    </xf>
    <xf numFmtId="0" fontId="27" fillId="2" borderId="1" xfId="0" applyFont="1" applyFill="1" applyBorder="1" applyAlignment="1">
      <alignment wrapText="1"/>
    </xf>
    <xf numFmtId="0" fontId="27" fillId="2" borderId="0" xfId="0" applyFont="1" applyFill="1" applyBorder="1" applyAlignment="1">
      <alignment horizontal="right" wrapText="1"/>
    </xf>
    <xf numFmtId="0" fontId="29" fillId="2" borderId="7" xfId="0" applyFont="1" applyFill="1" applyBorder="1" applyAlignment="1">
      <alignment horizontal="center" vertical="top" wrapText="1"/>
    </xf>
    <xf numFmtId="0" fontId="28" fillId="2" borderId="7" xfId="0" applyFont="1" applyFill="1" applyBorder="1" applyAlignment="1">
      <alignment horizontal="left" vertical="top" wrapText="1"/>
    </xf>
    <xf numFmtId="0" fontId="27" fillId="2" borderId="44" xfId="0" applyNumberFormat="1" applyFont="1" applyFill="1" applyBorder="1" applyAlignment="1">
      <alignment horizontal="right" vertical="top" wrapText="1"/>
    </xf>
    <xf numFmtId="0" fontId="27" fillId="2" borderId="41" xfId="0" applyFont="1" applyFill="1" applyBorder="1" applyAlignment="1">
      <alignment horizontal="right" vertical="top" wrapText="1"/>
    </xf>
    <xf numFmtId="0" fontId="27" fillId="2" borderId="40" xfId="0" applyFont="1" applyFill="1" applyBorder="1" applyAlignment="1">
      <alignment wrapText="1"/>
    </xf>
    <xf numFmtId="167" fontId="26" fillId="2" borderId="1" xfId="152" applyNumberFormat="1" applyFont="1" applyFill="1" applyBorder="1" applyAlignment="1">
      <alignment horizontal="center"/>
    </xf>
    <xf numFmtId="167" fontId="27" fillId="2" borderId="1" xfId="17" applyNumberFormat="1" applyFont="1" applyFill="1" applyBorder="1" applyAlignment="1">
      <alignment horizontal="left" vertical="top"/>
    </xf>
    <xf numFmtId="167" fontId="27" fillId="2" borderId="1" xfId="0" applyNumberFormat="1" applyFont="1" applyFill="1" applyBorder="1" applyAlignment="1">
      <alignment horizontal="center" wrapText="1"/>
    </xf>
    <xf numFmtId="167" fontId="27" fillId="2" borderId="40" xfId="0" applyNumberFormat="1" applyFont="1" applyFill="1" applyBorder="1" applyAlignment="1">
      <alignment horizontal="center" wrapText="1"/>
    </xf>
    <xf numFmtId="0" fontId="176" fillId="2" borderId="1" xfId="0" applyFont="1" applyFill="1" applyBorder="1" applyAlignment="1">
      <alignment horizontal="left" vertical="top" wrapText="1"/>
    </xf>
    <xf numFmtId="0" fontId="177" fillId="2" borderId="1" xfId="0" applyFont="1" applyFill="1" applyBorder="1" applyAlignment="1">
      <alignment horizontal="left" vertical="top" wrapText="1"/>
    </xf>
    <xf numFmtId="0" fontId="26" fillId="2" borderId="1" xfId="0" applyNumberFormat="1" applyFont="1" applyFill="1" applyBorder="1" applyAlignment="1">
      <alignment horizontal="left" vertical="top" wrapText="1"/>
    </xf>
    <xf numFmtId="167" fontId="27" fillId="2" borderId="1" xfId="17" applyNumberFormat="1" applyFont="1" applyFill="1" applyBorder="1" applyAlignment="1">
      <alignment horizontal="center" wrapText="1"/>
    </xf>
    <xf numFmtId="0" fontId="26" fillId="2" borderId="3" xfId="0" applyFont="1" applyFill="1" applyBorder="1" applyAlignment="1">
      <alignment horizontal="left" vertical="center"/>
    </xf>
    <xf numFmtId="166" fontId="27" fillId="2" borderId="0" xfId="14" applyNumberFormat="1" applyFont="1" applyFill="1" applyAlignment="1">
      <alignment horizontal="center"/>
    </xf>
    <xf numFmtId="166" fontId="27" fillId="2" borderId="0" xfId="14" applyNumberFormat="1" applyFont="1" applyFill="1" applyAlignment="1">
      <alignment horizontal="center" vertical="center"/>
    </xf>
    <xf numFmtId="166" fontId="27" fillId="2" borderId="0" xfId="1" applyNumberFormat="1" applyFont="1" applyFill="1" applyBorder="1" applyAlignment="1">
      <alignment horizontal="right" vertical="center" wrapText="1"/>
    </xf>
    <xf numFmtId="0" fontId="27" fillId="2" borderId="0" xfId="0" applyFont="1" applyFill="1" applyBorder="1" applyAlignment="1">
      <alignment horizontal="left" vertical="top" wrapText="1"/>
    </xf>
    <xf numFmtId="0" fontId="27" fillId="2" borderId="3" xfId="0" applyFont="1" applyFill="1" applyBorder="1" applyAlignment="1">
      <alignment wrapText="1"/>
    </xf>
    <xf numFmtId="0" fontId="27" fillId="2" borderId="7" xfId="0" applyFont="1" applyFill="1" applyBorder="1" applyAlignment="1">
      <alignment wrapText="1"/>
    </xf>
    <xf numFmtId="0" fontId="27" fillId="2" borderId="0" xfId="0" applyFont="1" applyFill="1" applyBorder="1" applyAlignment="1">
      <alignment wrapText="1"/>
    </xf>
    <xf numFmtId="0" fontId="27" fillId="2" borderId="0" xfId="0" applyFont="1" applyFill="1" applyAlignment="1">
      <alignment horizontal="left" vertical="center" wrapText="1"/>
    </xf>
    <xf numFmtId="2" fontId="27" fillId="2" borderId="1" xfId="0" applyNumberFormat="1" applyFont="1" applyFill="1" applyBorder="1" applyAlignment="1">
      <alignment horizontal="right" vertical="top"/>
    </xf>
    <xf numFmtId="2" fontId="27" fillId="2" borderId="0" xfId="0" applyNumberFormat="1" applyFont="1" applyFill="1" applyAlignment="1">
      <alignment horizontal="right"/>
    </xf>
    <xf numFmtId="2" fontId="27" fillId="2" borderId="0" xfId="0" applyNumberFormat="1" applyFont="1" applyFill="1" applyAlignment="1"/>
    <xf numFmtId="2" fontId="27" fillId="2" borderId="0" xfId="14" applyNumberFormat="1" applyFont="1" applyFill="1" applyAlignment="1">
      <alignment horizontal="center" vertical="center"/>
    </xf>
    <xf numFmtId="2" fontId="27" fillId="2" borderId="1" xfId="0" applyNumberFormat="1" applyFont="1" applyFill="1" applyBorder="1" applyAlignment="1"/>
    <xf numFmtId="2" fontId="27" fillId="2" borderId="0" xfId="1" applyNumberFormat="1" applyFont="1" applyFill="1" applyBorder="1" applyAlignment="1">
      <alignment horizontal="right" vertical="center"/>
    </xf>
    <xf numFmtId="2" fontId="27" fillId="2" borderId="0" xfId="1" applyNumberFormat="1" applyFont="1" applyFill="1" applyBorder="1" applyAlignment="1">
      <alignment horizontal="right"/>
    </xf>
    <xf numFmtId="2" fontId="27" fillId="2" borderId="0" xfId="1" applyNumberFormat="1" applyFont="1" applyFill="1" applyBorder="1" applyAlignment="1">
      <alignment horizontal="center" vertical="center"/>
    </xf>
    <xf numFmtId="2" fontId="27" fillId="2" borderId="0" xfId="1597" applyNumberFormat="1" applyFont="1" applyFill="1" applyAlignment="1">
      <alignment horizontal="left" vertical="top"/>
    </xf>
    <xf numFmtId="2" fontId="27" fillId="2" borderId="1" xfId="0" applyNumberFormat="1" applyFont="1" applyFill="1" applyBorder="1" applyAlignment="1">
      <alignment horizontal="center"/>
    </xf>
    <xf numFmtId="43" fontId="27" fillId="2" borderId="1" xfId="1" applyFont="1" applyFill="1" applyBorder="1" applyAlignment="1">
      <alignment horizontal="right" vertical="center"/>
    </xf>
    <xf numFmtId="1" fontId="27" fillId="2" borderId="1" xfId="1" applyNumberFormat="1" applyFont="1" applyFill="1" applyBorder="1" applyAlignment="1">
      <alignment horizontal="right" vertical="center"/>
    </xf>
    <xf numFmtId="0" fontId="25" fillId="2" borderId="0" xfId="153" applyFont="1" applyFill="1"/>
    <xf numFmtId="0" fontId="25" fillId="2" borderId="0" xfId="153" applyFont="1" applyFill="1" applyAlignment="1">
      <alignment horizontal="right"/>
    </xf>
    <xf numFmtId="0" fontId="178" fillId="2" borderId="0" xfId="1896" applyFont="1" applyFill="1" applyBorder="1" applyAlignment="1">
      <alignment horizontal="center" vertical="center" wrapText="1"/>
    </xf>
    <xf numFmtId="0" fontId="25" fillId="0" borderId="0" xfId="0" applyFont="1"/>
    <xf numFmtId="0" fontId="179" fillId="2" borderId="1" xfId="0" applyFont="1" applyFill="1" applyBorder="1" applyAlignment="1">
      <alignment horizontal="center" vertical="center" wrapText="1"/>
    </xf>
    <xf numFmtId="166" fontId="181" fillId="2" borderId="1" xfId="0" applyNumberFormat="1" applyFont="1" applyFill="1" applyBorder="1" applyAlignment="1">
      <alignment wrapText="1"/>
    </xf>
    <xf numFmtId="0" fontId="181" fillId="0" borderId="1" xfId="0" applyFont="1" applyBorder="1"/>
    <xf numFmtId="0" fontId="179" fillId="0" borderId="1" xfId="0" applyFont="1" applyBorder="1"/>
    <xf numFmtId="43" fontId="179" fillId="0" borderId="1" xfId="1" applyFont="1" applyBorder="1"/>
    <xf numFmtId="43" fontId="179" fillId="2" borderId="1" xfId="1" applyFont="1" applyFill="1" applyBorder="1"/>
    <xf numFmtId="0" fontId="179" fillId="2" borderId="1" xfId="0" applyFont="1" applyFill="1" applyBorder="1"/>
    <xf numFmtId="43" fontId="179" fillId="80" borderId="1" xfId="1" applyFont="1" applyFill="1" applyBorder="1"/>
    <xf numFmtId="164" fontId="27" fillId="2" borderId="1" xfId="1" applyNumberFormat="1" applyFont="1" applyFill="1" applyBorder="1" applyAlignment="1"/>
    <xf numFmtId="2" fontId="27" fillId="2" borderId="42" xfId="0" applyNumberFormat="1" applyFont="1" applyFill="1" applyBorder="1" applyAlignment="1"/>
    <xf numFmtId="0" fontId="26" fillId="2" borderId="0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left" vertical="top"/>
    </xf>
    <xf numFmtId="0" fontId="28" fillId="0" borderId="47" xfId="2826" applyFont="1" applyBorder="1" applyAlignment="1">
      <alignment vertical="top" wrapText="1"/>
    </xf>
    <xf numFmtId="0" fontId="26" fillId="2" borderId="3" xfId="0" applyFont="1" applyFill="1" applyBorder="1" applyAlignment="1">
      <alignment horizontal="left" wrapText="1"/>
    </xf>
    <xf numFmtId="0" fontId="27" fillId="2" borderId="0" xfId="14" applyFont="1" applyFill="1" applyAlignment="1">
      <alignment horizontal="left"/>
    </xf>
    <xf numFmtId="0" fontId="182" fillId="0" borderId="47" xfId="2826" applyFont="1" applyBorder="1" applyAlignment="1">
      <alignment vertical="top" wrapText="1"/>
    </xf>
    <xf numFmtId="0" fontId="173" fillId="0" borderId="1" xfId="2824" applyFont="1" applyBorder="1" applyAlignment="1">
      <alignment horizontal="left" vertical="top" wrapText="1"/>
    </xf>
    <xf numFmtId="0" fontId="28" fillId="0" borderId="1" xfId="2824" applyFont="1" applyBorder="1" applyAlignment="1">
      <alignment horizontal="left" vertical="top" wrapText="1"/>
    </xf>
    <xf numFmtId="0" fontId="28" fillId="0" borderId="0" xfId="2824" applyFont="1" applyAlignment="1">
      <alignment horizontal="left" vertical="top" wrapText="1"/>
    </xf>
    <xf numFmtId="0" fontId="27" fillId="2" borderId="7" xfId="0" applyFont="1" applyFill="1" applyBorder="1" applyAlignment="1">
      <alignment vertical="center" wrapText="1"/>
    </xf>
    <xf numFmtId="0" fontId="27" fillId="0" borderId="1" xfId="2824" applyFont="1" applyBorder="1" applyAlignment="1">
      <alignment horizontal="left" vertical="top" wrapText="1"/>
    </xf>
    <xf numFmtId="164" fontId="27" fillId="2" borderId="0" xfId="1" applyNumberFormat="1" applyFont="1" applyFill="1" applyAlignment="1">
      <alignment wrapText="1"/>
    </xf>
    <xf numFmtId="43" fontId="27" fillId="2" borderId="0" xfId="0" applyNumberFormat="1" applyFont="1" applyFill="1" applyAlignment="1">
      <alignment wrapText="1"/>
    </xf>
    <xf numFmtId="0" fontId="27" fillId="2" borderId="46" xfId="0" applyFont="1" applyFill="1" applyBorder="1" applyAlignment="1">
      <alignment horizontal="right" vertical="top" wrapText="1"/>
    </xf>
    <xf numFmtId="0" fontId="27" fillId="2" borderId="38" xfId="0" applyFont="1" applyFill="1" applyBorder="1" applyAlignment="1">
      <alignment horizontal="right" vertical="top" wrapText="1"/>
    </xf>
    <xf numFmtId="0" fontId="27" fillId="2" borderId="0" xfId="0" applyFont="1" applyFill="1"/>
    <xf numFmtId="1" fontId="27" fillId="2" borderId="1" xfId="0" applyNumberFormat="1" applyFont="1" applyFill="1" applyBorder="1" applyAlignment="1">
      <alignment horizontal="right" vertical="center"/>
    </xf>
    <xf numFmtId="164" fontId="27" fillId="2" borderId="1" xfId="1" applyNumberFormat="1" applyFont="1" applyFill="1" applyBorder="1" applyAlignment="1">
      <alignment horizontal="right"/>
    </xf>
    <xf numFmtId="0" fontId="179" fillId="2" borderId="0" xfId="0" applyFont="1" applyFill="1"/>
    <xf numFmtId="0" fontId="27" fillId="2" borderId="1" xfId="0" applyFont="1" applyFill="1" applyBorder="1" applyAlignment="1">
      <alignment horizontal="left" vertical="top" wrapText="1"/>
    </xf>
    <xf numFmtId="0" fontId="27" fillId="2" borderId="3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horizontal="left" wrapText="1"/>
    </xf>
    <xf numFmtId="0" fontId="27" fillId="2" borderId="1" xfId="0" applyFont="1" applyFill="1" applyBorder="1" applyAlignment="1">
      <alignment horizontal="center" wrapText="1"/>
    </xf>
    <xf numFmtId="167" fontId="27" fillId="2" borderId="1" xfId="17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horizontal="left" vertical="top" wrapText="1"/>
    </xf>
    <xf numFmtId="0" fontId="27" fillId="2" borderId="0" xfId="0" applyFont="1" applyFill="1"/>
    <xf numFmtId="0" fontId="26" fillId="2" borderId="1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wrapText="1"/>
    </xf>
    <xf numFmtId="0" fontId="27" fillId="2" borderId="1" xfId="0" applyFont="1" applyFill="1" applyBorder="1" applyAlignment="1">
      <alignment horizontal="left" vertical="top" wrapText="1"/>
    </xf>
    <xf numFmtId="0" fontId="27" fillId="2" borderId="7" xfId="0" applyFont="1" applyFill="1" applyBorder="1" applyAlignment="1">
      <alignment wrapText="1"/>
    </xf>
    <xf numFmtId="2" fontId="27" fillId="2" borderId="1" xfId="0" applyNumberFormat="1" applyFont="1" applyFill="1" applyBorder="1" applyAlignment="1">
      <alignment horizontal="right"/>
    </xf>
    <xf numFmtId="2" fontId="27" fillId="2" borderId="7" xfId="0" applyNumberFormat="1" applyFont="1" applyFill="1" applyBorder="1" applyAlignment="1">
      <alignment horizontal="center" vertical="center" wrapText="1"/>
    </xf>
    <xf numFmtId="164" fontId="27" fillId="2" borderId="1" xfId="1" applyNumberFormat="1" applyFont="1" applyFill="1" applyBorder="1" applyAlignment="1">
      <alignment horizontal="right" vertical="center"/>
    </xf>
    <xf numFmtId="180" fontId="27" fillId="2" borderId="1" xfId="1" applyNumberFormat="1" applyFont="1" applyFill="1" applyBorder="1" applyAlignment="1">
      <alignment horizontal="right" vertical="center"/>
    </xf>
    <xf numFmtId="0" fontId="27" fillId="2" borderId="1" xfId="0" applyFont="1" applyFill="1" applyBorder="1" applyAlignment="1">
      <alignment horizontal="left" wrapText="1"/>
    </xf>
    <xf numFmtId="0" fontId="27" fillId="2" borderId="3" xfId="0" applyFont="1" applyFill="1" applyBorder="1" applyAlignment="1"/>
    <xf numFmtId="0" fontId="26" fillId="2" borderId="42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wrapText="1"/>
    </xf>
    <xf numFmtId="0" fontId="27" fillId="2" borderId="1" xfId="0" applyFont="1" applyFill="1" applyBorder="1" applyAlignment="1">
      <alignment horizontal="left" vertical="top" wrapText="1"/>
    </xf>
    <xf numFmtId="0" fontId="21" fillId="0" borderId="0" xfId="0" applyFont="1"/>
    <xf numFmtId="0" fontId="27" fillId="2" borderId="0" xfId="0" applyFont="1" applyFill="1" applyBorder="1" applyAlignment="1">
      <alignment horizontal="left" wrapText="1"/>
    </xf>
    <xf numFmtId="164" fontId="27" fillId="2" borderId="0" xfId="1" applyNumberFormat="1" applyFont="1" applyFill="1" applyBorder="1" applyAlignment="1">
      <alignment horizontal="right" vertical="center"/>
    </xf>
    <xf numFmtId="0" fontId="27" fillId="2" borderId="38" xfId="0" applyFont="1" applyFill="1" applyBorder="1" applyAlignment="1">
      <alignment wrapText="1"/>
    </xf>
    <xf numFmtId="49" fontId="26" fillId="2" borderId="1" xfId="0" applyNumberFormat="1" applyFont="1" applyFill="1" applyBorder="1" applyAlignment="1">
      <alignment horizontal="left" vertical="top" wrapText="1"/>
    </xf>
    <xf numFmtId="166" fontId="179" fillId="2" borderId="1" xfId="0" applyNumberFormat="1" applyFont="1" applyFill="1" applyBorder="1" applyAlignment="1">
      <alignment wrapText="1"/>
    </xf>
    <xf numFmtId="0" fontId="30" fillId="0" borderId="1" xfId="5969" applyFont="1" applyBorder="1" applyAlignment="1">
      <alignment horizontal="left" vertical="top" wrapText="1"/>
    </xf>
    <xf numFmtId="0" fontId="30" fillId="0" borderId="1" xfId="5983" applyFont="1" applyBorder="1" applyAlignment="1">
      <alignment horizontal="left" vertical="top" wrapText="1"/>
    </xf>
    <xf numFmtId="0" fontId="27" fillId="2" borderId="1" xfId="0" applyFont="1" applyFill="1" applyBorder="1" applyAlignment="1">
      <alignment horizontal="right" vertical="top" wrapText="1"/>
    </xf>
    <xf numFmtId="0" fontId="27" fillId="2" borderId="42" xfId="0" applyFont="1" applyFill="1" applyBorder="1" applyAlignment="1">
      <alignment horizontal="right" vertical="top" wrapText="1"/>
    </xf>
    <xf numFmtId="0" fontId="27" fillId="2" borderId="43" xfId="0" applyFont="1" applyFill="1" applyBorder="1" applyAlignment="1">
      <alignment horizontal="right" vertical="top" wrapText="1"/>
    </xf>
    <xf numFmtId="0" fontId="27" fillId="2" borderId="40" xfId="0" applyFont="1" applyFill="1" applyBorder="1" applyAlignment="1">
      <alignment horizontal="right" vertical="top" wrapText="1"/>
    </xf>
    <xf numFmtId="0" fontId="27" fillId="2" borderId="0" xfId="0" applyFont="1" applyFill="1" applyAlignment="1">
      <alignment horizontal="right" wrapText="1"/>
    </xf>
    <xf numFmtId="0" fontId="27" fillId="2" borderId="43" xfId="0" applyFont="1" applyFill="1" applyBorder="1" applyAlignment="1">
      <alignment horizontal="center" vertical="top" wrapText="1"/>
    </xf>
    <xf numFmtId="0" fontId="27" fillId="2" borderId="7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horizontal="left" vertical="top" wrapText="1"/>
    </xf>
    <xf numFmtId="0" fontId="27" fillId="2" borderId="4" xfId="0" applyFont="1" applyFill="1" applyBorder="1" applyAlignment="1">
      <alignment horizontal="center" textRotation="90" wrapText="1"/>
    </xf>
    <xf numFmtId="0" fontId="27" fillId="2" borderId="1" xfId="0" applyFont="1" applyFill="1" applyBorder="1" applyAlignment="1">
      <alignment horizontal="center" textRotation="90" wrapText="1"/>
    </xf>
    <xf numFmtId="0" fontId="27" fillId="2" borderId="7" xfId="0" applyFont="1" applyFill="1" applyBorder="1" applyAlignment="1">
      <alignment horizontal="center" textRotation="90" wrapText="1"/>
    </xf>
    <xf numFmtId="0" fontId="27" fillId="2" borderId="42" xfId="0" applyFont="1" applyFill="1" applyBorder="1" applyAlignment="1">
      <alignment horizontal="center" vertical="center" wrapText="1"/>
    </xf>
    <xf numFmtId="2" fontId="27" fillId="2" borderId="42" xfId="0" applyNumberFormat="1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left" vertical="top" wrapText="1"/>
    </xf>
    <xf numFmtId="0" fontId="27" fillId="2" borderId="3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horizontal="left" wrapText="1"/>
    </xf>
    <xf numFmtId="167" fontId="26" fillId="2" borderId="40" xfId="152" applyNumberFormat="1" applyFont="1" applyFill="1" applyBorder="1" applyAlignment="1">
      <alignment horizontal="center"/>
    </xf>
    <xf numFmtId="0" fontId="28" fillId="2" borderId="1" xfId="2801" applyFont="1" applyFill="1" applyBorder="1" applyAlignment="1">
      <alignment horizontal="left" vertical="top" wrapText="1"/>
    </xf>
    <xf numFmtId="0" fontId="27" fillId="2" borderId="1" xfId="2828" applyFont="1" applyFill="1" applyBorder="1" applyAlignment="1">
      <alignment horizontal="left" vertical="top" wrapText="1"/>
    </xf>
    <xf numFmtId="0" fontId="173" fillId="2" borderId="1" xfId="2801" applyFont="1" applyFill="1" applyBorder="1" applyAlignment="1">
      <alignment horizontal="left" vertical="top" wrapText="1"/>
    </xf>
    <xf numFmtId="0" fontId="28" fillId="2" borderId="0" xfId="2801" applyFont="1" applyFill="1" applyAlignment="1">
      <alignment horizontal="left" vertical="top" wrapText="1"/>
    </xf>
    <xf numFmtId="0" fontId="27" fillId="2" borderId="0" xfId="2801" applyFont="1" applyFill="1" applyAlignment="1">
      <alignment horizontal="left" vertical="top" wrapText="1"/>
    </xf>
    <xf numFmtId="0" fontId="26" fillId="2" borderId="7" xfId="0" applyFont="1" applyFill="1" applyBorder="1" applyAlignment="1">
      <alignment horizontal="center" vertical="top" wrapText="1"/>
    </xf>
    <xf numFmtId="0" fontId="26" fillId="2" borderId="5" xfId="15" applyFont="1" applyFill="1" applyBorder="1" applyAlignment="1">
      <alignment horizontal="right" vertical="center" wrapText="1"/>
    </xf>
    <xf numFmtId="0" fontId="26" fillId="2" borderId="42" xfId="15" applyFont="1" applyFill="1" applyBorder="1" applyAlignment="1">
      <alignment horizontal="right" vertical="center" wrapText="1"/>
    </xf>
    <xf numFmtId="180" fontId="27" fillId="2" borderId="0" xfId="1" applyNumberFormat="1" applyFont="1" applyFill="1" applyAlignment="1">
      <alignment wrapText="1"/>
    </xf>
    <xf numFmtId="14" fontId="185" fillId="2" borderId="0" xfId="0" applyNumberFormat="1" applyFont="1" applyFill="1" applyAlignment="1">
      <alignment horizontal="center" vertical="top" wrapText="1"/>
    </xf>
    <xf numFmtId="164" fontId="27" fillId="2" borderId="0" xfId="1" applyNumberFormat="1" applyFont="1" applyFill="1" applyBorder="1" applyAlignment="1">
      <alignment horizontal="right"/>
    </xf>
    <xf numFmtId="0" fontId="28" fillId="0" borderId="1" xfId="0" applyFont="1" applyBorder="1" applyAlignment="1">
      <alignment horizontal="left" vertical="top" wrapText="1"/>
    </xf>
    <xf numFmtId="43" fontId="27" fillId="2" borderId="40" xfId="1" applyFont="1" applyFill="1" applyBorder="1" applyAlignment="1">
      <alignment horizontal="right" vertical="center"/>
    </xf>
    <xf numFmtId="180" fontId="27" fillId="79" borderId="1" xfId="1" applyNumberFormat="1" applyFont="1" applyFill="1" applyBorder="1" applyAlignment="1">
      <alignment horizontal="right" vertical="center" wrapText="1"/>
    </xf>
    <xf numFmtId="0" fontId="173" fillId="0" borderId="0" xfId="2823" applyFont="1" applyAlignment="1">
      <alignment vertical="top" wrapText="1"/>
    </xf>
    <xf numFmtId="0" fontId="27" fillId="0" borderId="0" xfId="0" applyFont="1"/>
    <xf numFmtId="0" fontId="27" fillId="2" borderId="44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horizontal="center" vertical="top" wrapText="1"/>
    </xf>
    <xf numFmtId="0" fontId="27" fillId="2" borderId="3" xfId="0" applyFont="1" applyFill="1" applyBorder="1" applyAlignment="1">
      <alignment horizontal="left" vertical="top" wrapText="1"/>
    </xf>
    <xf numFmtId="0" fontId="27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/>
    </xf>
    <xf numFmtId="0" fontId="27" fillId="2" borderId="1" xfId="0" applyFont="1" applyFill="1" applyBorder="1" applyAlignment="1">
      <alignment horizontal="left" wrapText="1"/>
    </xf>
    <xf numFmtId="0" fontId="26" fillId="2" borderId="0" xfId="0" applyFont="1" applyFill="1" applyAlignment="1">
      <alignment horizontal="left" vertical="top" wrapText="1"/>
    </xf>
    <xf numFmtId="166" fontId="27" fillId="2" borderId="7" xfId="0" applyNumberFormat="1" applyFont="1" applyFill="1" applyBorder="1" applyAlignment="1">
      <alignment horizontal="center" vertical="center" wrapText="1"/>
    </xf>
    <xf numFmtId="166" fontId="27" fillId="2" borderId="42" xfId="0" applyNumberFormat="1" applyFont="1" applyFill="1" applyBorder="1" applyAlignment="1">
      <alignment horizontal="center" vertical="center"/>
    </xf>
    <xf numFmtId="166" fontId="27" fillId="2" borderId="1" xfId="0" applyNumberFormat="1" applyFont="1" applyFill="1" applyBorder="1" applyAlignment="1">
      <alignment horizontal="right" vertical="top"/>
    </xf>
    <xf numFmtId="166" fontId="27" fillId="2" borderId="1" xfId="0" applyNumberFormat="1" applyFont="1" applyFill="1" applyBorder="1" applyAlignment="1">
      <alignment horizontal="right" vertical="center"/>
    </xf>
    <xf numFmtId="166" fontId="27" fillId="2" borderId="1" xfId="1" applyNumberFormat="1" applyFont="1" applyFill="1" applyBorder="1" applyAlignment="1">
      <alignment horizontal="right"/>
    </xf>
    <xf numFmtId="166" fontId="27" fillId="2" borderId="1" xfId="1" applyNumberFormat="1" applyFont="1" applyFill="1" applyBorder="1" applyAlignment="1">
      <alignment horizontal="right" vertical="center"/>
    </xf>
    <xf numFmtId="166" fontId="27" fillId="2" borderId="0" xfId="0" applyNumberFormat="1" applyFont="1" applyFill="1" applyAlignment="1"/>
    <xf numFmtId="166" fontId="27" fillId="2" borderId="1" xfId="0" applyNumberFormat="1" applyFont="1" applyFill="1" applyBorder="1" applyAlignment="1"/>
    <xf numFmtId="166" fontId="27" fillId="2" borderId="0" xfId="1" applyNumberFormat="1" applyFont="1" applyFill="1" applyBorder="1" applyAlignment="1">
      <alignment horizontal="right" vertical="center"/>
    </xf>
    <xf numFmtId="166" fontId="27" fillId="2" borderId="42" xfId="0" applyNumberFormat="1" applyFont="1" applyFill="1" applyBorder="1" applyAlignment="1"/>
    <xf numFmtId="166" fontId="27" fillId="2" borderId="1" xfId="0" applyNumberFormat="1" applyFont="1" applyFill="1" applyBorder="1" applyAlignment="1">
      <alignment horizontal="right"/>
    </xf>
    <xf numFmtId="166" fontId="27" fillId="2" borderId="0" xfId="1" applyNumberFormat="1" applyFont="1" applyFill="1" applyBorder="1" applyAlignment="1">
      <alignment horizontal="right"/>
    </xf>
    <xf numFmtId="166" fontId="27" fillId="2" borderId="0" xfId="1" applyNumberFormat="1" applyFont="1" applyFill="1" applyBorder="1" applyAlignment="1">
      <alignment horizontal="center" vertical="center"/>
    </xf>
    <xf numFmtId="166" fontId="27" fillId="2" borderId="0" xfId="1597" applyNumberFormat="1" applyFont="1" applyFill="1" applyAlignment="1">
      <alignment horizontal="left" vertical="top"/>
    </xf>
    <xf numFmtId="166" fontId="27" fillId="2" borderId="1" xfId="0" applyNumberFormat="1" applyFont="1" applyFill="1" applyBorder="1" applyAlignment="1">
      <alignment horizontal="center"/>
    </xf>
    <xf numFmtId="166" fontId="27" fillId="2" borderId="1" xfId="1" applyNumberFormat="1" applyFont="1" applyFill="1" applyBorder="1" applyAlignment="1"/>
    <xf numFmtId="166" fontId="27" fillId="79" borderId="1" xfId="1" applyNumberFormat="1" applyFont="1" applyFill="1" applyBorder="1" applyAlignment="1">
      <alignment horizontal="right" vertical="center" wrapText="1"/>
    </xf>
    <xf numFmtId="0" fontId="27" fillId="2" borderId="0" xfId="0" applyFont="1" applyFill="1" applyAlignment="1">
      <alignment horizontal="right" wrapText="1"/>
    </xf>
    <xf numFmtId="0" fontId="27" fillId="2" borderId="1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vertical="top" wrapText="1"/>
    </xf>
    <xf numFmtId="0" fontId="176" fillId="0" borderId="1" xfId="0" applyFont="1" applyBorder="1" applyAlignment="1">
      <alignment horizontal="left" vertical="top" wrapText="1"/>
    </xf>
    <xf numFmtId="0" fontId="27" fillId="2" borderId="1" xfId="0" applyFont="1" applyFill="1" applyBorder="1" applyAlignment="1">
      <alignment horizontal="right" wrapText="1"/>
    </xf>
    <xf numFmtId="0" fontId="27" fillId="2" borderId="1" xfId="0" applyFont="1" applyFill="1" applyBorder="1"/>
    <xf numFmtId="49" fontId="27" fillId="0" borderId="1" xfId="0" applyNumberFormat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center"/>
    </xf>
    <xf numFmtId="0" fontId="28" fillId="2" borderId="0" xfId="0" applyFont="1" applyFill="1" applyAlignment="1">
      <alignment horizontal="center"/>
    </xf>
    <xf numFmtId="0" fontId="27" fillId="2" borderId="0" xfId="0" applyFont="1" applyFill="1" applyBorder="1" applyAlignment="1">
      <alignment horizontal="center" wrapText="1"/>
    </xf>
    <xf numFmtId="167" fontId="27" fillId="2" borderId="1" xfId="0" applyNumberFormat="1" applyFont="1" applyFill="1" applyBorder="1" applyAlignment="1">
      <alignment horizontal="center" vertical="top" wrapText="1"/>
    </xf>
    <xf numFmtId="0" fontId="176" fillId="0" borderId="0" xfId="0" applyFont="1"/>
    <xf numFmtId="0" fontId="176" fillId="0" borderId="3" xfId="0" applyFont="1" applyBorder="1" applyAlignment="1">
      <alignment horizontal="left" vertical="top" wrapText="1"/>
    </xf>
    <xf numFmtId="0" fontId="27" fillId="0" borderId="3" xfId="0" applyFont="1" applyBorder="1" applyAlignment="1">
      <alignment horizontal="left" vertical="top" wrapText="1"/>
    </xf>
    <xf numFmtId="0" fontId="176" fillId="0" borderId="1" xfId="0" applyFont="1" applyBorder="1"/>
    <xf numFmtId="39" fontId="27" fillId="2" borderId="1" xfId="0" applyNumberFormat="1" applyFont="1" applyFill="1" applyBorder="1" applyAlignment="1">
      <alignment horizontal="center"/>
    </xf>
    <xf numFmtId="0" fontId="27" fillId="2" borderId="0" xfId="2" applyFont="1" applyFill="1" applyAlignment="1">
      <alignment horizontal="left" vertical="top" wrapText="1"/>
    </xf>
    <xf numFmtId="0" fontId="176" fillId="2" borderId="0" xfId="932" applyFont="1" applyFill="1" applyAlignment="1">
      <alignment horizontal="right" vertical="center"/>
    </xf>
    <xf numFmtId="0" fontId="26" fillId="2" borderId="0" xfId="2" applyFont="1" applyFill="1" applyAlignment="1">
      <alignment horizontal="center" vertical="center" wrapText="1"/>
    </xf>
    <xf numFmtId="0" fontId="27" fillId="2" borderId="48" xfId="0" applyFont="1" applyFill="1" applyBorder="1" applyAlignment="1">
      <alignment horizontal="right" wrapText="1"/>
    </xf>
    <xf numFmtId="0" fontId="27" fillId="2" borderId="1" xfId="2" applyFont="1" applyFill="1" applyBorder="1" applyAlignment="1">
      <alignment horizontal="center" vertical="center" wrapText="1"/>
    </xf>
    <xf numFmtId="167" fontId="26" fillId="2" borderId="1" xfId="152" applyFont="1" applyFill="1" applyBorder="1" applyAlignment="1">
      <alignment horizontal="center" vertical="center"/>
    </xf>
    <xf numFmtId="0" fontId="26" fillId="2" borderId="0" xfId="2" applyFont="1" applyFill="1" applyAlignment="1">
      <alignment horizontal="left" vertical="top" wrapText="1"/>
    </xf>
    <xf numFmtId="167" fontId="27" fillId="2" borderId="1" xfId="152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2" borderId="1" xfId="2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horizontal="center" vertical="top"/>
    </xf>
    <xf numFmtId="0" fontId="27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center"/>
    </xf>
    <xf numFmtId="166" fontId="176" fillId="2" borderId="1" xfId="5" applyNumberFormat="1" applyFont="1" applyFill="1" applyBorder="1" applyAlignment="1">
      <alignment horizontal="center" vertical="center" wrapText="1"/>
    </xf>
    <xf numFmtId="0" fontId="27" fillId="2" borderId="1" xfId="5" applyFont="1" applyFill="1" applyBorder="1"/>
    <xf numFmtId="164" fontId="27" fillId="0" borderId="49" xfId="1" applyNumberFormat="1" applyFont="1" applyBorder="1" applyAlignment="1">
      <alignment horizontal="right" vertical="top"/>
    </xf>
    <xf numFmtId="0" fontId="26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vertical="top" wrapText="1"/>
    </xf>
    <xf numFmtId="166" fontId="27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top" wrapText="1"/>
    </xf>
    <xf numFmtId="0" fontId="174" fillId="2" borderId="50" xfId="0" applyFont="1" applyFill="1" applyBorder="1" applyAlignment="1">
      <alignment horizontal="center" vertical="top" wrapText="1"/>
    </xf>
    <xf numFmtId="0" fontId="27" fillId="2" borderId="51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top" wrapText="1"/>
    </xf>
    <xf numFmtId="0" fontId="27" fillId="2" borderId="0" xfId="5" applyFont="1" applyFill="1"/>
    <xf numFmtId="0" fontId="27" fillId="2" borderId="36" xfId="0" applyFont="1" applyFill="1" applyBorder="1" applyAlignment="1">
      <alignment horizontal="left" vertical="top" wrapText="1"/>
    </xf>
    <xf numFmtId="0" fontId="27" fillId="2" borderId="3" xfId="0" applyFont="1" applyFill="1" applyBorder="1" applyAlignment="1">
      <alignment vertical="center" wrapText="1"/>
    </xf>
    <xf numFmtId="0" fontId="27" fillId="2" borderId="36" xfId="0" applyFont="1" applyFill="1" applyBorder="1" applyAlignment="1">
      <alignment vertical="center" wrapText="1"/>
    </xf>
    <xf numFmtId="37" fontId="27" fillId="2" borderId="1" xfId="1" applyNumberFormat="1" applyFont="1" applyFill="1" applyBorder="1" applyAlignment="1">
      <alignment horizontal="right"/>
    </xf>
    <xf numFmtId="37" fontId="27" fillId="2" borderId="1" xfId="1" applyNumberFormat="1" applyFont="1" applyFill="1" applyBorder="1" applyAlignment="1">
      <alignment horizontal="right" vertical="center"/>
    </xf>
    <xf numFmtId="0" fontId="26" fillId="2" borderId="42" xfId="0" applyFont="1" applyFill="1" applyBorder="1" applyAlignment="1">
      <alignment vertical="center" wrapText="1"/>
    </xf>
    <xf numFmtId="166" fontId="26" fillId="2" borderId="1" xfId="17" applyNumberFormat="1" applyFont="1" applyFill="1" applyBorder="1" applyAlignment="1">
      <alignment wrapText="1"/>
    </xf>
    <xf numFmtId="167" fontId="26" fillId="2" borderId="42" xfId="152" applyNumberFormat="1" applyFont="1" applyFill="1" applyBorder="1" applyAlignment="1">
      <alignment wrapText="1"/>
    </xf>
    <xf numFmtId="164" fontId="26" fillId="2" borderId="42" xfId="1" applyNumberFormat="1" applyFont="1" applyFill="1" applyBorder="1" applyAlignment="1">
      <alignment vertical="top" wrapText="1"/>
    </xf>
    <xf numFmtId="164" fontId="26" fillId="2" borderId="43" xfId="1" applyNumberFormat="1" applyFont="1" applyFill="1" applyBorder="1" applyAlignment="1">
      <alignment vertical="top" wrapText="1"/>
    </xf>
    <xf numFmtId="164" fontId="26" fillId="2" borderId="40" xfId="1" applyNumberFormat="1" applyFont="1" applyFill="1" applyBorder="1" applyAlignment="1">
      <alignment vertical="top" wrapText="1"/>
    </xf>
    <xf numFmtId="167" fontId="27" fillId="2" borderId="1" xfId="17" applyNumberFormat="1" applyFont="1" applyFill="1" applyBorder="1" applyAlignment="1">
      <alignment wrapText="1"/>
    </xf>
    <xf numFmtId="0" fontId="27" fillId="2" borderId="42" xfId="0" applyFont="1" applyFill="1" applyBorder="1" applyAlignment="1">
      <alignment wrapText="1"/>
    </xf>
    <xf numFmtId="166" fontId="27" fillId="2" borderId="1" xfId="17" applyNumberFormat="1" applyFont="1" applyFill="1" applyBorder="1" applyAlignment="1">
      <alignment vertical="top" wrapText="1"/>
    </xf>
    <xf numFmtId="0" fontId="176" fillId="0" borderId="1" xfId="0" applyFont="1" applyBorder="1" applyAlignment="1"/>
    <xf numFmtId="166" fontId="26" fillId="2" borderId="42" xfId="1" applyNumberFormat="1" applyFont="1" applyFill="1" applyBorder="1" applyAlignment="1">
      <alignment vertical="top" wrapText="1"/>
    </xf>
    <xf numFmtId="2" fontId="27" fillId="2" borderId="1" xfId="0" applyNumberFormat="1" applyFont="1" applyFill="1" applyBorder="1" applyAlignment="1">
      <alignment wrapText="1"/>
    </xf>
    <xf numFmtId="166" fontId="27" fillId="2" borderId="1" xfId="0" applyNumberFormat="1" applyFont="1" applyFill="1" applyBorder="1" applyAlignment="1">
      <alignment wrapText="1"/>
    </xf>
    <xf numFmtId="0" fontId="27" fillId="2" borderId="0" xfId="0" applyFont="1" applyFill="1" applyAlignment="1">
      <alignment horizontal="right"/>
    </xf>
    <xf numFmtId="0" fontId="27" fillId="2" borderId="45" xfId="0" applyFont="1" applyFill="1" applyBorder="1" applyAlignment="1">
      <alignment horizontal="center" vertical="top" wrapText="1"/>
    </xf>
    <xf numFmtId="0" fontId="27" fillId="2" borderId="44" xfId="0" applyFont="1" applyFill="1" applyBorder="1" applyAlignment="1">
      <alignment horizontal="center" vertical="top" wrapText="1"/>
    </xf>
    <xf numFmtId="0" fontId="27" fillId="2" borderId="37" xfId="0" applyFont="1" applyFill="1" applyBorder="1" applyAlignment="1">
      <alignment horizontal="center" vertical="top" wrapText="1"/>
    </xf>
    <xf numFmtId="0" fontId="27" fillId="2" borderId="1" xfId="0" applyFont="1" applyFill="1" applyBorder="1" applyAlignment="1">
      <alignment horizontal="right" vertical="top" wrapText="1"/>
    </xf>
    <xf numFmtId="0" fontId="27" fillId="2" borderId="42" xfId="0" applyFont="1" applyFill="1" applyBorder="1" applyAlignment="1">
      <alignment horizontal="right" vertical="top" wrapText="1"/>
    </xf>
    <xf numFmtId="0" fontId="27" fillId="2" borderId="43" xfId="0" applyFont="1" applyFill="1" applyBorder="1" applyAlignment="1">
      <alignment horizontal="right" vertical="top" wrapText="1"/>
    </xf>
    <xf numFmtId="0" fontId="27" fillId="2" borderId="40" xfId="0" applyFont="1" applyFill="1" applyBorder="1" applyAlignment="1">
      <alignment horizontal="right" vertical="top" wrapText="1"/>
    </xf>
    <xf numFmtId="0" fontId="27" fillId="2" borderId="3" xfId="0" applyFont="1" applyFill="1" applyBorder="1" applyAlignment="1">
      <alignment horizontal="center" vertical="top" wrapText="1"/>
    </xf>
    <xf numFmtId="0" fontId="27" fillId="2" borderId="36" xfId="0" applyFont="1" applyFill="1" applyBorder="1" applyAlignment="1">
      <alignment horizontal="center" vertical="top" wrapText="1"/>
    </xf>
    <xf numFmtId="0" fontId="27" fillId="2" borderId="7" xfId="0" applyFont="1" applyFill="1" applyBorder="1" applyAlignment="1">
      <alignment horizontal="center" vertical="top" wrapText="1"/>
    </xf>
    <xf numFmtId="0" fontId="27" fillId="2" borderId="1" xfId="0" applyFont="1" applyFill="1" applyBorder="1" applyAlignment="1">
      <alignment horizontal="center" vertical="top" wrapText="1"/>
    </xf>
    <xf numFmtId="0" fontId="27" fillId="2" borderId="0" xfId="0" applyFont="1" applyFill="1" applyAlignment="1">
      <alignment horizontal="right" wrapText="1"/>
    </xf>
    <xf numFmtId="0" fontId="26" fillId="2" borderId="0" xfId="0" applyFont="1" applyFill="1" applyAlignment="1">
      <alignment horizontal="center" vertical="center" wrapText="1"/>
    </xf>
    <xf numFmtId="0" fontId="26" fillId="2" borderId="2" xfId="15" applyFont="1" applyFill="1" applyBorder="1" applyAlignment="1">
      <alignment horizontal="right" vertical="top" wrapText="1"/>
    </xf>
    <xf numFmtId="0" fontId="26" fillId="2" borderId="6" xfId="15" applyFont="1" applyFill="1" applyBorder="1" applyAlignment="1">
      <alignment horizontal="right" vertical="top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42" xfId="0" applyFont="1" applyFill="1" applyBorder="1" applyAlignment="1">
      <alignment horizontal="center" vertical="center" wrapText="1"/>
    </xf>
    <xf numFmtId="0" fontId="27" fillId="2" borderId="39" xfId="0" applyFont="1" applyFill="1" applyBorder="1" applyAlignment="1">
      <alignment horizontal="center" vertical="top" wrapText="1"/>
    </xf>
    <xf numFmtId="0" fontId="27" fillId="2" borderId="42" xfId="0" applyFont="1" applyFill="1" applyBorder="1" applyAlignment="1">
      <alignment horizontal="center" vertical="top" wrapText="1"/>
    </xf>
    <xf numFmtId="0" fontId="27" fillId="2" borderId="43" xfId="0" applyFont="1" applyFill="1" applyBorder="1" applyAlignment="1">
      <alignment horizontal="center" vertical="top" wrapText="1"/>
    </xf>
    <xf numFmtId="0" fontId="27" fillId="2" borderId="40" xfId="0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2" borderId="17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27" fillId="2" borderId="0" xfId="2" applyFont="1" applyFill="1" applyAlignment="1">
      <alignment horizontal="center" vertical="center" wrapText="1"/>
    </xf>
    <xf numFmtId="0" fontId="27" fillId="2" borderId="1" xfId="2" applyFont="1" applyFill="1" applyBorder="1" applyAlignment="1">
      <alignment horizontal="center" vertical="center" wrapText="1"/>
    </xf>
    <xf numFmtId="0" fontId="26" fillId="2" borderId="1" xfId="2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2" borderId="36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2" fontId="27" fillId="2" borderId="42" xfId="0" applyNumberFormat="1" applyFont="1" applyFill="1" applyBorder="1" applyAlignment="1">
      <alignment horizontal="center"/>
    </xf>
    <xf numFmtId="2" fontId="27" fillId="2" borderId="43" xfId="0" applyNumberFormat="1" applyFont="1" applyFill="1" applyBorder="1" applyAlignment="1">
      <alignment horizontal="center"/>
    </xf>
    <xf numFmtId="2" fontId="27" fillId="2" borderId="40" xfId="0" applyNumberFormat="1" applyFont="1" applyFill="1" applyBorder="1" applyAlignment="1">
      <alignment horizontal="center"/>
    </xf>
    <xf numFmtId="0" fontId="27" fillId="2" borderId="3" xfId="0" applyFont="1" applyFill="1" applyBorder="1" applyAlignment="1">
      <alignment horizontal="center"/>
    </xf>
    <xf numFmtId="0" fontId="27" fillId="2" borderId="7" xfId="0" applyFont="1" applyFill="1" applyBorder="1" applyAlignment="1">
      <alignment horizontal="center"/>
    </xf>
    <xf numFmtId="0" fontId="27" fillId="2" borderId="37" xfId="0" applyFont="1" applyFill="1" applyBorder="1" applyAlignment="1">
      <alignment horizontal="left" vertical="top" wrapText="1"/>
    </xf>
    <xf numFmtId="0" fontId="27" fillId="2" borderId="38" xfId="0" applyFont="1" applyFill="1" applyBorder="1" applyAlignment="1">
      <alignment horizontal="left" vertical="top" wrapText="1"/>
    </xf>
    <xf numFmtId="0" fontId="27" fillId="2" borderId="45" xfId="0" applyFont="1" applyFill="1" applyBorder="1" applyAlignment="1">
      <alignment horizontal="center" wrapText="1"/>
    </xf>
    <xf numFmtId="0" fontId="27" fillId="2" borderId="46" xfId="0" applyFont="1" applyFill="1" applyBorder="1" applyAlignment="1">
      <alignment horizontal="center" wrapText="1"/>
    </xf>
    <xf numFmtId="0" fontId="27" fillId="2" borderId="3" xfId="0" applyFont="1" applyFill="1" applyBorder="1" applyAlignment="1">
      <alignment horizontal="left" wrapText="1"/>
    </xf>
    <xf numFmtId="0" fontId="27" fillId="2" borderId="7" xfId="0" applyFont="1" applyFill="1" applyBorder="1" applyAlignment="1">
      <alignment horizontal="left" wrapText="1"/>
    </xf>
    <xf numFmtId="0" fontId="27" fillId="2" borderId="3" xfId="0" applyFont="1" applyFill="1" applyBorder="1" applyAlignment="1">
      <alignment horizontal="center" wrapText="1"/>
    </xf>
    <xf numFmtId="0" fontId="27" fillId="2" borderId="7" xfId="0" applyFont="1" applyFill="1" applyBorder="1" applyAlignment="1">
      <alignment horizontal="center" wrapText="1"/>
    </xf>
    <xf numFmtId="0" fontId="27" fillId="2" borderId="1" xfId="0" applyFont="1" applyFill="1" applyBorder="1" applyAlignment="1">
      <alignment horizontal="left" vertical="top" wrapText="1"/>
    </xf>
    <xf numFmtId="0" fontId="174" fillId="2" borderId="0" xfId="0" applyFont="1" applyFill="1" applyBorder="1" applyAlignment="1">
      <alignment horizontal="right" vertical="center" wrapText="1"/>
    </xf>
    <xf numFmtId="0" fontId="26" fillId="2" borderId="0" xfId="14" applyFont="1" applyFill="1" applyAlignment="1">
      <alignment horizontal="left"/>
    </xf>
    <xf numFmtId="0" fontId="26" fillId="2" borderId="0" xfId="0" applyFont="1" applyFill="1" applyAlignment="1">
      <alignment horizontal="center" vertical="top" wrapText="1"/>
    </xf>
    <xf numFmtId="0" fontId="27" fillId="0" borderId="1" xfId="2786" applyFont="1" applyBorder="1" applyAlignment="1">
      <alignment horizontal="left" vertical="center" wrapText="1"/>
    </xf>
    <xf numFmtId="0" fontId="29" fillId="2" borderId="0" xfId="0" applyFont="1" applyFill="1" applyBorder="1" applyAlignment="1">
      <alignment horizontal="center" vertical="center" wrapText="1"/>
    </xf>
    <xf numFmtId="2" fontId="27" fillId="2" borderId="42" xfId="0" applyNumberFormat="1" applyFont="1" applyFill="1" applyBorder="1" applyAlignment="1">
      <alignment horizontal="center" vertical="center"/>
    </xf>
    <xf numFmtId="2" fontId="27" fillId="2" borderId="43" xfId="0" applyNumberFormat="1" applyFont="1" applyFill="1" applyBorder="1" applyAlignment="1">
      <alignment horizontal="center" vertical="center"/>
    </xf>
    <xf numFmtId="2" fontId="27" fillId="2" borderId="40" xfId="0" applyNumberFormat="1" applyFont="1" applyFill="1" applyBorder="1" applyAlignment="1">
      <alignment horizontal="center" vertical="center"/>
    </xf>
    <xf numFmtId="2" fontId="27" fillId="2" borderId="42" xfId="0" applyNumberFormat="1" applyFont="1" applyFill="1" applyBorder="1" applyAlignment="1">
      <alignment horizontal="center" vertical="top"/>
    </xf>
    <xf numFmtId="2" fontId="27" fillId="2" borderId="43" xfId="0" applyNumberFormat="1" applyFont="1" applyFill="1" applyBorder="1" applyAlignment="1">
      <alignment horizontal="center" vertical="top"/>
    </xf>
    <xf numFmtId="2" fontId="27" fillId="2" borderId="40" xfId="0" applyNumberFormat="1" applyFont="1" applyFill="1" applyBorder="1" applyAlignment="1">
      <alignment horizontal="center" vertical="top"/>
    </xf>
    <xf numFmtId="0" fontId="27" fillId="2" borderId="3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left" vertical="center" wrapText="1"/>
    </xf>
    <xf numFmtId="2" fontId="27" fillId="2" borderId="46" xfId="0" applyNumberFormat="1" applyFont="1" applyFill="1" applyBorder="1" applyAlignment="1">
      <alignment horizontal="center" vertical="top"/>
    </xf>
    <xf numFmtId="2" fontId="27" fillId="2" borderId="41" xfId="0" applyNumberFormat="1" applyFont="1" applyFill="1" applyBorder="1" applyAlignment="1">
      <alignment horizontal="center" vertical="top"/>
    </xf>
    <xf numFmtId="2" fontId="27" fillId="2" borderId="38" xfId="0" applyNumberFormat="1" applyFont="1" applyFill="1" applyBorder="1" applyAlignment="1">
      <alignment horizontal="center" vertical="top"/>
    </xf>
    <xf numFmtId="0" fontId="27" fillId="0" borderId="1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left" vertical="top" wrapText="1"/>
    </xf>
    <xf numFmtId="0" fontId="176" fillId="2" borderId="3" xfId="0" applyFont="1" applyFill="1" applyBorder="1" applyAlignment="1">
      <alignment horizontal="center" vertical="top" wrapText="1"/>
    </xf>
    <xf numFmtId="0" fontId="176" fillId="2" borderId="36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/>
    </xf>
    <xf numFmtId="0" fontId="27" fillId="0" borderId="3" xfId="0" applyFont="1" applyBorder="1" applyAlignment="1">
      <alignment horizontal="left" vertical="top" wrapText="1"/>
    </xf>
    <xf numFmtId="0" fontId="176" fillId="2" borderId="3" xfId="0" applyFont="1" applyFill="1" applyBorder="1" applyAlignment="1">
      <alignment horizontal="left" vertical="top" wrapText="1"/>
    </xf>
    <xf numFmtId="0" fontId="176" fillId="2" borderId="36" xfId="0" applyFont="1" applyFill="1" applyBorder="1" applyAlignment="1">
      <alignment horizontal="left" vertical="top" wrapText="1"/>
    </xf>
    <xf numFmtId="0" fontId="27" fillId="0" borderId="36" xfId="2826" applyFont="1" applyBorder="1" applyAlignment="1">
      <alignment horizontal="center" vertical="top" wrapText="1"/>
    </xf>
    <xf numFmtId="0" fontId="27" fillId="0" borderId="7" xfId="2826" applyFont="1" applyBorder="1" applyAlignment="1">
      <alignment horizontal="center" vertical="top" wrapText="1"/>
    </xf>
    <xf numFmtId="0" fontId="27" fillId="2" borderId="3" xfId="0" applyFont="1" applyFill="1" applyBorder="1" applyAlignment="1">
      <alignment horizontal="left" vertical="top"/>
    </xf>
    <xf numFmtId="0" fontId="27" fillId="2" borderId="7" xfId="0" applyFont="1" applyFill="1" applyBorder="1" applyAlignment="1">
      <alignment horizontal="left" vertical="top"/>
    </xf>
    <xf numFmtId="166" fontId="27" fillId="2" borderId="42" xfId="0" applyNumberFormat="1" applyFont="1" applyFill="1" applyBorder="1" applyAlignment="1">
      <alignment horizontal="center" vertical="center"/>
    </xf>
    <xf numFmtId="166" fontId="27" fillId="2" borderId="43" xfId="0" applyNumberFormat="1" applyFont="1" applyFill="1" applyBorder="1" applyAlignment="1">
      <alignment horizontal="center" vertical="center"/>
    </xf>
    <xf numFmtId="166" fontId="27" fillId="2" borderId="40" xfId="0" applyNumberFormat="1" applyFont="1" applyFill="1" applyBorder="1" applyAlignment="1">
      <alignment horizontal="center" vertical="center"/>
    </xf>
    <xf numFmtId="0" fontId="25" fillId="0" borderId="1" xfId="2786" applyFont="1" applyBorder="1" applyAlignment="1">
      <alignment horizontal="left" vertical="center" wrapText="1"/>
    </xf>
    <xf numFmtId="0" fontId="26" fillId="2" borderId="0" xfId="0" applyFont="1" applyFill="1" applyAlignment="1">
      <alignment horizontal="left" vertical="top" wrapText="1"/>
    </xf>
    <xf numFmtId="166" fontId="27" fillId="2" borderId="42" xfId="0" applyNumberFormat="1" applyFont="1" applyFill="1" applyBorder="1" applyAlignment="1">
      <alignment horizontal="center" vertical="top"/>
    </xf>
    <xf numFmtId="166" fontId="27" fillId="2" borderId="43" xfId="0" applyNumberFormat="1" applyFont="1" applyFill="1" applyBorder="1" applyAlignment="1">
      <alignment horizontal="center" vertical="top"/>
    </xf>
    <xf numFmtId="166" fontId="27" fillId="2" borderId="40" xfId="0" applyNumberFormat="1" applyFont="1" applyFill="1" applyBorder="1" applyAlignment="1">
      <alignment horizontal="center" vertical="top"/>
    </xf>
    <xf numFmtId="166" fontId="27" fillId="2" borderId="46" xfId="0" applyNumberFormat="1" applyFont="1" applyFill="1" applyBorder="1" applyAlignment="1">
      <alignment horizontal="center" vertical="top"/>
    </xf>
    <xf numFmtId="166" fontId="27" fillId="2" borderId="41" xfId="0" applyNumberFormat="1" applyFont="1" applyFill="1" applyBorder="1" applyAlignment="1">
      <alignment horizontal="center" vertical="top"/>
    </xf>
    <xf numFmtId="166" fontId="27" fillId="2" borderId="38" xfId="0" applyNumberFormat="1" applyFont="1" applyFill="1" applyBorder="1" applyAlignment="1">
      <alignment horizontal="center" vertical="top"/>
    </xf>
    <xf numFmtId="166" fontId="27" fillId="2" borderId="42" xfId="0" applyNumberFormat="1" applyFont="1" applyFill="1" applyBorder="1" applyAlignment="1">
      <alignment horizontal="center"/>
    </xf>
    <xf numFmtId="166" fontId="27" fillId="2" borderId="43" xfId="0" applyNumberFormat="1" applyFont="1" applyFill="1" applyBorder="1" applyAlignment="1">
      <alignment horizontal="center"/>
    </xf>
    <xf numFmtId="166" fontId="27" fillId="2" borderId="40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top" wrapText="1"/>
    </xf>
    <xf numFmtId="0" fontId="178" fillId="2" borderId="0" xfId="1896" applyFont="1" applyFill="1" applyBorder="1" applyAlignment="1">
      <alignment horizontal="center" vertical="center" wrapText="1"/>
    </xf>
    <xf numFmtId="0" fontId="179" fillId="2" borderId="1" xfId="0" applyFont="1" applyFill="1" applyBorder="1" applyAlignment="1">
      <alignment horizontal="center" vertical="center" wrapText="1"/>
    </xf>
    <xf numFmtId="0" fontId="181" fillId="0" borderId="3" xfId="0" applyFont="1" applyBorder="1" applyAlignment="1">
      <alignment horizontal="left" wrapText="1"/>
    </xf>
    <xf numFmtId="0" fontId="181" fillId="0" borderId="36" xfId="0" applyFont="1" applyBorder="1" applyAlignment="1">
      <alignment horizontal="left" wrapText="1"/>
    </xf>
    <xf numFmtId="0" fontId="181" fillId="0" borderId="7" xfId="0" applyFont="1" applyBorder="1" applyAlignment="1">
      <alignment horizontal="left" wrapText="1"/>
    </xf>
    <xf numFmtId="0" fontId="181" fillId="0" borderId="3" xfId="0" applyFont="1" applyBorder="1" applyAlignment="1">
      <alignment horizontal="left"/>
    </xf>
    <xf numFmtId="0" fontId="181" fillId="0" borderId="36" xfId="0" applyFont="1" applyBorder="1" applyAlignment="1">
      <alignment horizontal="left"/>
    </xf>
    <xf numFmtId="0" fontId="181" fillId="0" borderId="7" xfId="0" applyFont="1" applyBorder="1" applyAlignment="1">
      <alignment horizontal="left"/>
    </xf>
    <xf numFmtId="0" fontId="30" fillId="0" borderId="1" xfId="5969" applyFont="1" applyBorder="1" applyAlignment="1">
      <alignment horizontal="left" vertical="top" wrapText="1"/>
    </xf>
    <xf numFmtId="0" fontId="30" fillId="0" borderId="1" xfId="5984" applyFont="1" applyBorder="1" applyAlignment="1">
      <alignment horizontal="left" vertical="top" wrapText="1"/>
    </xf>
    <xf numFmtId="0" fontId="180" fillId="2" borderId="1" xfId="0" applyFont="1" applyFill="1" applyBorder="1" applyAlignment="1">
      <alignment horizontal="left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</cellXfs>
  <cellStyles count="5985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0 2" xfId="3573"/>
    <cellStyle name="20% - Accent1 10 3" xfId="5134"/>
    <cellStyle name="20% - Accent1 11" xfId="2721"/>
    <cellStyle name="20% - Accent1 11 2" xfId="4299"/>
    <cellStyle name="20% - Accent1 11 3" xfId="5860"/>
    <cellStyle name="20% - Accent1 12" xfId="2736"/>
    <cellStyle name="20% - Accent1 12 2" xfId="4312"/>
    <cellStyle name="20% - Accent1 12 3" xfId="5873"/>
    <cellStyle name="20% - Accent1 13" xfId="2751"/>
    <cellStyle name="20% - Accent1 13 2" xfId="4326"/>
    <cellStyle name="20% - Accent1 13 3" xfId="5887"/>
    <cellStyle name="20% - Accent1 14" xfId="2768"/>
    <cellStyle name="20% - Accent1 14 2" xfId="4341"/>
    <cellStyle name="20% - Accent1 14 3" xfId="5902"/>
    <cellStyle name="20% - Accent1 15" xfId="2787"/>
    <cellStyle name="20% - Accent1 15 2" xfId="4357"/>
    <cellStyle name="20% - Accent1 15 3" xfId="5918"/>
    <cellStyle name="20% - Accent1 16" xfId="2802"/>
    <cellStyle name="20% - Accent1 16 2" xfId="4371"/>
    <cellStyle name="20% - Accent1 16 3" xfId="5932"/>
    <cellStyle name="20% - Accent1 17" xfId="2831"/>
    <cellStyle name="20% - Accent1 17 2" xfId="4393"/>
    <cellStyle name="20% - Accent1 17 3" xfId="5954"/>
    <cellStyle name="20% - Accent1 18" xfId="2847"/>
    <cellStyle name="20% - Accent1 19" xfId="4408"/>
    <cellStyle name="20% - Accent1 2" xfId="61"/>
    <cellStyle name="20% - Accent1 2 10" xfId="442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2 2 2" xfId="3990"/>
    <cellStyle name="20% - Accent1 2 2 3 2 2 3" xfId="5551"/>
    <cellStyle name="20% - Accent1 2 2 3 2 3" xfId="3264"/>
    <cellStyle name="20% - Accent1 2 2 3 2 4" xfId="4825"/>
    <cellStyle name="20% - Accent1 2 2 3 3" xfId="2046"/>
    <cellStyle name="20% - Accent1 2 2 3 3 2" xfId="3627"/>
    <cellStyle name="20% - Accent1 2 2 3 3 3" xfId="5188"/>
    <cellStyle name="20% - Accent1 2 2 3 4" xfId="2901"/>
    <cellStyle name="20% - Accent1 2 2 3 5" xfId="4462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7 2 2" xfId="3949"/>
    <cellStyle name="20% - Accent1 2 7 2 3" xfId="5510"/>
    <cellStyle name="20% - Accent1 2 7 3" xfId="3223"/>
    <cellStyle name="20% - Accent1 2 7 4" xfId="4784"/>
    <cellStyle name="20% - Accent1 2 8" xfId="2005"/>
    <cellStyle name="20% - Accent1 2 8 2" xfId="3586"/>
    <cellStyle name="20% - Accent1 2 8 3" xfId="5147"/>
    <cellStyle name="20% - Accent1 2 9" xfId="2860"/>
    <cellStyle name="20% - Accent1 20" xfId="5970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2 2 2" xfId="3992"/>
    <cellStyle name="20% - Accent1 3 2 2 2 2 3" xfId="5553"/>
    <cellStyle name="20% - Accent1 3 2 2 2 3" xfId="3266"/>
    <cellStyle name="20% - Accent1 3 2 2 2 4" xfId="4827"/>
    <cellStyle name="20% - Accent1 3 2 2 3" xfId="2048"/>
    <cellStyle name="20% - Accent1 3 2 2 3 2" xfId="3629"/>
    <cellStyle name="20% - Accent1 3 2 2 3 3" xfId="5190"/>
    <cellStyle name="20% - Accent1 3 2 2 4" xfId="2903"/>
    <cellStyle name="20% - Accent1 3 2 2 5" xfId="4464"/>
    <cellStyle name="20% - Accent1 3 2 3" xfId="172"/>
    <cellStyle name="20% - Accent1 3 2 3 2" xfId="1684"/>
    <cellStyle name="20% - Accent1 3 2 3 2 2" xfId="2412"/>
    <cellStyle name="20% - Accent1 3 2 3 2 2 2" xfId="3993"/>
    <cellStyle name="20% - Accent1 3 2 3 2 2 3" xfId="5554"/>
    <cellStyle name="20% - Accent1 3 2 3 2 3" xfId="3267"/>
    <cellStyle name="20% - Accent1 3 2 3 2 4" xfId="4828"/>
    <cellStyle name="20% - Accent1 3 2 3 3" xfId="2049"/>
    <cellStyle name="20% - Accent1 3 2 3 3 2" xfId="3630"/>
    <cellStyle name="20% - Accent1 3 2 3 3 3" xfId="5191"/>
    <cellStyle name="20% - Accent1 3 2 3 4" xfId="2904"/>
    <cellStyle name="20% - Accent1 3 2 3 5" xfId="4465"/>
    <cellStyle name="20% - Accent1 3 2 4" xfId="1682"/>
    <cellStyle name="20% - Accent1 3 2 4 2" xfId="2410"/>
    <cellStyle name="20% - Accent1 3 2 4 2 2" xfId="3991"/>
    <cellStyle name="20% - Accent1 3 2 4 2 3" xfId="5552"/>
    <cellStyle name="20% - Accent1 3 2 4 3" xfId="3265"/>
    <cellStyle name="20% - Accent1 3 2 4 4" xfId="4826"/>
    <cellStyle name="20% - Accent1 3 2 5" xfId="2047"/>
    <cellStyle name="20% - Accent1 3 2 5 2" xfId="3628"/>
    <cellStyle name="20% - Accent1 3 2 5 3" xfId="5189"/>
    <cellStyle name="20% - Accent1 3 2 6" xfId="2902"/>
    <cellStyle name="20% - Accent1 3 2 7" xfId="4463"/>
    <cellStyle name="20% - Accent1 3 3" xfId="173"/>
    <cellStyle name="20% - Accent1 3 3 2" xfId="174"/>
    <cellStyle name="20% - Accent1 3 3 2 2" xfId="1686"/>
    <cellStyle name="20% - Accent1 3 3 2 2 2" xfId="2414"/>
    <cellStyle name="20% - Accent1 3 3 2 2 2 2" xfId="3995"/>
    <cellStyle name="20% - Accent1 3 3 2 2 2 3" xfId="5556"/>
    <cellStyle name="20% - Accent1 3 3 2 2 3" xfId="3269"/>
    <cellStyle name="20% - Accent1 3 3 2 2 4" xfId="4830"/>
    <cellStyle name="20% - Accent1 3 3 2 3" xfId="2051"/>
    <cellStyle name="20% - Accent1 3 3 2 3 2" xfId="3632"/>
    <cellStyle name="20% - Accent1 3 3 2 3 3" xfId="5193"/>
    <cellStyle name="20% - Accent1 3 3 2 4" xfId="2906"/>
    <cellStyle name="20% - Accent1 3 3 2 5" xfId="4467"/>
    <cellStyle name="20% - Accent1 3 3 3" xfId="175"/>
    <cellStyle name="20% - Accent1 3 3 3 2" xfId="1687"/>
    <cellStyle name="20% - Accent1 3 3 3 2 2" xfId="2415"/>
    <cellStyle name="20% - Accent1 3 3 3 2 2 2" xfId="3996"/>
    <cellStyle name="20% - Accent1 3 3 3 2 2 3" xfId="5557"/>
    <cellStyle name="20% - Accent1 3 3 3 2 3" xfId="3270"/>
    <cellStyle name="20% - Accent1 3 3 3 2 4" xfId="4831"/>
    <cellStyle name="20% - Accent1 3 3 3 3" xfId="2052"/>
    <cellStyle name="20% - Accent1 3 3 3 3 2" xfId="3633"/>
    <cellStyle name="20% - Accent1 3 3 3 3 3" xfId="5194"/>
    <cellStyle name="20% - Accent1 3 3 3 4" xfId="2907"/>
    <cellStyle name="20% - Accent1 3 3 3 5" xfId="4468"/>
    <cellStyle name="20% - Accent1 3 3 4" xfId="1685"/>
    <cellStyle name="20% - Accent1 3 3 4 2" xfId="2413"/>
    <cellStyle name="20% - Accent1 3 3 4 2 2" xfId="3994"/>
    <cellStyle name="20% - Accent1 3 3 4 2 3" xfId="5555"/>
    <cellStyle name="20% - Accent1 3 3 4 3" xfId="3268"/>
    <cellStyle name="20% - Accent1 3 3 4 4" xfId="4829"/>
    <cellStyle name="20% - Accent1 3 3 5" xfId="2050"/>
    <cellStyle name="20% - Accent1 3 3 5 2" xfId="3631"/>
    <cellStyle name="20% - Accent1 3 3 5 3" xfId="5192"/>
    <cellStyle name="20% - Accent1 3 3 6" xfId="2905"/>
    <cellStyle name="20% - Accent1 3 3 7" xfId="4466"/>
    <cellStyle name="20% - Accent1 3 4" xfId="176"/>
    <cellStyle name="20% - Accent1 3 4 2" xfId="1688"/>
    <cellStyle name="20% - Accent1 3 4 2 2" xfId="2416"/>
    <cellStyle name="20% - Accent1 3 4 2 2 2" xfId="3997"/>
    <cellStyle name="20% - Accent1 3 4 2 2 3" xfId="5558"/>
    <cellStyle name="20% - Accent1 3 4 2 3" xfId="3271"/>
    <cellStyle name="20% - Accent1 3 4 2 4" xfId="4832"/>
    <cellStyle name="20% - Accent1 3 4 3" xfId="2053"/>
    <cellStyle name="20% - Accent1 3 4 3 2" xfId="3634"/>
    <cellStyle name="20% - Accent1 3 4 3 3" xfId="5195"/>
    <cellStyle name="20% - Accent1 3 4 4" xfId="2908"/>
    <cellStyle name="20% - Accent1 3 4 5" xfId="4469"/>
    <cellStyle name="20% - Accent1 3 5" xfId="177"/>
    <cellStyle name="20% - Accent1 3 5 2" xfId="1689"/>
    <cellStyle name="20% - Accent1 3 5 2 2" xfId="2417"/>
    <cellStyle name="20% - Accent1 3 5 2 2 2" xfId="3998"/>
    <cellStyle name="20% - Accent1 3 5 2 2 3" xfId="5559"/>
    <cellStyle name="20% - Accent1 3 5 2 3" xfId="3272"/>
    <cellStyle name="20% - Accent1 3 5 2 4" xfId="4833"/>
    <cellStyle name="20% - Accent1 3 5 3" xfId="2054"/>
    <cellStyle name="20% - Accent1 3 5 3 2" xfId="3635"/>
    <cellStyle name="20% - Accent1 3 5 3 3" xfId="5196"/>
    <cellStyle name="20% - Accent1 3 5 4" xfId="2909"/>
    <cellStyle name="20% - Accent1 3 5 5" xfId="4470"/>
    <cellStyle name="20% - Accent1 3 6" xfId="1651"/>
    <cellStyle name="20% - Accent1 3 6 2" xfId="2381"/>
    <cellStyle name="20% - Accent1 3 6 2 2" xfId="3962"/>
    <cellStyle name="20% - Accent1 3 6 2 3" xfId="5523"/>
    <cellStyle name="20% - Accent1 3 6 3" xfId="3236"/>
    <cellStyle name="20% - Accent1 3 6 4" xfId="4797"/>
    <cellStyle name="20% - Accent1 3 7" xfId="2018"/>
    <cellStyle name="20% - Accent1 3 7 2" xfId="3599"/>
    <cellStyle name="20% - Accent1 3 7 3" xfId="5160"/>
    <cellStyle name="20% - Accent1 3 8" xfId="2873"/>
    <cellStyle name="20% - Accent1 3 9" xfId="4434"/>
    <cellStyle name="20% - Accent1 4" xfId="139"/>
    <cellStyle name="20% - Accent1 4 2" xfId="1666"/>
    <cellStyle name="20% - Accent1 4 2 2" xfId="2394"/>
    <cellStyle name="20% - Accent1 4 2 2 2" xfId="3975"/>
    <cellStyle name="20% - Accent1 4 2 2 3" xfId="5536"/>
    <cellStyle name="20% - Accent1 4 2 3" xfId="3249"/>
    <cellStyle name="20% - Accent1 4 2 4" xfId="4810"/>
    <cellStyle name="20% - Accent1 4 3" xfId="2031"/>
    <cellStyle name="20% - Accent1 4 3 2" xfId="3612"/>
    <cellStyle name="20% - Accent1 4 3 3" xfId="5173"/>
    <cellStyle name="20% - Accent1 4 4" xfId="2886"/>
    <cellStyle name="20% - Accent1 4 5" xfId="4447"/>
    <cellStyle name="20% - Accent1 5" xfId="178"/>
    <cellStyle name="20% - Accent1 5 2" xfId="1690"/>
    <cellStyle name="20% - Accent1 5 2 2" xfId="2418"/>
    <cellStyle name="20% - Accent1 5 2 2 2" xfId="3999"/>
    <cellStyle name="20% - Accent1 5 2 2 3" xfId="5560"/>
    <cellStyle name="20% - Accent1 5 2 3" xfId="3273"/>
    <cellStyle name="20% - Accent1 5 2 4" xfId="4834"/>
    <cellStyle name="20% - Accent1 5 3" xfId="2055"/>
    <cellStyle name="20% - Accent1 5 3 2" xfId="3636"/>
    <cellStyle name="20% - Accent1 5 3 3" xfId="5197"/>
    <cellStyle name="20% - Accent1 5 4" xfId="2910"/>
    <cellStyle name="20% - Accent1 5 5" xfId="4471"/>
    <cellStyle name="20% - Accent1 6" xfId="1582"/>
    <cellStyle name="20% - Accent1 6 2" xfId="1951"/>
    <cellStyle name="20% - Accent1 6 2 2" xfId="2679"/>
    <cellStyle name="20% - Accent1 6 2 2 2" xfId="4260"/>
    <cellStyle name="20% - Accent1 6 2 2 3" xfId="5821"/>
    <cellStyle name="20% - Accent1 6 2 3" xfId="3534"/>
    <cellStyle name="20% - Accent1 6 2 4" xfId="5095"/>
    <cellStyle name="20% - Accent1 6 3" xfId="2316"/>
    <cellStyle name="20% - Accent1 6 3 2" xfId="3897"/>
    <cellStyle name="20% - Accent1 6 3 3" xfId="5458"/>
    <cellStyle name="20% - Accent1 6 4" xfId="3171"/>
    <cellStyle name="20% - Accent1 6 5" xfId="4732"/>
    <cellStyle name="20% - Accent1 7" xfId="1598"/>
    <cellStyle name="20% - Accent1 7 2" xfId="1964"/>
    <cellStyle name="20% - Accent1 7 2 2" xfId="2692"/>
    <cellStyle name="20% - Accent1 7 2 2 2" xfId="4273"/>
    <cellStyle name="20% - Accent1 7 2 2 3" xfId="5834"/>
    <cellStyle name="20% - Accent1 7 2 3" xfId="3547"/>
    <cellStyle name="20% - Accent1 7 2 4" xfId="5108"/>
    <cellStyle name="20% - Accent1 7 3" xfId="2329"/>
    <cellStyle name="20% - Accent1 7 3 2" xfId="3910"/>
    <cellStyle name="20% - Accent1 7 3 3" xfId="5471"/>
    <cellStyle name="20% - Accent1 7 4" xfId="3184"/>
    <cellStyle name="20% - Accent1 7 5" xfId="4745"/>
    <cellStyle name="20% - Accent1 8" xfId="1612"/>
    <cellStyle name="20% - Accent1 8 2" xfId="1977"/>
    <cellStyle name="20% - Accent1 8 2 2" xfId="2705"/>
    <cellStyle name="20% - Accent1 8 2 2 2" xfId="4286"/>
    <cellStyle name="20% - Accent1 8 2 2 3" xfId="5847"/>
    <cellStyle name="20% - Accent1 8 2 3" xfId="3560"/>
    <cellStyle name="20% - Accent1 8 2 4" xfId="5121"/>
    <cellStyle name="20% - Accent1 8 3" xfId="2342"/>
    <cellStyle name="20% - Accent1 8 3 2" xfId="3923"/>
    <cellStyle name="20% - Accent1 8 3 3" xfId="5484"/>
    <cellStyle name="20% - Accent1 8 4" xfId="3197"/>
    <cellStyle name="20% - Accent1 8 5" xfId="4758"/>
    <cellStyle name="20% - Accent1 9" xfId="1625"/>
    <cellStyle name="20% - Accent1 9 2" xfId="2355"/>
    <cellStyle name="20% - Accent1 9 2 2" xfId="3936"/>
    <cellStyle name="20% - Accent1 9 2 3" xfId="5497"/>
    <cellStyle name="20% - Accent1 9 3" xfId="3210"/>
    <cellStyle name="20% - Accent1 9 4" xfId="4771"/>
    <cellStyle name="20% - Accent2" xfId="40" builtinId="34" customBuiltin="1"/>
    <cellStyle name="20% - Accent2 10" xfId="1994"/>
    <cellStyle name="20% - Accent2 10 2" xfId="3575"/>
    <cellStyle name="20% - Accent2 10 3" xfId="5136"/>
    <cellStyle name="20% - Accent2 11" xfId="2722"/>
    <cellStyle name="20% - Accent2 11 2" xfId="4300"/>
    <cellStyle name="20% - Accent2 11 3" xfId="5861"/>
    <cellStyle name="20% - Accent2 12" xfId="2737"/>
    <cellStyle name="20% - Accent2 12 2" xfId="4313"/>
    <cellStyle name="20% - Accent2 12 3" xfId="5874"/>
    <cellStyle name="20% - Accent2 13" xfId="2752"/>
    <cellStyle name="20% - Accent2 13 2" xfId="4327"/>
    <cellStyle name="20% - Accent2 13 3" xfId="5888"/>
    <cellStyle name="20% - Accent2 14" xfId="2769"/>
    <cellStyle name="20% - Accent2 14 2" xfId="4342"/>
    <cellStyle name="20% - Accent2 14 3" xfId="5903"/>
    <cellStyle name="20% - Accent2 15" xfId="2788"/>
    <cellStyle name="20% - Accent2 15 2" xfId="4358"/>
    <cellStyle name="20% - Accent2 15 3" xfId="5919"/>
    <cellStyle name="20% - Accent2 16" xfId="2803"/>
    <cellStyle name="20% - Accent2 16 2" xfId="4372"/>
    <cellStyle name="20% - Accent2 16 3" xfId="5933"/>
    <cellStyle name="20% - Accent2 17" xfId="2832"/>
    <cellStyle name="20% - Accent2 17 2" xfId="4394"/>
    <cellStyle name="20% - Accent2 17 3" xfId="5955"/>
    <cellStyle name="20% - Accent2 18" xfId="2849"/>
    <cellStyle name="20% - Accent2 19" xfId="4410"/>
    <cellStyle name="20% - Accent2 2" xfId="62"/>
    <cellStyle name="20% - Accent2 2 10" xfId="442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2 2 2" xfId="4000"/>
    <cellStyle name="20% - Accent2 2 2 3 2 2 3" xfId="5561"/>
    <cellStyle name="20% - Accent2 2 2 3 2 3" xfId="3274"/>
    <cellStyle name="20% - Accent2 2 2 3 2 4" xfId="4835"/>
    <cellStyle name="20% - Accent2 2 2 3 3" xfId="2056"/>
    <cellStyle name="20% - Accent2 2 2 3 3 2" xfId="3637"/>
    <cellStyle name="20% - Accent2 2 2 3 3 3" xfId="5198"/>
    <cellStyle name="20% - Accent2 2 2 3 4" xfId="2911"/>
    <cellStyle name="20% - Accent2 2 2 3 5" xfId="4472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7 2 2" xfId="3950"/>
    <cellStyle name="20% - Accent2 2 7 2 3" xfId="5511"/>
    <cellStyle name="20% - Accent2 2 7 3" xfId="3224"/>
    <cellStyle name="20% - Accent2 2 7 4" xfId="4785"/>
    <cellStyle name="20% - Accent2 2 8" xfId="2006"/>
    <cellStyle name="20% - Accent2 2 8 2" xfId="3587"/>
    <cellStyle name="20% - Accent2 2 8 3" xfId="5148"/>
    <cellStyle name="20% - Accent2 2 9" xfId="2861"/>
    <cellStyle name="20% - Accent2 20" xfId="5971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2 2 2" xfId="4002"/>
    <cellStyle name="20% - Accent2 3 2 2 2 2 3" xfId="5563"/>
    <cellStyle name="20% - Accent2 3 2 2 2 3" xfId="3276"/>
    <cellStyle name="20% - Accent2 3 2 2 2 4" xfId="4837"/>
    <cellStyle name="20% - Accent2 3 2 2 3" xfId="2058"/>
    <cellStyle name="20% - Accent2 3 2 2 3 2" xfId="3639"/>
    <cellStyle name="20% - Accent2 3 2 2 3 3" xfId="5200"/>
    <cellStyle name="20% - Accent2 3 2 2 4" xfId="2913"/>
    <cellStyle name="20% - Accent2 3 2 2 5" xfId="4474"/>
    <cellStyle name="20% - Accent2 3 2 3" xfId="188"/>
    <cellStyle name="20% - Accent2 3 2 3 2" xfId="1694"/>
    <cellStyle name="20% - Accent2 3 2 3 2 2" xfId="2422"/>
    <cellStyle name="20% - Accent2 3 2 3 2 2 2" xfId="4003"/>
    <cellStyle name="20% - Accent2 3 2 3 2 2 3" xfId="5564"/>
    <cellStyle name="20% - Accent2 3 2 3 2 3" xfId="3277"/>
    <cellStyle name="20% - Accent2 3 2 3 2 4" xfId="4838"/>
    <cellStyle name="20% - Accent2 3 2 3 3" xfId="2059"/>
    <cellStyle name="20% - Accent2 3 2 3 3 2" xfId="3640"/>
    <cellStyle name="20% - Accent2 3 2 3 3 3" xfId="5201"/>
    <cellStyle name="20% - Accent2 3 2 3 4" xfId="2914"/>
    <cellStyle name="20% - Accent2 3 2 3 5" xfId="4475"/>
    <cellStyle name="20% - Accent2 3 2 4" xfId="1692"/>
    <cellStyle name="20% - Accent2 3 2 4 2" xfId="2420"/>
    <cellStyle name="20% - Accent2 3 2 4 2 2" xfId="4001"/>
    <cellStyle name="20% - Accent2 3 2 4 2 3" xfId="5562"/>
    <cellStyle name="20% - Accent2 3 2 4 3" xfId="3275"/>
    <cellStyle name="20% - Accent2 3 2 4 4" xfId="4836"/>
    <cellStyle name="20% - Accent2 3 2 5" xfId="2057"/>
    <cellStyle name="20% - Accent2 3 2 5 2" xfId="3638"/>
    <cellStyle name="20% - Accent2 3 2 5 3" xfId="5199"/>
    <cellStyle name="20% - Accent2 3 2 6" xfId="2912"/>
    <cellStyle name="20% - Accent2 3 2 7" xfId="4473"/>
    <cellStyle name="20% - Accent2 3 3" xfId="189"/>
    <cellStyle name="20% - Accent2 3 3 2" xfId="190"/>
    <cellStyle name="20% - Accent2 3 3 2 2" xfId="1696"/>
    <cellStyle name="20% - Accent2 3 3 2 2 2" xfId="2424"/>
    <cellStyle name="20% - Accent2 3 3 2 2 2 2" xfId="4005"/>
    <cellStyle name="20% - Accent2 3 3 2 2 2 3" xfId="5566"/>
    <cellStyle name="20% - Accent2 3 3 2 2 3" xfId="3279"/>
    <cellStyle name="20% - Accent2 3 3 2 2 4" xfId="4840"/>
    <cellStyle name="20% - Accent2 3 3 2 3" xfId="2061"/>
    <cellStyle name="20% - Accent2 3 3 2 3 2" xfId="3642"/>
    <cellStyle name="20% - Accent2 3 3 2 3 3" xfId="5203"/>
    <cellStyle name="20% - Accent2 3 3 2 4" xfId="2916"/>
    <cellStyle name="20% - Accent2 3 3 2 5" xfId="4477"/>
    <cellStyle name="20% - Accent2 3 3 3" xfId="191"/>
    <cellStyle name="20% - Accent2 3 3 3 2" xfId="1697"/>
    <cellStyle name="20% - Accent2 3 3 3 2 2" xfId="2425"/>
    <cellStyle name="20% - Accent2 3 3 3 2 2 2" xfId="4006"/>
    <cellStyle name="20% - Accent2 3 3 3 2 2 3" xfId="5567"/>
    <cellStyle name="20% - Accent2 3 3 3 2 3" xfId="3280"/>
    <cellStyle name="20% - Accent2 3 3 3 2 4" xfId="4841"/>
    <cellStyle name="20% - Accent2 3 3 3 3" xfId="2062"/>
    <cellStyle name="20% - Accent2 3 3 3 3 2" xfId="3643"/>
    <cellStyle name="20% - Accent2 3 3 3 3 3" xfId="5204"/>
    <cellStyle name="20% - Accent2 3 3 3 4" xfId="2917"/>
    <cellStyle name="20% - Accent2 3 3 3 5" xfId="4478"/>
    <cellStyle name="20% - Accent2 3 3 4" xfId="1695"/>
    <cellStyle name="20% - Accent2 3 3 4 2" xfId="2423"/>
    <cellStyle name="20% - Accent2 3 3 4 2 2" xfId="4004"/>
    <cellStyle name="20% - Accent2 3 3 4 2 3" xfId="5565"/>
    <cellStyle name="20% - Accent2 3 3 4 3" xfId="3278"/>
    <cellStyle name="20% - Accent2 3 3 4 4" xfId="4839"/>
    <cellStyle name="20% - Accent2 3 3 5" xfId="2060"/>
    <cellStyle name="20% - Accent2 3 3 5 2" xfId="3641"/>
    <cellStyle name="20% - Accent2 3 3 5 3" xfId="5202"/>
    <cellStyle name="20% - Accent2 3 3 6" xfId="2915"/>
    <cellStyle name="20% - Accent2 3 3 7" xfId="4476"/>
    <cellStyle name="20% - Accent2 3 4" xfId="192"/>
    <cellStyle name="20% - Accent2 3 4 2" xfId="1698"/>
    <cellStyle name="20% - Accent2 3 4 2 2" xfId="2426"/>
    <cellStyle name="20% - Accent2 3 4 2 2 2" xfId="4007"/>
    <cellStyle name="20% - Accent2 3 4 2 2 3" xfId="5568"/>
    <cellStyle name="20% - Accent2 3 4 2 3" xfId="3281"/>
    <cellStyle name="20% - Accent2 3 4 2 4" xfId="4842"/>
    <cellStyle name="20% - Accent2 3 4 3" xfId="2063"/>
    <cellStyle name="20% - Accent2 3 4 3 2" xfId="3644"/>
    <cellStyle name="20% - Accent2 3 4 3 3" xfId="5205"/>
    <cellStyle name="20% - Accent2 3 4 4" xfId="2918"/>
    <cellStyle name="20% - Accent2 3 4 5" xfId="4479"/>
    <cellStyle name="20% - Accent2 3 5" xfId="193"/>
    <cellStyle name="20% - Accent2 3 5 2" xfId="1699"/>
    <cellStyle name="20% - Accent2 3 5 2 2" xfId="2427"/>
    <cellStyle name="20% - Accent2 3 5 2 2 2" xfId="4008"/>
    <cellStyle name="20% - Accent2 3 5 2 2 3" xfId="5569"/>
    <cellStyle name="20% - Accent2 3 5 2 3" xfId="3282"/>
    <cellStyle name="20% - Accent2 3 5 2 4" xfId="4843"/>
    <cellStyle name="20% - Accent2 3 5 3" xfId="2064"/>
    <cellStyle name="20% - Accent2 3 5 3 2" xfId="3645"/>
    <cellStyle name="20% - Accent2 3 5 3 3" xfId="5206"/>
    <cellStyle name="20% - Accent2 3 5 4" xfId="2919"/>
    <cellStyle name="20% - Accent2 3 5 5" xfId="4480"/>
    <cellStyle name="20% - Accent2 3 6" xfId="1652"/>
    <cellStyle name="20% - Accent2 3 6 2" xfId="2382"/>
    <cellStyle name="20% - Accent2 3 6 2 2" xfId="3963"/>
    <cellStyle name="20% - Accent2 3 6 2 3" xfId="5524"/>
    <cellStyle name="20% - Accent2 3 6 3" xfId="3237"/>
    <cellStyle name="20% - Accent2 3 6 4" xfId="4798"/>
    <cellStyle name="20% - Accent2 3 7" xfId="2019"/>
    <cellStyle name="20% - Accent2 3 7 2" xfId="3600"/>
    <cellStyle name="20% - Accent2 3 7 3" xfId="5161"/>
    <cellStyle name="20% - Accent2 3 8" xfId="2874"/>
    <cellStyle name="20% - Accent2 3 9" xfId="4435"/>
    <cellStyle name="20% - Accent2 4" xfId="140"/>
    <cellStyle name="20% - Accent2 4 2" xfId="1667"/>
    <cellStyle name="20% - Accent2 4 2 2" xfId="2395"/>
    <cellStyle name="20% - Accent2 4 2 2 2" xfId="3976"/>
    <cellStyle name="20% - Accent2 4 2 2 3" xfId="5537"/>
    <cellStyle name="20% - Accent2 4 2 3" xfId="3250"/>
    <cellStyle name="20% - Accent2 4 2 4" xfId="4811"/>
    <cellStyle name="20% - Accent2 4 3" xfId="2032"/>
    <cellStyle name="20% - Accent2 4 3 2" xfId="3613"/>
    <cellStyle name="20% - Accent2 4 3 3" xfId="5174"/>
    <cellStyle name="20% - Accent2 4 4" xfId="2887"/>
    <cellStyle name="20% - Accent2 4 5" xfId="4448"/>
    <cellStyle name="20% - Accent2 5" xfId="194"/>
    <cellStyle name="20% - Accent2 5 2" xfId="1700"/>
    <cellStyle name="20% - Accent2 5 2 2" xfId="2428"/>
    <cellStyle name="20% - Accent2 5 2 2 2" xfId="4009"/>
    <cellStyle name="20% - Accent2 5 2 2 3" xfId="5570"/>
    <cellStyle name="20% - Accent2 5 2 3" xfId="3283"/>
    <cellStyle name="20% - Accent2 5 2 4" xfId="4844"/>
    <cellStyle name="20% - Accent2 5 3" xfId="2065"/>
    <cellStyle name="20% - Accent2 5 3 2" xfId="3646"/>
    <cellStyle name="20% - Accent2 5 3 3" xfId="5207"/>
    <cellStyle name="20% - Accent2 5 4" xfId="2920"/>
    <cellStyle name="20% - Accent2 5 5" xfId="4481"/>
    <cellStyle name="20% - Accent2 6" xfId="1583"/>
    <cellStyle name="20% - Accent2 6 2" xfId="1952"/>
    <cellStyle name="20% - Accent2 6 2 2" xfId="2680"/>
    <cellStyle name="20% - Accent2 6 2 2 2" xfId="4261"/>
    <cellStyle name="20% - Accent2 6 2 2 3" xfId="5822"/>
    <cellStyle name="20% - Accent2 6 2 3" xfId="3535"/>
    <cellStyle name="20% - Accent2 6 2 4" xfId="5096"/>
    <cellStyle name="20% - Accent2 6 3" xfId="2317"/>
    <cellStyle name="20% - Accent2 6 3 2" xfId="3898"/>
    <cellStyle name="20% - Accent2 6 3 3" xfId="5459"/>
    <cellStyle name="20% - Accent2 6 4" xfId="3172"/>
    <cellStyle name="20% - Accent2 6 5" xfId="4733"/>
    <cellStyle name="20% - Accent2 7" xfId="1599"/>
    <cellStyle name="20% - Accent2 7 2" xfId="1965"/>
    <cellStyle name="20% - Accent2 7 2 2" xfId="2693"/>
    <cellStyle name="20% - Accent2 7 2 2 2" xfId="4274"/>
    <cellStyle name="20% - Accent2 7 2 2 3" xfId="5835"/>
    <cellStyle name="20% - Accent2 7 2 3" xfId="3548"/>
    <cellStyle name="20% - Accent2 7 2 4" xfId="5109"/>
    <cellStyle name="20% - Accent2 7 3" xfId="2330"/>
    <cellStyle name="20% - Accent2 7 3 2" xfId="3911"/>
    <cellStyle name="20% - Accent2 7 3 3" xfId="5472"/>
    <cellStyle name="20% - Accent2 7 4" xfId="3185"/>
    <cellStyle name="20% - Accent2 7 5" xfId="4746"/>
    <cellStyle name="20% - Accent2 8" xfId="1613"/>
    <cellStyle name="20% - Accent2 8 2" xfId="1978"/>
    <cellStyle name="20% - Accent2 8 2 2" xfId="2706"/>
    <cellStyle name="20% - Accent2 8 2 2 2" xfId="4287"/>
    <cellStyle name="20% - Accent2 8 2 2 3" xfId="5848"/>
    <cellStyle name="20% - Accent2 8 2 3" xfId="3561"/>
    <cellStyle name="20% - Accent2 8 2 4" xfId="5122"/>
    <cellStyle name="20% - Accent2 8 3" xfId="2343"/>
    <cellStyle name="20% - Accent2 8 3 2" xfId="3924"/>
    <cellStyle name="20% - Accent2 8 3 3" xfId="5485"/>
    <cellStyle name="20% - Accent2 8 4" xfId="3198"/>
    <cellStyle name="20% - Accent2 8 5" xfId="4759"/>
    <cellStyle name="20% - Accent2 9" xfId="1627"/>
    <cellStyle name="20% - Accent2 9 2" xfId="2357"/>
    <cellStyle name="20% - Accent2 9 2 2" xfId="3938"/>
    <cellStyle name="20% - Accent2 9 2 3" xfId="5499"/>
    <cellStyle name="20% - Accent2 9 3" xfId="3212"/>
    <cellStyle name="20% - Accent2 9 4" xfId="4773"/>
    <cellStyle name="20% - Accent3" xfId="44" builtinId="38" customBuiltin="1"/>
    <cellStyle name="20% - Accent3 10" xfId="1996"/>
    <cellStyle name="20% - Accent3 10 2" xfId="3577"/>
    <cellStyle name="20% - Accent3 10 3" xfId="5138"/>
    <cellStyle name="20% - Accent3 11" xfId="2723"/>
    <cellStyle name="20% - Accent3 11 2" xfId="4301"/>
    <cellStyle name="20% - Accent3 11 3" xfId="5862"/>
    <cellStyle name="20% - Accent3 12" xfId="2738"/>
    <cellStyle name="20% - Accent3 12 2" xfId="4314"/>
    <cellStyle name="20% - Accent3 12 3" xfId="5875"/>
    <cellStyle name="20% - Accent3 13" xfId="2753"/>
    <cellStyle name="20% - Accent3 13 2" xfId="4328"/>
    <cellStyle name="20% - Accent3 13 3" xfId="5889"/>
    <cellStyle name="20% - Accent3 14" xfId="2770"/>
    <cellStyle name="20% - Accent3 14 2" xfId="4343"/>
    <cellStyle name="20% - Accent3 14 3" xfId="5904"/>
    <cellStyle name="20% - Accent3 15" xfId="2789"/>
    <cellStyle name="20% - Accent3 15 2" xfId="4359"/>
    <cellStyle name="20% - Accent3 15 3" xfId="5920"/>
    <cellStyle name="20% - Accent3 16" xfId="2804"/>
    <cellStyle name="20% - Accent3 16 2" xfId="4373"/>
    <cellStyle name="20% - Accent3 16 3" xfId="5934"/>
    <cellStyle name="20% - Accent3 17" xfId="2833"/>
    <cellStyle name="20% - Accent3 17 2" xfId="4395"/>
    <cellStyle name="20% - Accent3 17 3" xfId="5956"/>
    <cellStyle name="20% - Accent3 18" xfId="2851"/>
    <cellStyle name="20% - Accent3 19" xfId="4412"/>
    <cellStyle name="20% - Accent3 2" xfId="63"/>
    <cellStyle name="20% - Accent3 2 10" xfId="442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2 2 2" xfId="4010"/>
    <cellStyle name="20% - Accent3 2 2 3 2 2 3" xfId="5571"/>
    <cellStyle name="20% - Accent3 2 2 3 2 3" xfId="3284"/>
    <cellStyle name="20% - Accent3 2 2 3 2 4" xfId="4845"/>
    <cellStyle name="20% - Accent3 2 2 3 3" xfId="2066"/>
    <cellStyle name="20% - Accent3 2 2 3 3 2" xfId="3647"/>
    <cellStyle name="20% - Accent3 2 2 3 3 3" xfId="5208"/>
    <cellStyle name="20% - Accent3 2 2 3 4" xfId="2921"/>
    <cellStyle name="20% - Accent3 2 2 3 5" xfId="4482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7 2 2" xfId="3951"/>
    <cellStyle name="20% - Accent3 2 7 2 3" xfId="5512"/>
    <cellStyle name="20% - Accent3 2 7 3" xfId="3225"/>
    <cellStyle name="20% - Accent3 2 7 4" xfId="4786"/>
    <cellStyle name="20% - Accent3 2 8" xfId="2007"/>
    <cellStyle name="20% - Accent3 2 8 2" xfId="3588"/>
    <cellStyle name="20% - Accent3 2 8 3" xfId="5149"/>
    <cellStyle name="20% - Accent3 2 9" xfId="2862"/>
    <cellStyle name="20% - Accent3 20" xfId="5972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2 2 2" xfId="4012"/>
    <cellStyle name="20% - Accent3 3 2 2 2 2 3" xfId="5573"/>
    <cellStyle name="20% - Accent3 3 2 2 2 3" xfId="3286"/>
    <cellStyle name="20% - Accent3 3 2 2 2 4" xfId="4847"/>
    <cellStyle name="20% - Accent3 3 2 2 3" xfId="2068"/>
    <cellStyle name="20% - Accent3 3 2 2 3 2" xfId="3649"/>
    <cellStyle name="20% - Accent3 3 2 2 3 3" xfId="5210"/>
    <cellStyle name="20% - Accent3 3 2 2 4" xfId="2923"/>
    <cellStyle name="20% - Accent3 3 2 2 5" xfId="4484"/>
    <cellStyle name="20% - Accent3 3 2 3" xfId="204"/>
    <cellStyle name="20% - Accent3 3 2 3 2" xfId="1704"/>
    <cellStyle name="20% - Accent3 3 2 3 2 2" xfId="2432"/>
    <cellStyle name="20% - Accent3 3 2 3 2 2 2" xfId="4013"/>
    <cellStyle name="20% - Accent3 3 2 3 2 2 3" xfId="5574"/>
    <cellStyle name="20% - Accent3 3 2 3 2 3" xfId="3287"/>
    <cellStyle name="20% - Accent3 3 2 3 2 4" xfId="4848"/>
    <cellStyle name="20% - Accent3 3 2 3 3" xfId="2069"/>
    <cellStyle name="20% - Accent3 3 2 3 3 2" xfId="3650"/>
    <cellStyle name="20% - Accent3 3 2 3 3 3" xfId="5211"/>
    <cellStyle name="20% - Accent3 3 2 3 4" xfId="2924"/>
    <cellStyle name="20% - Accent3 3 2 3 5" xfId="4485"/>
    <cellStyle name="20% - Accent3 3 2 4" xfId="1702"/>
    <cellStyle name="20% - Accent3 3 2 4 2" xfId="2430"/>
    <cellStyle name="20% - Accent3 3 2 4 2 2" xfId="4011"/>
    <cellStyle name="20% - Accent3 3 2 4 2 3" xfId="5572"/>
    <cellStyle name="20% - Accent3 3 2 4 3" xfId="3285"/>
    <cellStyle name="20% - Accent3 3 2 4 4" xfId="4846"/>
    <cellStyle name="20% - Accent3 3 2 5" xfId="2067"/>
    <cellStyle name="20% - Accent3 3 2 5 2" xfId="3648"/>
    <cellStyle name="20% - Accent3 3 2 5 3" xfId="5209"/>
    <cellStyle name="20% - Accent3 3 2 6" xfId="2922"/>
    <cellStyle name="20% - Accent3 3 2 7" xfId="4483"/>
    <cellStyle name="20% - Accent3 3 3" xfId="205"/>
    <cellStyle name="20% - Accent3 3 3 2" xfId="206"/>
    <cellStyle name="20% - Accent3 3 3 2 2" xfId="1706"/>
    <cellStyle name="20% - Accent3 3 3 2 2 2" xfId="2434"/>
    <cellStyle name="20% - Accent3 3 3 2 2 2 2" xfId="4015"/>
    <cellStyle name="20% - Accent3 3 3 2 2 2 3" xfId="5576"/>
    <cellStyle name="20% - Accent3 3 3 2 2 3" xfId="3289"/>
    <cellStyle name="20% - Accent3 3 3 2 2 4" xfId="4850"/>
    <cellStyle name="20% - Accent3 3 3 2 3" xfId="2071"/>
    <cellStyle name="20% - Accent3 3 3 2 3 2" xfId="3652"/>
    <cellStyle name="20% - Accent3 3 3 2 3 3" xfId="5213"/>
    <cellStyle name="20% - Accent3 3 3 2 4" xfId="2926"/>
    <cellStyle name="20% - Accent3 3 3 2 5" xfId="4487"/>
    <cellStyle name="20% - Accent3 3 3 3" xfId="207"/>
    <cellStyle name="20% - Accent3 3 3 3 2" xfId="1707"/>
    <cellStyle name="20% - Accent3 3 3 3 2 2" xfId="2435"/>
    <cellStyle name="20% - Accent3 3 3 3 2 2 2" xfId="4016"/>
    <cellStyle name="20% - Accent3 3 3 3 2 2 3" xfId="5577"/>
    <cellStyle name="20% - Accent3 3 3 3 2 3" xfId="3290"/>
    <cellStyle name="20% - Accent3 3 3 3 2 4" xfId="4851"/>
    <cellStyle name="20% - Accent3 3 3 3 3" xfId="2072"/>
    <cellStyle name="20% - Accent3 3 3 3 3 2" xfId="3653"/>
    <cellStyle name="20% - Accent3 3 3 3 3 3" xfId="5214"/>
    <cellStyle name="20% - Accent3 3 3 3 4" xfId="2927"/>
    <cellStyle name="20% - Accent3 3 3 3 5" xfId="4488"/>
    <cellStyle name="20% - Accent3 3 3 4" xfId="1705"/>
    <cellStyle name="20% - Accent3 3 3 4 2" xfId="2433"/>
    <cellStyle name="20% - Accent3 3 3 4 2 2" xfId="4014"/>
    <cellStyle name="20% - Accent3 3 3 4 2 3" xfId="5575"/>
    <cellStyle name="20% - Accent3 3 3 4 3" xfId="3288"/>
    <cellStyle name="20% - Accent3 3 3 4 4" xfId="4849"/>
    <cellStyle name="20% - Accent3 3 3 5" xfId="2070"/>
    <cellStyle name="20% - Accent3 3 3 5 2" xfId="3651"/>
    <cellStyle name="20% - Accent3 3 3 5 3" xfId="5212"/>
    <cellStyle name="20% - Accent3 3 3 6" xfId="2925"/>
    <cellStyle name="20% - Accent3 3 3 7" xfId="4486"/>
    <cellStyle name="20% - Accent3 3 4" xfId="208"/>
    <cellStyle name="20% - Accent3 3 4 2" xfId="1708"/>
    <cellStyle name="20% - Accent3 3 4 2 2" xfId="2436"/>
    <cellStyle name="20% - Accent3 3 4 2 2 2" xfId="4017"/>
    <cellStyle name="20% - Accent3 3 4 2 2 3" xfId="5578"/>
    <cellStyle name="20% - Accent3 3 4 2 3" xfId="3291"/>
    <cellStyle name="20% - Accent3 3 4 2 4" xfId="4852"/>
    <cellStyle name="20% - Accent3 3 4 3" xfId="2073"/>
    <cellStyle name="20% - Accent3 3 4 3 2" xfId="3654"/>
    <cellStyle name="20% - Accent3 3 4 3 3" xfId="5215"/>
    <cellStyle name="20% - Accent3 3 4 4" xfId="2928"/>
    <cellStyle name="20% - Accent3 3 4 5" xfId="4489"/>
    <cellStyle name="20% - Accent3 3 5" xfId="209"/>
    <cellStyle name="20% - Accent3 3 5 2" xfId="1709"/>
    <cellStyle name="20% - Accent3 3 5 2 2" xfId="2437"/>
    <cellStyle name="20% - Accent3 3 5 2 2 2" xfId="4018"/>
    <cellStyle name="20% - Accent3 3 5 2 2 3" xfId="5579"/>
    <cellStyle name="20% - Accent3 3 5 2 3" xfId="3292"/>
    <cellStyle name="20% - Accent3 3 5 2 4" xfId="4853"/>
    <cellStyle name="20% - Accent3 3 5 3" xfId="2074"/>
    <cellStyle name="20% - Accent3 3 5 3 2" xfId="3655"/>
    <cellStyle name="20% - Accent3 3 5 3 3" xfId="5216"/>
    <cellStyle name="20% - Accent3 3 5 4" xfId="2929"/>
    <cellStyle name="20% - Accent3 3 5 5" xfId="4490"/>
    <cellStyle name="20% - Accent3 3 6" xfId="1653"/>
    <cellStyle name="20% - Accent3 3 6 2" xfId="2383"/>
    <cellStyle name="20% - Accent3 3 6 2 2" xfId="3964"/>
    <cellStyle name="20% - Accent3 3 6 2 3" xfId="5525"/>
    <cellStyle name="20% - Accent3 3 6 3" xfId="3238"/>
    <cellStyle name="20% - Accent3 3 6 4" xfId="4799"/>
    <cellStyle name="20% - Accent3 3 7" xfId="2020"/>
    <cellStyle name="20% - Accent3 3 7 2" xfId="3601"/>
    <cellStyle name="20% - Accent3 3 7 3" xfId="5162"/>
    <cellStyle name="20% - Accent3 3 8" xfId="2875"/>
    <cellStyle name="20% - Accent3 3 9" xfId="4436"/>
    <cellStyle name="20% - Accent3 4" xfId="141"/>
    <cellStyle name="20% - Accent3 4 2" xfId="1668"/>
    <cellStyle name="20% - Accent3 4 2 2" xfId="2396"/>
    <cellStyle name="20% - Accent3 4 2 2 2" xfId="3977"/>
    <cellStyle name="20% - Accent3 4 2 2 3" xfId="5538"/>
    <cellStyle name="20% - Accent3 4 2 3" xfId="3251"/>
    <cellStyle name="20% - Accent3 4 2 4" xfId="4812"/>
    <cellStyle name="20% - Accent3 4 3" xfId="2033"/>
    <cellStyle name="20% - Accent3 4 3 2" xfId="3614"/>
    <cellStyle name="20% - Accent3 4 3 3" xfId="5175"/>
    <cellStyle name="20% - Accent3 4 4" xfId="2888"/>
    <cellStyle name="20% - Accent3 4 5" xfId="4449"/>
    <cellStyle name="20% - Accent3 5" xfId="210"/>
    <cellStyle name="20% - Accent3 5 2" xfId="1710"/>
    <cellStyle name="20% - Accent3 5 2 2" xfId="2438"/>
    <cellStyle name="20% - Accent3 5 2 2 2" xfId="4019"/>
    <cellStyle name="20% - Accent3 5 2 2 3" xfId="5580"/>
    <cellStyle name="20% - Accent3 5 2 3" xfId="3293"/>
    <cellStyle name="20% - Accent3 5 2 4" xfId="4854"/>
    <cellStyle name="20% - Accent3 5 3" xfId="2075"/>
    <cellStyle name="20% - Accent3 5 3 2" xfId="3656"/>
    <cellStyle name="20% - Accent3 5 3 3" xfId="5217"/>
    <cellStyle name="20% - Accent3 5 4" xfId="2930"/>
    <cellStyle name="20% - Accent3 5 5" xfId="4491"/>
    <cellStyle name="20% - Accent3 6" xfId="1584"/>
    <cellStyle name="20% - Accent3 6 2" xfId="1953"/>
    <cellStyle name="20% - Accent3 6 2 2" xfId="2681"/>
    <cellStyle name="20% - Accent3 6 2 2 2" xfId="4262"/>
    <cellStyle name="20% - Accent3 6 2 2 3" xfId="5823"/>
    <cellStyle name="20% - Accent3 6 2 3" xfId="3536"/>
    <cellStyle name="20% - Accent3 6 2 4" xfId="5097"/>
    <cellStyle name="20% - Accent3 6 3" xfId="2318"/>
    <cellStyle name="20% - Accent3 6 3 2" xfId="3899"/>
    <cellStyle name="20% - Accent3 6 3 3" xfId="5460"/>
    <cellStyle name="20% - Accent3 6 4" xfId="3173"/>
    <cellStyle name="20% - Accent3 6 5" xfId="4734"/>
    <cellStyle name="20% - Accent3 7" xfId="1600"/>
    <cellStyle name="20% - Accent3 7 2" xfId="1966"/>
    <cellStyle name="20% - Accent3 7 2 2" xfId="2694"/>
    <cellStyle name="20% - Accent3 7 2 2 2" xfId="4275"/>
    <cellStyle name="20% - Accent3 7 2 2 3" xfId="5836"/>
    <cellStyle name="20% - Accent3 7 2 3" xfId="3549"/>
    <cellStyle name="20% - Accent3 7 2 4" xfId="5110"/>
    <cellStyle name="20% - Accent3 7 3" xfId="2331"/>
    <cellStyle name="20% - Accent3 7 3 2" xfId="3912"/>
    <cellStyle name="20% - Accent3 7 3 3" xfId="5473"/>
    <cellStyle name="20% - Accent3 7 4" xfId="3186"/>
    <cellStyle name="20% - Accent3 7 5" xfId="4747"/>
    <cellStyle name="20% - Accent3 8" xfId="1614"/>
    <cellStyle name="20% - Accent3 8 2" xfId="1979"/>
    <cellStyle name="20% - Accent3 8 2 2" xfId="2707"/>
    <cellStyle name="20% - Accent3 8 2 2 2" xfId="4288"/>
    <cellStyle name="20% - Accent3 8 2 2 3" xfId="5849"/>
    <cellStyle name="20% - Accent3 8 2 3" xfId="3562"/>
    <cellStyle name="20% - Accent3 8 2 4" xfId="5123"/>
    <cellStyle name="20% - Accent3 8 3" xfId="2344"/>
    <cellStyle name="20% - Accent3 8 3 2" xfId="3925"/>
    <cellStyle name="20% - Accent3 8 3 3" xfId="5486"/>
    <cellStyle name="20% - Accent3 8 4" xfId="3199"/>
    <cellStyle name="20% - Accent3 8 5" xfId="4760"/>
    <cellStyle name="20% - Accent3 9" xfId="1629"/>
    <cellStyle name="20% - Accent3 9 2" xfId="2359"/>
    <cellStyle name="20% - Accent3 9 2 2" xfId="3940"/>
    <cellStyle name="20% - Accent3 9 2 3" xfId="5501"/>
    <cellStyle name="20% - Accent3 9 3" xfId="3214"/>
    <cellStyle name="20% - Accent3 9 4" xfId="4775"/>
    <cellStyle name="20% - Accent4" xfId="48" builtinId="42" customBuiltin="1"/>
    <cellStyle name="20% - Accent4 10" xfId="1998"/>
    <cellStyle name="20% - Accent4 10 2" xfId="3579"/>
    <cellStyle name="20% - Accent4 10 3" xfId="5140"/>
    <cellStyle name="20% - Accent4 11" xfId="2724"/>
    <cellStyle name="20% - Accent4 11 2" xfId="4302"/>
    <cellStyle name="20% - Accent4 11 3" xfId="5863"/>
    <cellStyle name="20% - Accent4 12" xfId="2739"/>
    <cellStyle name="20% - Accent4 12 2" xfId="4315"/>
    <cellStyle name="20% - Accent4 12 3" xfId="5876"/>
    <cellStyle name="20% - Accent4 13" xfId="2754"/>
    <cellStyle name="20% - Accent4 13 2" xfId="4329"/>
    <cellStyle name="20% - Accent4 13 3" xfId="5890"/>
    <cellStyle name="20% - Accent4 14" xfId="2771"/>
    <cellStyle name="20% - Accent4 14 2" xfId="4344"/>
    <cellStyle name="20% - Accent4 14 3" xfId="5905"/>
    <cellStyle name="20% - Accent4 15" xfId="2790"/>
    <cellStyle name="20% - Accent4 15 2" xfId="4360"/>
    <cellStyle name="20% - Accent4 15 3" xfId="5921"/>
    <cellStyle name="20% - Accent4 16" xfId="2805"/>
    <cellStyle name="20% - Accent4 16 2" xfId="4374"/>
    <cellStyle name="20% - Accent4 16 3" xfId="5935"/>
    <cellStyle name="20% - Accent4 17" xfId="2834"/>
    <cellStyle name="20% - Accent4 17 2" xfId="4396"/>
    <cellStyle name="20% - Accent4 17 3" xfId="5957"/>
    <cellStyle name="20% - Accent4 18" xfId="2853"/>
    <cellStyle name="20% - Accent4 19" xfId="4414"/>
    <cellStyle name="20% - Accent4 2" xfId="64"/>
    <cellStyle name="20% - Accent4 2 10" xfId="442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2 2 2" xfId="4020"/>
    <cellStyle name="20% - Accent4 2 2 3 2 2 3" xfId="5581"/>
    <cellStyle name="20% - Accent4 2 2 3 2 3" xfId="3294"/>
    <cellStyle name="20% - Accent4 2 2 3 2 4" xfId="4855"/>
    <cellStyle name="20% - Accent4 2 2 3 3" xfId="2076"/>
    <cellStyle name="20% - Accent4 2 2 3 3 2" xfId="3657"/>
    <cellStyle name="20% - Accent4 2 2 3 3 3" xfId="5218"/>
    <cellStyle name="20% - Accent4 2 2 3 4" xfId="2931"/>
    <cellStyle name="20% - Accent4 2 2 3 5" xfId="4492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7 2 2" xfId="3952"/>
    <cellStyle name="20% - Accent4 2 7 2 3" xfId="5513"/>
    <cellStyle name="20% - Accent4 2 7 3" xfId="3226"/>
    <cellStyle name="20% - Accent4 2 7 4" xfId="4787"/>
    <cellStyle name="20% - Accent4 2 8" xfId="2008"/>
    <cellStyle name="20% - Accent4 2 8 2" xfId="3589"/>
    <cellStyle name="20% - Accent4 2 8 3" xfId="5150"/>
    <cellStyle name="20% - Accent4 2 9" xfId="2863"/>
    <cellStyle name="20% - Accent4 20" xfId="5973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2 2 2" xfId="4022"/>
    <cellStyle name="20% - Accent4 3 2 2 2 2 3" xfId="5583"/>
    <cellStyle name="20% - Accent4 3 2 2 2 3" xfId="3296"/>
    <cellStyle name="20% - Accent4 3 2 2 2 4" xfId="4857"/>
    <cellStyle name="20% - Accent4 3 2 2 3" xfId="2078"/>
    <cellStyle name="20% - Accent4 3 2 2 3 2" xfId="3659"/>
    <cellStyle name="20% - Accent4 3 2 2 3 3" xfId="5220"/>
    <cellStyle name="20% - Accent4 3 2 2 4" xfId="2933"/>
    <cellStyle name="20% - Accent4 3 2 2 5" xfId="4494"/>
    <cellStyle name="20% - Accent4 3 2 3" xfId="220"/>
    <cellStyle name="20% - Accent4 3 2 3 2" xfId="1714"/>
    <cellStyle name="20% - Accent4 3 2 3 2 2" xfId="2442"/>
    <cellStyle name="20% - Accent4 3 2 3 2 2 2" xfId="4023"/>
    <cellStyle name="20% - Accent4 3 2 3 2 2 3" xfId="5584"/>
    <cellStyle name="20% - Accent4 3 2 3 2 3" xfId="3297"/>
    <cellStyle name="20% - Accent4 3 2 3 2 4" xfId="4858"/>
    <cellStyle name="20% - Accent4 3 2 3 3" xfId="2079"/>
    <cellStyle name="20% - Accent4 3 2 3 3 2" xfId="3660"/>
    <cellStyle name="20% - Accent4 3 2 3 3 3" xfId="5221"/>
    <cellStyle name="20% - Accent4 3 2 3 4" xfId="2934"/>
    <cellStyle name="20% - Accent4 3 2 3 5" xfId="4495"/>
    <cellStyle name="20% - Accent4 3 2 4" xfId="1712"/>
    <cellStyle name="20% - Accent4 3 2 4 2" xfId="2440"/>
    <cellStyle name="20% - Accent4 3 2 4 2 2" xfId="4021"/>
    <cellStyle name="20% - Accent4 3 2 4 2 3" xfId="5582"/>
    <cellStyle name="20% - Accent4 3 2 4 3" xfId="3295"/>
    <cellStyle name="20% - Accent4 3 2 4 4" xfId="4856"/>
    <cellStyle name="20% - Accent4 3 2 5" xfId="2077"/>
    <cellStyle name="20% - Accent4 3 2 5 2" xfId="3658"/>
    <cellStyle name="20% - Accent4 3 2 5 3" xfId="5219"/>
    <cellStyle name="20% - Accent4 3 2 6" xfId="2932"/>
    <cellStyle name="20% - Accent4 3 2 7" xfId="4493"/>
    <cellStyle name="20% - Accent4 3 3" xfId="221"/>
    <cellStyle name="20% - Accent4 3 3 2" xfId="222"/>
    <cellStyle name="20% - Accent4 3 3 2 2" xfId="1716"/>
    <cellStyle name="20% - Accent4 3 3 2 2 2" xfId="2444"/>
    <cellStyle name="20% - Accent4 3 3 2 2 2 2" xfId="4025"/>
    <cellStyle name="20% - Accent4 3 3 2 2 2 3" xfId="5586"/>
    <cellStyle name="20% - Accent4 3 3 2 2 3" xfId="3299"/>
    <cellStyle name="20% - Accent4 3 3 2 2 4" xfId="4860"/>
    <cellStyle name="20% - Accent4 3 3 2 3" xfId="2081"/>
    <cellStyle name="20% - Accent4 3 3 2 3 2" xfId="3662"/>
    <cellStyle name="20% - Accent4 3 3 2 3 3" xfId="5223"/>
    <cellStyle name="20% - Accent4 3 3 2 4" xfId="2936"/>
    <cellStyle name="20% - Accent4 3 3 2 5" xfId="4497"/>
    <cellStyle name="20% - Accent4 3 3 3" xfId="223"/>
    <cellStyle name="20% - Accent4 3 3 3 2" xfId="1717"/>
    <cellStyle name="20% - Accent4 3 3 3 2 2" xfId="2445"/>
    <cellStyle name="20% - Accent4 3 3 3 2 2 2" xfId="4026"/>
    <cellStyle name="20% - Accent4 3 3 3 2 2 3" xfId="5587"/>
    <cellStyle name="20% - Accent4 3 3 3 2 3" xfId="3300"/>
    <cellStyle name="20% - Accent4 3 3 3 2 4" xfId="4861"/>
    <cellStyle name="20% - Accent4 3 3 3 3" xfId="2082"/>
    <cellStyle name="20% - Accent4 3 3 3 3 2" xfId="3663"/>
    <cellStyle name="20% - Accent4 3 3 3 3 3" xfId="5224"/>
    <cellStyle name="20% - Accent4 3 3 3 4" xfId="2937"/>
    <cellStyle name="20% - Accent4 3 3 3 5" xfId="4498"/>
    <cellStyle name="20% - Accent4 3 3 4" xfId="1715"/>
    <cellStyle name="20% - Accent4 3 3 4 2" xfId="2443"/>
    <cellStyle name="20% - Accent4 3 3 4 2 2" xfId="4024"/>
    <cellStyle name="20% - Accent4 3 3 4 2 3" xfId="5585"/>
    <cellStyle name="20% - Accent4 3 3 4 3" xfId="3298"/>
    <cellStyle name="20% - Accent4 3 3 4 4" xfId="4859"/>
    <cellStyle name="20% - Accent4 3 3 5" xfId="2080"/>
    <cellStyle name="20% - Accent4 3 3 5 2" xfId="3661"/>
    <cellStyle name="20% - Accent4 3 3 5 3" xfId="5222"/>
    <cellStyle name="20% - Accent4 3 3 6" xfId="2935"/>
    <cellStyle name="20% - Accent4 3 3 7" xfId="4496"/>
    <cellStyle name="20% - Accent4 3 4" xfId="224"/>
    <cellStyle name="20% - Accent4 3 4 2" xfId="1718"/>
    <cellStyle name="20% - Accent4 3 4 2 2" xfId="2446"/>
    <cellStyle name="20% - Accent4 3 4 2 2 2" xfId="4027"/>
    <cellStyle name="20% - Accent4 3 4 2 2 3" xfId="5588"/>
    <cellStyle name="20% - Accent4 3 4 2 3" xfId="3301"/>
    <cellStyle name="20% - Accent4 3 4 2 4" xfId="4862"/>
    <cellStyle name="20% - Accent4 3 4 3" xfId="2083"/>
    <cellStyle name="20% - Accent4 3 4 3 2" xfId="3664"/>
    <cellStyle name="20% - Accent4 3 4 3 3" xfId="5225"/>
    <cellStyle name="20% - Accent4 3 4 4" xfId="2938"/>
    <cellStyle name="20% - Accent4 3 4 5" xfId="4499"/>
    <cellStyle name="20% - Accent4 3 5" xfId="225"/>
    <cellStyle name="20% - Accent4 3 5 2" xfId="1719"/>
    <cellStyle name="20% - Accent4 3 5 2 2" xfId="2447"/>
    <cellStyle name="20% - Accent4 3 5 2 2 2" xfId="4028"/>
    <cellStyle name="20% - Accent4 3 5 2 2 3" xfId="5589"/>
    <cellStyle name="20% - Accent4 3 5 2 3" xfId="3302"/>
    <cellStyle name="20% - Accent4 3 5 2 4" xfId="4863"/>
    <cellStyle name="20% - Accent4 3 5 3" xfId="2084"/>
    <cellStyle name="20% - Accent4 3 5 3 2" xfId="3665"/>
    <cellStyle name="20% - Accent4 3 5 3 3" xfId="5226"/>
    <cellStyle name="20% - Accent4 3 5 4" xfId="2939"/>
    <cellStyle name="20% - Accent4 3 5 5" xfId="4500"/>
    <cellStyle name="20% - Accent4 3 6" xfId="1654"/>
    <cellStyle name="20% - Accent4 3 6 2" xfId="2384"/>
    <cellStyle name="20% - Accent4 3 6 2 2" xfId="3965"/>
    <cellStyle name="20% - Accent4 3 6 2 3" xfId="5526"/>
    <cellStyle name="20% - Accent4 3 6 3" xfId="3239"/>
    <cellStyle name="20% - Accent4 3 6 4" xfId="4800"/>
    <cellStyle name="20% - Accent4 3 7" xfId="2021"/>
    <cellStyle name="20% - Accent4 3 7 2" xfId="3602"/>
    <cellStyle name="20% - Accent4 3 7 3" xfId="5163"/>
    <cellStyle name="20% - Accent4 3 8" xfId="2876"/>
    <cellStyle name="20% - Accent4 3 9" xfId="4437"/>
    <cellStyle name="20% - Accent4 4" xfId="142"/>
    <cellStyle name="20% - Accent4 4 2" xfId="1669"/>
    <cellStyle name="20% - Accent4 4 2 2" xfId="2397"/>
    <cellStyle name="20% - Accent4 4 2 2 2" xfId="3978"/>
    <cellStyle name="20% - Accent4 4 2 2 3" xfId="5539"/>
    <cellStyle name="20% - Accent4 4 2 3" xfId="3252"/>
    <cellStyle name="20% - Accent4 4 2 4" xfId="4813"/>
    <cellStyle name="20% - Accent4 4 3" xfId="2034"/>
    <cellStyle name="20% - Accent4 4 3 2" xfId="3615"/>
    <cellStyle name="20% - Accent4 4 3 3" xfId="5176"/>
    <cellStyle name="20% - Accent4 4 4" xfId="2889"/>
    <cellStyle name="20% - Accent4 4 5" xfId="4450"/>
    <cellStyle name="20% - Accent4 5" xfId="226"/>
    <cellStyle name="20% - Accent4 5 2" xfId="1720"/>
    <cellStyle name="20% - Accent4 5 2 2" xfId="2448"/>
    <cellStyle name="20% - Accent4 5 2 2 2" xfId="4029"/>
    <cellStyle name="20% - Accent4 5 2 2 3" xfId="5590"/>
    <cellStyle name="20% - Accent4 5 2 3" xfId="3303"/>
    <cellStyle name="20% - Accent4 5 2 4" xfId="4864"/>
    <cellStyle name="20% - Accent4 5 3" xfId="2085"/>
    <cellStyle name="20% - Accent4 5 3 2" xfId="3666"/>
    <cellStyle name="20% - Accent4 5 3 3" xfId="5227"/>
    <cellStyle name="20% - Accent4 5 4" xfId="2940"/>
    <cellStyle name="20% - Accent4 5 5" xfId="4501"/>
    <cellStyle name="20% - Accent4 6" xfId="1585"/>
    <cellStyle name="20% - Accent4 6 2" xfId="1954"/>
    <cellStyle name="20% - Accent4 6 2 2" xfId="2682"/>
    <cellStyle name="20% - Accent4 6 2 2 2" xfId="4263"/>
    <cellStyle name="20% - Accent4 6 2 2 3" xfId="5824"/>
    <cellStyle name="20% - Accent4 6 2 3" xfId="3537"/>
    <cellStyle name="20% - Accent4 6 2 4" xfId="5098"/>
    <cellStyle name="20% - Accent4 6 3" xfId="2319"/>
    <cellStyle name="20% - Accent4 6 3 2" xfId="3900"/>
    <cellStyle name="20% - Accent4 6 3 3" xfId="5461"/>
    <cellStyle name="20% - Accent4 6 4" xfId="3174"/>
    <cellStyle name="20% - Accent4 6 5" xfId="4735"/>
    <cellStyle name="20% - Accent4 7" xfId="1601"/>
    <cellStyle name="20% - Accent4 7 2" xfId="1967"/>
    <cellStyle name="20% - Accent4 7 2 2" xfId="2695"/>
    <cellStyle name="20% - Accent4 7 2 2 2" xfId="4276"/>
    <cellStyle name="20% - Accent4 7 2 2 3" xfId="5837"/>
    <cellStyle name="20% - Accent4 7 2 3" xfId="3550"/>
    <cellStyle name="20% - Accent4 7 2 4" xfId="5111"/>
    <cellStyle name="20% - Accent4 7 3" xfId="2332"/>
    <cellStyle name="20% - Accent4 7 3 2" xfId="3913"/>
    <cellStyle name="20% - Accent4 7 3 3" xfId="5474"/>
    <cellStyle name="20% - Accent4 7 4" xfId="3187"/>
    <cellStyle name="20% - Accent4 7 5" xfId="4748"/>
    <cellStyle name="20% - Accent4 8" xfId="1615"/>
    <cellStyle name="20% - Accent4 8 2" xfId="1980"/>
    <cellStyle name="20% - Accent4 8 2 2" xfId="2708"/>
    <cellStyle name="20% - Accent4 8 2 2 2" xfId="4289"/>
    <cellStyle name="20% - Accent4 8 2 2 3" xfId="5850"/>
    <cellStyle name="20% - Accent4 8 2 3" xfId="3563"/>
    <cellStyle name="20% - Accent4 8 2 4" xfId="5124"/>
    <cellStyle name="20% - Accent4 8 3" xfId="2345"/>
    <cellStyle name="20% - Accent4 8 3 2" xfId="3926"/>
    <cellStyle name="20% - Accent4 8 3 3" xfId="5487"/>
    <cellStyle name="20% - Accent4 8 4" xfId="3200"/>
    <cellStyle name="20% - Accent4 8 5" xfId="4761"/>
    <cellStyle name="20% - Accent4 9" xfId="1631"/>
    <cellStyle name="20% - Accent4 9 2" xfId="2361"/>
    <cellStyle name="20% - Accent4 9 2 2" xfId="3942"/>
    <cellStyle name="20% - Accent4 9 2 3" xfId="5503"/>
    <cellStyle name="20% - Accent4 9 3" xfId="3216"/>
    <cellStyle name="20% - Accent4 9 4" xfId="4777"/>
    <cellStyle name="20% - Accent5" xfId="52" builtinId="46" customBuiltin="1"/>
    <cellStyle name="20% - Accent5 10" xfId="2000"/>
    <cellStyle name="20% - Accent5 10 2" xfId="3581"/>
    <cellStyle name="20% - Accent5 10 3" xfId="5142"/>
    <cellStyle name="20% - Accent5 11" xfId="2725"/>
    <cellStyle name="20% - Accent5 11 2" xfId="4303"/>
    <cellStyle name="20% - Accent5 11 3" xfId="5864"/>
    <cellStyle name="20% - Accent5 12" xfId="2740"/>
    <cellStyle name="20% - Accent5 12 2" xfId="4316"/>
    <cellStyle name="20% - Accent5 12 3" xfId="5877"/>
    <cellStyle name="20% - Accent5 13" xfId="2755"/>
    <cellStyle name="20% - Accent5 13 2" xfId="4330"/>
    <cellStyle name="20% - Accent5 13 3" xfId="5891"/>
    <cellStyle name="20% - Accent5 14" xfId="2772"/>
    <cellStyle name="20% - Accent5 14 2" xfId="4345"/>
    <cellStyle name="20% - Accent5 14 3" xfId="5906"/>
    <cellStyle name="20% - Accent5 15" xfId="2791"/>
    <cellStyle name="20% - Accent5 15 2" xfId="4361"/>
    <cellStyle name="20% - Accent5 15 3" xfId="5922"/>
    <cellStyle name="20% - Accent5 16" xfId="2806"/>
    <cellStyle name="20% - Accent5 16 2" xfId="4375"/>
    <cellStyle name="20% - Accent5 16 3" xfId="5936"/>
    <cellStyle name="20% - Accent5 17" xfId="2835"/>
    <cellStyle name="20% - Accent5 17 2" xfId="4397"/>
    <cellStyle name="20% - Accent5 17 3" xfId="5958"/>
    <cellStyle name="20% - Accent5 18" xfId="2855"/>
    <cellStyle name="20% - Accent5 19" xfId="4416"/>
    <cellStyle name="20% - Accent5 2" xfId="65"/>
    <cellStyle name="20% - Accent5 2 10" xfId="442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2 2 2" xfId="4030"/>
    <cellStyle name="20% - Accent5 2 2 3 2 2 3" xfId="5591"/>
    <cellStyle name="20% - Accent5 2 2 3 2 3" xfId="3304"/>
    <cellStyle name="20% - Accent5 2 2 3 2 4" xfId="4865"/>
    <cellStyle name="20% - Accent5 2 2 3 3" xfId="2086"/>
    <cellStyle name="20% - Accent5 2 2 3 3 2" xfId="3667"/>
    <cellStyle name="20% - Accent5 2 2 3 3 3" xfId="5228"/>
    <cellStyle name="20% - Accent5 2 2 3 4" xfId="2941"/>
    <cellStyle name="20% - Accent5 2 2 3 5" xfId="4502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7 2 2" xfId="3953"/>
    <cellStyle name="20% - Accent5 2 7 2 3" xfId="5514"/>
    <cellStyle name="20% - Accent5 2 7 3" xfId="3227"/>
    <cellStyle name="20% - Accent5 2 7 4" xfId="4788"/>
    <cellStyle name="20% - Accent5 2 8" xfId="2009"/>
    <cellStyle name="20% - Accent5 2 8 2" xfId="3590"/>
    <cellStyle name="20% - Accent5 2 8 3" xfId="5151"/>
    <cellStyle name="20% - Accent5 2 9" xfId="2864"/>
    <cellStyle name="20% - Accent5 20" xfId="5974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2 2 2" xfId="4032"/>
    <cellStyle name="20% - Accent5 3 2 2 2 2 3" xfId="5593"/>
    <cellStyle name="20% - Accent5 3 2 2 2 3" xfId="3306"/>
    <cellStyle name="20% - Accent5 3 2 2 2 4" xfId="4867"/>
    <cellStyle name="20% - Accent5 3 2 2 3" xfId="2088"/>
    <cellStyle name="20% - Accent5 3 2 2 3 2" xfId="3669"/>
    <cellStyle name="20% - Accent5 3 2 2 3 3" xfId="5230"/>
    <cellStyle name="20% - Accent5 3 2 2 4" xfId="2943"/>
    <cellStyle name="20% - Accent5 3 2 2 5" xfId="4504"/>
    <cellStyle name="20% - Accent5 3 2 3" xfId="236"/>
    <cellStyle name="20% - Accent5 3 2 3 2" xfId="1724"/>
    <cellStyle name="20% - Accent5 3 2 3 2 2" xfId="2452"/>
    <cellStyle name="20% - Accent5 3 2 3 2 2 2" xfId="4033"/>
    <cellStyle name="20% - Accent5 3 2 3 2 2 3" xfId="5594"/>
    <cellStyle name="20% - Accent5 3 2 3 2 3" xfId="3307"/>
    <cellStyle name="20% - Accent5 3 2 3 2 4" xfId="4868"/>
    <cellStyle name="20% - Accent5 3 2 3 3" xfId="2089"/>
    <cellStyle name="20% - Accent5 3 2 3 3 2" xfId="3670"/>
    <cellStyle name="20% - Accent5 3 2 3 3 3" xfId="5231"/>
    <cellStyle name="20% - Accent5 3 2 3 4" xfId="2944"/>
    <cellStyle name="20% - Accent5 3 2 3 5" xfId="4505"/>
    <cellStyle name="20% - Accent5 3 2 4" xfId="1722"/>
    <cellStyle name="20% - Accent5 3 2 4 2" xfId="2450"/>
    <cellStyle name="20% - Accent5 3 2 4 2 2" xfId="4031"/>
    <cellStyle name="20% - Accent5 3 2 4 2 3" xfId="5592"/>
    <cellStyle name="20% - Accent5 3 2 4 3" xfId="3305"/>
    <cellStyle name="20% - Accent5 3 2 4 4" xfId="4866"/>
    <cellStyle name="20% - Accent5 3 2 5" xfId="2087"/>
    <cellStyle name="20% - Accent5 3 2 5 2" xfId="3668"/>
    <cellStyle name="20% - Accent5 3 2 5 3" xfId="5229"/>
    <cellStyle name="20% - Accent5 3 2 6" xfId="2942"/>
    <cellStyle name="20% - Accent5 3 2 7" xfId="4503"/>
    <cellStyle name="20% - Accent5 3 3" xfId="237"/>
    <cellStyle name="20% - Accent5 3 3 2" xfId="238"/>
    <cellStyle name="20% - Accent5 3 3 2 2" xfId="1726"/>
    <cellStyle name="20% - Accent5 3 3 2 2 2" xfId="2454"/>
    <cellStyle name="20% - Accent5 3 3 2 2 2 2" xfId="4035"/>
    <cellStyle name="20% - Accent5 3 3 2 2 2 3" xfId="5596"/>
    <cellStyle name="20% - Accent5 3 3 2 2 3" xfId="3309"/>
    <cellStyle name="20% - Accent5 3 3 2 2 4" xfId="4870"/>
    <cellStyle name="20% - Accent5 3 3 2 3" xfId="2091"/>
    <cellStyle name="20% - Accent5 3 3 2 3 2" xfId="3672"/>
    <cellStyle name="20% - Accent5 3 3 2 3 3" xfId="5233"/>
    <cellStyle name="20% - Accent5 3 3 2 4" xfId="2946"/>
    <cellStyle name="20% - Accent5 3 3 2 5" xfId="4507"/>
    <cellStyle name="20% - Accent5 3 3 3" xfId="239"/>
    <cellStyle name="20% - Accent5 3 3 3 2" xfId="1727"/>
    <cellStyle name="20% - Accent5 3 3 3 2 2" xfId="2455"/>
    <cellStyle name="20% - Accent5 3 3 3 2 2 2" xfId="4036"/>
    <cellStyle name="20% - Accent5 3 3 3 2 2 3" xfId="5597"/>
    <cellStyle name="20% - Accent5 3 3 3 2 3" xfId="3310"/>
    <cellStyle name="20% - Accent5 3 3 3 2 4" xfId="4871"/>
    <cellStyle name="20% - Accent5 3 3 3 3" xfId="2092"/>
    <cellStyle name="20% - Accent5 3 3 3 3 2" xfId="3673"/>
    <cellStyle name="20% - Accent5 3 3 3 3 3" xfId="5234"/>
    <cellStyle name="20% - Accent5 3 3 3 4" xfId="2947"/>
    <cellStyle name="20% - Accent5 3 3 3 5" xfId="4508"/>
    <cellStyle name="20% - Accent5 3 3 4" xfId="1725"/>
    <cellStyle name="20% - Accent5 3 3 4 2" xfId="2453"/>
    <cellStyle name="20% - Accent5 3 3 4 2 2" xfId="4034"/>
    <cellStyle name="20% - Accent5 3 3 4 2 3" xfId="5595"/>
    <cellStyle name="20% - Accent5 3 3 4 3" xfId="3308"/>
    <cellStyle name="20% - Accent5 3 3 4 4" xfId="4869"/>
    <cellStyle name="20% - Accent5 3 3 5" xfId="2090"/>
    <cellStyle name="20% - Accent5 3 3 5 2" xfId="3671"/>
    <cellStyle name="20% - Accent5 3 3 5 3" xfId="5232"/>
    <cellStyle name="20% - Accent5 3 3 6" xfId="2945"/>
    <cellStyle name="20% - Accent5 3 3 7" xfId="4506"/>
    <cellStyle name="20% - Accent5 3 4" xfId="240"/>
    <cellStyle name="20% - Accent5 3 4 2" xfId="1728"/>
    <cellStyle name="20% - Accent5 3 4 2 2" xfId="2456"/>
    <cellStyle name="20% - Accent5 3 4 2 2 2" xfId="4037"/>
    <cellStyle name="20% - Accent5 3 4 2 2 3" xfId="5598"/>
    <cellStyle name="20% - Accent5 3 4 2 3" xfId="3311"/>
    <cellStyle name="20% - Accent5 3 4 2 4" xfId="4872"/>
    <cellStyle name="20% - Accent5 3 4 3" xfId="2093"/>
    <cellStyle name="20% - Accent5 3 4 3 2" xfId="3674"/>
    <cellStyle name="20% - Accent5 3 4 3 3" xfId="5235"/>
    <cellStyle name="20% - Accent5 3 4 4" xfId="2948"/>
    <cellStyle name="20% - Accent5 3 4 5" xfId="4509"/>
    <cellStyle name="20% - Accent5 3 5" xfId="241"/>
    <cellStyle name="20% - Accent5 3 5 2" xfId="1729"/>
    <cellStyle name="20% - Accent5 3 5 2 2" xfId="2457"/>
    <cellStyle name="20% - Accent5 3 5 2 2 2" xfId="4038"/>
    <cellStyle name="20% - Accent5 3 5 2 2 3" xfId="5599"/>
    <cellStyle name="20% - Accent5 3 5 2 3" xfId="3312"/>
    <cellStyle name="20% - Accent5 3 5 2 4" xfId="4873"/>
    <cellStyle name="20% - Accent5 3 5 3" xfId="2094"/>
    <cellStyle name="20% - Accent5 3 5 3 2" xfId="3675"/>
    <cellStyle name="20% - Accent5 3 5 3 3" xfId="5236"/>
    <cellStyle name="20% - Accent5 3 5 4" xfId="2949"/>
    <cellStyle name="20% - Accent5 3 5 5" xfId="4510"/>
    <cellStyle name="20% - Accent5 3 6" xfId="1655"/>
    <cellStyle name="20% - Accent5 3 6 2" xfId="2385"/>
    <cellStyle name="20% - Accent5 3 6 2 2" xfId="3966"/>
    <cellStyle name="20% - Accent5 3 6 2 3" xfId="5527"/>
    <cellStyle name="20% - Accent5 3 6 3" xfId="3240"/>
    <cellStyle name="20% - Accent5 3 6 4" xfId="4801"/>
    <cellStyle name="20% - Accent5 3 7" xfId="2022"/>
    <cellStyle name="20% - Accent5 3 7 2" xfId="3603"/>
    <cellStyle name="20% - Accent5 3 7 3" xfId="5164"/>
    <cellStyle name="20% - Accent5 3 8" xfId="2877"/>
    <cellStyle name="20% - Accent5 3 9" xfId="4438"/>
    <cellStyle name="20% - Accent5 4" xfId="143"/>
    <cellStyle name="20% - Accent5 4 2" xfId="1670"/>
    <cellStyle name="20% - Accent5 4 2 2" xfId="2398"/>
    <cellStyle name="20% - Accent5 4 2 2 2" xfId="3979"/>
    <cellStyle name="20% - Accent5 4 2 2 3" xfId="5540"/>
    <cellStyle name="20% - Accent5 4 2 3" xfId="3253"/>
    <cellStyle name="20% - Accent5 4 2 4" xfId="4814"/>
    <cellStyle name="20% - Accent5 4 3" xfId="2035"/>
    <cellStyle name="20% - Accent5 4 3 2" xfId="3616"/>
    <cellStyle name="20% - Accent5 4 3 3" xfId="5177"/>
    <cellStyle name="20% - Accent5 4 4" xfId="2890"/>
    <cellStyle name="20% - Accent5 4 5" xfId="4451"/>
    <cellStyle name="20% - Accent5 5" xfId="242"/>
    <cellStyle name="20% - Accent5 5 2" xfId="1730"/>
    <cellStyle name="20% - Accent5 5 2 2" xfId="2458"/>
    <cellStyle name="20% - Accent5 5 2 2 2" xfId="4039"/>
    <cellStyle name="20% - Accent5 5 2 2 3" xfId="5600"/>
    <cellStyle name="20% - Accent5 5 2 3" xfId="3313"/>
    <cellStyle name="20% - Accent5 5 2 4" xfId="4874"/>
    <cellStyle name="20% - Accent5 5 3" xfId="2095"/>
    <cellStyle name="20% - Accent5 5 3 2" xfId="3676"/>
    <cellStyle name="20% - Accent5 5 3 3" xfId="5237"/>
    <cellStyle name="20% - Accent5 5 4" xfId="2950"/>
    <cellStyle name="20% - Accent5 5 5" xfId="4511"/>
    <cellStyle name="20% - Accent5 6" xfId="1586"/>
    <cellStyle name="20% - Accent5 6 2" xfId="1955"/>
    <cellStyle name="20% - Accent5 6 2 2" xfId="2683"/>
    <cellStyle name="20% - Accent5 6 2 2 2" xfId="4264"/>
    <cellStyle name="20% - Accent5 6 2 2 3" xfId="5825"/>
    <cellStyle name="20% - Accent5 6 2 3" xfId="3538"/>
    <cellStyle name="20% - Accent5 6 2 4" xfId="5099"/>
    <cellStyle name="20% - Accent5 6 3" xfId="2320"/>
    <cellStyle name="20% - Accent5 6 3 2" xfId="3901"/>
    <cellStyle name="20% - Accent5 6 3 3" xfId="5462"/>
    <cellStyle name="20% - Accent5 6 4" xfId="3175"/>
    <cellStyle name="20% - Accent5 6 5" xfId="4736"/>
    <cellStyle name="20% - Accent5 7" xfId="1602"/>
    <cellStyle name="20% - Accent5 7 2" xfId="1968"/>
    <cellStyle name="20% - Accent5 7 2 2" xfId="2696"/>
    <cellStyle name="20% - Accent5 7 2 2 2" xfId="4277"/>
    <cellStyle name="20% - Accent5 7 2 2 3" xfId="5838"/>
    <cellStyle name="20% - Accent5 7 2 3" xfId="3551"/>
    <cellStyle name="20% - Accent5 7 2 4" xfId="5112"/>
    <cellStyle name="20% - Accent5 7 3" xfId="2333"/>
    <cellStyle name="20% - Accent5 7 3 2" xfId="3914"/>
    <cellStyle name="20% - Accent5 7 3 3" xfId="5475"/>
    <cellStyle name="20% - Accent5 7 4" xfId="3188"/>
    <cellStyle name="20% - Accent5 7 5" xfId="4749"/>
    <cellStyle name="20% - Accent5 8" xfId="1616"/>
    <cellStyle name="20% - Accent5 8 2" xfId="1981"/>
    <cellStyle name="20% - Accent5 8 2 2" xfId="2709"/>
    <cellStyle name="20% - Accent5 8 2 2 2" xfId="4290"/>
    <cellStyle name="20% - Accent5 8 2 2 3" xfId="5851"/>
    <cellStyle name="20% - Accent5 8 2 3" xfId="3564"/>
    <cellStyle name="20% - Accent5 8 2 4" xfId="5125"/>
    <cellStyle name="20% - Accent5 8 3" xfId="2346"/>
    <cellStyle name="20% - Accent5 8 3 2" xfId="3927"/>
    <cellStyle name="20% - Accent5 8 3 3" xfId="5488"/>
    <cellStyle name="20% - Accent5 8 4" xfId="3201"/>
    <cellStyle name="20% - Accent5 8 5" xfId="4762"/>
    <cellStyle name="20% - Accent5 9" xfId="1633"/>
    <cellStyle name="20% - Accent5 9 2" xfId="2363"/>
    <cellStyle name="20% - Accent5 9 2 2" xfId="3944"/>
    <cellStyle name="20% - Accent5 9 2 3" xfId="5505"/>
    <cellStyle name="20% - Accent5 9 3" xfId="3218"/>
    <cellStyle name="20% - Accent5 9 4" xfId="4779"/>
    <cellStyle name="20% - Accent6" xfId="56" builtinId="50" customBuiltin="1"/>
    <cellStyle name="20% - Accent6 10" xfId="2002"/>
    <cellStyle name="20% - Accent6 10 2" xfId="3583"/>
    <cellStyle name="20% - Accent6 10 3" xfId="5144"/>
    <cellStyle name="20% - Accent6 11" xfId="2726"/>
    <cellStyle name="20% - Accent6 11 2" xfId="4304"/>
    <cellStyle name="20% - Accent6 11 3" xfId="5865"/>
    <cellStyle name="20% - Accent6 12" xfId="2741"/>
    <cellStyle name="20% - Accent6 12 2" xfId="4317"/>
    <cellStyle name="20% - Accent6 12 3" xfId="5878"/>
    <cellStyle name="20% - Accent6 13" xfId="2756"/>
    <cellStyle name="20% - Accent6 13 2" xfId="4331"/>
    <cellStyle name="20% - Accent6 13 3" xfId="5892"/>
    <cellStyle name="20% - Accent6 14" xfId="2773"/>
    <cellStyle name="20% - Accent6 14 2" xfId="4346"/>
    <cellStyle name="20% - Accent6 14 3" xfId="5907"/>
    <cellStyle name="20% - Accent6 15" xfId="2792"/>
    <cellStyle name="20% - Accent6 15 2" xfId="4362"/>
    <cellStyle name="20% - Accent6 15 3" xfId="5923"/>
    <cellStyle name="20% - Accent6 16" xfId="2807"/>
    <cellStyle name="20% - Accent6 16 2" xfId="4376"/>
    <cellStyle name="20% - Accent6 16 3" xfId="5937"/>
    <cellStyle name="20% - Accent6 17" xfId="2836"/>
    <cellStyle name="20% - Accent6 17 2" xfId="4398"/>
    <cellStyle name="20% - Accent6 17 3" xfId="5959"/>
    <cellStyle name="20% - Accent6 18" xfId="2857"/>
    <cellStyle name="20% - Accent6 19" xfId="4418"/>
    <cellStyle name="20% - Accent6 2" xfId="66"/>
    <cellStyle name="20% - Accent6 2 10" xfId="442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2 2 2" xfId="4040"/>
    <cellStyle name="20% - Accent6 2 2 3 2 2 3" xfId="5601"/>
    <cellStyle name="20% - Accent6 2 2 3 2 3" xfId="3314"/>
    <cellStyle name="20% - Accent6 2 2 3 2 4" xfId="4875"/>
    <cellStyle name="20% - Accent6 2 2 3 3" xfId="2096"/>
    <cellStyle name="20% - Accent6 2 2 3 3 2" xfId="3677"/>
    <cellStyle name="20% - Accent6 2 2 3 3 3" xfId="5238"/>
    <cellStyle name="20% - Accent6 2 2 3 4" xfId="2951"/>
    <cellStyle name="20% - Accent6 2 2 3 5" xfId="4512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7 2 2" xfId="3954"/>
    <cellStyle name="20% - Accent6 2 7 2 3" xfId="5515"/>
    <cellStyle name="20% - Accent6 2 7 3" xfId="3228"/>
    <cellStyle name="20% - Accent6 2 7 4" xfId="4789"/>
    <cellStyle name="20% - Accent6 2 8" xfId="2010"/>
    <cellStyle name="20% - Accent6 2 8 2" xfId="3591"/>
    <cellStyle name="20% - Accent6 2 8 3" xfId="5152"/>
    <cellStyle name="20% - Accent6 2 9" xfId="2865"/>
    <cellStyle name="20% - Accent6 20" xfId="5975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2 2 2" xfId="4042"/>
    <cellStyle name="20% - Accent6 3 2 2 2 2 3" xfId="5603"/>
    <cellStyle name="20% - Accent6 3 2 2 2 3" xfId="3316"/>
    <cellStyle name="20% - Accent6 3 2 2 2 4" xfId="4877"/>
    <cellStyle name="20% - Accent6 3 2 2 3" xfId="2098"/>
    <cellStyle name="20% - Accent6 3 2 2 3 2" xfId="3679"/>
    <cellStyle name="20% - Accent6 3 2 2 3 3" xfId="5240"/>
    <cellStyle name="20% - Accent6 3 2 2 4" xfId="2953"/>
    <cellStyle name="20% - Accent6 3 2 2 5" xfId="4514"/>
    <cellStyle name="20% - Accent6 3 2 3" xfId="252"/>
    <cellStyle name="20% - Accent6 3 2 3 2" xfId="1734"/>
    <cellStyle name="20% - Accent6 3 2 3 2 2" xfId="2462"/>
    <cellStyle name="20% - Accent6 3 2 3 2 2 2" xfId="4043"/>
    <cellStyle name="20% - Accent6 3 2 3 2 2 3" xfId="5604"/>
    <cellStyle name="20% - Accent6 3 2 3 2 3" xfId="3317"/>
    <cellStyle name="20% - Accent6 3 2 3 2 4" xfId="4878"/>
    <cellStyle name="20% - Accent6 3 2 3 3" xfId="2099"/>
    <cellStyle name="20% - Accent6 3 2 3 3 2" xfId="3680"/>
    <cellStyle name="20% - Accent6 3 2 3 3 3" xfId="5241"/>
    <cellStyle name="20% - Accent6 3 2 3 4" xfId="2954"/>
    <cellStyle name="20% - Accent6 3 2 3 5" xfId="4515"/>
    <cellStyle name="20% - Accent6 3 2 4" xfId="1732"/>
    <cellStyle name="20% - Accent6 3 2 4 2" xfId="2460"/>
    <cellStyle name="20% - Accent6 3 2 4 2 2" xfId="4041"/>
    <cellStyle name="20% - Accent6 3 2 4 2 3" xfId="5602"/>
    <cellStyle name="20% - Accent6 3 2 4 3" xfId="3315"/>
    <cellStyle name="20% - Accent6 3 2 4 4" xfId="4876"/>
    <cellStyle name="20% - Accent6 3 2 5" xfId="2097"/>
    <cellStyle name="20% - Accent6 3 2 5 2" xfId="3678"/>
    <cellStyle name="20% - Accent6 3 2 5 3" xfId="5239"/>
    <cellStyle name="20% - Accent6 3 2 6" xfId="2952"/>
    <cellStyle name="20% - Accent6 3 2 7" xfId="4513"/>
    <cellStyle name="20% - Accent6 3 3" xfId="253"/>
    <cellStyle name="20% - Accent6 3 3 2" xfId="254"/>
    <cellStyle name="20% - Accent6 3 3 2 2" xfId="1736"/>
    <cellStyle name="20% - Accent6 3 3 2 2 2" xfId="2464"/>
    <cellStyle name="20% - Accent6 3 3 2 2 2 2" xfId="4045"/>
    <cellStyle name="20% - Accent6 3 3 2 2 2 3" xfId="5606"/>
    <cellStyle name="20% - Accent6 3 3 2 2 3" xfId="3319"/>
    <cellStyle name="20% - Accent6 3 3 2 2 4" xfId="4880"/>
    <cellStyle name="20% - Accent6 3 3 2 3" xfId="2101"/>
    <cellStyle name="20% - Accent6 3 3 2 3 2" xfId="3682"/>
    <cellStyle name="20% - Accent6 3 3 2 3 3" xfId="5243"/>
    <cellStyle name="20% - Accent6 3 3 2 4" xfId="2956"/>
    <cellStyle name="20% - Accent6 3 3 2 5" xfId="4517"/>
    <cellStyle name="20% - Accent6 3 3 3" xfId="255"/>
    <cellStyle name="20% - Accent6 3 3 3 2" xfId="1737"/>
    <cellStyle name="20% - Accent6 3 3 3 2 2" xfId="2465"/>
    <cellStyle name="20% - Accent6 3 3 3 2 2 2" xfId="4046"/>
    <cellStyle name="20% - Accent6 3 3 3 2 2 3" xfId="5607"/>
    <cellStyle name="20% - Accent6 3 3 3 2 3" xfId="3320"/>
    <cellStyle name="20% - Accent6 3 3 3 2 4" xfId="4881"/>
    <cellStyle name="20% - Accent6 3 3 3 3" xfId="2102"/>
    <cellStyle name="20% - Accent6 3 3 3 3 2" xfId="3683"/>
    <cellStyle name="20% - Accent6 3 3 3 3 3" xfId="5244"/>
    <cellStyle name="20% - Accent6 3 3 3 4" xfId="2957"/>
    <cellStyle name="20% - Accent6 3 3 3 5" xfId="4518"/>
    <cellStyle name="20% - Accent6 3 3 4" xfId="1735"/>
    <cellStyle name="20% - Accent6 3 3 4 2" xfId="2463"/>
    <cellStyle name="20% - Accent6 3 3 4 2 2" xfId="4044"/>
    <cellStyle name="20% - Accent6 3 3 4 2 3" xfId="5605"/>
    <cellStyle name="20% - Accent6 3 3 4 3" xfId="3318"/>
    <cellStyle name="20% - Accent6 3 3 4 4" xfId="4879"/>
    <cellStyle name="20% - Accent6 3 3 5" xfId="2100"/>
    <cellStyle name="20% - Accent6 3 3 5 2" xfId="3681"/>
    <cellStyle name="20% - Accent6 3 3 5 3" xfId="5242"/>
    <cellStyle name="20% - Accent6 3 3 6" xfId="2955"/>
    <cellStyle name="20% - Accent6 3 3 7" xfId="4516"/>
    <cellStyle name="20% - Accent6 3 4" xfId="256"/>
    <cellStyle name="20% - Accent6 3 4 2" xfId="1738"/>
    <cellStyle name="20% - Accent6 3 4 2 2" xfId="2466"/>
    <cellStyle name="20% - Accent6 3 4 2 2 2" xfId="4047"/>
    <cellStyle name="20% - Accent6 3 4 2 2 3" xfId="5608"/>
    <cellStyle name="20% - Accent6 3 4 2 3" xfId="3321"/>
    <cellStyle name="20% - Accent6 3 4 2 4" xfId="4882"/>
    <cellStyle name="20% - Accent6 3 4 3" xfId="2103"/>
    <cellStyle name="20% - Accent6 3 4 3 2" xfId="3684"/>
    <cellStyle name="20% - Accent6 3 4 3 3" xfId="5245"/>
    <cellStyle name="20% - Accent6 3 4 4" xfId="2958"/>
    <cellStyle name="20% - Accent6 3 4 5" xfId="4519"/>
    <cellStyle name="20% - Accent6 3 5" xfId="257"/>
    <cellStyle name="20% - Accent6 3 5 2" xfId="1739"/>
    <cellStyle name="20% - Accent6 3 5 2 2" xfId="2467"/>
    <cellStyle name="20% - Accent6 3 5 2 2 2" xfId="4048"/>
    <cellStyle name="20% - Accent6 3 5 2 2 3" xfId="5609"/>
    <cellStyle name="20% - Accent6 3 5 2 3" xfId="3322"/>
    <cellStyle name="20% - Accent6 3 5 2 4" xfId="4883"/>
    <cellStyle name="20% - Accent6 3 5 3" xfId="2104"/>
    <cellStyle name="20% - Accent6 3 5 3 2" xfId="3685"/>
    <cellStyle name="20% - Accent6 3 5 3 3" xfId="5246"/>
    <cellStyle name="20% - Accent6 3 5 4" xfId="2959"/>
    <cellStyle name="20% - Accent6 3 5 5" xfId="4520"/>
    <cellStyle name="20% - Accent6 3 6" xfId="1656"/>
    <cellStyle name="20% - Accent6 3 6 2" xfId="2386"/>
    <cellStyle name="20% - Accent6 3 6 2 2" xfId="3967"/>
    <cellStyle name="20% - Accent6 3 6 2 3" xfId="5528"/>
    <cellStyle name="20% - Accent6 3 6 3" xfId="3241"/>
    <cellStyle name="20% - Accent6 3 6 4" xfId="4802"/>
    <cellStyle name="20% - Accent6 3 7" xfId="2023"/>
    <cellStyle name="20% - Accent6 3 7 2" xfId="3604"/>
    <cellStyle name="20% - Accent6 3 7 3" xfId="5165"/>
    <cellStyle name="20% - Accent6 3 8" xfId="2878"/>
    <cellStyle name="20% - Accent6 3 9" xfId="4439"/>
    <cellStyle name="20% - Accent6 4" xfId="144"/>
    <cellStyle name="20% - Accent6 4 2" xfId="1671"/>
    <cellStyle name="20% - Accent6 4 2 2" xfId="2399"/>
    <cellStyle name="20% - Accent6 4 2 2 2" xfId="3980"/>
    <cellStyle name="20% - Accent6 4 2 2 3" xfId="5541"/>
    <cellStyle name="20% - Accent6 4 2 3" xfId="3254"/>
    <cellStyle name="20% - Accent6 4 2 4" xfId="4815"/>
    <cellStyle name="20% - Accent6 4 3" xfId="2036"/>
    <cellStyle name="20% - Accent6 4 3 2" xfId="3617"/>
    <cellStyle name="20% - Accent6 4 3 3" xfId="5178"/>
    <cellStyle name="20% - Accent6 4 4" xfId="2891"/>
    <cellStyle name="20% - Accent6 4 5" xfId="4452"/>
    <cellStyle name="20% - Accent6 5" xfId="258"/>
    <cellStyle name="20% - Accent6 5 2" xfId="1740"/>
    <cellStyle name="20% - Accent6 5 2 2" xfId="2468"/>
    <cellStyle name="20% - Accent6 5 2 2 2" xfId="4049"/>
    <cellStyle name="20% - Accent6 5 2 2 3" xfId="5610"/>
    <cellStyle name="20% - Accent6 5 2 3" xfId="3323"/>
    <cellStyle name="20% - Accent6 5 2 4" xfId="4884"/>
    <cellStyle name="20% - Accent6 5 3" xfId="2105"/>
    <cellStyle name="20% - Accent6 5 3 2" xfId="3686"/>
    <cellStyle name="20% - Accent6 5 3 3" xfId="5247"/>
    <cellStyle name="20% - Accent6 5 4" xfId="2960"/>
    <cellStyle name="20% - Accent6 5 5" xfId="4521"/>
    <cellStyle name="20% - Accent6 6" xfId="1587"/>
    <cellStyle name="20% - Accent6 6 2" xfId="1956"/>
    <cellStyle name="20% - Accent6 6 2 2" xfId="2684"/>
    <cellStyle name="20% - Accent6 6 2 2 2" xfId="4265"/>
    <cellStyle name="20% - Accent6 6 2 2 3" xfId="5826"/>
    <cellStyle name="20% - Accent6 6 2 3" xfId="3539"/>
    <cellStyle name="20% - Accent6 6 2 4" xfId="5100"/>
    <cellStyle name="20% - Accent6 6 3" xfId="2321"/>
    <cellStyle name="20% - Accent6 6 3 2" xfId="3902"/>
    <cellStyle name="20% - Accent6 6 3 3" xfId="5463"/>
    <cellStyle name="20% - Accent6 6 4" xfId="3176"/>
    <cellStyle name="20% - Accent6 6 5" xfId="4737"/>
    <cellStyle name="20% - Accent6 7" xfId="1603"/>
    <cellStyle name="20% - Accent6 7 2" xfId="1969"/>
    <cellStyle name="20% - Accent6 7 2 2" xfId="2697"/>
    <cellStyle name="20% - Accent6 7 2 2 2" xfId="4278"/>
    <cellStyle name="20% - Accent6 7 2 2 3" xfId="5839"/>
    <cellStyle name="20% - Accent6 7 2 3" xfId="3552"/>
    <cellStyle name="20% - Accent6 7 2 4" xfId="5113"/>
    <cellStyle name="20% - Accent6 7 3" xfId="2334"/>
    <cellStyle name="20% - Accent6 7 3 2" xfId="3915"/>
    <cellStyle name="20% - Accent6 7 3 3" xfId="5476"/>
    <cellStyle name="20% - Accent6 7 4" xfId="3189"/>
    <cellStyle name="20% - Accent6 7 5" xfId="4750"/>
    <cellStyle name="20% - Accent6 8" xfId="1617"/>
    <cellStyle name="20% - Accent6 8 2" xfId="1982"/>
    <cellStyle name="20% - Accent6 8 2 2" xfId="2710"/>
    <cellStyle name="20% - Accent6 8 2 2 2" xfId="4291"/>
    <cellStyle name="20% - Accent6 8 2 2 3" xfId="5852"/>
    <cellStyle name="20% - Accent6 8 2 3" xfId="3565"/>
    <cellStyle name="20% - Accent6 8 2 4" xfId="5126"/>
    <cellStyle name="20% - Accent6 8 3" xfId="2347"/>
    <cellStyle name="20% - Accent6 8 3 2" xfId="3928"/>
    <cellStyle name="20% - Accent6 8 3 3" xfId="5489"/>
    <cellStyle name="20% - Accent6 8 4" xfId="3202"/>
    <cellStyle name="20% - Accent6 8 5" xfId="4763"/>
    <cellStyle name="20% - Accent6 9" xfId="1635"/>
    <cellStyle name="20% - Accent6 9 2" xfId="2365"/>
    <cellStyle name="20% - Accent6 9 2 2" xfId="3946"/>
    <cellStyle name="20% - Accent6 9 2 3" xfId="5507"/>
    <cellStyle name="20% - Accent6 9 3" xfId="3220"/>
    <cellStyle name="20% - Accent6 9 4" xfId="4781"/>
    <cellStyle name="20% - Акцент1 2" xfId="259"/>
    <cellStyle name="20% - Акцент1 2 2" xfId="1741"/>
    <cellStyle name="20% - Акцент1 2 2 2" xfId="2469"/>
    <cellStyle name="20% - Акцент1 2 2 2 2" xfId="4050"/>
    <cellStyle name="20% - Акцент1 2 2 2 3" xfId="5611"/>
    <cellStyle name="20% - Акцент1 2 2 3" xfId="3324"/>
    <cellStyle name="20% - Акцент1 2 2 4" xfId="4885"/>
    <cellStyle name="20% - Акцент1 2 3" xfId="2106"/>
    <cellStyle name="20% - Акцент1 2 3 2" xfId="3687"/>
    <cellStyle name="20% - Акцент1 2 3 3" xfId="5248"/>
    <cellStyle name="20% - Акцент1 2 4" xfId="2961"/>
    <cellStyle name="20% - Акцент1 2 5" xfId="4522"/>
    <cellStyle name="20% - Акцент2 2" xfId="260"/>
    <cellStyle name="20% - Акцент2 2 2" xfId="1742"/>
    <cellStyle name="20% - Акцент2 2 2 2" xfId="2470"/>
    <cellStyle name="20% - Акцент2 2 2 2 2" xfId="4051"/>
    <cellStyle name="20% - Акцент2 2 2 2 3" xfId="5612"/>
    <cellStyle name="20% - Акцент2 2 2 3" xfId="3325"/>
    <cellStyle name="20% - Акцент2 2 2 4" xfId="4886"/>
    <cellStyle name="20% - Акцент2 2 3" xfId="2107"/>
    <cellStyle name="20% - Акцент2 2 3 2" xfId="3688"/>
    <cellStyle name="20% - Акцент2 2 3 3" xfId="5249"/>
    <cellStyle name="20% - Акцент2 2 4" xfId="2962"/>
    <cellStyle name="20% - Акцент2 2 5" xfId="4523"/>
    <cellStyle name="20% - Акцент3 2" xfId="261"/>
    <cellStyle name="20% - Акцент3 2 2" xfId="1743"/>
    <cellStyle name="20% - Акцент3 2 2 2" xfId="2471"/>
    <cellStyle name="20% - Акцент3 2 2 2 2" xfId="4052"/>
    <cellStyle name="20% - Акцент3 2 2 2 3" xfId="5613"/>
    <cellStyle name="20% - Акцент3 2 2 3" xfId="3326"/>
    <cellStyle name="20% - Акцент3 2 2 4" xfId="4887"/>
    <cellStyle name="20% - Акцент3 2 3" xfId="2108"/>
    <cellStyle name="20% - Акцент3 2 3 2" xfId="3689"/>
    <cellStyle name="20% - Акцент3 2 3 3" xfId="5250"/>
    <cellStyle name="20% - Акцент3 2 4" xfId="2963"/>
    <cellStyle name="20% - Акцент3 2 5" xfId="4524"/>
    <cellStyle name="20% - Акцент4 2" xfId="262"/>
    <cellStyle name="20% - Акцент4 2 2" xfId="1744"/>
    <cellStyle name="20% - Акцент4 2 2 2" xfId="2472"/>
    <cellStyle name="20% - Акцент4 2 2 2 2" xfId="4053"/>
    <cellStyle name="20% - Акцент4 2 2 2 3" xfId="5614"/>
    <cellStyle name="20% - Акцент4 2 2 3" xfId="3327"/>
    <cellStyle name="20% - Акцент4 2 2 4" xfId="4888"/>
    <cellStyle name="20% - Акцент4 2 3" xfId="2109"/>
    <cellStyle name="20% - Акцент4 2 3 2" xfId="3690"/>
    <cellStyle name="20% - Акцент4 2 3 3" xfId="5251"/>
    <cellStyle name="20% - Акцент4 2 4" xfId="2964"/>
    <cellStyle name="20% - Акцент4 2 5" xfId="4525"/>
    <cellStyle name="20% - Акцент5 2" xfId="263"/>
    <cellStyle name="20% - Акцент5 2 2" xfId="1745"/>
    <cellStyle name="20% - Акцент5 2 2 2" xfId="2473"/>
    <cellStyle name="20% - Акцент5 2 2 2 2" xfId="4054"/>
    <cellStyle name="20% - Акцент5 2 2 2 3" xfId="5615"/>
    <cellStyle name="20% - Акцент5 2 2 3" xfId="3328"/>
    <cellStyle name="20% - Акцент5 2 2 4" xfId="4889"/>
    <cellStyle name="20% - Акцент5 2 3" xfId="2110"/>
    <cellStyle name="20% - Акцент5 2 3 2" xfId="3691"/>
    <cellStyle name="20% - Акцент5 2 3 3" xfId="5252"/>
    <cellStyle name="20% - Акцент5 2 4" xfId="2965"/>
    <cellStyle name="20% - Акцент5 2 5" xfId="4526"/>
    <cellStyle name="20% - Акцент6 2" xfId="264"/>
    <cellStyle name="20% - Акцент6 2 2" xfId="1746"/>
    <cellStyle name="20% - Акцент6 2 2 2" xfId="2474"/>
    <cellStyle name="20% - Акцент6 2 2 2 2" xfId="4055"/>
    <cellStyle name="20% - Акцент6 2 2 2 3" xfId="5616"/>
    <cellStyle name="20% - Акцент6 2 2 3" xfId="3329"/>
    <cellStyle name="20% - Акцент6 2 2 4" xfId="4890"/>
    <cellStyle name="20% - Акцент6 2 3" xfId="2111"/>
    <cellStyle name="20% - Акцент6 2 3 2" xfId="3692"/>
    <cellStyle name="20% - Акцент6 2 3 3" xfId="5253"/>
    <cellStyle name="20% - Акцент6 2 4" xfId="2966"/>
    <cellStyle name="20% - Акцент6 2 5" xfId="4527"/>
    <cellStyle name="40% - Accent1" xfId="37" builtinId="31" customBuiltin="1"/>
    <cellStyle name="40% - Accent1 10" xfId="1993"/>
    <cellStyle name="40% - Accent1 10 2" xfId="3574"/>
    <cellStyle name="40% - Accent1 10 3" xfId="5135"/>
    <cellStyle name="40% - Accent1 11" xfId="2727"/>
    <cellStyle name="40% - Accent1 11 2" xfId="4305"/>
    <cellStyle name="40% - Accent1 11 3" xfId="5866"/>
    <cellStyle name="40% - Accent1 12" xfId="2742"/>
    <cellStyle name="40% - Accent1 12 2" xfId="4318"/>
    <cellStyle name="40% - Accent1 12 3" xfId="5879"/>
    <cellStyle name="40% - Accent1 13" xfId="2757"/>
    <cellStyle name="40% - Accent1 13 2" xfId="4332"/>
    <cellStyle name="40% - Accent1 13 3" xfId="5893"/>
    <cellStyle name="40% - Accent1 14" xfId="2774"/>
    <cellStyle name="40% - Accent1 14 2" xfId="4347"/>
    <cellStyle name="40% - Accent1 14 3" xfId="5908"/>
    <cellStyle name="40% - Accent1 15" xfId="2793"/>
    <cellStyle name="40% - Accent1 15 2" xfId="4363"/>
    <cellStyle name="40% - Accent1 15 3" xfId="5924"/>
    <cellStyle name="40% - Accent1 16" xfId="2808"/>
    <cellStyle name="40% - Accent1 16 2" xfId="4377"/>
    <cellStyle name="40% - Accent1 16 3" xfId="5938"/>
    <cellStyle name="40% - Accent1 17" xfId="2837"/>
    <cellStyle name="40% - Accent1 17 2" xfId="4399"/>
    <cellStyle name="40% - Accent1 17 3" xfId="5960"/>
    <cellStyle name="40% - Accent1 18" xfId="2848"/>
    <cellStyle name="40% - Accent1 19" xfId="4409"/>
    <cellStyle name="40% - Accent1 2" xfId="67"/>
    <cellStyle name="40% - Accent1 2 10" xfId="442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2 2 2" xfId="4056"/>
    <cellStyle name="40% - Accent1 2 2 3 2 2 3" xfId="5617"/>
    <cellStyle name="40% - Accent1 2 2 3 2 3" xfId="3330"/>
    <cellStyle name="40% - Accent1 2 2 3 2 4" xfId="4891"/>
    <cellStyle name="40% - Accent1 2 2 3 3" xfId="2112"/>
    <cellStyle name="40% - Accent1 2 2 3 3 2" xfId="3693"/>
    <cellStyle name="40% - Accent1 2 2 3 3 3" xfId="5254"/>
    <cellStyle name="40% - Accent1 2 2 3 4" xfId="2967"/>
    <cellStyle name="40% - Accent1 2 2 3 5" xfId="4528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7 2 2" xfId="3955"/>
    <cellStyle name="40% - Accent1 2 7 2 3" xfId="5516"/>
    <cellStyle name="40% - Accent1 2 7 3" xfId="3229"/>
    <cellStyle name="40% - Accent1 2 7 4" xfId="4790"/>
    <cellStyle name="40% - Accent1 2 8" xfId="2011"/>
    <cellStyle name="40% - Accent1 2 8 2" xfId="3592"/>
    <cellStyle name="40% - Accent1 2 8 3" xfId="5153"/>
    <cellStyle name="40% - Accent1 2 9" xfId="2866"/>
    <cellStyle name="40% - Accent1 20" xfId="5976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2 2 2" xfId="4058"/>
    <cellStyle name="40% - Accent1 3 2 2 2 2 3" xfId="5619"/>
    <cellStyle name="40% - Accent1 3 2 2 2 3" xfId="3332"/>
    <cellStyle name="40% - Accent1 3 2 2 2 4" xfId="4893"/>
    <cellStyle name="40% - Accent1 3 2 2 3" xfId="2114"/>
    <cellStyle name="40% - Accent1 3 2 2 3 2" xfId="3695"/>
    <cellStyle name="40% - Accent1 3 2 2 3 3" xfId="5256"/>
    <cellStyle name="40% - Accent1 3 2 2 4" xfId="2969"/>
    <cellStyle name="40% - Accent1 3 2 2 5" xfId="4530"/>
    <cellStyle name="40% - Accent1 3 2 3" xfId="274"/>
    <cellStyle name="40% - Accent1 3 2 3 2" xfId="1750"/>
    <cellStyle name="40% - Accent1 3 2 3 2 2" xfId="2478"/>
    <cellStyle name="40% - Accent1 3 2 3 2 2 2" xfId="4059"/>
    <cellStyle name="40% - Accent1 3 2 3 2 2 3" xfId="5620"/>
    <cellStyle name="40% - Accent1 3 2 3 2 3" xfId="3333"/>
    <cellStyle name="40% - Accent1 3 2 3 2 4" xfId="4894"/>
    <cellStyle name="40% - Accent1 3 2 3 3" xfId="2115"/>
    <cellStyle name="40% - Accent1 3 2 3 3 2" xfId="3696"/>
    <cellStyle name="40% - Accent1 3 2 3 3 3" xfId="5257"/>
    <cellStyle name="40% - Accent1 3 2 3 4" xfId="2970"/>
    <cellStyle name="40% - Accent1 3 2 3 5" xfId="4531"/>
    <cellStyle name="40% - Accent1 3 2 4" xfId="1748"/>
    <cellStyle name="40% - Accent1 3 2 4 2" xfId="2476"/>
    <cellStyle name="40% - Accent1 3 2 4 2 2" xfId="4057"/>
    <cellStyle name="40% - Accent1 3 2 4 2 3" xfId="5618"/>
    <cellStyle name="40% - Accent1 3 2 4 3" xfId="3331"/>
    <cellStyle name="40% - Accent1 3 2 4 4" xfId="4892"/>
    <cellStyle name="40% - Accent1 3 2 5" xfId="2113"/>
    <cellStyle name="40% - Accent1 3 2 5 2" xfId="3694"/>
    <cellStyle name="40% - Accent1 3 2 5 3" xfId="5255"/>
    <cellStyle name="40% - Accent1 3 2 6" xfId="2968"/>
    <cellStyle name="40% - Accent1 3 2 7" xfId="4529"/>
    <cellStyle name="40% - Accent1 3 3" xfId="275"/>
    <cellStyle name="40% - Accent1 3 3 2" xfId="276"/>
    <cellStyle name="40% - Accent1 3 3 2 2" xfId="1752"/>
    <cellStyle name="40% - Accent1 3 3 2 2 2" xfId="2480"/>
    <cellStyle name="40% - Accent1 3 3 2 2 2 2" xfId="4061"/>
    <cellStyle name="40% - Accent1 3 3 2 2 2 3" xfId="5622"/>
    <cellStyle name="40% - Accent1 3 3 2 2 3" xfId="3335"/>
    <cellStyle name="40% - Accent1 3 3 2 2 4" xfId="4896"/>
    <cellStyle name="40% - Accent1 3 3 2 3" xfId="2117"/>
    <cellStyle name="40% - Accent1 3 3 2 3 2" xfId="3698"/>
    <cellStyle name="40% - Accent1 3 3 2 3 3" xfId="5259"/>
    <cellStyle name="40% - Accent1 3 3 2 4" xfId="2972"/>
    <cellStyle name="40% - Accent1 3 3 2 5" xfId="4533"/>
    <cellStyle name="40% - Accent1 3 3 3" xfId="277"/>
    <cellStyle name="40% - Accent1 3 3 3 2" xfId="1753"/>
    <cellStyle name="40% - Accent1 3 3 3 2 2" xfId="2481"/>
    <cellStyle name="40% - Accent1 3 3 3 2 2 2" xfId="4062"/>
    <cellStyle name="40% - Accent1 3 3 3 2 2 3" xfId="5623"/>
    <cellStyle name="40% - Accent1 3 3 3 2 3" xfId="3336"/>
    <cellStyle name="40% - Accent1 3 3 3 2 4" xfId="4897"/>
    <cellStyle name="40% - Accent1 3 3 3 3" xfId="2118"/>
    <cellStyle name="40% - Accent1 3 3 3 3 2" xfId="3699"/>
    <cellStyle name="40% - Accent1 3 3 3 3 3" xfId="5260"/>
    <cellStyle name="40% - Accent1 3 3 3 4" xfId="2973"/>
    <cellStyle name="40% - Accent1 3 3 3 5" xfId="4534"/>
    <cellStyle name="40% - Accent1 3 3 4" xfId="1751"/>
    <cellStyle name="40% - Accent1 3 3 4 2" xfId="2479"/>
    <cellStyle name="40% - Accent1 3 3 4 2 2" xfId="4060"/>
    <cellStyle name="40% - Accent1 3 3 4 2 3" xfId="5621"/>
    <cellStyle name="40% - Accent1 3 3 4 3" xfId="3334"/>
    <cellStyle name="40% - Accent1 3 3 4 4" xfId="4895"/>
    <cellStyle name="40% - Accent1 3 3 5" xfId="2116"/>
    <cellStyle name="40% - Accent1 3 3 5 2" xfId="3697"/>
    <cellStyle name="40% - Accent1 3 3 5 3" xfId="5258"/>
    <cellStyle name="40% - Accent1 3 3 6" xfId="2971"/>
    <cellStyle name="40% - Accent1 3 3 7" xfId="4532"/>
    <cellStyle name="40% - Accent1 3 4" xfId="278"/>
    <cellStyle name="40% - Accent1 3 4 2" xfId="1754"/>
    <cellStyle name="40% - Accent1 3 4 2 2" xfId="2482"/>
    <cellStyle name="40% - Accent1 3 4 2 2 2" xfId="4063"/>
    <cellStyle name="40% - Accent1 3 4 2 2 3" xfId="5624"/>
    <cellStyle name="40% - Accent1 3 4 2 3" xfId="3337"/>
    <cellStyle name="40% - Accent1 3 4 2 4" xfId="4898"/>
    <cellStyle name="40% - Accent1 3 4 3" xfId="2119"/>
    <cellStyle name="40% - Accent1 3 4 3 2" xfId="3700"/>
    <cellStyle name="40% - Accent1 3 4 3 3" xfId="5261"/>
    <cellStyle name="40% - Accent1 3 4 4" xfId="2974"/>
    <cellStyle name="40% - Accent1 3 4 5" xfId="4535"/>
    <cellStyle name="40% - Accent1 3 5" xfId="279"/>
    <cellStyle name="40% - Accent1 3 5 2" xfId="1755"/>
    <cellStyle name="40% - Accent1 3 5 2 2" xfId="2483"/>
    <cellStyle name="40% - Accent1 3 5 2 2 2" xfId="4064"/>
    <cellStyle name="40% - Accent1 3 5 2 2 3" xfId="5625"/>
    <cellStyle name="40% - Accent1 3 5 2 3" xfId="3338"/>
    <cellStyle name="40% - Accent1 3 5 2 4" xfId="4899"/>
    <cellStyle name="40% - Accent1 3 5 3" xfId="2120"/>
    <cellStyle name="40% - Accent1 3 5 3 2" xfId="3701"/>
    <cellStyle name="40% - Accent1 3 5 3 3" xfId="5262"/>
    <cellStyle name="40% - Accent1 3 5 4" xfId="2975"/>
    <cellStyle name="40% - Accent1 3 5 5" xfId="4536"/>
    <cellStyle name="40% - Accent1 3 6" xfId="1657"/>
    <cellStyle name="40% - Accent1 3 6 2" xfId="2387"/>
    <cellStyle name="40% - Accent1 3 6 2 2" xfId="3968"/>
    <cellStyle name="40% - Accent1 3 6 2 3" xfId="5529"/>
    <cellStyle name="40% - Accent1 3 6 3" xfId="3242"/>
    <cellStyle name="40% - Accent1 3 6 4" xfId="4803"/>
    <cellStyle name="40% - Accent1 3 7" xfId="2024"/>
    <cellStyle name="40% - Accent1 3 7 2" xfId="3605"/>
    <cellStyle name="40% - Accent1 3 7 3" xfId="5166"/>
    <cellStyle name="40% - Accent1 3 8" xfId="2879"/>
    <cellStyle name="40% - Accent1 3 9" xfId="4440"/>
    <cellStyle name="40% - Accent1 4" xfId="145"/>
    <cellStyle name="40% - Accent1 4 2" xfId="1672"/>
    <cellStyle name="40% - Accent1 4 2 2" xfId="2400"/>
    <cellStyle name="40% - Accent1 4 2 2 2" xfId="3981"/>
    <cellStyle name="40% - Accent1 4 2 2 3" xfId="5542"/>
    <cellStyle name="40% - Accent1 4 2 3" xfId="3255"/>
    <cellStyle name="40% - Accent1 4 2 4" xfId="4816"/>
    <cellStyle name="40% - Accent1 4 3" xfId="2037"/>
    <cellStyle name="40% - Accent1 4 3 2" xfId="3618"/>
    <cellStyle name="40% - Accent1 4 3 3" xfId="5179"/>
    <cellStyle name="40% - Accent1 4 4" xfId="2892"/>
    <cellStyle name="40% - Accent1 4 5" xfId="4453"/>
    <cellStyle name="40% - Accent1 5" xfId="280"/>
    <cellStyle name="40% - Accent1 5 2" xfId="1756"/>
    <cellStyle name="40% - Accent1 5 2 2" xfId="2484"/>
    <cellStyle name="40% - Accent1 5 2 2 2" xfId="4065"/>
    <cellStyle name="40% - Accent1 5 2 2 3" xfId="5626"/>
    <cellStyle name="40% - Accent1 5 2 3" xfId="3339"/>
    <cellStyle name="40% - Accent1 5 2 4" xfId="4900"/>
    <cellStyle name="40% - Accent1 5 3" xfId="2121"/>
    <cellStyle name="40% - Accent1 5 3 2" xfId="3702"/>
    <cellStyle name="40% - Accent1 5 3 3" xfId="5263"/>
    <cellStyle name="40% - Accent1 5 4" xfId="2976"/>
    <cellStyle name="40% - Accent1 5 5" xfId="4537"/>
    <cellStyle name="40% - Accent1 6" xfId="1588"/>
    <cellStyle name="40% - Accent1 6 2" xfId="1957"/>
    <cellStyle name="40% - Accent1 6 2 2" xfId="2685"/>
    <cellStyle name="40% - Accent1 6 2 2 2" xfId="4266"/>
    <cellStyle name="40% - Accent1 6 2 2 3" xfId="5827"/>
    <cellStyle name="40% - Accent1 6 2 3" xfId="3540"/>
    <cellStyle name="40% - Accent1 6 2 4" xfId="5101"/>
    <cellStyle name="40% - Accent1 6 3" xfId="2322"/>
    <cellStyle name="40% - Accent1 6 3 2" xfId="3903"/>
    <cellStyle name="40% - Accent1 6 3 3" xfId="5464"/>
    <cellStyle name="40% - Accent1 6 4" xfId="3177"/>
    <cellStyle name="40% - Accent1 6 5" xfId="4738"/>
    <cellStyle name="40% - Accent1 7" xfId="1604"/>
    <cellStyle name="40% - Accent1 7 2" xfId="1970"/>
    <cellStyle name="40% - Accent1 7 2 2" xfId="2698"/>
    <cellStyle name="40% - Accent1 7 2 2 2" xfId="4279"/>
    <cellStyle name="40% - Accent1 7 2 2 3" xfId="5840"/>
    <cellStyle name="40% - Accent1 7 2 3" xfId="3553"/>
    <cellStyle name="40% - Accent1 7 2 4" xfId="5114"/>
    <cellStyle name="40% - Accent1 7 3" xfId="2335"/>
    <cellStyle name="40% - Accent1 7 3 2" xfId="3916"/>
    <cellStyle name="40% - Accent1 7 3 3" xfId="5477"/>
    <cellStyle name="40% - Accent1 7 4" xfId="3190"/>
    <cellStyle name="40% - Accent1 7 5" xfId="4751"/>
    <cellStyle name="40% - Accent1 8" xfId="1618"/>
    <cellStyle name="40% - Accent1 8 2" xfId="1983"/>
    <cellStyle name="40% - Accent1 8 2 2" xfId="2711"/>
    <cellStyle name="40% - Accent1 8 2 2 2" xfId="4292"/>
    <cellStyle name="40% - Accent1 8 2 2 3" xfId="5853"/>
    <cellStyle name="40% - Accent1 8 2 3" xfId="3566"/>
    <cellStyle name="40% - Accent1 8 2 4" xfId="5127"/>
    <cellStyle name="40% - Accent1 8 3" xfId="2348"/>
    <cellStyle name="40% - Accent1 8 3 2" xfId="3929"/>
    <cellStyle name="40% - Accent1 8 3 3" xfId="5490"/>
    <cellStyle name="40% - Accent1 8 4" xfId="3203"/>
    <cellStyle name="40% - Accent1 8 5" xfId="4764"/>
    <cellStyle name="40% - Accent1 9" xfId="1626"/>
    <cellStyle name="40% - Accent1 9 2" xfId="2356"/>
    <cellStyle name="40% - Accent1 9 2 2" xfId="3937"/>
    <cellStyle name="40% - Accent1 9 2 3" xfId="5498"/>
    <cellStyle name="40% - Accent1 9 3" xfId="3211"/>
    <cellStyle name="40% - Accent1 9 4" xfId="4772"/>
    <cellStyle name="40% - Accent2" xfId="41" builtinId="35" customBuiltin="1"/>
    <cellStyle name="40% - Accent2 10" xfId="1995"/>
    <cellStyle name="40% - Accent2 10 2" xfId="3576"/>
    <cellStyle name="40% - Accent2 10 3" xfId="5137"/>
    <cellStyle name="40% - Accent2 11" xfId="2728"/>
    <cellStyle name="40% - Accent2 11 2" xfId="4306"/>
    <cellStyle name="40% - Accent2 11 3" xfId="5867"/>
    <cellStyle name="40% - Accent2 12" xfId="2743"/>
    <cellStyle name="40% - Accent2 12 2" xfId="4319"/>
    <cellStyle name="40% - Accent2 12 3" xfId="5880"/>
    <cellStyle name="40% - Accent2 13" xfId="2758"/>
    <cellStyle name="40% - Accent2 13 2" xfId="4333"/>
    <cellStyle name="40% - Accent2 13 3" xfId="5894"/>
    <cellStyle name="40% - Accent2 14" xfId="2775"/>
    <cellStyle name="40% - Accent2 14 2" xfId="4348"/>
    <cellStyle name="40% - Accent2 14 3" xfId="5909"/>
    <cellStyle name="40% - Accent2 15" xfId="2794"/>
    <cellStyle name="40% - Accent2 15 2" xfId="4364"/>
    <cellStyle name="40% - Accent2 15 3" xfId="5925"/>
    <cellStyle name="40% - Accent2 16" xfId="2809"/>
    <cellStyle name="40% - Accent2 16 2" xfId="4378"/>
    <cellStyle name="40% - Accent2 16 3" xfId="5939"/>
    <cellStyle name="40% - Accent2 17" xfId="2838"/>
    <cellStyle name="40% - Accent2 17 2" xfId="4400"/>
    <cellStyle name="40% - Accent2 17 3" xfId="5961"/>
    <cellStyle name="40% - Accent2 18" xfId="2850"/>
    <cellStyle name="40% - Accent2 19" xfId="4411"/>
    <cellStyle name="40% - Accent2 2" xfId="68"/>
    <cellStyle name="40% - Accent2 2 10" xfId="442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2 2 2" xfId="4066"/>
    <cellStyle name="40% - Accent2 2 2 3 2 2 3" xfId="5627"/>
    <cellStyle name="40% - Accent2 2 2 3 2 3" xfId="3340"/>
    <cellStyle name="40% - Accent2 2 2 3 2 4" xfId="4901"/>
    <cellStyle name="40% - Accent2 2 2 3 3" xfId="2122"/>
    <cellStyle name="40% - Accent2 2 2 3 3 2" xfId="3703"/>
    <cellStyle name="40% - Accent2 2 2 3 3 3" xfId="5264"/>
    <cellStyle name="40% - Accent2 2 2 3 4" xfId="2977"/>
    <cellStyle name="40% - Accent2 2 2 3 5" xfId="4538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7 2 2" xfId="3956"/>
    <cellStyle name="40% - Accent2 2 7 2 3" xfId="5517"/>
    <cellStyle name="40% - Accent2 2 7 3" xfId="3230"/>
    <cellStyle name="40% - Accent2 2 7 4" xfId="4791"/>
    <cellStyle name="40% - Accent2 2 8" xfId="2012"/>
    <cellStyle name="40% - Accent2 2 8 2" xfId="3593"/>
    <cellStyle name="40% - Accent2 2 8 3" xfId="5154"/>
    <cellStyle name="40% - Accent2 2 9" xfId="2867"/>
    <cellStyle name="40% - Accent2 20" xfId="5977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2 2 2" xfId="4068"/>
    <cellStyle name="40% - Accent2 3 2 2 2 2 3" xfId="5629"/>
    <cellStyle name="40% - Accent2 3 2 2 2 3" xfId="3342"/>
    <cellStyle name="40% - Accent2 3 2 2 2 4" xfId="4903"/>
    <cellStyle name="40% - Accent2 3 2 2 3" xfId="2124"/>
    <cellStyle name="40% - Accent2 3 2 2 3 2" xfId="3705"/>
    <cellStyle name="40% - Accent2 3 2 2 3 3" xfId="5266"/>
    <cellStyle name="40% - Accent2 3 2 2 4" xfId="2979"/>
    <cellStyle name="40% - Accent2 3 2 2 5" xfId="4540"/>
    <cellStyle name="40% - Accent2 3 2 3" xfId="290"/>
    <cellStyle name="40% - Accent2 3 2 3 2" xfId="1760"/>
    <cellStyle name="40% - Accent2 3 2 3 2 2" xfId="2488"/>
    <cellStyle name="40% - Accent2 3 2 3 2 2 2" xfId="4069"/>
    <cellStyle name="40% - Accent2 3 2 3 2 2 3" xfId="5630"/>
    <cellStyle name="40% - Accent2 3 2 3 2 3" xfId="3343"/>
    <cellStyle name="40% - Accent2 3 2 3 2 4" xfId="4904"/>
    <cellStyle name="40% - Accent2 3 2 3 3" xfId="2125"/>
    <cellStyle name="40% - Accent2 3 2 3 3 2" xfId="3706"/>
    <cellStyle name="40% - Accent2 3 2 3 3 3" xfId="5267"/>
    <cellStyle name="40% - Accent2 3 2 3 4" xfId="2980"/>
    <cellStyle name="40% - Accent2 3 2 3 5" xfId="4541"/>
    <cellStyle name="40% - Accent2 3 2 4" xfId="1758"/>
    <cellStyle name="40% - Accent2 3 2 4 2" xfId="2486"/>
    <cellStyle name="40% - Accent2 3 2 4 2 2" xfId="4067"/>
    <cellStyle name="40% - Accent2 3 2 4 2 3" xfId="5628"/>
    <cellStyle name="40% - Accent2 3 2 4 3" xfId="3341"/>
    <cellStyle name="40% - Accent2 3 2 4 4" xfId="4902"/>
    <cellStyle name="40% - Accent2 3 2 5" xfId="2123"/>
    <cellStyle name="40% - Accent2 3 2 5 2" xfId="3704"/>
    <cellStyle name="40% - Accent2 3 2 5 3" xfId="5265"/>
    <cellStyle name="40% - Accent2 3 2 6" xfId="2978"/>
    <cellStyle name="40% - Accent2 3 2 7" xfId="4539"/>
    <cellStyle name="40% - Accent2 3 3" xfId="291"/>
    <cellStyle name="40% - Accent2 3 3 2" xfId="292"/>
    <cellStyle name="40% - Accent2 3 3 2 2" xfId="1762"/>
    <cellStyle name="40% - Accent2 3 3 2 2 2" xfId="2490"/>
    <cellStyle name="40% - Accent2 3 3 2 2 2 2" xfId="4071"/>
    <cellStyle name="40% - Accent2 3 3 2 2 2 3" xfId="5632"/>
    <cellStyle name="40% - Accent2 3 3 2 2 3" xfId="3345"/>
    <cellStyle name="40% - Accent2 3 3 2 2 4" xfId="4906"/>
    <cellStyle name="40% - Accent2 3 3 2 3" xfId="2127"/>
    <cellStyle name="40% - Accent2 3 3 2 3 2" xfId="3708"/>
    <cellStyle name="40% - Accent2 3 3 2 3 3" xfId="5269"/>
    <cellStyle name="40% - Accent2 3 3 2 4" xfId="2982"/>
    <cellStyle name="40% - Accent2 3 3 2 5" xfId="4543"/>
    <cellStyle name="40% - Accent2 3 3 3" xfId="293"/>
    <cellStyle name="40% - Accent2 3 3 3 2" xfId="1763"/>
    <cellStyle name="40% - Accent2 3 3 3 2 2" xfId="2491"/>
    <cellStyle name="40% - Accent2 3 3 3 2 2 2" xfId="4072"/>
    <cellStyle name="40% - Accent2 3 3 3 2 2 3" xfId="5633"/>
    <cellStyle name="40% - Accent2 3 3 3 2 3" xfId="3346"/>
    <cellStyle name="40% - Accent2 3 3 3 2 4" xfId="4907"/>
    <cellStyle name="40% - Accent2 3 3 3 3" xfId="2128"/>
    <cellStyle name="40% - Accent2 3 3 3 3 2" xfId="3709"/>
    <cellStyle name="40% - Accent2 3 3 3 3 3" xfId="5270"/>
    <cellStyle name="40% - Accent2 3 3 3 4" xfId="2983"/>
    <cellStyle name="40% - Accent2 3 3 3 5" xfId="4544"/>
    <cellStyle name="40% - Accent2 3 3 4" xfId="1761"/>
    <cellStyle name="40% - Accent2 3 3 4 2" xfId="2489"/>
    <cellStyle name="40% - Accent2 3 3 4 2 2" xfId="4070"/>
    <cellStyle name="40% - Accent2 3 3 4 2 3" xfId="5631"/>
    <cellStyle name="40% - Accent2 3 3 4 3" xfId="3344"/>
    <cellStyle name="40% - Accent2 3 3 4 4" xfId="4905"/>
    <cellStyle name="40% - Accent2 3 3 5" xfId="2126"/>
    <cellStyle name="40% - Accent2 3 3 5 2" xfId="3707"/>
    <cellStyle name="40% - Accent2 3 3 5 3" xfId="5268"/>
    <cellStyle name="40% - Accent2 3 3 6" xfId="2981"/>
    <cellStyle name="40% - Accent2 3 3 7" xfId="4542"/>
    <cellStyle name="40% - Accent2 3 4" xfId="294"/>
    <cellStyle name="40% - Accent2 3 4 2" xfId="1764"/>
    <cellStyle name="40% - Accent2 3 4 2 2" xfId="2492"/>
    <cellStyle name="40% - Accent2 3 4 2 2 2" xfId="4073"/>
    <cellStyle name="40% - Accent2 3 4 2 2 3" xfId="5634"/>
    <cellStyle name="40% - Accent2 3 4 2 3" xfId="3347"/>
    <cellStyle name="40% - Accent2 3 4 2 4" xfId="4908"/>
    <cellStyle name="40% - Accent2 3 4 3" xfId="2129"/>
    <cellStyle name="40% - Accent2 3 4 3 2" xfId="3710"/>
    <cellStyle name="40% - Accent2 3 4 3 3" xfId="5271"/>
    <cellStyle name="40% - Accent2 3 4 4" xfId="2984"/>
    <cellStyle name="40% - Accent2 3 4 5" xfId="4545"/>
    <cellStyle name="40% - Accent2 3 5" xfId="295"/>
    <cellStyle name="40% - Accent2 3 5 2" xfId="1765"/>
    <cellStyle name="40% - Accent2 3 5 2 2" xfId="2493"/>
    <cellStyle name="40% - Accent2 3 5 2 2 2" xfId="4074"/>
    <cellStyle name="40% - Accent2 3 5 2 2 3" xfId="5635"/>
    <cellStyle name="40% - Accent2 3 5 2 3" xfId="3348"/>
    <cellStyle name="40% - Accent2 3 5 2 4" xfId="4909"/>
    <cellStyle name="40% - Accent2 3 5 3" xfId="2130"/>
    <cellStyle name="40% - Accent2 3 5 3 2" xfId="3711"/>
    <cellStyle name="40% - Accent2 3 5 3 3" xfId="5272"/>
    <cellStyle name="40% - Accent2 3 5 4" xfId="2985"/>
    <cellStyle name="40% - Accent2 3 5 5" xfId="4546"/>
    <cellStyle name="40% - Accent2 3 6" xfId="1658"/>
    <cellStyle name="40% - Accent2 3 6 2" xfId="2388"/>
    <cellStyle name="40% - Accent2 3 6 2 2" xfId="3969"/>
    <cellStyle name="40% - Accent2 3 6 2 3" xfId="5530"/>
    <cellStyle name="40% - Accent2 3 6 3" xfId="3243"/>
    <cellStyle name="40% - Accent2 3 6 4" xfId="4804"/>
    <cellStyle name="40% - Accent2 3 7" xfId="2025"/>
    <cellStyle name="40% - Accent2 3 7 2" xfId="3606"/>
    <cellStyle name="40% - Accent2 3 7 3" xfId="5167"/>
    <cellStyle name="40% - Accent2 3 8" xfId="2880"/>
    <cellStyle name="40% - Accent2 3 9" xfId="4441"/>
    <cellStyle name="40% - Accent2 4" xfId="146"/>
    <cellStyle name="40% - Accent2 4 2" xfId="1673"/>
    <cellStyle name="40% - Accent2 4 2 2" xfId="2401"/>
    <cellStyle name="40% - Accent2 4 2 2 2" xfId="3982"/>
    <cellStyle name="40% - Accent2 4 2 2 3" xfId="5543"/>
    <cellStyle name="40% - Accent2 4 2 3" xfId="3256"/>
    <cellStyle name="40% - Accent2 4 2 4" xfId="4817"/>
    <cellStyle name="40% - Accent2 4 3" xfId="2038"/>
    <cellStyle name="40% - Accent2 4 3 2" xfId="3619"/>
    <cellStyle name="40% - Accent2 4 3 3" xfId="5180"/>
    <cellStyle name="40% - Accent2 4 4" xfId="2893"/>
    <cellStyle name="40% - Accent2 4 5" xfId="4454"/>
    <cellStyle name="40% - Accent2 5" xfId="296"/>
    <cellStyle name="40% - Accent2 5 2" xfId="1766"/>
    <cellStyle name="40% - Accent2 5 2 2" xfId="2494"/>
    <cellStyle name="40% - Accent2 5 2 2 2" xfId="4075"/>
    <cellStyle name="40% - Accent2 5 2 2 3" xfId="5636"/>
    <cellStyle name="40% - Accent2 5 2 3" xfId="3349"/>
    <cellStyle name="40% - Accent2 5 2 4" xfId="4910"/>
    <cellStyle name="40% - Accent2 5 3" xfId="2131"/>
    <cellStyle name="40% - Accent2 5 3 2" xfId="3712"/>
    <cellStyle name="40% - Accent2 5 3 3" xfId="5273"/>
    <cellStyle name="40% - Accent2 5 4" xfId="2986"/>
    <cellStyle name="40% - Accent2 5 5" xfId="4547"/>
    <cellStyle name="40% - Accent2 6" xfId="1589"/>
    <cellStyle name="40% - Accent2 6 2" xfId="1958"/>
    <cellStyle name="40% - Accent2 6 2 2" xfId="2686"/>
    <cellStyle name="40% - Accent2 6 2 2 2" xfId="4267"/>
    <cellStyle name="40% - Accent2 6 2 2 3" xfId="5828"/>
    <cellStyle name="40% - Accent2 6 2 3" xfId="3541"/>
    <cellStyle name="40% - Accent2 6 2 4" xfId="5102"/>
    <cellStyle name="40% - Accent2 6 3" xfId="2323"/>
    <cellStyle name="40% - Accent2 6 3 2" xfId="3904"/>
    <cellStyle name="40% - Accent2 6 3 3" xfId="5465"/>
    <cellStyle name="40% - Accent2 6 4" xfId="3178"/>
    <cellStyle name="40% - Accent2 6 5" xfId="4739"/>
    <cellStyle name="40% - Accent2 7" xfId="1605"/>
    <cellStyle name="40% - Accent2 7 2" xfId="1971"/>
    <cellStyle name="40% - Accent2 7 2 2" xfId="2699"/>
    <cellStyle name="40% - Accent2 7 2 2 2" xfId="4280"/>
    <cellStyle name="40% - Accent2 7 2 2 3" xfId="5841"/>
    <cellStyle name="40% - Accent2 7 2 3" xfId="3554"/>
    <cellStyle name="40% - Accent2 7 2 4" xfId="5115"/>
    <cellStyle name="40% - Accent2 7 3" xfId="2336"/>
    <cellStyle name="40% - Accent2 7 3 2" xfId="3917"/>
    <cellStyle name="40% - Accent2 7 3 3" xfId="5478"/>
    <cellStyle name="40% - Accent2 7 4" xfId="3191"/>
    <cellStyle name="40% - Accent2 7 5" xfId="4752"/>
    <cellStyle name="40% - Accent2 8" xfId="1619"/>
    <cellStyle name="40% - Accent2 8 2" xfId="1984"/>
    <cellStyle name="40% - Accent2 8 2 2" xfId="2712"/>
    <cellStyle name="40% - Accent2 8 2 2 2" xfId="4293"/>
    <cellStyle name="40% - Accent2 8 2 2 3" xfId="5854"/>
    <cellStyle name="40% - Accent2 8 2 3" xfId="3567"/>
    <cellStyle name="40% - Accent2 8 2 4" xfId="5128"/>
    <cellStyle name="40% - Accent2 8 3" xfId="2349"/>
    <cellStyle name="40% - Accent2 8 3 2" xfId="3930"/>
    <cellStyle name="40% - Accent2 8 3 3" xfId="5491"/>
    <cellStyle name="40% - Accent2 8 4" xfId="3204"/>
    <cellStyle name="40% - Accent2 8 5" xfId="4765"/>
    <cellStyle name="40% - Accent2 9" xfId="1628"/>
    <cellStyle name="40% - Accent2 9 2" xfId="2358"/>
    <cellStyle name="40% - Accent2 9 2 2" xfId="3939"/>
    <cellStyle name="40% - Accent2 9 2 3" xfId="5500"/>
    <cellStyle name="40% - Accent2 9 3" xfId="3213"/>
    <cellStyle name="40% - Accent2 9 4" xfId="4774"/>
    <cellStyle name="40% - Accent3" xfId="45" builtinId="39" customBuiltin="1"/>
    <cellStyle name="40% - Accent3 10" xfId="1997"/>
    <cellStyle name="40% - Accent3 10 2" xfId="3578"/>
    <cellStyle name="40% - Accent3 10 3" xfId="5139"/>
    <cellStyle name="40% - Accent3 11" xfId="2729"/>
    <cellStyle name="40% - Accent3 11 2" xfId="4307"/>
    <cellStyle name="40% - Accent3 11 3" xfId="5868"/>
    <cellStyle name="40% - Accent3 12" xfId="2744"/>
    <cellStyle name="40% - Accent3 12 2" xfId="4320"/>
    <cellStyle name="40% - Accent3 12 3" xfId="5881"/>
    <cellStyle name="40% - Accent3 13" xfId="2759"/>
    <cellStyle name="40% - Accent3 13 2" xfId="4334"/>
    <cellStyle name="40% - Accent3 13 3" xfId="5895"/>
    <cellStyle name="40% - Accent3 14" xfId="2776"/>
    <cellStyle name="40% - Accent3 14 2" xfId="4349"/>
    <cellStyle name="40% - Accent3 14 3" xfId="5910"/>
    <cellStyle name="40% - Accent3 15" xfId="2795"/>
    <cellStyle name="40% - Accent3 15 2" xfId="4365"/>
    <cellStyle name="40% - Accent3 15 3" xfId="5926"/>
    <cellStyle name="40% - Accent3 16" xfId="2810"/>
    <cellStyle name="40% - Accent3 16 2" xfId="4379"/>
    <cellStyle name="40% - Accent3 16 3" xfId="5940"/>
    <cellStyle name="40% - Accent3 17" xfId="2839"/>
    <cellStyle name="40% - Accent3 17 2" xfId="4401"/>
    <cellStyle name="40% - Accent3 17 3" xfId="5962"/>
    <cellStyle name="40% - Accent3 18" xfId="2852"/>
    <cellStyle name="40% - Accent3 19" xfId="4413"/>
    <cellStyle name="40% - Accent3 2" xfId="69"/>
    <cellStyle name="40% - Accent3 2 10" xfId="442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2 2 2" xfId="4076"/>
    <cellStyle name="40% - Accent3 2 2 3 2 2 3" xfId="5637"/>
    <cellStyle name="40% - Accent3 2 2 3 2 3" xfId="3350"/>
    <cellStyle name="40% - Accent3 2 2 3 2 4" xfId="4911"/>
    <cellStyle name="40% - Accent3 2 2 3 3" xfId="2132"/>
    <cellStyle name="40% - Accent3 2 2 3 3 2" xfId="3713"/>
    <cellStyle name="40% - Accent3 2 2 3 3 3" xfId="5274"/>
    <cellStyle name="40% - Accent3 2 2 3 4" xfId="2987"/>
    <cellStyle name="40% - Accent3 2 2 3 5" xfId="4548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7 2 2" xfId="3957"/>
    <cellStyle name="40% - Accent3 2 7 2 3" xfId="5518"/>
    <cellStyle name="40% - Accent3 2 7 3" xfId="3231"/>
    <cellStyle name="40% - Accent3 2 7 4" xfId="4792"/>
    <cellStyle name="40% - Accent3 2 8" xfId="2013"/>
    <cellStyle name="40% - Accent3 2 8 2" xfId="3594"/>
    <cellStyle name="40% - Accent3 2 8 3" xfId="5155"/>
    <cellStyle name="40% - Accent3 2 9" xfId="2868"/>
    <cellStyle name="40% - Accent3 20" xfId="5978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2 2 2" xfId="4078"/>
    <cellStyle name="40% - Accent3 3 2 2 2 2 3" xfId="5639"/>
    <cellStyle name="40% - Accent3 3 2 2 2 3" xfId="3352"/>
    <cellStyle name="40% - Accent3 3 2 2 2 4" xfId="4913"/>
    <cellStyle name="40% - Accent3 3 2 2 3" xfId="2134"/>
    <cellStyle name="40% - Accent3 3 2 2 3 2" xfId="3715"/>
    <cellStyle name="40% - Accent3 3 2 2 3 3" xfId="5276"/>
    <cellStyle name="40% - Accent3 3 2 2 4" xfId="2989"/>
    <cellStyle name="40% - Accent3 3 2 2 5" xfId="4550"/>
    <cellStyle name="40% - Accent3 3 2 3" xfId="306"/>
    <cellStyle name="40% - Accent3 3 2 3 2" xfId="1770"/>
    <cellStyle name="40% - Accent3 3 2 3 2 2" xfId="2498"/>
    <cellStyle name="40% - Accent3 3 2 3 2 2 2" xfId="4079"/>
    <cellStyle name="40% - Accent3 3 2 3 2 2 3" xfId="5640"/>
    <cellStyle name="40% - Accent3 3 2 3 2 3" xfId="3353"/>
    <cellStyle name="40% - Accent3 3 2 3 2 4" xfId="4914"/>
    <cellStyle name="40% - Accent3 3 2 3 3" xfId="2135"/>
    <cellStyle name="40% - Accent3 3 2 3 3 2" xfId="3716"/>
    <cellStyle name="40% - Accent3 3 2 3 3 3" xfId="5277"/>
    <cellStyle name="40% - Accent3 3 2 3 4" xfId="2990"/>
    <cellStyle name="40% - Accent3 3 2 3 5" xfId="4551"/>
    <cellStyle name="40% - Accent3 3 2 4" xfId="1768"/>
    <cellStyle name="40% - Accent3 3 2 4 2" xfId="2496"/>
    <cellStyle name="40% - Accent3 3 2 4 2 2" xfId="4077"/>
    <cellStyle name="40% - Accent3 3 2 4 2 3" xfId="5638"/>
    <cellStyle name="40% - Accent3 3 2 4 3" xfId="3351"/>
    <cellStyle name="40% - Accent3 3 2 4 4" xfId="4912"/>
    <cellStyle name="40% - Accent3 3 2 5" xfId="2133"/>
    <cellStyle name="40% - Accent3 3 2 5 2" xfId="3714"/>
    <cellStyle name="40% - Accent3 3 2 5 3" xfId="5275"/>
    <cellStyle name="40% - Accent3 3 2 6" xfId="2988"/>
    <cellStyle name="40% - Accent3 3 2 7" xfId="4549"/>
    <cellStyle name="40% - Accent3 3 3" xfId="307"/>
    <cellStyle name="40% - Accent3 3 3 2" xfId="308"/>
    <cellStyle name="40% - Accent3 3 3 2 2" xfId="1772"/>
    <cellStyle name="40% - Accent3 3 3 2 2 2" xfId="2500"/>
    <cellStyle name="40% - Accent3 3 3 2 2 2 2" xfId="4081"/>
    <cellStyle name="40% - Accent3 3 3 2 2 2 3" xfId="5642"/>
    <cellStyle name="40% - Accent3 3 3 2 2 3" xfId="3355"/>
    <cellStyle name="40% - Accent3 3 3 2 2 4" xfId="4916"/>
    <cellStyle name="40% - Accent3 3 3 2 3" xfId="2137"/>
    <cellStyle name="40% - Accent3 3 3 2 3 2" xfId="3718"/>
    <cellStyle name="40% - Accent3 3 3 2 3 3" xfId="5279"/>
    <cellStyle name="40% - Accent3 3 3 2 4" xfId="2992"/>
    <cellStyle name="40% - Accent3 3 3 2 5" xfId="4553"/>
    <cellStyle name="40% - Accent3 3 3 3" xfId="309"/>
    <cellStyle name="40% - Accent3 3 3 3 2" xfId="1773"/>
    <cellStyle name="40% - Accent3 3 3 3 2 2" xfId="2501"/>
    <cellStyle name="40% - Accent3 3 3 3 2 2 2" xfId="4082"/>
    <cellStyle name="40% - Accent3 3 3 3 2 2 3" xfId="5643"/>
    <cellStyle name="40% - Accent3 3 3 3 2 3" xfId="3356"/>
    <cellStyle name="40% - Accent3 3 3 3 2 4" xfId="4917"/>
    <cellStyle name="40% - Accent3 3 3 3 3" xfId="2138"/>
    <cellStyle name="40% - Accent3 3 3 3 3 2" xfId="3719"/>
    <cellStyle name="40% - Accent3 3 3 3 3 3" xfId="5280"/>
    <cellStyle name="40% - Accent3 3 3 3 4" xfId="2993"/>
    <cellStyle name="40% - Accent3 3 3 3 5" xfId="4554"/>
    <cellStyle name="40% - Accent3 3 3 4" xfId="1771"/>
    <cellStyle name="40% - Accent3 3 3 4 2" xfId="2499"/>
    <cellStyle name="40% - Accent3 3 3 4 2 2" xfId="4080"/>
    <cellStyle name="40% - Accent3 3 3 4 2 3" xfId="5641"/>
    <cellStyle name="40% - Accent3 3 3 4 3" xfId="3354"/>
    <cellStyle name="40% - Accent3 3 3 4 4" xfId="4915"/>
    <cellStyle name="40% - Accent3 3 3 5" xfId="2136"/>
    <cellStyle name="40% - Accent3 3 3 5 2" xfId="3717"/>
    <cellStyle name="40% - Accent3 3 3 5 3" xfId="5278"/>
    <cellStyle name="40% - Accent3 3 3 6" xfId="2991"/>
    <cellStyle name="40% - Accent3 3 3 7" xfId="4552"/>
    <cellStyle name="40% - Accent3 3 4" xfId="310"/>
    <cellStyle name="40% - Accent3 3 4 2" xfId="1774"/>
    <cellStyle name="40% - Accent3 3 4 2 2" xfId="2502"/>
    <cellStyle name="40% - Accent3 3 4 2 2 2" xfId="4083"/>
    <cellStyle name="40% - Accent3 3 4 2 2 3" xfId="5644"/>
    <cellStyle name="40% - Accent3 3 4 2 3" xfId="3357"/>
    <cellStyle name="40% - Accent3 3 4 2 4" xfId="4918"/>
    <cellStyle name="40% - Accent3 3 4 3" xfId="2139"/>
    <cellStyle name="40% - Accent3 3 4 3 2" xfId="3720"/>
    <cellStyle name="40% - Accent3 3 4 3 3" xfId="5281"/>
    <cellStyle name="40% - Accent3 3 4 4" xfId="2994"/>
    <cellStyle name="40% - Accent3 3 4 5" xfId="4555"/>
    <cellStyle name="40% - Accent3 3 5" xfId="311"/>
    <cellStyle name="40% - Accent3 3 5 2" xfId="1775"/>
    <cellStyle name="40% - Accent3 3 5 2 2" xfId="2503"/>
    <cellStyle name="40% - Accent3 3 5 2 2 2" xfId="4084"/>
    <cellStyle name="40% - Accent3 3 5 2 2 3" xfId="5645"/>
    <cellStyle name="40% - Accent3 3 5 2 3" xfId="3358"/>
    <cellStyle name="40% - Accent3 3 5 2 4" xfId="4919"/>
    <cellStyle name="40% - Accent3 3 5 3" xfId="2140"/>
    <cellStyle name="40% - Accent3 3 5 3 2" xfId="3721"/>
    <cellStyle name="40% - Accent3 3 5 3 3" xfId="5282"/>
    <cellStyle name="40% - Accent3 3 5 4" xfId="2995"/>
    <cellStyle name="40% - Accent3 3 5 5" xfId="4556"/>
    <cellStyle name="40% - Accent3 3 6" xfId="1659"/>
    <cellStyle name="40% - Accent3 3 6 2" xfId="2389"/>
    <cellStyle name="40% - Accent3 3 6 2 2" xfId="3970"/>
    <cellStyle name="40% - Accent3 3 6 2 3" xfId="5531"/>
    <cellStyle name="40% - Accent3 3 6 3" xfId="3244"/>
    <cellStyle name="40% - Accent3 3 6 4" xfId="4805"/>
    <cellStyle name="40% - Accent3 3 7" xfId="2026"/>
    <cellStyle name="40% - Accent3 3 7 2" xfId="3607"/>
    <cellStyle name="40% - Accent3 3 7 3" xfId="5168"/>
    <cellStyle name="40% - Accent3 3 8" xfId="2881"/>
    <cellStyle name="40% - Accent3 3 9" xfId="4442"/>
    <cellStyle name="40% - Accent3 4" xfId="147"/>
    <cellStyle name="40% - Accent3 4 2" xfId="1674"/>
    <cellStyle name="40% - Accent3 4 2 2" xfId="2402"/>
    <cellStyle name="40% - Accent3 4 2 2 2" xfId="3983"/>
    <cellStyle name="40% - Accent3 4 2 2 3" xfId="5544"/>
    <cellStyle name="40% - Accent3 4 2 3" xfId="3257"/>
    <cellStyle name="40% - Accent3 4 2 4" xfId="4818"/>
    <cellStyle name="40% - Accent3 4 3" xfId="2039"/>
    <cellStyle name="40% - Accent3 4 3 2" xfId="3620"/>
    <cellStyle name="40% - Accent3 4 3 3" xfId="5181"/>
    <cellStyle name="40% - Accent3 4 4" xfId="2894"/>
    <cellStyle name="40% - Accent3 4 5" xfId="4455"/>
    <cellStyle name="40% - Accent3 5" xfId="312"/>
    <cellStyle name="40% - Accent3 5 2" xfId="1776"/>
    <cellStyle name="40% - Accent3 5 2 2" xfId="2504"/>
    <cellStyle name="40% - Accent3 5 2 2 2" xfId="4085"/>
    <cellStyle name="40% - Accent3 5 2 2 3" xfId="5646"/>
    <cellStyle name="40% - Accent3 5 2 3" xfId="3359"/>
    <cellStyle name="40% - Accent3 5 2 4" xfId="4920"/>
    <cellStyle name="40% - Accent3 5 3" xfId="2141"/>
    <cellStyle name="40% - Accent3 5 3 2" xfId="3722"/>
    <cellStyle name="40% - Accent3 5 3 3" xfId="5283"/>
    <cellStyle name="40% - Accent3 5 4" xfId="2996"/>
    <cellStyle name="40% - Accent3 5 5" xfId="4557"/>
    <cellStyle name="40% - Accent3 6" xfId="1590"/>
    <cellStyle name="40% - Accent3 6 2" xfId="1959"/>
    <cellStyle name="40% - Accent3 6 2 2" xfId="2687"/>
    <cellStyle name="40% - Accent3 6 2 2 2" xfId="4268"/>
    <cellStyle name="40% - Accent3 6 2 2 3" xfId="5829"/>
    <cellStyle name="40% - Accent3 6 2 3" xfId="3542"/>
    <cellStyle name="40% - Accent3 6 2 4" xfId="5103"/>
    <cellStyle name="40% - Accent3 6 3" xfId="2324"/>
    <cellStyle name="40% - Accent3 6 3 2" xfId="3905"/>
    <cellStyle name="40% - Accent3 6 3 3" xfId="5466"/>
    <cellStyle name="40% - Accent3 6 4" xfId="3179"/>
    <cellStyle name="40% - Accent3 6 5" xfId="4740"/>
    <cellStyle name="40% - Accent3 7" xfId="1606"/>
    <cellStyle name="40% - Accent3 7 2" xfId="1972"/>
    <cellStyle name="40% - Accent3 7 2 2" xfId="2700"/>
    <cellStyle name="40% - Accent3 7 2 2 2" xfId="4281"/>
    <cellStyle name="40% - Accent3 7 2 2 3" xfId="5842"/>
    <cellStyle name="40% - Accent3 7 2 3" xfId="3555"/>
    <cellStyle name="40% - Accent3 7 2 4" xfId="5116"/>
    <cellStyle name="40% - Accent3 7 3" xfId="2337"/>
    <cellStyle name="40% - Accent3 7 3 2" xfId="3918"/>
    <cellStyle name="40% - Accent3 7 3 3" xfId="5479"/>
    <cellStyle name="40% - Accent3 7 4" xfId="3192"/>
    <cellStyle name="40% - Accent3 7 5" xfId="4753"/>
    <cellStyle name="40% - Accent3 8" xfId="1620"/>
    <cellStyle name="40% - Accent3 8 2" xfId="1985"/>
    <cellStyle name="40% - Accent3 8 2 2" xfId="2713"/>
    <cellStyle name="40% - Accent3 8 2 2 2" xfId="4294"/>
    <cellStyle name="40% - Accent3 8 2 2 3" xfId="5855"/>
    <cellStyle name="40% - Accent3 8 2 3" xfId="3568"/>
    <cellStyle name="40% - Accent3 8 2 4" xfId="5129"/>
    <cellStyle name="40% - Accent3 8 3" xfId="2350"/>
    <cellStyle name="40% - Accent3 8 3 2" xfId="3931"/>
    <cellStyle name="40% - Accent3 8 3 3" xfId="5492"/>
    <cellStyle name="40% - Accent3 8 4" xfId="3205"/>
    <cellStyle name="40% - Accent3 8 5" xfId="4766"/>
    <cellStyle name="40% - Accent3 9" xfId="1630"/>
    <cellStyle name="40% - Accent3 9 2" xfId="2360"/>
    <cellStyle name="40% - Accent3 9 2 2" xfId="3941"/>
    <cellStyle name="40% - Accent3 9 2 3" xfId="5502"/>
    <cellStyle name="40% - Accent3 9 3" xfId="3215"/>
    <cellStyle name="40% - Accent3 9 4" xfId="4776"/>
    <cellStyle name="40% - Accent4" xfId="49" builtinId="43" customBuiltin="1"/>
    <cellStyle name="40% - Accent4 10" xfId="1999"/>
    <cellStyle name="40% - Accent4 10 2" xfId="3580"/>
    <cellStyle name="40% - Accent4 10 3" xfId="5141"/>
    <cellStyle name="40% - Accent4 11" xfId="2730"/>
    <cellStyle name="40% - Accent4 11 2" xfId="4308"/>
    <cellStyle name="40% - Accent4 11 3" xfId="5869"/>
    <cellStyle name="40% - Accent4 12" xfId="2745"/>
    <cellStyle name="40% - Accent4 12 2" xfId="4321"/>
    <cellStyle name="40% - Accent4 12 3" xfId="5882"/>
    <cellStyle name="40% - Accent4 13" xfId="2760"/>
    <cellStyle name="40% - Accent4 13 2" xfId="4335"/>
    <cellStyle name="40% - Accent4 13 3" xfId="5896"/>
    <cellStyle name="40% - Accent4 14" xfId="2777"/>
    <cellStyle name="40% - Accent4 14 2" xfId="4350"/>
    <cellStyle name="40% - Accent4 14 3" xfId="5911"/>
    <cellStyle name="40% - Accent4 15" xfId="2796"/>
    <cellStyle name="40% - Accent4 15 2" xfId="4366"/>
    <cellStyle name="40% - Accent4 15 3" xfId="5927"/>
    <cellStyle name="40% - Accent4 16" xfId="2811"/>
    <cellStyle name="40% - Accent4 16 2" xfId="4380"/>
    <cellStyle name="40% - Accent4 16 3" xfId="5941"/>
    <cellStyle name="40% - Accent4 17" xfId="2840"/>
    <cellStyle name="40% - Accent4 17 2" xfId="4402"/>
    <cellStyle name="40% - Accent4 17 3" xfId="5963"/>
    <cellStyle name="40% - Accent4 18" xfId="2854"/>
    <cellStyle name="40% - Accent4 19" xfId="4415"/>
    <cellStyle name="40% - Accent4 2" xfId="70"/>
    <cellStyle name="40% - Accent4 2 10" xfId="443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2 2 2" xfId="4086"/>
    <cellStyle name="40% - Accent4 2 2 3 2 2 3" xfId="5647"/>
    <cellStyle name="40% - Accent4 2 2 3 2 3" xfId="3360"/>
    <cellStyle name="40% - Accent4 2 2 3 2 4" xfId="4921"/>
    <cellStyle name="40% - Accent4 2 2 3 3" xfId="2142"/>
    <cellStyle name="40% - Accent4 2 2 3 3 2" xfId="3723"/>
    <cellStyle name="40% - Accent4 2 2 3 3 3" xfId="5284"/>
    <cellStyle name="40% - Accent4 2 2 3 4" xfId="2997"/>
    <cellStyle name="40% - Accent4 2 2 3 5" xfId="4558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7 2 2" xfId="3958"/>
    <cellStyle name="40% - Accent4 2 7 2 3" xfId="5519"/>
    <cellStyle name="40% - Accent4 2 7 3" xfId="3232"/>
    <cellStyle name="40% - Accent4 2 7 4" xfId="4793"/>
    <cellStyle name="40% - Accent4 2 8" xfId="2014"/>
    <cellStyle name="40% - Accent4 2 8 2" xfId="3595"/>
    <cellStyle name="40% - Accent4 2 8 3" xfId="5156"/>
    <cellStyle name="40% - Accent4 2 9" xfId="2869"/>
    <cellStyle name="40% - Accent4 20" xfId="5979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2 2 2" xfId="4088"/>
    <cellStyle name="40% - Accent4 3 2 2 2 2 3" xfId="5649"/>
    <cellStyle name="40% - Accent4 3 2 2 2 3" xfId="3362"/>
    <cellStyle name="40% - Accent4 3 2 2 2 4" xfId="4923"/>
    <cellStyle name="40% - Accent4 3 2 2 3" xfId="2144"/>
    <cellStyle name="40% - Accent4 3 2 2 3 2" xfId="3725"/>
    <cellStyle name="40% - Accent4 3 2 2 3 3" xfId="5286"/>
    <cellStyle name="40% - Accent4 3 2 2 4" xfId="2999"/>
    <cellStyle name="40% - Accent4 3 2 2 5" xfId="4560"/>
    <cellStyle name="40% - Accent4 3 2 3" xfId="322"/>
    <cellStyle name="40% - Accent4 3 2 3 2" xfId="1780"/>
    <cellStyle name="40% - Accent4 3 2 3 2 2" xfId="2508"/>
    <cellStyle name="40% - Accent4 3 2 3 2 2 2" xfId="4089"/>
    <cellStyle name="40% - Accent4 3 2 3 2 2 3" xfId="5650"/>
    <cellStyle name="40% - Accent4 3 2 3 2 3" xfId="3363"/>
    <cellStyle name="40% - Accent4 3 2 3 2 4" xfId="4924"/>
    <cellStyle name="40% - Accent4 3 2 3 3" xfId="2145"/>
    <cellStyle name="40% - Accent4 3 2 3 3 2" xfId="3726"/>
    <cellStyle name="40% - Accent4 3 2 3 3 3" xfId="5287"/>
    <cellStyle name="40% - Accent4 3 2 3 4" xfId="3000"/>
    <cellStyle name="40% - Accent4 3 2 3 5" xfId="4561"/>
    <cellStyle name="40% - Accent4 3 2 4" xfId="1778"/>
    <cellStyle name="40% - Accent4 3 2 4 2" xfId="2506"/>
    <cellStyle name="40% - Accent4 3 2 4 2 2" xfId="4087"/>
    <cellStyle name="40% - Accent4 3 2 4 2 3" xfId="5648"/>
    <cellStyle name="40% - Accent4 3 2 4 3" xfId="3361"/>
    <cellStyle name="40% - Accent4 3 2 4 4" xfId="4922"/>
    <cellStyle name="40% - Accent4 3 2 5" xfId="2143"/>
    <cellStyle name="40% - Accent4 3 2 5 2" xfId="3724"/>
    <cellStyle name="40% - Accent4 3 2 5 3" xfId="5285"/>
    <cellStyle name="40% - Accent4 3 2 6" xfId="2998"/>
    <cellStyle name="40% - Accent4 3 2 7" xfId="4559"/>
    <cellStyle name="40% - Accent4 3 3" xfId="323"/>
    <cellStyle name="40% - Accent4 3 3 2" xfId="324"/>
    <cellStyle name="40% - Accent4 3 3 2 2" xfId="1782"/>
    <cellStyle name="40% - Accent4 3 3 2 2 2" xfId="2510"/>
    <cellStyle name="40% - Accent4 3 3 2 2 2 2" xfId="4091"/>
    <cellStyle name="40% - Accent4 3 3 2 2 2 3" xfId="5652"/>
    <cellStyle name="40% - Accent4 3 3 2 2 3" xfId="3365"/>
    <cellStyle name="40% - Accent4 3 3 2 2 4" xfId="4926"/>
    <cellStyle name="40% - Accent4 3 3 2 3" xfId="2147"/>
    <cellStyle name="40% - Accent4 3 3 2 3 2" xfId="3728"/>
    <cellStyle name="40% - Accent4 3 3 2 3 3" xfId="5289"/>
    <cellStyle name="40% - Accent4 3 3 2 4" xfId="3002"/>
    <cellStyle name="40% - Accent4 3 3 2 5" xfId="4563"/>
    <cellStyle name="40% - Accent4 3 3 3" xfId="325"/>
    <cellStyle name="40% - Accent4 3 3 3 2" xfId="1783"/>
    <cellStyle name="40% - Accent4 3 3 3 2 2" xfId="2511"/>
    <cellStyle name="40% - Accent4 3 3 3 2 2 2" xfId="4092"/>
    <cellStyle name="40% - Accent4 3 3 3 2 2 3" xfId="5653"/>
    <cellStyle name="40% - Accent4 3 3 3 2 3" xfId="3366"/>
    <cellStyle name="40% - Accent4 3 3 3 2 4" xfId="4927"/>
    <cellStyle name="40% - Accent4 3 3 3 3" xfId="2148"/>
    <cellStyle name="40% - Accent4 3 3 3 3 2" xfId="3729"/>
    <cellStyle name="40% - Accent4 3 3 3 3 3" xfId="5290"/>
    <cellStyle name="40% - Accent4 3 3 3 4" xfId="3003"/>
    <cellStyle name="40% - Accent4 3 3 3 5" xfId="4564"/>
    <cellStyle name="40% - Accent4 3 3 4" xfId="1781"/>
    <cellStyle name="40% - Accent4 3 3 4 2" xfId="2509"/>
    <cellStyle name="40% - Accent4 3 3 4 2 2" xfId="4090"/>
    <cellStyle name="40% - Accent4 3 3 4 2 3" xfId="5651"/>
    <cellStyle name="40% - Accent4 3 3 4 3" xfId="3364"/>
    <cellStyle name="40% - Accent4 3 3 4 4" xfId="4925"/>
    <cellStyle name="40% - Accent4 3 3 5" xfId="2146"/>
    <cellStyle name="40% - Accent4 3 3 5 2" xfId="3727"/>
    <cellStyle name="40% - Accent4 3 3 5 3" xfId="5288"/>
    <cellStyle name="40% - Accent4 3 3 6" xfId="3001"/>
    <cellStyle name="40% - Accent4 3 3 7" xfId="4562"/>
    <cellStyle name="40% - Accent4 3 4" xfId="326"/>
    <cellStyle name="40% - Accent4 3 4 2" xfId="1784"/>
    <cellStyle name="40% - Accent4 3 4 2 2" xfId="2512"/>
    <cellStyle name="40% - Accent4 3 4 2 2 2" xfId="4093"/>
    <cellStyle name="40% - Accent4 3 4 2 2 3" xfId="5654"/>
    <cellStyle name="40% - Accent4 3 4 2 3" xfId="3367"/>
    <cellStyle name="40% - Accent4 3 4 2 4" xfId="4928"/>
    <cellStyle name="40% - Accent4 3 4 3" xfId="2149"/>
    <cellStyle name="40% - Accent4 3 4 3 2" xfId="3730"/>
    <cellStyle name="40% - Accent4 3 4 3 3" xfId="5291"/>
    <cellStyle name="40% - Accent4 3 4 4" xfId="3004"/>
    <cellStyle name="40% - Accent4 3 4 5" xfId="4565"/>
    <cellStyle name="40% - Accent4 3 5" xfId="327"/>
    <cellStyle name="40% - Accent4 3 5 2" xfId="1785"/>
    <cellStyle name="40% - Accent4 3 5 2 2" xfId="2513"/>
    <cellStyle name="40% - Accent4 3 5 2 2 2" xfId="4094"/>
    <cellStyle name="40% - Accent4 3 5 2 2 3" xfId="5655"/>
    <cellStyle name="40% - Accent4 3 5 2 3" xfId="3368"/>
    <cellStyle name="40% - Accent4 3 5 2 4" xfId="4929"/>
    <cellStyle name="40% - Accent4 3 5 3" xfId="2150"/>
    <cellStyle name="40% - Accent4 3 5 3 2" xfId="3731"/>
    <cellStyle name="40% - Accent4 3 5 3 3" xfId="5292"/>
    <cellStyle name="40% - Accent4 3 5 4" xfId="3005"/>
    <cellStyle name="40% - Accent4 3 5 5" xfId="4566"/>
    <cellStyle name="40% - Accent4 3 6" xfId="1660"/>
    <cellStyle name="40% - Accent4 3 6 2" xfId="2390"/>
    <cellStyle name="40% - Accent4 3 6 2 2" xfId="3971"/>
    <cellStyle name="40% - Accent4 3 6 2 3" xfId="5532"/>
    <cellStyle name="40% - Accent4 3 6 3" xfId="3245"/>
    <cellStyle name="40% - Accent4 3 6 4" xfId="4806"/>
    <cellStyle name="40% - Accent4 3 7" xfId="2027"/>
    <cellStyle name="40% - Accent4 3 7 2" xfId="3608"/>
    <cellStyle name="40% - Accent4 3 7 3" xfId="5169"/>
    <cellStyle name="40% - Accent4 3 8" xfId="2882"/>
    <cellStyle name="40% - Accent4 3 9" xfId="4443"/>
    <cellStyle name="40% - Accent4 4" xfId="148"/>
    <cellStyle name="40% - Accent4 4 2" xfId="1675"/>
    <cellStyle name="40% - Accent4 4 2 2" xfId="2403"/>
    <cellStyle name="40% - Accent4 4 2 2 2" xfId="3984"/>
    <cellStyle name="40% - Accent4 4 2 2 3" xfId="5545"/>
    <cellStyle name="40% - Accent4 4 2 3" xfId="3258"/>
    <cellStyle name="40% - Accent4 4 2 4" xfId="4819"/>
    <cellStyle name="40% - Accent4 4 3" xfId="2040"/>
    <cellStyle name="40% - Accent4 4 3 2" xfId="3621"/>
    <cellStyle name="40% - Accent4 4 3 3" xfId="5182"/>
    <cellStyle name="40% - Accent4 4 4" xfId="2895"/>
    <cellStyle name="40% - Accent4 4 5" xfId="4456"/>
    <cellStyle name="40% - Accent4 5" xfId="328"/>
    <cellStyle name="40% - Accent4 5 2" xfId="1786"/>
    <cellStyle name="40% - Accent4 5 2 2" xfId="2514"/>
    <cellStyle name="40% - Accent4 5 2 2 2" xfId="4095"/>
    <cellStyle name="40% - Accent4 5 2 2 3" xfId="5656"/>
    <cellStyle name="40% - Accent4 5 2 3" xfId="3369"/>
    <cellStyle name="40% - Accent4 5 2 4" xfId="4930"/>
    <cellStyle name="40% - Accent4 5 3" xfId="2151"/>
    <cellStyle name="40% - Accent4 5 3 2" xfId="3732"/>
    <cellStyle name="40% - Accent4 5 3 3" xfId="5293"/>
    <cellStyle name="40% - Accent4 5 4" xfId="3006"/>
    <cellStyle name="40% - Accent4 5 5" xfId="4567"/>
    <cellStyle name="40% - Accent4 6" xfId="1591"/>
    <cellStyle name="40% - Accent4 6 2" xfId="1960"/>
    <cellStyle name="40% - Accent4 6 2 2" xfId="2688"/>
    <cellStyle name="40% - Accent4 6 2 2 2" xfId="4269"/>
    <cellStyle name="40% - Accent4 6 2 2 3" xfId="5830"/>
    <cellStyle name="40% - Accent4 6 2 3" xfId="3543"/>
    <cellStyle name="40% - Accent4 6 2 4" xfId="5104"/>
    <cellStyle name="40% - Accent4 6 3" xfId="2325"/>
    <cellStyle name="40% - Accent4 6 3 2" xfId="3906"/>
    <cellStyle name="40% - Accent4 6 3 3" xfId="5467"/>
    <cellStyle name="40% - Accent4 6 4" xfId="3180"/>
    <cellStyle name="40% - Accent4 6 5" xfId="4741"/>
    <cellStyle name="40% - Accent4 7" xfId="1607"/>
    <cellStyle name="40% - Accent4 7 2" xfId="1973"/>
    <cellStyle name="40% - Accent4 7 2 2" xfId="2701"/>
    <cellStyle name="40% - Accent4 7 2 2 2" xfId="4282"/>
    <cellStyle name="40% - Accent4 7 2 2 3" xfId="5843"/>
    <cellStyle name="40% - Accent4 7 2 3" xfId="3556"/>
    <cellStyle name="40% - Accent4 7 2 4" xfId="5117"/>
    <cellStyle name="40% - Accent4 7 3" xfId="2338"/>
    <cellStyle name="40% - Accent4 7 3 2" xfId="3919"/>
    <cellStyle name="40% - Accent4 7 3 3" xfId="5480"/>
    <cellStyle name="40% - Accent4 7 4" xfId="3193"/>
    <cellStyle name="40% - Accent4 7 5" xfId="4754"/>
    <cellStyle name="40% - Accent4 8" xfId="1621"/>
    <cellStyle name="40% - Accent4 8 2" xfId="1986"/>
    <cellStyle name="40% - Accent4 8 2 2" xfId="2714"/>
    <cellStyle name="40% - Accent4 8 2 2 2" xfId="4295"/>
    <cellStyle name="40% - Accent4 8 2 2 3" xfId="5856"/>
    <cellStyle name="40% - Accent4 8 2 3" xfId="3569"/>
    <cellStyle name="40% - Accent4 8 2 4" xfId="5130"/>
    <cellStyle name="40% - Accent4 8 3" xfId="2351"/>
    <cellStyle name="40% - Accent4 8 3 2" xfId="3932"/>
    <cellStyle name="40% - Accent4 8 3 3" xfId="5493"/>
    <cellStyle name="40% - Accent4 8 4" xfId="3206"/>
    <cellStyle name="40% - Accent4 8 5" xfId="4767"/>
    <cellStyle name="40% - Accent4 9" xfId="1632"/>
    <cellStyle name="40% - Accent4 9 2" xfId="2362"/>
    <cellStyle name="40% - Accent4 9 2 2" xfId="3943"/>
    <cellStyle name="40% - Accent4 9 2 3" xfId="5504"/>
    <cellStyle name="40% - Accent4 9 3" xfId="3217"/>
    <cellStyle name="40% - Accent4 9 4" xfId="4778"/>
    <cellStyle name="40% - Accent5" xfId="53" builtinId="47" customBuiltin="1"/>
    <cellStyle name="40% - Accent5 10" xfId="2001"/>
    <cellStyle name="40% - Accent5 10 2" xfId="3582"/>
    <cellStyle name="40% - Accent5 10 3" xfId="5143"/>
    <cellStyle name="40% - Accent5 11" xfId="2731"/>
    <cellStyle name="40% - Accent5 11 2" xfId="4309"/>
    <cellStyle name="40% - Accent5 11 3" xfId="5870"/>
    <cellStyle name="40% - Accent5 12" xfId="2746"/>
    <cellStyle name="40% - Accent5 12 2" xfId="4322"/>
    <cellStyle name="40% - Accent5 12 3" xfId="5883"/>
    <cellStyle name="40% - Accent5 13" xfId="2761"/>
    <cellStyle name="40% - Accent5 13 2" xfId="4336"/>
    <cellStyle name="40% - Accent5 13 3" xfId="5897"/>
    <cellStyle name="40% - Accent5 14" xfId="2778"/>
    <cellStyle name="40% - Accent5 14 2" xfId="4351"/>
    <cellStyle name="40% - Accent5 14 3" xfId="5912"/>
    <cellStyle name="40% - Accent5 15" xfId="2797"/>
    <cellStyle name="40% - Accent5 15 2" xfId="4367"/>
    <cellStyle name="40% - Accent5 15 3" xfId="5928"/>
    <cellStyle name="40% - Accent5 16" xfId="2812"/>
    <cellStyle name="40% - Accent5 16 2" xfId="4381"/>
    <cellStyle name="40% - Accent5 16 3" xfId="5942"/>
    <cellStyle name="40% - Accent5 17" xfId="2841"/>
    <cellStyle name="40% - Accent5 17 2" xfId="4403"/>
    <cellStyle name="40% - Accent5 17 3" xfId="5964"/>
    <cellStyle name="40% - Accent5 18" xfId="2856"/>
    <cellStyle name="40% - Accent5 19" xfId="4417"/>
    <cellStyle name="40% - Accent5 2" xfId="71"/>
    <cellStyle name="40% - Accent5 2 10" xfId="443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2 2 2" xfId="4096"/>
    <cellStyle name="40% - Accent5 2 2 3 2 2 3" xfId="5657"/>
    <cellStyle name="40% - Accent5 2 2 3 2 3" xfId="3370"/>
    <cellStyle name="40% - Accent5 2 2 3 2 4" xfId="4931"/>
    <cellStyle name="40% - Accent5 2 2 3 3" xfId="2152"/>
    <cellStyle name="40% - Accent5 2 2 3 3 2" xfId="3733"/>
    <cellStyle name="40% - Accent5 2 2 3 3 3" xfId="5294"/>
    <cellStyle name="40% - Accent5 2 2 3 4" xfId="3007"/>
    <cellStyle name="40% - Accent5 2 2 3 5" xfId="4568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7 2 2" xfId="3959"/>
    <cellStyle name="40% - Accent5 2 7 2 3" xfId="5520"/>
    <cellStyle name="40% - Accent5 2 7 3" xfId="3233"/>
    <cellStyle name="40% - Accent5 2 7 4" xfId="4794"/>
    <cellStyle name="40% - Accent5 2 8" xfId="2015"/>
    <cellStyle name="40% - Accent5 2 8 2" xfId="3596"/>
    <cellStyle name="40% - Accent5 2 8 3" xfId="5157"/>
    <cellStyle name="40% - Accent5 2 9" xfId="2870"/>
    <cellStyle name="40% - Accent5 20" xfId="5980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2 2 2" xfId="4098"/>
    <cellStyle name="40% - Accent5 3 2 2 2 2 3" xfId="5659"/>
    <cellStyle name="40% - Accent5 3 2 2 2 3" xfId="3372"/>
    <cellStyle name="40% - Accent5 3 2 2 2 4" xfId="4933"/>
    <cellStyle name="40% - Accent5 3 2 2 3" xfId="2154"/>
    <cellStyle name="40% - Accent5 3 2 2 3 2" xfId="3735"/>
    <cellStyle name="40% - Accent5 3 2 2 3 3" xfId="5296"/>
    <cellStyle name="40% - Accent5 3 2 2 4" xfId="3009"/>
    <cellStyle name="40% - Accent5 3 2 2 5" xfId="4570"/>
    <cellStyle name="40% - Accent5 3 2 3" xfId="338"/>
    <cellStyle name="40% - Accent5 3 2 3 2" xfId="1790"/>
    <cellStyle name="40% - Accent5 3 2 3 2 2" xfId="2518"/>
    <cellStyle name="40% - Accent5 3 2 3 2 2 2" xfId="4099"/>
    <cellStyle name="40% - Accent5 3 2 3 2 2 3" xfId="5660"/>
    <cellStyle name="40% - Accent5 3 2 3 2 3" xfId="3373"/>
    <cellStyle name="40% - Accent5 3 2 3 2 4" xfId="4934"/>
    <cellStyle name="40% - Accent5 3 2 3 3" xfId="2155"/>
    <cellStyle name="40% - Accent5 3 2 3 3 2" xfId="3736"/>
    <cellStyle name="40% - Accent5 3 2 3 3 3" xfId="5297"/>
    <cellStyle name="40% - Accent5 3 2 3 4" xfId="3010"/>
    <cellStyle name="40% - Accent5 3 2 3 5" xfId="4571"/>
    <cellStyle name="40% - Accent5 3 2 4" xfId="1788"/>
    <cellStyle name="40% - Accent5 3 2 4 2" xfId="2516"/>
    <cellStyle name="40% - Accent5 3 2 4 2 2" xfId="4097"/>
    <cellStyle name="40% - Accent5 3 2 4 2 3" xfId="5658"/>
    <cellStyle name="40% - Accent5 3 2 4 3" xfId="3371"/>
    <cellStyle name="40% - Accent5 3 2 4 4" xfId="4932"/>
    <cellStyle name="40% - Accent5 3 2 5" xfId="2153"/>
    <cellStyle name="40% - Accent5 3 2 5 2" xfId="3734"/>
    <cellStyle name="40% - Accent5 3 2 5 3" xfId="5295"/>
    <cellStyle name="40% - Accent5 3 2 6" xfId="3008"/>
    <cellStyle name="40% - Accent5 3 2 7" xfId="4569"/>
    <cellStyle name="40% - Accent5 3 3" xfId="339"/>
    <cellStyle name="40% - Accent5 3 3 2" xfId="340"/>
    <cellStyle name="40% - Accent5 3 3 2 2" xfId="1792"/>
    <cellStyle name="40% - Accent5 3 3 2 2 2" xfId="2520"/>
    <cellStyle name="40% - Accent5 3 3 2 2 2 2" xfId="4101"/>
    <cellStyle name="40% - Accent5 3 3 2 2 2 3" xfId="5662"/>
    <cellStyle name="40% - Accent5 3 3 2 2 3" xfId="3375"/>
    <cellStyle name="40% - Accent5 3 3 2 2 4" xfId="4936"/>
    <cellStyle name="40% - Accent5 3 3 2 3" xfId="2157"/>
    <cellStyle name="40% - Accent5 3 3 2 3 2" xfId="3738"/>
    <cellStyle name="40% - Accent5 3 3 2 3 3" xfId="5299"/>
    <cellStyle name="40% - Accent5 3 3 2 4" xfId="3012"/>
    <cellStyle name="40% - Accent5 3 3 2 5" xfId="4573"/>
    <cellStyle name="40% - Accent5 3 3 3" xfId="341"/>
    <cellStyle name="40% - Accent5 3 3 3 2" xfId="1793"/>
    <cellStyle name="40% - Accent5 3 3 3 2 2" xfId="2521"/>
    <cellStyle name="40% - Accent5 3 3 3 2 2 2" xfId="4102"/>
    <cellStyle name="40% - Accent5 3 3 3 2 2 3" xfId="5663"/>
    <cellStyle name="40% - Accent5 3 3 3 2 3" xfId="3376"/>
    <cellStyle name="40% - Accent5 3 3 3 2 4" xfId="4937"/>
    <cellStyle name="40% - Accent5 3 3 3 3" xfId="2158"/>
    <cellStyle name="40% - Accent5 3 3 3 3 2" xfId="3739"/>
    <cellStyle name="40% - Accent5 3 3 3 3 3" xfId="5300"/>
    <cellStyle name="40% - Accent5 3 3 3 4" xfId="3013"/>
    <cellStyle name="40% - Accent5 3 3 3 5" xfId="4574"/>
    <cellStyle name="40% - Accent5 3 3 4" xfId="1791"/>
    <cellStyle name="40% - Accent5 3 3 4 2" xfId="2519"/>
    <cellStyle name="40% - Accent5 3 3 4 2 2" xfId="4100"/>
    <cellStyle name="40% - Accent5 3 3 4 2 3" xfId="5661"/>
    <cellStyle name="40% - Accent5 3 3 4 3" xfId="3374"/>
    <cellStyle name="40% - Accent5 3 3 4 4" xfId="4935"/>
    <cellStyle name="40% - Accent5 3 3 5" xfId="2156"/>
    <cellStyle name="40% - Accent5 3 3 5 2" xfId="3737"/>
    <cellStyle name="40% - Accent5 3 3 5 3" xfId="5298"/>
    <cellStyle name="40% - Accent5 3 3 6" xfId="3011"/>
    <cellStyle name="40% - Accent5 3 3 7" xfId="4572"/>
    <cellStyle name="40% - Accent5 3 4" xfId="342"/>
    <cellStyle name="40% - Accent5 3 4 2" xfId="1794"/>
    <cellStyle name="40% - Accent5 3 4 2 2" xfId="2522"/>
    <cellStyle name="40% - Accent5 3 4 2 2 2" xfId="4103"/>
    <cellStyle name="40% - Accent5 3 4 2 2 3" xfId="5664"/>
    <cellStyle name="40% - Accent5 3 4 2 3" xfId="3377"/>
    <cellStyle name="40% - Accent5 3 4 2 4" xfId="4938"/>
    <cellStyle name="40% - Accent5 3 4 3" xfId="2159"/>
    <cellStyle name="40% - Accent5 3 4 3 2" xfId="3740"/>
    <cellStyle name="40% - Accent5 3 4 3 3" xfId="5301"/>
    <cellStyle name="40% - Accent5 3 4 4" xfId="3014"/>
    <cellStyle name="40% - Accent5 3 4 5" xfId="4575"/>
    <cellStyle name="40% - Accent5 3 5" xfId="343"/>
    <cellStyle name="40% - Accent5 3 5 2" xfId="1795"/>
    <cellStyle name="40% - Accent5 3 5 2 2" xfId="2523"/>
    <cellStyle name="40% - Accent5 3 5 2 2 2" xfId="4104"/>
    <cellStyle name="40% - Accent5 3 5 2 2 3" xfId="5665"/>
    <cellStyle name="40% - Accent5 3 5 2 3" xfId="3378"/>
    <cellStyle name="40% - Accent5 3 5 2 4" xfId="4939"/>
    <cellStyle name="40% - Accent5 3 5 3" xfId="2160"/>
    <cellStyle name="40% - Accent5 3 5 3 2" xfId="3741"/>
    <cellStyle name="40% - Accent5 3 5 3 3" xfId="5302"/>
    <cellStyle name="40% - Accent5 3 5 4" xfId="3015"/>
    <cellStyle name="40% - Accent5 3 5 5" xfId="4576"/>
    <cellStyle name="40% - Accent5 3 6" xfId="1661"/>
    <cellStyle name="40% - Accent5 3 6 2" xfId="2391"/>
    <cellStyle name="40% - Accent5 3 6 2 2" xfId="3972"/>
    <cellStyle name="40% - Accent5 3 6 2 3" xfId="5533"/>
    <cellStyle name="40% - Accent5 3 6 3" xfId="3246"/>
    <cellStyle name="40% - Accent5 3 6 4" xfId="4807"/>
    <cellStyle name="40% - Accent5 3 7" xfId="2028"/>
    <cellStyle name="40% - Accent5 3 7 2" xfId="3609"/>
    <cellStyle name="40% - Accent5 3 7 3" xfId="5170"/>
    <cellStyle name="40% - Accent5 3 8" xfId="2883"/>
    <cellStyle name="40% - Accent5 3 9" xfId="4444"/>
    <cellStyle name="40% - Accent5 4" xfId="149"/>
    <cellStyle name="40% - Accent5 4 2" xfId="1676"/>
    <cellStyle name="40% - Accent5 4 2 2" xfId="2404"/>
    <cellStyle name="40% - Accent5 4 2 2 2" xfId="3985"/>
    <cellStyle name="40% - Accent5 4 2 2 3" xfId="5546"/>
    <cellStyle name="40% - Accent5 4 2 3" xfId="3259"/>
    <cellStyle name="40% - Accent5 4 2 4" xfId="4820"/>
    <cellStyle name="40% - Accent5 4 3" xfId="2041"/>
    <cellStyle name="40% - Accent5 4 3 2" xfId="3622"/>
    <cellStyle name="40% - Accent5 4 3 3" xfId="5183"/>
    <cellStyle name="40% - Accent5 4 4" xfId="2896"/>
    <cellStyle name="40% - Accent5 4 5" xfId="4457"/>
    <cellStyle name="40% - Accent5 5" xfId="344"/>
    <cellStyle name="40% - Accent5 5 2" xfId="1796"/>
    <cellStyle name="40% - Accent5 5 2 2" xfId="2524"/>
    <cellStyle name="40% - Accent5 5 2 2 2" xfId="4105"/>
    <cellStyle name="40% - Accent5 5 2 2 3" xfId="5666"/>
    <cellStyle name="40% - Accent5 5 2 3" xfId="3379"/>
    <cellStyle name="40% - Accent5 5 2 4" xfId="4940"/>
    <cellStyle name="40% - Accent5 5 3" xfId="2161"/>
    <cellStyle name="40% - Accent5 5 3 2" xfId="3742"/>
    <cellStyle name="40% - Accent5 5 3 3" xfId="5303"/>
    <cellStyle name="40% - Accent5 5 4" xfId="3016"/>
    <cellStyle name="40% - Accent5 5 5" xfId="4577"/>
    <cellStyle name="40% - Accent5 6" xfId="1592"/>
    <cellStyle name="40% - Accent5 6 2" xfId="1961"/>
    <cellStyle name="40% - Accent5 6 2 2" xfId="2689"/>
    <cellStyle name="40% - Accent5 6 2 2 2" xfId="4270"/>
    <cellStyle name="40% - Accent5 6 2 2 3" xfId="5831"/>
    <cellStyle name="40% - Accent5 6 2 3" xfId="3544"/>
    <cellStyle name="40% - Accent5 6 2 4" xfId="5105"/>
    <cellStyle name="40% - Accent5 6 3" xfId="2326"/>
    <cellStyle name="40% - Accent5 6 3 2" xfId="3907"/>
    <cellStyle name="40% - Accent5 6 3 3" xfId="5468"/>
    <cellStyle name="40% - Accent5 6 4" xfId="3181"/>
    <cellStyle name="40% - Accent5 6 5" xfId="4742"/>
    <cellStyle name="40% - Accent5 7" xfId="1608"/>
    <cellStyle name="40% - Accent5 7 2" xfId="1974"/>
    <cellStyle name="40% - Accent5 7 2 2" xfId="2702"/>
    <cellStyle name="40% - Accent5 7 2 2 2" xfId="4283"/>
    <cellStyle name="40% - Accent5 7 2 2 3" xfId="5844"/>
    <cellStyle name="40% - Accent5 7 2 3" xfId="3557"/>
    <cellStyle name="40% - Accent5 7 2 4" xfId="5118"/>
    <cellStyle name="40% - Accent5 7 3" xfId="2339"/>
    <cellStyle name="40% - Accent5 7 3 2" xfId="3920"/>
    <cellStyle name="40% - Accent5 7 3 3" xfId="5481"/>
    <cellStyle name="40% - Accent5 7 4" xfId="3194"/>
    <cellStyle name="40% - Accent5 7 5" xfId="4755"/>
    <cellStyle name="40% - Accent5 8" xfId="1622"/>
    <cellStyle name="40% - Accent5 8 2" xfId="1987"/>
    <cellStyle name="40% - Accent5 8 2 2" xfId="2715"/>
    <cellStyle name="40% - Accent5 8 2 2 2" xfId="4296"/>
    <cellStyle name="40% - Accent5 8 2 2 3" xfId="5857"/>
    <cellStyle name="40% - Accent5 8 2 3" xfId="3570"/>
    <cellStyle name="40% - Accent5 8 2 4" xfId="5131"/>
    <cellStyle name="40% - Accent5 8 3" xfId="2352"/>
    <cellStyle name="40% - Accent5 8 3 2" xfId="3933"/>
    <cellStyle name="40% - Accent5 8 3 3" xfId="5494"/>
    <cellStyle name="40% - Accent5 8 4" xfId="3207"/>
    <cellStyle name="40% - Accent5 8 5" xfId="4768"/>
    <cellStyle name="40% - Accent5 9" xfId="1634"/>
    <cellStyle name="40% - Accent5 9 2" xfId="2364"/>
    <cellStyle name="40% - Accent5 9 2 2" xfId="3945"/>
    <cellStyle name="40% - Accent5 9 2 3" xfId="5506"/>
    <cellStyle name="40% - Accent5 9 3" xfId="3219"/>
    <cellStyle name="40% - Accent5 9 4" xfId="4780"/>
    <cellStyle name="40% - Accent6" xfId="57" builtinId="51" customBuiltin="1"/>
    <cellStyle name="40% - Accent6 10" xfId="2003"/>
    <cellStyle name="40% - Accent6 10 2" xfId="3584"/>
    <cellStyle name="40% - Accent6 10 3" xfId="5145"/>
    <cellStyle name="40% - Accent6 11" xfId="2732"/>
    <cellStyle name="40% - Accent6 11 2" xfId="4310"/>
    <cellStyle name="40% - Accent6 11 3" xfId="5871"/>
    <cellStyle name="40% - Accent6 12" xfId="2747"/>
    <cellStyle name="40% - Accent6 12 2" xfId="4323"/>
    <cellStyle name="40% - Accent6 12 3" xfId="5884"/>
    <cellStyle name="40% - Accent6 13" xfId="2762"/>
    <cellStyle name="40% - Accent6 13 2" xfId="4337"/>
    <cellStyle name="40% - Accent6 13 3" xfId="5898"/>
    <cellStyle name="40% - Accent6 14" xfId="2779"/>
    <cellStyle name="40% - Accent6 14 2" xfId="4352"/>
    <cellStyle name="40% - Accent6 14 3" xfId="5913"/>
    <cellStyle name="40% - Accent6 15" xfId="2798"/>
    <cellStyle name="40% - Accent6 15 2" xfId="4368"/>
    <cellStyle name="40% - Accent6 15 3" xfId="5929"/>
    <cellStyle name="40% - Accent6 16" xfId="2813"/>
    <cellStyle name="40% - Accent6 16 2" xfId="4382"/>
    <cellStyle name="40% - Accent6 16 3" xfId="5943"/>
    <cellStyle name="40% - Accent6 17" xfId="2842"/>
    <cellStyle name="40% - Accent6 17 2" xfId="4404"/>
    <cellStyle name="40% - Accent6 17 3" xfId="5965"/>
    <cellStyle name="40% - Accent6 18" xfId="2858"/>
    <cellStyle name="40% - Accent6 19" xfId="4419"/>
    <cellStyle name="40% - Accent6 2" xfId="72"/>
    <cellStyle name="40% - Accent6 2 10" xfId="443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2 2 2" xfId="4106"/>
    <cellStyle name="40% - Accent6 2 2 3 2 2 3" xfId="5667"/>
    <cellStyle name="40% - Accent6 2 2 3 2 3" xfId="3380"/>
    <cellStyle name="40% - Accent6 2 2 3 2 4" xfId="4941"/>
    <cellStyle name="40% - Accent6 2 2 3 3" xfId="2162"/>
    <cellStyle name="40% - Accent6 2 2 3 3 2" xfId="3743"/>
    <cellStyle name="40% - Accent6 2 2 3 3 3" xfId="5304"/>
    <cellStyle name="40% - Accent6 2 2 3 4" xfId="3017"/>
    <cellStyle name="40% - Accent6 2 2 3 5" xfId="4578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7 2 2" xfId="3960"/>
    <cellStyle name="40% - Accent6 2 7 2 3" xfId="5521"/>
    <cellStyle name="40% - Accent6 2 7 3" xfId="3234"/>
    <cellStyle name="40% - Accent6 2 7 4" xfId="4795"/>
    <cellStyle name="40% - Accent6 2 8" xfId="2016"/>
    <cellStyle name="40% - Accent6 2 8 2" xfId="3597"/>
    <cellStyle name="40% - Accent6 2 8 3" xfId="5158"/>
    <cellStyle name="40% - Accent6 2 9" xfId="2871"/>
    <cellStyle name="40% - Accent6 20" xfId="5981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2 2 2" xfId="4108"/>
    <cellStyle name="40% - Accent6 3 2 2 2 2 3" xfId="5669"/>
    <cellStyle name="40% - Accent6 3 2 2 2 3" xfId="3382"/>
    <cellStyle name="40% - Accent6 3 2 2 2 4" xfId="4943"/>
    <cellStyle name="40% - Accent6 3 2 2 3" xfId="2164"/>
    <cellStyle name="40% - Accent6 3 2 2 3 2" xfId="3745"/>
    <cellStyle name="40% - Accent6 3 2 2 3 3" xfId="5306"/>
    <cellStyle name="40% - Accent6 3 2 2 4" xfId="3019"/>
    <cellStyle name="40% - Accent6 3 2 2 5" xfId="4580"/>
    <cellStyle name="40% - Accent6 3 2 3" xfId="354"/>
    <cellStyle name="40% - Accent6 3 2 3 2" xfId="1800"/>
    <cellStyle name="40% - Accent6 3 2 3 2 2" xfId="2528"/>
    <cellStyle name="40% - Accent6 3 2 3 2 2 2" xfId="4109"/>
    <cellStyle name="40% - Accent6 3 2 3 2 2 3" xfId="5670"/>
    <cellStyle name="40% - Accent6 3 2 3 2 3" xfId="3383"/>
    <cellStyle name="40% - Accent6 3 2 3 2 4" xfId="4944"/>
    <cellStyle name="40% - Accent6 3 2 3 3" xfId="2165"/>
    <cellStyle name="40% - Accent6 3 2 3 3 2" xfId="3746"/>
    <cellStyle name="40% - Accent6 3 2 3 3 3" xfId="5307"/>
    <cellStyle name="40% - Accent6 3 2 3 4" xfId="3020"/>
    <cellStyle name="40% - Accent6 3 2 3 5" xfId="4581"/>
    <cellStyle name="40% - Accent6 3 2 4" xfId="1798"/>
    <cellStyle name="40% - Accent6 3 2 4 2" xfId="2526"/>
    <cellStyle name="40% - Accent6 3 2 4 2 2" xfId="4107"/>
    <cellStyle name="40% - Accent6 3 2 4 2 3" xfId="5668"/>
    <cellStyle name="40% - Accent6 3 2 4 3" xfId="3381"/>
    <cellStyle name="40% - Accent6 3 2 4 4" xfId="4942"/>
    <cellStyle name="40% - Accent6 3 2 5" xfId="2163"/>
    <cellStyle name="40% - Accent6 3 2 5 2" xfId="3744"/>
    <cellStyle name="40% - Accent6 3 2 5 3" xfId="5305"/>
    <cellStyle name="40% - Accent6 3 2 6" xfId="3018"/>
    <cellStyle name="40% - Accent6 3 2 7" xfId="4579"/>
    <cellStyle name="40% - Accent6 3 3" xfId="355"/>
    <cellStyle name="40% - Accent6 3 3 2" xfId="356"/>
    <cellStyle name="40% - Accent6 3 3 2 2" xfId="1802"/>
    <cellStyle name="40% - Accent6 3 3 2 2 2" xfId="2530"/>
    <cellStyle name="40% - Accent6 3 3 2 2 2 2" xfId="4111"/>
    <cellStyle name="40% - Accent6 3 3 2 2 2 3" xfId="5672"/>
    <cellStyle name="40% - Accent6 3 3 2 2 3" xfId="3385"/>
    <cellStyle name="40% - Accent6 3 3 2 2 4" xfId="4946"/>
    <cellStyle name="40% - Accent6 3 3 2 3" xfId="2167"/>
    <cellStyle name="40% - Accent6 3 3 2 3 2" xfId="3748"/>
    <cellStyle name="40% - Accent6 3 3 2 3 3" xfId="5309"/>
    <cellStyle name="40% - Accent6 3 3 2 4" xfId="3022"/>
    <cellStyle name="40% - Accent6 3 3 2 5" xfId="4583"/>
    <cellStyle name="40% - Accent6 3 3 3" xfId="357"/>
    <cellStyle name="40% - Accent6 3 3 3 2" xfId="1803"/>
    <cellStyle name="40% - Accent6 3 3 3 2 2" xfId="2531"/>
    <cellStyle name="40% - Accent6 3 3 3 2 2 2" xfId="4112"/>
    <cellStyle name="40% - Accent6 3 3 3 2 2 3" xfId="5673"/>
    <cellStyle name="40% - Accent6 3 3 3 2 3" xfId="3386"/>
    <cellStyle name="40% - Accent6 3 3 3 2 4" xfId="4947"/>
    <cellStyle name="40% - Accent6 3 3 3 3" xfId="2168"/>
    <cellStyle name="40% - Accent6 3 3 3 3 2" xfId="3749"/>
    <cellStyle name="40% - Accent6 3 3 3 3 3" xfId="5310"/>
    <cellStyle name="40% - Accent6 3 3 3 4" xfId="3023"/>
    <cellStyle name="40% - Accent6 3 3 3 5" xfId="4584"/>
    <cellStyle name="40% - Accent6 3 3 4" xfId="1801"/>
    <cellStyle name="40% - Accent6 3 3 4 2" xfId="2529"/>
    <cellStyle name="40% - Accent6 3 3 4 2 2" xfId="4110"/>
    <cellStyle name="40% - Accent6 3 3 4 2 3" xfId="5671"/>
    <cellStyle name="40% - Accent6 3 3 4 3" xfId="3384"/>
    <cellStyle name="40% - Accent6 3 3 4 4" xfId="4945"/>
    <cellStyle name="40% - Accent6 3 3 5" xfId="2166"/>
    <cellStyle name="40% - Accent6 3 3 5 2" xfId="3747"/>
    <cellStyle name="40% - Accent6 3 3 5 3" xfId="5308"/>
    <cellStyle name="40% - Accent6 3 3 6" xfId="3021"/>
    <cellStyle name="40% - Accent6 3 3 7" xfId="4582"/>
    <cellStyle name="40% - Accent6 3 4" xfId="358"/>
    <cellStyle name="40% - Accent6 3 4 2" xfId="1804"/>
    <cellStyle name="40% - Accent6 3 4 2 2" xfId="2532"/>
    <cellStyle name="40% - Accent6 3 4 2 2 2" xfId="4113"/>
    <cellStyle name="40% - Accent6 3 4 2 2 3" xfId="5674"/>
    <cellStyle name="40% - Accent6 3 4 2 3" xfId="3387"/>
    <cellStyle name="40% - Accent6 3 4 2 4" xfId="4948"/>
    <cellStyle name="40% - Accent6 3 4 3" xfId="2169"/>
    <cellStyle name="40% - Accent6 3 4 3 2" xfId="3750"/>
    <cellStyle name="40% - Accent6 3 4 3 3" xfId="5311"/>
    <cellStyle name="40% - Accent6 3 4 4" xfId="3024"/>
    <cellStyle name="40% - Accent6 3 4 5" xfId="4585"/>
    <cellStyle name="40% - Accent6 3 5" xfId="359"/>
    <cellStyle name="40% - Accent6 3 5 2" xfId="1805"/>
    <cellStyle name="40% - Accent6 3 5 2 2" xfId="2533"/>
    <cellStyle name="40% - Accent6 3 5 2 2 2" xfId="4114"/>
    <cellStyle name="40% - Accent6 3 5 2 2 3" xfId="5675"/>
    <cellStyle name="40% - Accent6 3 5 2 3" xfId="3388"/>
    <cellStyle name="40% - Accent6 3 5 2 4" xfId="4949"/>
    <cellStyle name="40% - Accent6 3 5 3" xfId="2170"/>
    <cellStyle name="40% - Accent6 3 5 3 2" xfId="3751"/>
    <cellStyle name="40% - Accent6 3 5 3 3" xfId="5312"/>
    <cellStyle name="40% - Accent6 3 5 4" xfId="3025"/>
    <cellStyle name="40% - Accent6 3 5 5" xfId="4586"/>
    <cellStyle name="40% - Accent6 3 6" xfId="1662"/>
    <cellStyle name="40% - Accent6 3 6 2" xfId="2392"/>
    <cellStyle name="40% - Accent6 3 6 2 2" xfId="3973"/>
    <cellStyle name="40% - Accent6 3 6 2 3" xfId="5534"/>
    <cellStyle name="40% - Accent6 3 6 3" xfId="3247"/>
    <cellStyle name="40% - Accent6 3 6 4" xfId="4808"/>
    <cellStyle name="40% - Accent6 3 7" xfId="2029"/>
    <cellStyle name="40% - Accent6 3 7 2" xfId="3610"/>
    <cellStyle name="40% - Accent6 3 7 3" xfId="5171"/>
    <cellStyle name="40% - Accent6 3 8" xfId="2884"/>
    <cellStyle name="40% - Accent6 3 9" xfId="4445"/>
    <cellStyle name="40% - Accent6 4" xfId="150"/>
    <cellStyle name="40% - Accent6 4 2" xfId="1677"/>
    <cellStyle name="40% - Accent6 4 2 2" xfId="2405"/>
    <cellStyle name="40% - Accent6 4 2 2 2" xfId="3986"/>
    <cellStyle name="40% - Accent6 4 2 2 3" xfId="5547"/>
    <cellStyle name="40% - Accent6 4 2 3" xfId="3260"/>
    <cellStyle name="40% - Accent6 4 2 4" xfId="4821"/>
    <cellStyle name="40% - Accent6 4 3" xfId="2042"/>
    <cellStyle name="40% - Accent6 4 3 2" xfId="3623"/>
    <cellStyle name="40% - Accent6 4 3 3" xfId="5184"/>
    <cellStyle name="40% - Accent6 4 4" xfId="2897"/>
    <cellStyle name="40% - Accent6 4 5" xfId="4458"/>
    <cellStyle name="40% - Accent6 5" xfId="360"/>
    <cellStyle name="40% - Accent6 5 2" xfId="1806"/>
    <cellStyle name="40% - Accent6 5 2 2" xfId="2534"/>
    <cellStyle name="40% - Accent6 5 2 2 2" xfId="4115"/>
    <cellStyle name="40% - Accent6 5 2 2 3" xfId="5676"/>
    <cellStyle name="40% - Accent6 5 2 3" xfId="3389"/>
    <cellStyle name="40% - Accent6 5 2 4" xfId="4950"/>
    <cellStyle name="40% - Accent6 5 3" xfId="2171"/>
    <cellStyle name="40% - Accent6 5 3 2" xfId="3752"/>
    <cellStyle name="40% - Accent6 5 3 3" xfId="5313"/>
    <cellStyle name="40% - Accent6 5 4" xfId="3026"/>
    <cellStyle name="40% - Accent6 5 5" xfId="4587"/>
    <cellStyle name="40% - Accent6 6" xfId="1593"/>
    <cellStyle name="40% - Accent6 6 2" xfId="1962"/>
    <cellStyle name="40% - Accent6 6 2 2" xfId="2690"/>
    <cellStyle name="40% - Accent6 6 2 2 2" xfId="4271"/>
    <cellStyle name="40% - Accent6 6 2 2 3" xfId="5832"/>
    <cellStyle name="40% - Accent6 6 2 3" xfId="3545"/>
    <cellStyle name="40% - Accent6 6 2 4" xfId="5106"/>
    <cellStyle name="40% - Accent6 6 3" xfId="2327"/>
    <cellStyle name="40% - Accent6 6 3 2" xfId="3908"/>
    <cellStyle name="40% - Accent6 6 3 3" xfId="5469"/>
    <cellStyle name="40% - Accent6 6 4" xfId="3182"/>
    <cellStyle name="40% - Accent6 6 5" xfId="4743"/>
    <cellStyle name="40% - Accent6 7" xfId="1609"/>
    <cellStyle name="40% - Accent6 7 2" xfId="1975"/>
    <cellStyle name="40% - Accent6 7 2 2" xfId="2703"/>
    <cellStyle name="40% - Accent6 7 2 2 2" xfId="4284"/>
    <cellStyle name="40% - Accent6 7 2 2 3" xfId="5845"/>
    <cellStyle name="40% - Accent6 7 2 3" xfId="3558"/>
    <cellStyle name="40% - Accent6 7 2 4" xfId="5119"/>
    <cellStyle name="40% - Accent6 7 3" xfId="2340"/>
    <cellStyle name="40% - Accent6 7 3 2" xfId="3921"/>
    <cellStyle name="40% - Accent6 7 3 3" xfId="5482"/>
    <cellStyle name="40% - Accent6 7 4" xfId="3195"/>
    <cellStyle name="40% - Accent6 7 5" xfId="4756"/>
    <cellStyle name="40% - Accent6 8" xfId="1623"/>
    <cellStyle name="40% - Accent6 8 2" xfId="1988"/>
    <cellStyle name="40% - Accent6 8 2 2" xfId="2716"/>
    <cellStyle name="40% - Accent6 8 2 2 2" xfId="4297"/>
    <cellStyle name="40% - Accent6 8 2 2 3" xfId="5858"/>
    <cellStyle name="40% - Accent6 8 2 3" xfId="3571"/>
    <cellStyle name="40% - Accent6 8 2 4" xfId="5132"/>
    <cellStyle name="40% - Accent6 8 3" xfId="2353"/>
    <cellStyle name="40% - Accent6 8 3 2" xfId="3934"/>
    <cellStyle name="40% - Accent6 8 3 3" xfId="5495"/>
    <cellStyle name="40% - Accent6 8 4" xfId="3208"/>
    <cellStyle name="40% - Accent6 8 5" xfId="4769"/>
    <cellStyle name="40% - Accent6 9" xfId="1636"/>
    <cellStyle name="40% - Accent6 9 2" xfId="2366"/>
    <cellStyle name="40% - Accent6 9 2 2" xfId="3947"/>
    <cellStyle name="40% - Accent6 9 2 3" xfId="5508"/>
    <cellStyle name="40% - Accent6 9 3" xfId="3221"/>
    <cellStyle name="40% - Accent6 9 4" xfId="4782"/>
    <cellStyle name="40% - Акцент1 2" xfId="361"/>
    <cellStyle name="40% - Акцент1 2 2" xfId="1807"/>
    <cellStyle name="40% - Акцент1 2 2 2" xfId="2535"/>
    <cellStyle name="40% - Акцент1 2 2 2 2" xfId="4116"/>
    <cellStyle name="40% - Акцент1 2 2 2 3" xfId="5677"/>
    <cellStyle name="40% - Акцент1 2 2 3" xfId="3390"/>
    <cellStyle name="40% - Акцент1 2 2 4" xfId="4951"/>
    <cellStyle name="40% - Акцент1 2 3" xfId="2172"/>
    <cellStyle name="40% - Акцент1 2 3 2" xfId="3753"/>
    <cellStyle name="40% - Акцент1 2 3 3" xfId="5314"/>
    <cellStyle name="40% - Акцент1 2 4" xfId="3027"/>
    <cellStyle name="40% - Акцент1 2 5" xfId="4588"/>
    <cellStyle name="40% - Акцент2 2" xfId="362"/>
    <cellStyle name="40% - Акцент2 2 2" xfId="1808"/>
    <cellStyle name="40% - Акцент2 2 2 2" xfId="2536"/>
    <cellStyle name="40% - Акцент2 2 2 2 2" xfId="4117"/>
    <cellStyle name="40% - Акцент2 2 2 2 3" xfId="5678"/>
    <cellStyle name="40% - Акцент2 2 2 3" xfId="3391"/>
    <cellStyle name="40% - Акцент2 2 2 4" xfId="4952"/>
    <cellStyle name="40% - Акцент2 2 3" xfId="2173"/>
    <cellStyle name="40% - Акцент2 2 3 2" xfId="3754"/>
    <cellStyle name="40% - Акцент2 2 3 3" xfId="5315"/>
    <cellStyle name="40% - Акцент2 2 4" xfId="3028"/>
    <cellStyle name="40% - Акцент2 2 5" xfId="4589"/>
    <cellStyle name="40% - Акцент3 2" xfId="363"/>
    <cellStyle name="40% - Акцент3 2 2" xfId="1809"/>
    <cellStyle name="40% - Акцент3 2 2 2" xfId="2537"/>
    <cellStyle name="40% - Акцент3 2 2 2 2" xfId="4118"/>
    <cellStyle name="40% - Акцент3 2 2 2 3" xfId="5679"/>
    <cellStyle name="40% - Акцент3 2 2 3" xfId="3392"/>
    <cellStyle name="40% - Акцент3 2 2 4" xfId="4953"/>
    <cellStyle name="40% - Акцент3 2 3" xfId="2174"/>
    <cellStyle name="40% - Акцент3 2 3 2" xfId="3755"/>
    <cellStyle name="40% - Акцент3 2 3 3" xfId="5316"/>
    <cellStyle name="40% - Акцент3 2 4" xfId="3029"/>
    <cellStyle name="40% - Акцент3 2 5" xfId="4590"/>
    <cellStyle name="40% - Акцент4 2" xfId="364"/>
    <cellStyle name="40% - Акцент4 2 2" xfId="1810"/>
    <cellStyle name="40% - Акцент4 2 2 2" xfId="2538"/>
    <cellStyle name="40% - Акцент4 2 2 2 2" xfId="4119"/>
    <cellStyle name="40% - Акцент4 2 2 2 3" xfId="5680"/>
    <cellStyle name="40% - Акцент4 2 2 3" xfId="3393"/>
    <cellStyle name="40% - Акцент4 2 2 4" xfId="4954"/>
    <cellStyle name="40% - Акцент4 2 3" xfId="2175"/>
    <cellStyle name="40% - Акцент4 2 3 2" xfId="3756"/>
    <cellStyle name="40% - Акцент4 2 3 3" xfId="5317"/>
    <cellStyle name="40% - Акцент4 2 4" xfId="3030"/>
    <cellStyle name="40% - Акцент4 2 5" xfId="4591"/>
    <cellStyle name="40% - Акцент5 2" xfId="365"/>
    <cellStyle name="40% - Акцент5 2 2" xfId="1811"/>
    <cellStyle name="40% - Акцент5 2 2 2" xfId="2539"/>
    <cellStyle name="40% - Акцент5 2 2 2 2" xfId="4120"/>
    <cellStyle name="40% - Акцент5 2 2 2 3" xfId="5681"/>
    <cellStyle name="40% - Акцент5 2 2 3" xfId="3394"/>
    <cellStyle name="40% - Акцент5 2 2 4" xfId="4955"/>
    <cellStyle name="40% - Акцент5 2 3" xfId="2176"/>
    <cellStyle name="40% - Акцент5 2 3 2" xfId="3757"/>
    <cellStyle name="40% - Акцент5 2 3 3" xfId="5318"/>
    <cellStyle name="40% - Акцент5 2 4" xfId="3031"/>
    <cellStyle name="40% - Акцент5 2 5" xfId="4592"/>
    <cellStyle name="40% - Акцент6 2" xfId="366"/>
    <cellStyle name="40% - Акцент6 2 2" xfId="1812"/>
    <cellStyle name="40% - Акцент6 2 2 2" xfId="2540"/>
    <cellStyle name="40% - Акцент6 2 2 2 2" xfId="4121"/>
    <cellStyle name="40% - Акцент6 2 2 2 3" xfId="5682"/>
    <cellStyle name="40% - Акцент6 2 2 3" xfId="3395"/>
    <cellStyle name="40% - Акцент6 2 2 4" xfId="4956"/>
    <cellStyle name="40% - Акцент6 2 3" xfId="2177"/>
    <cellStyle name="40% - Акцент6 2 3 2" xfId="3758"/>
    <cellStyle name="40% - Акцент6 2 3 3" xfId="5319"/>
    <cellStyle name="40% - Акцент6 2 4" xfId="3032"/>
    <cellStyle name="40% - Акцент6 2 5" xfId="4593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10" xfId="4594"/>
    <cellStyle name="Comma 3 2 2" xfId="700"/>
    <cellStyle name="Comma 3 2 2 2" xfId="701"/>
    <cellStyle name="Comma 3 2 2 2 2" xfId="1815"/>
    <cellStyle name="Comma 3 2 2 2 2 2" xfId="2543"/>
    <cellStyle name="Comma 3 2 2 2 2 2 2" xfId="4124"/>
    <cellStyle name="Comma 3 2 2 2 2 2 3" xfId="5685"/>
    <cellStyle name="Comma 3 2 2 2 2 3" xfId="3398"/>
    <cellStyle name="Comma 3 2 2 2 2 4" xfId="4959"/>
    <cellStyle name="Comma 3 2 2 2 3" xfId="2180"/>
    <cellStyle name="Comma 3 2 2 2 3 2" xfId="3761"/>
    <cellStyle name="Comma 3 2 2 2 3 3" xfId="5322"/>
    <cellStyle name="Comma 3 2 2 2 4" xfId="3035"/>
    <cellStyle name="Comma 3 2 2 2 5" xfId="4596"/>
    <cellStyle name="Comma 3 2 2 3" xfId="702"/>
    <cellStyle name="Comma 3 2 2 3 2" xfId="703"/>
    <cellStyle name="Comma 3 2 2 3 2 2" xfId="1817"/>
    <cellStyle name="Comma 3 2 2 3 2 2 2" xfId="2545"/>
    <cellStyle name="Comma 3 2 2 3 2 2 2 2" xfId="4126"/>
    <cellStyle name="Comma 3 2 2 3 2 2 2 3" xfId="5687"/>
    <cellStyle name="Comma 3 2 2 3 2 2 3" xfId="3400"/>
    <cellStyle name="Comma 3 2 2 3 2 2 4" xfId="4961"/>
    <cellStyle name="Comma 3 2 2 3 2 3" xfId="2182"/>
    <cellStyle name="Comma 3 2 2 3 2 3 2" xfId="3763"/>
    <cellStyle name="Comma 3 2 2 3 2 3 3" xfId="5324"/>
    <cellStyle name="Comma 3 2 2 3 2 4" xfId="3037"/>
    <cellStyle name="Comma 3 2 2 3 2 5" xfId="4598"/>
    <cellStyle name="Comma 3 2 2 3 3" xfId="1816"/>
    <cellStyle name="Comma 3 2 2 3 3 2" xfId="2544"/>
    <cellStyle name="Comma 3 2 2 3 3 2 2" xfId="4125"/>
    <cellStyle name="Comma 3 2 2 3 3 2 3" xfId="5686"/>
    <cellStyle name="Comma 3 2 2 3 3 3" xfId="3399"/>
    <cellStyle name="Comma 3 2 2 3 3 4" xfId="4960"/>
    <cellStyle name="Comma 3 2 2 3 4" xfId="2181"/>
    <cellStyle name="Comma 3 2 2 3 4 2" xfId="3762"/>
    <cellStyle name="Comma 3 2 2 3 4 3" xfId="5323"/>
    <cellStyle name="Comma 3 2 2 3 5" xfId="3036"/>
    <cellStyle name="Comma 3 2 2 3 6" xfId="4597"/>
    <cellStyle name="Comma 3 2 2 4" xfId="1814"/>
    <cellStyle name="Comma 3 2 2 4 2" xfId="2542"/>
    <cellStyle name="Comma 3 2 2 4 2 2" xfId="4123"/>
    <cellStyle name="Comma 3 2 2 4 2 3" xfId="5684"/>
    <cellStyle name="Comma 3 2 2 4 3" xfId="3397"/>
    <cellStyle name="Comma 3 2 2 4 4" xfId="4958"/>
    <cellStyle name="Comma 3 2 2 5" xfId="2179"/>
    <cellStyle name="Comma 3 2 2 5 2" xfId="3760"/>
    <cellStyle name="Comma 3 2 2 5 3" xfId="5321"/>
    <cellStyle name="Comma 3 2 2 6" xfId="3034"/>
    <cellStyle name="Comma 3 2 2 7" xfId="4595"/>
    <cellStyle name="Comma 3 2 3" xfId="704"/>
    <cellStyle name="Comma 3 2 3 2" xfId="705"/>
    <cellStyle name="Comma 3 2 3 2 2" xfId="1819"/>
    <cellStyle name="Comma 3 2 3 2 2 2" xfId="2547"/>
    <cellStyle name="Comma 3 2 3 2 2 2 2" xfId="4128"/>
    <cellStyle name="Comma 3 2 3 2 2 2 3" xfId="5689"/>
    <cellStyle name="Comma 3 2 3 2 2 3" xfId="3402"/>
    <cellStyle name="Comma 3 2 3 2 2 4" xfId="4963"/>
    <cellStyle name="Comma 3 2 3 2 3" xfId="2184"/>
    <cellStyle name="Comma 3 2 3 2 3 2" xfId="3765"/>
    <cellStyle name="Comma 3 2 3 2 3 3" xfId="5326"/>
    <cellStyle name="Comma 3 2 3 2 4" xfId="3039"/>
    <cellStyle name="Comma 3 2 3 2 5" xfId="4600"/>
    <cellStyle name="Comma 3 2 3 3" xfId="706"/>
    <cellStyle name="Comma 3 2 3 3 2" xfId="1820"/>
    <cellStyle name="Comma 3 2 3 3 2 2" xfId="2548"/>
    <cellStyle name="Comma 3 2 3 3 2 2 2" xfId="4129"/>
    <cellStyle name="Comma 3 2 3 3 2 2 3" xfId="5690"/>
    <cellStyle name="Comma 3 2 3 3 2 3" xfId="3403"/>
    <cellStyle name="Comma 3 2 3 3 2 4" xfId="4964"/>
    <cellStyle name="Comma 3 2 3 3 3" xfId="2185"/>
    <cellStyle name="Comma 3 2 3 3 3 2" xfId="3766"/>
    <cellStyle name="Comma 3 2 3 3 3 3" xfId="5327"/>
    <cellStyle name="Comma 3 2 3 3 4" xfId="3040"/>
    <cellStyle name="Comma 3 2 3 3 5" xfId="4601"/>
    <cellStyle name="Comma 3 2 3 4" xfId="1818"/>
    <cellStyle name="Comma 3 2 3 4 2" xfId="2546"/>
    <cellStyle name="Comma 3 2 3 4 2 2" xfId="4127"/>
    <cellStyle name="Comma 3 2 3 4 2 3" xfId="5688"/>
    <cellStyle name="Comma 3 2 3 4 3" xfId="3401"/>
    <cellStyle name="Comma 3 2 3 4 4" xfId="4962"/>
    <cellStyle name="Comma 3 2 3 5" xfId="2183"/>
    <cellStyle name="Comma 3 2 3 5 2" xfId="3764"/>
    <cellStyle name="Comma 3 2 3 5 3" xfId="5325"/>
    <cellStyle name="Comma 3 2 3 6" xfId="3038"/>
    <cellStyle name="Comma 3 2 3 7" xfId="4599"/>
    <cellStyle name="Comma 3 2 4" xfId="707"/>
    <cellStyle name="Comma 3 2 4 2" xfId="1821"/>
    <cellStyle name="Comma 3 2 4 2 2" xfId="2549"/>
    <cellStyle name="Comma 3 2 4 2 2 2" xfId="4130"/>
    <cellStyle name="Comma 3 2 4 2 2 3" xfId="5691"/>
    <cellStyle name="Comma 3 2 4 2 3" xfId="3404"/>
    <cellStyle name="Comma 3 2 4 2 4" xfId="4965"/>
    <cellStyle name="Comma 3 2 4 3" xfId="2186"/>
    <cellStyle name="Comma 3 2 4 3 2" xfId="3767"/>
    <cellStyle name="Comma 3 2 4 3 3" xfId="5328"/>
    <cellStyle name="Comma 3 2 4 4" xfId="3041"/>
    <cellStyle name="Comma 3 2 4 5" xfId="4602"/>
    <cellStyle name="Comma 3 2 5" xfId="708"/>
    <cellStyle name="Comma 3 2 5 2" xfId="709"/>
    <cellStyle name="Comma 3 2 5 2 2" xfId="1822"/>
    <cellStyle name="Comma 3 2 5 2 2 2" xfId="2550"/>
    <cellStyle name="Comma 3 2 5 2 2 2 2" xfId="4131"/>
    <cellStyle name="Comma 3 2 5 2 2 2 3" xfId="5692"/>
    <cellStyle name="Comma 3 2 5 2 2 3" xfId="3405"/>
    <cellStyle name="Comma 3 2 5 2 2 4" xfId="4966"/>
    <cellStyle name="Comma 3 2 5 2 3" xfId="2187"/>
    <cellStyle name="Comma 3 2 5 2 3 2" xfId="3768"/>
    <cellStyle name="Comma 3 2 5 2 3 3" xfId="5329"/>
    <cellStyle name="Comma 3 2 5 2 4" xfId="3042"/>
    <cellStyle name="Comma 3 2 5 2 5" xfId="4603"/>
    <cellStyle name="Comma 3 2 6" xfId="710"/>
    <cellStyle name="Comma 3 2 6 2" xfId="1823"/>
    <cellStyle name="Comma 3 2 6 2 2" xfId="2551"/>
    <cellStyle name="Comma 3 2 6 2 2 2" xfId="4132"/>
    <cellStyle name="Comma 3 2 6 2 2 3" xfId="5693"/>
    <cellStyle name="Comma 3 2 6 2 3" xfId="3406"/>
    <cellStyle name="Comma 3 2 6 2 4" xfId="4967"/>
    <cellStyle name="Comma 3 2 6 3" xfId="2188"/>
    <cellStyle name="Comma 3 2 6 3 2" xfId="3769"/>
    <cellStyle name="Comma 3 2 6 3 3" xfId="5330"/>
    <cellStyle name="Comma 3 2 6 4" xfId="3043"/>
    <cellStyle name="Comma 3 2 6 5" xfId="4604"/>
    <cellStyle name="Comma 3 2 7" xfId="1813"/>
    <cellStyle name="Comma 3 2 7 2" xfId="2541"/>
    <cellStyle name="Comma 3 2 7 2 2" xfId="4122"/>
    <cellStyle name="Comma 3 2 7 2 3" xfId="5683"/>
    <cellStyle name="Comma 3 2 7 3" xfId="3396"/>
    <cellStyle name="Comma 3 2 7 4" xfId="4957"/>
    <cellStyle name="Comma 3 2 8" xfId="2178"/>
    <cellStyle name="Comma 3 2 8 2" xfId="3759"/>
    <cellStyle name="Comma 3 2 8 3" xfId="5320"/>
    <cellStyle name="Comma 3 2 9" xfId="3033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2 2 2" xfId="4133"/>
    <cellStyle name="Comma 33 2 2 3" xfId="5694"/>
    <cellStyle name="Comma 33 2 3" xfId="3407"/>
    <cellStyle name="Comma 33 2 4" xfId="4968"/>
    <cellStyle name="Comma 33 3" xfId="2189"/>
    <cellStyle name="Comma 33 3 2" xfId="3770"/>
    <cellStyle name="Comma 33 3 3" xfId="5331"/>
    <cellStyle name="Comma 33 4" xfId="3044"/>
    <cellStyle name="Comma 33 5" xfId="4605"/>
    <cellStyle name="Comma 34" xfId="730"/>
    <cellStyle name="Comma 35" xfId="1991"/>
    <cellStyle name="Comma 35 2" xfId="2719"/>
    <cellStyle name="Comma 36" xfId="2748"/>
    <cellStyle name="Comma 36 2" xfId="4324"/>
    <cellStyle name="Comma 36 3" xfId="5885"/>
    <cellStyle name="Comma 37" xfId="2764"/>
    <cellStyle name="Comma 37 2" xfId="4339"/>
    <cellStyle name="Comma 37 3" xfId="5900"/>
    <cellStyle name="Comma 38" xfId="2763"/>
    <cellStyle name="Comma 38 2" xfId="4338"/>
    <cellStyle name="Comma 38 3" xfId="5899"/>
    <cellStyle name="Comma 39" xfId="2781"/>
    <cellStyle name="Comma 39 2" xfId="4354"/>
    <cellStyle name="Comma 39 3" xfId="5915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6 2 2" xfId="3989"/>
    <cellStyle name="Comma 4 6 2 3" xfId="5550"/>
    <cellStyle name="Comma 4 6 3" xfId="3263"/>
    <cellStyle name="Comma 4 6 4" xfId="4824"/>
    <cellStyle name="Comma 4 7" xfId="2045"/>
    <cellStyle name="Comma 4 7 2" xfId="3626"/>
    <cellStyle name="Comma 4 7 3" xfId="5187"/>
    <cellStyle name="Comma 4 8" xfId="2900"/>
    <cellStyle name="Comma 4 9" xfId="4461"/>
    <cellStyle name="Comma 40" xfId="2780"/>
    <cellStyle name="Comma 40 2" xfId="4353"/>
    <cellStyle name="Comma 40 3" xfId="5914"/>
    <cellStyle name="Comma 41" xfId="2782"/>
    <cellStyle name="Comma 41 2" xfId="4355"/>
    <cellStyle name="Comma 41 3" xfId="5916"/>
    <cellStyle name="Comma 42" xfId="2799"/>
    <cellStyle name="Comma 42 2" xfId="4369"/>
    <cellStyle name="Comma 42 3" xfId="5930"/>
    <cellStyle name="Comma 43" xfId="2814"/>
    <cellStyle name="Comma 43 2" xfId="4383"/>
    <cellStyle name="Comma 43 3" xfId="5944"/>
    <cellStyle name="Comma 44" xfId="2822"/>
    <cellStyle name="Comma 44 2" xfId="4389"/>
    <cellStyle name="Comma 44 3" xfId="5950"/>
    <cellStyle name="Comma 45" xfId="2818"/>
    <cellStyle name="Comma 45 2" xfId="4385"/>
    <cellStyle name="Comma 45 3" xfId="5946"/>
    <cellStyle name="Comma 46" xfId="2821"/>
    <cellStyle name="Comma 46 2" xfId="4388"/>
    <cellStyle name="Comma 46 3" xfId="5949"/>
    <cellStyle name="Comma 47" xfId="2819"/>
    <cellStyle name="Comma 47 2" xfId="4386"/>
    <cellStyle name="Comma 47 3" xfId="5947"/>
    <cellStyle name="Comma 48" xfId="2820"/>
    <cellStyle name="Comma 48 2" xfId="4387"/>
    <cellStyle name="Comma 48 3" xfId="5948"/>
    <cellStyle name="Comma 49" xfId="2829"/>
    <cellStyle name="Comma 49 2" xfId="4392"/>
    <cellStyle name="Comma 49 3" xfId="5953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4 2 2" xfId="4134"/>
    <cellStyle name="Comma 5 4 4 2 3" xfId="5695"/>
    <cellStyle name="Comma 5 4 4 3" xfId="3408"/>
    <cellStyle name="Comma 5 4 4 4" xfId="4969"/>
    <cellStyle name="Comma 5 4 5" xfId="2190"/>
    <cellStyle name="Comma 5 4 5 2" xfId="3771"/>
    <cellStyle name="Comma 5 4 5 3" xfId="5332"/>
    <cellStyle name="Comma 5 4 6" xfId="3045"/>
    <cellStyle name="Comma 5 4 7" xfId="4606"/>
    <cellStyle name="Comma 5 5" xfId="749"/>
    <cellStyle name="Comma 5 6" xfId="750"/>
    <cellStyle name="Comma 50" xfId="2827"/>
    <cellStyle name="Comma 50 2" xfId="4390"/>
    <cellStyle name="Comma 50 3" xfId="5951"/>
    <cellStyle name="Comma 51" xfId="2844"/>
    <cellStyle name="Comma 51 2" xfId="4406"/>
    <cellStyle name="Comma 51 3" xfId="5967"/>
    <cellStyle name="Comma 52" xfId="2843"/>
    <cellStyle name="Comma 52 2" xfId="4405"/>
    <cellStyle name="Comma 52 3" xfId="5966"/>
    <cellStyle name="Comma 6" xfId="751"/>
    <cellStyle name="Comma 6 10" xfId="3046"/>
    <cellStyle name="Comma 6 11" xfId="4607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2 2 2" xfId="4137"/>
    <cellStyle name="Comma 6 3 2 2 2 3" xfId="5698"/>
    <cellStyle name="Comma 6 3 2 2 3" xfId="3411"/>
    <cellStyle name="Comma 6 3 2 2 4" xfId="4972"/>
    <cellStyle name="Comma 6 3 2 3" xfId="2193"/>
    <cellStyle name="Comma 6 3 2 3 2" xfId="3774"/>
    <cellStyle name="Comma 6 3 2 3 3" xfId="5335"/>
    <cellStyle name="Comma 6 3 2 4" xfId="3048"/>
    <cellStyle name="Comma 6 3 2 5" xfId="4609"/>
    <cellStyle name="Comma 6 3 3" xfId="757"/>
    <cellStyle name="Comma 6 3 3 2" xfId="758"/>
    <cellStyle name="Comma 6 3 3 2 2" xfId="1829"/>
    <cellStyle name="Comma 6 3 3 2 2 2" xfId="2557"/>
    <cellStyle name="Comma 6 3 3 2 2 2 2" xfId="4138"/>
    <cellStyle name="Comma 6 3 3 2 2 2 3" xfId="5699"/>
    <cellStyle name="Comma 6 3 3 2 2 3" xfId="3412"/>
    <cellStyle name="Comma 6 3 3 2 2 4" xfId="4973"/>
    <cellStyle name="Comma 6 3 3 2 3" xfId="2194"/>
    <cellStyle name="Comma 6 3 3 2 3 2" xfId="3775"/>
    <cellStyle name="Comma 6 3 3 2 3 3" xfId="5336"/>
    <cellStyle name="Comma 6 3 3 2 4" xfId="3049"/>
    <cellStyle name="Comma 6 3 3 2 5" xfId="4610"/>
    <cellStyle name="Comma 6 3 4" xfId="1827"/>
    <cellStyle name="Comma 6 3 4 2" xfId="2555"/>
    <cellStyle name="Comma 6 3 4 2 2" xfId="4136"/>
    <cellStyle name="Comma 6 3 4 2 3" xfId="5697"/>
    <cellStyle name="Comma 6 3 4 3" xfId="3410"/>
    <cellStyle name="Comma 6 3 4 4" xfId="4971"/>
    <cellStyle name="Comma 6 3 5" xfId="2192"/>
    <cellStyle name="Comma 6 3 5 2" xfId="3773"/>
    <cellStyle name="Comma 6 3 5 3" xfId="5334"/>
    <cellStyle name="Comma 6 3 6" xfId="3047"/>
    <cellStyle name="Comma 6 3 7" xfId="4608"/>
    <cellStyle name="Comma 6 4" xfId="759"/>
    <cellStyle name="Comma 6 4 2" xfId="760"/>
    <cellStyle name="Comma 6 4 2 2" xfId="1831"/>
    <cellStyle name="Comma 6 4 2 2 2" xfId="2559"/>
    <cellStyle name="Comma 6 4 2 2 2 2" xfId="4140"/>
    <cellStyle name="Comma 6 4 2 2 2 3" xfId="5701"/>
    <cellStyle name="Comma 6 4 2 2 3" xfId="3414"/>
    <cellStyle name="Comma 6 4 2 2 4" xfId="4975"/>
    <cellStyle name="Comma 6 4 2 3" xfId="2196"/>
    <cellStyle name="Comma 6 4 2 3 2" xfId="3777"/>
    <cellStyle name="Comma 6 4 2 3 3" xfId="5338"/>
    <cellStyle name="Comma 6 4 2 4" xfId="3051"/>
    <cellStyle name="Comma 6 4 2 5" xfId="4612"/>
    <cellStyle name="Comma 6 4 3" xfId="761"/>
    <cellStyle name="Comma 6 4 3 2" xfId="1832"/>
    <cellStyle name="Comma 6 4 3 2 2" xfId="2560"/>
    <cellStyle name="Comma 6 4 3 2 2 2" xfId="4141"/>
    <cellStyle name="Comma 6 4 3 2 2 3" xfId="5702"/>
    <cellStyle name="Comma 6 4 3 2 3" xfId="3415"/>
    <cellStyle name="Comma 6 4 3 2 4" xfId="4976"/>
    <cellStyle name="Comma 6 4 3 3" xfId="2197"/>
    <cellStyle name="Comma 6 4 3 3 2" xfId="3778"/>
    <cellStyle name="Comma 6 4 3 3 3" xfId="5339"/>
    <cellStyle name="Comma 6 4 3 4" xfId="3052"/>
    <cellStyle name="Comma 6 4 3 5" xfId="4613"/>
    <cellStyle name="Comma 6 4 4" xfId="1830"/>
    <cellStyle name="Comma 6 4 4 2" xfId="2558"/>
    <cellStyle name="Comma 6 4 4 2 2" xfId="4139"/>
    <cellStyle name="Comma 6 4 4 2 3" xfId="5700"/>
    <cellStyle name="Comma 6 4 4 3" xfId="3413"/>
    <cellStyle name="Comma 6 4 4 4" xfId="4974"/>
    <cellStyle name="Comma 6 4 5" xfId="2195"/>
    <cellStyle name="Comma 6 4 5 2" xfId="3776"/>
    <cellStyle name="Comma 6 4 5 3" xfId="5337"/>
    <cellStyle name="Comma 6 4 6" xfId="3050"/>
    <cellStyle name="Comma 6 4 7" xfId="4611"/>
    <cellStyle name="Comma 6 5" xfId="762"/>
    <cellStyle name="Comma 6 5 2" xfId="763"/>
    <cellStyle name="Comma 6 5 2 2" xfId="1834"/>
    <cellStyle name="Comma 6 5 2 2 2" xfId="2562"/>
    <cellStyle name="Comma 6 5 2 2 2 2" xfId="4143"/>
    <cellStyle name="Comma 6 5 2 2 2 3" xfId="5704"/>
    <cellStyle name="Comma 6 5 2 2 3" xfId="3417"/>
    <cellStyle name="Comma 6 5 2 2 4" xfId="4978"/>
    <cellStyle name="Comma 6 5 2 3" xfId="2199"/>
    <cellStyle name="Comma 6 5 2 3 2" xfId="3780"/>
    <cellStyle name="Comma 6 5 2 3 3" xfId="5341"/>
    <cellStyle name="Comma 6 5 2 4" xfId="3054"/>
    <cellStyle name="Comma 6 5 2 5" xfId="4615"/>
    <cellStyle name="Comma 6 5 3" xfId="764"/>
    <cellStyle name="Comma 6 5 3 2" xfId="1835"/>
    <cellStyle name="Comma 6 5 3 2 2" xfId="2563"/>
    <cellStyle name="Comma 6 5 3 2 2 2" xfId="4144"/>
    <cellStyle name="Comma 6 5 3 2 2 3" xfId="5705"/>
    <cellStyle name="Comma 6 5 3 2 3" xfId="3418"/>
    <cellStyle name="Comma 6 5 3 2 4" xfId="4979"/>
    <cellStyle name="Comma 6 5 3 3" xfId="2200"/>
    <cellStyle name="Comma 6 5 3 3 2" xfId="3781"/>
    <cellStyle name="Comma 6 5 3 3 3" xfId="5342"/>
    <cellStyle name="Comma 6 5 3 4" xfId="3055"/>
    <cellStyle name="Comma 6 5 3 5" xfId="4616"/>
    <cellStyle name="Comma 6 5 4" xfId="1833"/>
    <cellStyle name="Comma 6 5 4 2" xfId="2561"/>
    <cellStyle name="Comma 6 5 4 2 2" xfId="4142"/>
    <cellStyle name="Comma 6 5 4 2 3" xfId="5703"/>
    <cellStyle name="Comma 6 5 4 3" xfId="3416"/>
    <cellStyle name="Comma 6 5 4 4" xfId="4977"/>
    <cellStyle name="Comma 6 5 5" xfId="2198"/>
    <cellStyle name="Comma 6 5 5 2" xfId="3779"/>
    <cellStyle name="Comma 6 5 5 3" xfId="5340"/>
    <cellStyle name="Comma 6 5 6" xfId="3053"/>
    <cellStyle name="Comma 6 5 7" xfId="4614"/>
    <cellStyle name="Comma 6 6" xfId="765"/>
    <cellStyle name="Comma 6 6 2" xfId="1836"/>
    <cellStyle name="Comma 6 6 2 2" xfId="2564"/>
    <cellStyle name="Comma 6 6 2 2 2" xfId="4145"/>
    <cellStyle name="Comma 6 6 2 2 3" xfId="5706"/>
    <cellStyle name="Comma 6 6 2 3" xfId="3419"/>
    <cellStyle name="Comma 6 6 2 4" xfId="4980"/>
    <cellStyle name="Comma 6 6 3" xfId="2201"/>
    <cellStyle name="Comma 6 6 3 2" xfId="3782"/>
    <cellStyle name="Comma 6 6 3 3" xfId="5343"/>
    <cellStyle name="Comma 6 6 4" xfId="3056"/>
    <cellStyle name="Comma 6 6 5" xfId="4617"/>
    <cellStyle name="Comma 6 7" xfId="766"/>
    <cellStyle name="Comma 6 7 2" xfId="767"/>
    <cellStyle name="Comma 6 7 2 2" xfId="1837"/>
    <cellStyle name="Comma 6 7 2 2 2" xfId="2565"/>
    <cellStyle name="Comma 6 7 2 2 2 2" xfId="4146"/>
    <cellStyle name="Comma 6 7 2 2 2 3" xfId="5707"/>
    <cellStyle name="Comma 6 7 2 2 3" xfId="3420"/>
    <cellStyle name="Comma 6 7 2 2 4" xfId="4981"/>
    <cellStyle name="Comma 6 7 2 3" xfId="2202"/>
    <cellStyle name="Comma 6 7 2 3 2" xfId="3783"/>
    <cellStyle name="Comma 6 7 2 3 3" xfId="5344"/>
    <cellStyle name="Comma 6 7 2 4" xfId="3057"/>
    <cellStyle name="Comma 6 7 2 5" xfId="4618"/>
    <cellStyle name="Comma 6 8" xfId="1826"/>
    <cellStyle name="Comma 6 8 2" xfId="2554"/>
    <cellStyle name="Comma 6 8 2 2" xfId="4135"/>
    <cellStyle name="Comma 6 8 2 3" xfId="5696"/>
    <cellStyle name="Comma 6 8 3" xfId="3409"/>
    <cellStyle name="Comma 6 8 4" xfId="4970"/>
    <cellStyle name="Comma 6 9" xfId="2191"/>
    <cellStyle name="Comma 6 9 2" xfId="3772"/>
    <cellStyle name="Comma 6 9 3" xfId="5333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3 2 2" xfId="4148"/>
    <cellStyle name="Comma 9 2 3 2 3" xfId="5709"/>
    <cellStyle name="Comma 9 2 3 3" xfId="3422"/>
    <cellStyle name="Comma 9 2 3 4" xfId="4983"/>
    <cellStyle name="Comma 9 2 4" xfId="2204"/>
    <cellStyle name="Comma 9 2 4 2" xfId="3785"/>
    <cellStyle name="Comma 9 2 4 3" xfId="5346"/>
    <cellStyle name="Comma 9 2 5" xfId="3059"/>
    <cellStyle name="Comma 9 2 6" xfId="4620"/>
    <cellStyle name="Comma 9 3" xfId="784"/>
    <cellStyle name="Comma 9 3 2" xfId="785"/>
    <cellStyle name="Comma 9 3 2 2" xfId="1840"/>
    <cellStyle name="Comma 9 3 2 2 2" xfId="2568"/>
    <cellStyle name="Comma 9 3 2 2 2 2" xfId="4149"/>
    <cellStyle name="Comma 9 3 2 2 2 3" xfId="5710"/>
    <cellStyle name="Comma 9 3 2 2 3" xfId="3423"/>
    <cellStyle name="Comma 9 3 2 2 4" xfId="4984"/>
    <cellStyle name="Comma 9 3 2 3" xfId="2205"/>
    <cellStyle name="Comma 9 3 2 3 2" xfId="3786"/>
    <cellStyle name="Comma 9 3 2 3 3" xfId="5347"/>
    <cellStyle name="Comma 9 3 2 4" xfId="3060"/>
    <cellStyle name="Comma 9 3 2 5" xfId="4621"/>
    <cellStyle name="Comma 9 4" xfId="1838"/>
    <cellStyle name="Comma 9 4 2" xfId="2566"/>
    <cellStyle name="Comma 9 4 2 2" xfId="4147"/>
    <cellStyle name="Comma 9 4 2 3" xfId="5708"/>
    <cellStyle name="Comma 9 4 3" xfId="3421"/>
    <cellStyle name="Comma 9 4 4" xfId="4982"/>
    <cellStyle name="Comma 9 5" xfId="2203"/>
    <cellStyle name="Comma 9 5 2" xfId="3784"/>
    <cellStyle name="Comma 9 5 3" xfId="5345"/>
    <cellStyle name="Comma 9 6" xfId="3058"/>
    <cellStyle name="Comma 9 7" xfId="4619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2 2 2" xfId="4150"/>
    <cellStyle name="Normal 10 5 2 2 3" xfId="5711"/>
    <cellStyle name="Normal 10 5 2 3" xfId="3424"/>
    <cellStyle name="Normal 10 5 2 4" xfId="4985"/>
    <cellStyle name="Normal 10 5 3" xfId="2206"/>
    <cellStyle name="Normal 10 5 3 2" xfId="3787"/>
    <cellStyle name="Normal 10 5 3 3" xfId="5348"/>
    <cellStyle name="Normal 10 5 4" xfId="3061"/>
    <cellStyle name="Normal 10 5 5" xfId="4622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2 2 2" xfId="4152"/>
    <cellStyle name="Normal 11 3 2 2 2 3" xfId="5713"/>
    <cellStyle name="Normal 11 3 2 2 3" xfId="3426"/>
    <cellStyle name="Normal 11 3 2 2 4" xfId="4987"/>
    <cellStyle name="Normal 11 3 2 3" xfId="2208"/>
    <cellStyle name="Normal 11 3 2 3 2" xfId="3789"/>
    <cellStyle name="Normal 11 3 2 3 3" xfId="5350"/>
    <cellStyle name="Normal 11 3 2 4" xfId="3063"/>
    <cellStyle name="Normal 11 3 2 5" xfId="4624"/>
    <cellStyle name="Normal 11 3 3" xfId="942"/>
    <cellStyle name="Normal 11 3 3 2" xfId="943"/>
    <cellStyle name="Normal 11 3 3 2 2" xfId="1844"/>
    <cellStyle name="Normal 11 3 3 2 2 2" xfId="2572"/>
    <cellStyle name="Normal 11 3 3 2 2 2 2" xfId="4153"/>
    <cellStyle name="Normal 11 3 3 2 2 2 3" xfId="5714"/>
    <cellStyle name="Normal 11 3 3 2 2 3" xfId="3427"/>
    <cellStyle name="Normal 11 3 3 2 2 4" xfId="4988"/>
    <cellStyle name="Normal 11 3 3 2 3" xfId="2209"/>
    <cellStyle name="Normal 11 3 3 2 3 2" xfId="3790"/>
    <cellStyle name="Normal 11 3 3 2 3 3" xfId="5351"/>
    <cellStyle name="Normal 11 3 3 2 4" xfId="3064"/>
    <cellStyle name="Normal 11 3 3 2 5" xfId="4625"/>
    <cellStyle name="Normal 11 3 4" xfId="1842"/>
    <cellStyle name="Normal 11 3 4 2" xfId="2570"/>
    <cellStyle name="Normal 11 3 4 2 2" xfId="4151"/>
    <cellStyle name="Normal 11 3 4 2 3" xfId="5712"/>
    <cellStyle name="Normal 11 3 4 3" xfId="3425"/>
    <cellStyle name="Normal 11 3 4 4" xfId="4986"/>
    <cellStyle name="Normal 11 3 5" xfId="2207"/>
    <cellStyle name="Normal 11 3 5 2" xfId="3788"/>
    <cellStyle name="Normal 11 3 5 3" xfId="5349"/>
    <cellStyle name="Normal 11 3 6" xfId="3062"/>
    <cellStyle name="Normal 11 3 7" xfId="4623"/>
    <cellStyle name="Normal 11 4" xfId="944"/>
    <cellStyle name="Normal 11 4 2" xfId="945"/>
    <cellStyle name="Normal 11 4 2 2" xfId="1846"/>
    <cellStyle name="Normal 11 4 2 2 2" xfId="2574"/>
    <cellStyle name="Normal 11 4 2 2 2 2" xfId="4155"/>
    <cellStyle name="Normal 11 4 2 2 2 3" xfId="5716"/>
    <cellStyle name="Normal 11 4 2 2 3" xfId="3429"/>
    <cellStyle name="Normal 11 4 2 2 4" xfId="4990"/>
    <cellStyle name="Normal 11 4 2 3" xfId="2211"/>
    <cellStyle name="Normal 11 4 2 3 2" xfId="3792"/>
    <cellStyle name="Normal 11 4 2 3 3" xfId="5353"/>
    <cellStyle name="Normal 11 4 2 4" xfId="3066"/>
    <cellStyle name="Normal 11 4 2 5" xfId="4627"/>
    <cellStyle name="Normal 11 4 3" xfId="946"/>
    <cellStyle name="Normal 11 4 3 2" xfId="947"/>
    <cellStyle name="Normal 11 4 3 2 2" xfId="1847"/>
    <cellStyle name="Normal 11 4 3 2 2 2" xfId="2575"/>
    <cellStyle name="Normal 11 4 3 2 2 2 2" xfId="4156"/>
    <cellStyle name="Normal 11 4 3 2 2 2 3" xfId="5717"/>
    <cellStyle name="Normal 11 4 3 2 2 3" xfId="3430"/>
    <cellStyle name="Normal 11 4 3 2 2 4" xfId="4991"/>
    <cellStyle name="Normal 11 4 3 2 3" xfId="2212"/>
    <cellStyle name="Normal 11 4 3 2 3 2" xfId="3793"/>
    <cellStyle name="Normal 11 4 3 2 3 3" xfId="5354"/>
    <cellStyle name="Normal 11 4 3 2 4" xfId="3067"/>
    <cellStyle name="Normal 11 4 3 2 5" xfId="4628"/>
    <cellStyle name="Normal 11 4 4" xfId="1845"/>
    <cellStyle name="Normal 11 4 4 2" xfId="2573"/>
    <cellStyle name="Normal 11 4 4 2 2" xfId="4154"/>
    <cellStyle name="Normal 11 4 4 2 3" xfId="5715"/>
    <cellStyle name="Normal 11 4 4 3" xfId="3428"/>
    <cellStyle name="Normal 11 4 4 4" xfId="4989"/>
    <cellStyle name="Normal 11 4 5" xfId="2210"/>
    <cellStyle name="Normal 11 4 5 2" xfId="3791"/>
    <cellStyle name="Normal 11 4 5 3" xfId="5352"/>
    <cellStyle name="Normal 11 4 6" xfId="3065"/>
    <cellStyle name="Normal 11 4 7" xfId="4626"/>
    <cellStyle name="Normal 11 5" xfId="948"/>
    <cellStyle name="Normal 11 5 2" xfId="949"/>
    <cellStyle name="Normal 11 5 2 2" xfId="1849"/>
    <cellStyle name="Normal 11 5 2 2 2" xfId="2577"/>
    <cellStyle name="Normal 11 5 2 2 2 2" xfId="4158"/>
    <cellStyle name="Normal 11 5 2 2 2 3" xfId="5719"/>
    <cellStyle name="Normal 11 5 2 2 3" xfId="3432"/>
    <cellStyle name="Normal 11 5 2 2 4" xfId="4993"/>
    <cellStyle name="Normal 11 5 2 3" xfId="2214"/>
    <cellStyle name="Normal 11 5 2 3 2" xfId="3795"/>
    <cellStyle name="Normal 11 5 2 3 3" xfId="5356"/>
    <cellStyle name="Normal 11 5 2 4" xfId="3069"/>
    <cellStyle name="Normal 11 5 2 5" xfId="4630"/>
    <cellStyle name="Normal 11 5 3" xfId="950"/>
    <cellStyle name="Normal 11 5 3 2" xfId="1850"/>
    <cellStyle name="Normal 11 5 3 2 2" xfId="2578"/>
    <cellStyle name="Normal 11 5 3 2 2 2" xfId="4159"/>
    <cellStyle name="Normal 11 5 3 2 2 3" xfId="5720"/>
    <cellStyle name="Normal 11 5 3 2 3" xfId="3433"/>
    <cellStyle name="Normal 11 5 3 2 4" xfId="4994"/>
    <cellStyle name="Normal 11 5 3 3" xfId="2215"/>
    <cellStyle name="Normal 11 5 3 3 2" xfId="3796"/>
    <cellStyle name="Normal 11 5 3 3 3" xfId="5357"/>
    <cellStyle name="Normal 11 5 3 4" xfId="3070"/>
    <cellStyle name="Normal 11 5 3 5" xfId="4631"/>
    <cellStyle name="Normal 11 5 4" xfId="1848"/>
    <cellStyle name="Normal 11 5 4 2" xfId="2576"/>
    <cellStyle name="Normal 11 5 4 2 2" xfId="4157"/>
    <cellStyle name="Normal 11 5 4 2 3" xfId="5718"/>
    <cellStyle name="Normal 11 5 4 3" xfId="3431"/>
    <cellStyle name="Normal 11 5 4 4" xfId="4992"/>
    <cellStyle name="Normal 11 5 5" xfId="2213"/>
    <cellStyle name="Normal 11 5 5 2" xfId="3794"/>
    <cellStyle name="Normal 11 5 5 3" xfId="5355"/>
    <cellStyle name="Normal 11 5 6" xfId="3068"/>
    <cellStyle name="Normal 11 5 7" xfId="4629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4 2 2" xfId="3988"/>
    <cellStyle name="Normal 14 4 2 3" xfId="5549"/>
    <cellStyle name="Normal 14 4 3" xfId="3262"/>
    <cellStyle name="Normal 14 4 4" xfId="4823"/>
    <cellStyle name="Normal 14 5" xfId="2044"/>
    <cellStyle name="Normal 14 5 2" xfId="3625"/>
    <cellStyle name="Normal 14 5 3" xfId="5186"/>
    <cellStyle name="Normal 14 6" xfId="2899"/>
    <cellStyle name="Normal 14 7" xfId="4460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5 2 2" xfId="4160"/>
    <cellStyle name="Normal 15 5 2 3" xfId="5721"/>
    <cellStyle name="Normal 15 5 3" xfId="3434"/>
    <cellStyle name="Normal 15 5 4" xfId="4995"/>
    <cellStyle name="Normal 15 6" xfId="2216"/>
    <cellStyle name="Normal 15 6 2" xfId="3797"/>
    <cellStyle name="Normal 15 6 3" xfId="5358"/>
    <cellStyle name="Normal 15 7" xfId="3071"/>
    <cellStyle name="Normal 15 8" xfId="4632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2 2 2" xfId="4161"/>
    <cellStyle name="Normal 17 2 2 2 3" xfId="5722"/>
    <cellStyle name="Normal 17 2 2 3" xfId="3435"/>
    <cellStyle name="Normal 17 2 2 4" xfId="4996"/>
    <cellStyle name="Normal 17 2 3" xfId="2217"/>
    <cellStyle name="Normal 17 2 3 2" xfId="3798"/>
    <cellStyle name="Normal 17 2 3 3" xfId="5359"/>
    <cellStyle name="Normal 17 2 4" xfId="3072"/>
    <cellStyle name="Normal 17 2 5" xfId="4633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2 2 2" xfId="4162"/>
    <cellStyle name="Normal 2 2 4 2 2 2 3" xfId="5723"/>
    <cellStyle name="Normal 2 2 4 2 2 3" xfId="3436"/>
    <cellStyle name="Normal 2 2 4 2 2 4" xfId="4997"/>
    <cellStyle name="Normal 2 2 4 2 3" xfId="2218"/>
    <cellStyle name="Normal 2 2 4 2 3 2" xfId="3799"/>
    <cellStyle name="Normal 2 2 4 2 3 3" xfId="5360"/>
    <cellStyle name="Normal 2 2 4 2 4" xfId="3073"/>
    <cellStyle name="Normal 2 2 4 2 5" xfId="4634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2 2 2" xfId="4163"/>
    <cellStyle name="Normal 2 6 2 2 2 3" xfId="5724"/>
    <cellStyle name="Normal 2 6 2 2 3" xfId="3437"/>
    <cellStyle name="Normal 2 6 2 2 4" xfId="4998"/>
    <cellStyle name="Normal 2 6 2 3" xfId="2219"/>
    <cellStyle name="Normal 2 6 2 3 2" xfId="3800"/>
    <cellStyle name="Normal 2 6 2 3 3" xfId="5361"/>
    <cellStyle name="Normal 2 6 2 4" xfId="3074"/>
    <cellStyle name="Normal 2 6 2 5" xfId="4635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2 2 2" xfId="4164"/>
    <cellStyle name="Normal 23 2 2 3" xfId="5725"/>
    <cellStyle name="Normal 23 2 3" xfId="3438"/>
    <cellStyle name="Normal 23 2 4" xfId="4999"/>
    <cellStyle name="Normal 23 3" xfId="2220"/>
    <cellStyle name="Normal 23 3 2" xfId="3801"/>
    <cellStyle name="Normal 23 3 3" xfId="5362"/>
    <cellStyle name="Normal 23 4" xfId="3075"/>
    <cellStyle name="Normal 23 5" xfId="4636"/>
    <cellStyle name="Normal 24" xfId="1016"/>
    <cellStyle name="Normal 24 2" xfId="1856"/>
    <cellStyle name="Normal 24 2 2" xfId="2584"/>
    <cellStyle name="Normal 24 2 2 2" xfId="4165"/>
    <cellStyle name="Normal 24 2 2 3" xfId="5726"/>
    <cellStyle name="Normal 24 2 3" xfId="3439"/>
    <cellStyle name="Normal 24 2 4" xfId="5000"/>
    <cellStyle name="Normal 24 3" xfId="2221"/>
    <cellStyle name="Normal 24 3 2" xfId="3802"/>
    <cellStyle name="Normal 24 3 3" xfId="5363"/>
    <cellStyle name="Normal 24 4" xfId="3076"/>
    <cellStyle name="Normal 24 5" xfId="4637"/>
    <cellStyle name="Normal 25" xfId="1017"/>
    <cellStyle name="Normal 25 2" xfId="1857"/>
    <cellStyle name="Normal 25 2 2" xfId="2585"/>
    <cellStyle name="Normal 25 2 2 2" xfId="4166"/>
    <cellStyle name="Normal 25 2 2 3" xfId="5727"/>
    <cellStyle name="Normal 25 2 3" xfId="3440"/>
    <cellStyle name="Normal 25 2 4" xfId="5001"/>
    <cellStyle name="Normal 25 3" xfId="2222"/>
    <cellStyle name="Normal 25 3 2" xfId="3803"/>
    <cellStyle name="Normal 25 3 3" xfId="5364"/>
    <cellStyle name="Normal 25 4" xfId="3077"/>
    <cellStyle name="Normal 25 5" xfId="4638"/>
    <cellStyle name="Normal 26" xfId="1018"/>
    <cellStyle name="Normal 26 2" xfId="1858"/>
    <cellStyle name="Normal 26 2 2" xfId="2586"/>
    <cellStyle name="Normal 26 2 2 2" xfId="4167"/>
    <cellStyle name="Normal 26 2 2 3" xfId="5728"/>
    <cellStyle name="Normal 26 2 3" xfId="3441"/>
    <cellStyle name="Normal 26 2 4" xfId="5002"/>
    <cellStyle name="Normal 26 3" xfId="2223"/>
    <cellStyle name="Normal 26 3 2" xfId="3804"/>
    <cellStyle name="Normal 26 3 3" xfId="5365"/>
    <cellStyle name="Normal 26 4" xfId="3078"/>
    <cellStyle name="Normal 26 5" xfId="4639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2 2 2" xfId="4168"/>
    <cellStyle name="Normal 3 8 2 2 3" xfId="5729"/>
    <cellStyle name="Normal 3 8 2 3" xfId="3442"/>
    <cellStyle name="Normal 3 8 2 4" xfId="5003"/>
    <cellStyle name="Normal 3 8 3" xfId="2224"/>
    <cellStyle name="Normal 3 8 3 2" xfId="3805"/>
    <cellStyle name="Normal 3 8 3 3" xfId="5366"/>
    <cellStyle name="Normal 3 8 4" xfId="3079"/>
    <cellStyle name="Normal 3 8 5" xfId="4640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2 2 2" xfId="4169"/>
    <cellStyle name="Normal 34 2 2 3" xfId="5730"/>
    <cellStyle name="Normal 34 2 3" xfId="3443"/>
    <cellStyle name="Normal 34 2 4" xfId="5004"/>
    <cellStyle name="Normal 34 3" xfId="2225"/>
    <cellStyle name="Normal 34 3 2" xfId="3806"/>
    <cellStyle name="Normal 34 3 3" xfId="5367"/>
    <cellStyle name="Normal 34 4" xfId="3080"/>
    <cellStyle name="Normal 34 5" xfId="4641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10" xfId="4642"/>
    <cellStyle name="Normal 4 3 2" xfId="1056"/>
    <cellStyle name="Normal 4 3 2 2" xfId="1057"/>
    <cellStyle name="Normal 4 3 2 2 2" xfId="1863"/>
    <cellStyle name="Normal 4 3 2 2 2 2" xfId="2591"/>
    <cellStyle name="Normal 4 3 2 2 2 2 2" xfId="4172"/>
    <cellStyle name="Normal 4 3 2 2 2 2 3" xfId="5733"/>
    <cellStyle name="Normal 4 3 2 2 2 3" xfId="3446"/>
    <cellStyle name="Normal 4 3 2 2 2 4" xfId="5007"/>
    <cellStyle name="Normal 4 3 2 2 3" xfId="2228"/>
    <cellStyle name="Normal 4 3 2 2 3 2" xfId="3809"/>
    <cellStyle name="Normal 4 3 2 2 3 3" xfId="5370"/>
    <cellStyle name="Normal 4 3 2 2 4" xfId="3083"/>
    <cellStyle name="Normal 4 3 2 2 5" xfId="4644"/>
    <cellStyle name="Normal 4 3 2 3" xfId="1058"/>
    <cellStyle name="Normal 4 3 2 3 2" xfId="1864"/>
    <cellStyle name="Normal 4 3 2 3 2 2" xfId="2592"/>
    <cellStyle name="Normal 4 3 2 3 2 2 2" xfId="4173"/>
    <cellStyle name="Normal 4 3 2 3 2 2 3" xfId="5734"/>
    <cellStyle name="Normal 4 3 2 3 2 3" xfId="3447"/>
    <cellStyle name="Normal 4 3 2 3 2 4" xfId="5008"/>
    <cellStyle name="Normal 4 3 2 3 3" xfId="2229"/>
    <cellStyle name="Normal 4 3 2 3 3 2" xfId="3810"/>
    <cellStyle name="Normal 4 3 2 3 3 3" xfId="5371"/>
    <cellStyle name="Normal 4 3 2 3 4" xfId="3084"/>
    <cellStyle name="Normal 4 3 2 3 5" xfId="4645"/>
    <cellStyle name="Normal 4 3 2 4" xfId="1862"/>
    <cellStyle name="Normal 4 3 2 4 2" xfId="2590"/>
    <cellStyle name="Normal 4 3 2 4 2 2" xfId="4171"/>
    <cellStyle name="Normal 4 3 2 4 2 3" xfId="5732"/>
    <cellStyle name="Normal 4 3 2 4 3" xfId="3445"/>
    <cellStyle name="Normal 4 3 2 4 4" xfId="5006"/>
    <cellStyle name="Normal 4 3 2 5" xfId="2227"/>
    <cellStyle name="Normal 4 3 2 5 2" xfId="3808"/>
    <cellStyle name="Normal 4 3 2 5 3" xfId="5369"/>
    <cellStyle name="Normal 4 3 2 6" xfId="3082"/>
    <cellStyle name="Normal 4 3 2 7" xfId="4643"/>
    <cellStyle name="Normal 4 3 3" xfId="1059"/>
    <cellStyle name="Normal 4 3 3 2" xfId="1060"/>
    <cellStyle name="Normal 4 3 3 2 2" xfId="1866"/>
    <cellStyle name="Normal 4 3 3 2 2 2" xfId="2594"/>
    <cellStyle name="Normal 4 3 3 2 2 2 2" xfId="4175"/>
    <cellStyle name="Normal 4 3 3 2 2 2 3" xfId="5736"/>
    <cellStyle name="Normal 4 3 3 2 2 3" xfId="3449"/>
    <cellStyle name="Normal 4 3 3 2 2 4" xfId="5010"/>
    <cellStyle name="Normal 4 3 3 2 3" xfId="2231"/>
    <cellStyle name="Normal 4 3 3 2 3 2" xfId="3812"/>
    <cellStyle name="Normal 4 3 3 2 3 3" xfId="5373"/>
    <cellStyle name="Normal 4 3 3 2 4" xfId="3086"/>
    <cellStyle name="Normal 4 3 3 2 5" xfId="4647"/>
    <cellStyle name="Normal 4 3 3 3" xfId="1061"/>
    <cellStyle name="Normal 4 3 3 3 2" xfId="1867"/>
    <cellStyle name="Normal 4 3 3 3 2 2" xfId="2595"/>
    <cellStyle name="Normal 4 3 3 3 2 2 2" xfId="4176"/>
    <cellStyle name="Normal 4 3 3 3 2 2 3" xfId="5737"/>
    <cellStyle name="Normal 4 3 3 3 2 3" xfId="3450"/>
    <cellStyle name="Normal 4 3 3 3 2 4" xfId="5011"/>
    <cellStyle name="Normal 4 3 3 3 3" xfId="2232"/>
    <cellStyle name="Normal 4 3 3 3 3 2" xfId="3813"/>
    <cellStyle name="Normal 4 3 3 3 3 3" xfId="5374"/>
    <cellStyle name="Normal 4 3 3 3 4" xfId="3087"/>
    <cellStyle name="Normal 4 3 3 3 5" xfId="4648"/>
    <cellStyle name="Normal 4 3 3 4" xfId="1865"/>
    <cellStyle name="Normal 4 3 3 4 2" xfId="2593"/>
    <cellStyle name="Normal 4 3 3 4 2 2" xfId="4174"/>
    <cellStyle name="Normal 4 3 3 4 2 3" xfId="5735"/>
    <cellStyle name="Normal 4 3 3 4 3" xfId="3448"/>
    <cellStyle name="Normal 4 3 3 4 4" xfId="5009"/>
    <cellStyle name="Normal 4 3 3 5" xfId="2230"/>
    <cellStyle name="Normal 4 3 3 5 2" xfId="3811"/>
    <cellStyle name="Normal 4 3 3 5 3" xfId="5372"/>
    <cellStyle name="Normal 4 3 3 6" xfId="3085"/>
    <cellStyle name="Normal 4 3 3 7" xfId="4646"/>
    <cellStyle name="Normal 4 3 4" xfId="1062"/>
    <cellStyle name="Normal 4 3 4 2" xfId="1063"/>
    <cellStyle name="Normal 4 3 4 2 2" xfId="1869"/>
    <cellStyle name="Normal 4 3 4 2 2 2" xfId="2597"/>
    <cellStyle name="Normal 4 3 4 2 2 2 2" xfId="4178"/>
    <cellStyle name="Normal 4 3 4 2 2 2 3" xfId="5739"/>
    <cellStyle name="Normal 4 3 4 2 2 3" xfId="3452"/>
    <cellStyle name="Normal 4 3 4 2 2 4" xfId="5013"/>
    <cellStyle name="Normal 4 3 4 2 3" xfId="2234"/>
    <cellStyle name="Normal 4 3 4 2 3 2" xfId="3815"/>
    <cellStyle name="Normal 4 3 4 2 3 3" xfId="5376"/>
    <cellStyle name="Normal 4 3 4 2 4" xfId="3089"/>
    <cellStyle name="Normal 4 3 4 2 5" xfId="4650"/>
    <cellStyle name="Normal 4 3 4 3" xfId="1064"/>
    <cellStyle name="Normal 4 3 4 3 2" xfId="1870"/>
    <cellStyle name="Normal 4 3 4 3 2 2" xfId="2598"/>
    <cellStyle name="Normal 4 3 4 3 2 2 2" xfId="4179"/>
    <cellStyle name="Normal 4 3 4 3 2 2 3" xfId="5740"/>
    <cellStyle name="Normal 4 3 4 3 2 3" xfId="3453"/>
    <cellStyle name="Normal 4 3 4 3 2 4" xfId="5014"/>
    <cellStyle name="Normal 4 3 4 3 3" xfId="2235"/>
    <cellStyle name="Normal 4 3 4 3 3 2" xfId="3816"/>
    <cellStyle name="Normal 4 3 4 3 3 3" xfId="5377"/>
    <cellStyle name="Normal 4 3 4 3 4" xfId="3090"/>
    <cellStyle name="Normal 4 3 4 3 5" xfId="4651"/>
    <cellStyle name="Normal 4 3 4 4" xfId="1868"/>
    <cellStyle name="Normal 4 3 4 4 2" xfId="2596"/>
    <cellStyle name="Normal 4 3 4 4 2 2" xfId="4177"/>
    <cellStyle name="Normal 4 3 4 4 2 3" xfId="5738"/>
    <cellStyle name="Normal 4 3 4 4 3" xfId="3451"/>
    <cellStyle name="Normal 4 3 4 4 4" xfId="5012"/>
    <cellStyle name="Normal 4 3 4 5" xfId="2233"/>
    <cellStyle name="Normal 4 3 4 5 2" xfId="3814"/>
    <cellStyle name="Normal 4 3 4 5 3" xfId="5375"/>
    <cellStyle name="Normal 4 3 4 6" xfId="3088"/>
    <cellStyle name="Normal 4 3 4 7" xfId="4649"/>
    <cellStyle name="Normal 4 3 5" xfId="1065"/>
    <cellStyle name="Normal 4 3 6" xfId="1066"/>
    <cellStyle name="Normal 4 3 7" xfId="1861"/>
    <cellStyle name="Normal 4 3 7 2" xfId="2589"/>
    <cellStyle name="Normal 4 3 7 2 2" xfId="4170"/>
    <cellStyle name="Normal 4 3 7 2 3" xfId="5731"/>
    <cellStyle name="Normal 4 3 7 3" xfId="3444"/>
    <cellStyle name="Normal 4 3 7 4" xfId="5005"/>
    <cellStyle name="Normal 4 3 8" xfId="2226"/>
    <cellStyle name="Normal 4 3 8 2" xfId="3807"/>
    <cellStyle name="Normal 4 3 8 3" xfId="5368"/>
    <cellStyle name="Normal 4 3 9" xfId="3081"/>
    <cellStyle name="Normal 4 4" xfId="1067"/>
    <cellStyle name="Normal 4 4 2" xfId="1068"/>
    <cellStyle name="Normal 4 4 2 2" xfId="1871"/>
    <cellStyle name="Normal 4 4 2 2 2" xfId="2599"/>
    <cellStyle name="Normal 4 4 2 2 2 2" xfId="4180"/>
    <cellStyle name="Normal 4 4 2 2 2 3" xfId="5741"/>
    <cellStyle name="Normal 4 4 2 2 3" xfId="3454"/>
    <cellStyle name="Normal 4 4 2 2 4" xfId="5015"/>
    <cellStyle name="Normal 4 4 2 3" xfId="2236"/>
    <cellStyle name="Normal 4 4 2 3 2" xfId="3817"/>
    <cellStyle name="Normal 4 4 2 3 3" xfId="5378"/>
    <cellStyle name="Normal 4 4 2 4" xfId="3091"/>
    <cellStyle name="Normal 4 4 2 5" xfId="4652"/>
    <cellStyle name="Normal 4 4 3" xfId="1069"/>
    <cellStyle name="Normal 4 4 3 2" xfId="1872"/>
    <cellStyle name="Normal 4 4 3 2 2" xfId="2600"/>
    <cellStyle name="Normal 4 4 3 2 2 2" xfId="4181"/>
    <cellStyle name="Normal 4 4 3 2 2 3" xfId="5742"/>
    <cellStyle name="Normal 4 4 3 2 3" xfId="3455"/>
    <cellStyle name="Normal 4 4 3 2 4" xfId="5016"/>
    <cellStyle name="Normal 4 4 3 3" xfId="2237"/>
    <cellStyle name="Normal 4 4 3 3 2" xfId="3818"/>
    <cellStyle name="Normal 4 4 3 3 3" xfId="5379"/>
    <cellStyle name="Normal 4 4 3 4" xfId="3092"/>
    <cellStyle name="Normal 4 4 3 5" xfId="4653"/>
    <cellStyle name="Normal 4 4 4" xfId="1070"/>
    <cellStyle name="Normal 4 5" xfId="1071"/>
    <cellStyle name="Normal 4 5 10" xfId="4654"/>
    <cellStyle name="Normal 4 5 2" xfId="1072"/>
    <cellStyle name="Normal 4 5 2 2" xfId="1073"/>
    <cellStyle name="Normal 4 5 2 2 2" xfId="1875"/>
    <cellStyle name="Normal 4 5 2 2 2 2" xfId="2603"/>
    <cellStyle name="Normal 4 5 2 2 2 2 2" xfId="4184"/>
    <cellStyle name="Normal 4 5 2 2 2 2 3" xfId="5745"/>
    <cellStyle name="Normal 4 5 2 2 2 3" xfId="3458"/>
    <cellStyle name="Normal 4 5 2 2 2 4" xfId="5019"/>
    <cellStyle name="Normal 4 5 2 2 3" xfId="2240"/>
    <cellStyle name="Normal 4 5 2 2 3 2" xfId="3821"/>
    <cellStyle name="Normal 4 5 2 2 3 3" xfId="5382"/>
    <cellStyle name="Normal 4 5 2 2 4" xfId="3095"/>
    <cellStyle name="Normal 4 5 2 2 5" xfId="4656"/>
    <cellStyle name="Normal 4 5 2 3" xfId="1074"/>
    <cellStyle name="Normal 4 5 2 3 2" xfId="1876"/>
    <cellStyle name="Normal 4 5 2 3 2 2" xfId="2604"/>
    <cellStyle name="Normal 4 5 2 3 2 2 2" xfId="4185"/>
    <cellStyle name="Normal 4 5 2 3 2 2 3" xfId="5746"/>
    <cellStyle name="Normal 4 5 2 3 2 3" xfId="3459"/>
    <cellStyle name="Normal 4 5 2 3 2 4" xfId="5020"/>
    <cellStyle name="Normal 4 5 2 3 3" xfId="2241"/>
    <cellStyle name="Normal 4 5 2 3 3 2" xfId="3822"/>
    <cellStyle name="Normal 4 5 2 3 3 3" xfId="5383"/>
    <cellStyle name="Normal 4 5 2 3 4" xfId="3096"/>
    <cellStyle name="Normal 4 5 2 3 5" xfId="4657"/>
    <cellStyle name="Normal 4 5 2 4" xfId="1874"/>
    <cellStyle name="Normal 4 5 2 4 2" xfId="2602"/>
    <cellStyle name="Normal 4 5 2 4 2 2" xfId="4183"/>
    <cellStyle name="Normal 4 5 2 4 2 3" xfId="5744"/>
    <cellStyle name="Normal 4 5 2 4 3" xfId="3457"/>
    <cellStyle name="Normal 4 5 2 4 4" xfId="5018"/>
    <cellStyle name="Normal 4 5 2 5" xfId="2239"/>
    <cellStyle name="Normal 4 5 2 5 2" xfId="3820"/>
    <cellStyle name="Normal 4 5 2 5 3" xfId="5381"/>
    <cellStyle name="Normal 4 5 2 6" xfId="3094"/>
    <cellStyle name="Normal 4 5 2 7" xfId="4655"/>
    <cellStyle name="Normal 4 5 3" xfId="1075"/>
    <cellStyle name="Normal 4 5 3 2" xfId="1076"/>
    <cellStyle name="Normal 4 5 3 2 2" xfId="1878"/>
    <cellStyle name="Normal 4 5 3 2 2 2" xfId="2606"/>
    <cellStyle name="Normal 4 5 3 2 2 2 2" xfId="4187"/>
    <cellStyle name="Normal 4 5 3 2 2 2 3" xfId="5748"/>
    <cellStyle name="Normal 4 5 3 2 2 3" xfId="3461"/>
    <cellStyle name="Normal 4 5 3 2 2 4" xfId="5022"/>
    <cellStyle name="Normal 4 5 3 2 3" xfId="2243"/>
    <cellStyle name="Normal 4 5 3 2 3 2" xfId="3824"/>
    <cellStyle name="Normal 4 5 3 2 3 3" xfId="5385"/>
    <cellStyle name="Normal 4 5 3 2 4" xfId="3098"/>
    <cellStyle name="Normal 4 5 3 2 5" xfId="4659"/>
    <cellStyle name="Normal 4 5 3 3" xfId="1077"/>
    <cellStyle name="Normal 4 5 3 3 2" xfId="1879"/>
    <cellStyle name="Normal 4 5 3 3 2 2" xfId="2607"/>
    <cellStyle name="Normal 4 5 3 3 2 2 2" xfId="4188"/>
    <cellStyle name="Normal 4 5 3 3 2 2 3" xfId="5749"/>
    <cellStyle name="Normal 4 5 3 3 2 3" xfId="3462"/>
    <cellStyle name="Normal 4 5 3 3 2 4" xfId="5023"/>
    <cellStyle name="Normal 4 5 3 3 3" xfId="2244"/>
    <cellStyle name="Normal 4 5 3 3 3 2" xfId="3825"/>
    <cellStyle name="Normal 4 5 3 3 3 3" xfId="5386"/>
    <cellStyle name="Normal 4 5 3 3 4" xfId="3099"/>
    <cellStyle name="Normal 4 5 3 3 5" xfId="4660"/>
    <cellStyle name="Normal 4 5 3 4" xfId="1877"/>
    <cellStyle name="Normal 4 5 3 4 2" xfId="2605"/>
    <cellStyle name="Normal 4 5 3 4 2 2" xfId="4186"/>
    <cellStyle name="Normal 4 5 3 4 2 3" xfId="5747"/>
    <cellStyle name="Normal 4 5 3 4 3" xfId="3460"/>
    <cellStyle name="Normal 4 5 3 4 4" xfId="5021"/>
    <cellStyle name="Normal 4 5 3 5" xfId="2242"/>
    <cellStyle name="Normal 4 5 3 5 2" xfId="3823"/>
    <cellStyle name="Normal 4 5 3 5 3" xfId="5384"/>
    <cellStyle name="Normal 4 5 3 6" xfId="3097"/>
    <cellStyle name="Normal 4 5 3 7" xfId="4658"/>
    <cellStyle name="Normal 4 5 4" xfId="1078"/>
    <cellStyle name="Normal 4 5 4 2" xfId="1079"/>
    <cellStyle name="Normal 4 5 4 2 2" xfId="1881"/>
    <cellStyle name="Normal 4 5 4 2 2 2" xfId="2609"/>
    <cellStyle name="Normal 4 5 4 2 2 2 2" xfId="4190"/>
    <cellStyle name="Normal 4 5 4 2 2 2 3" xfId="5751"/>
    <cellStyle name="Normal 4 5 4 2 2 3" xfId="3464"/>
    <cellStyle name="Normal 4 5 4 2 2 4" xfId="5025"/>
    <cellStyle name="Normal 4 5 4 2 3" xfId="2246"/>
    <cellStyle name="Normal 4 5 4 2 3 2" xfId="3827"/>
    <cellStyle name="Normal 4 5 4 2 3 3" xfId="5388"/>
    <cellStyle name="Normal 4 5 4 2 4" xfId="3101"/>
    <cellStyle name="Normal 4 5 4 2 5" xfId="4662"/>
    <cellStyle name="Normal 4 5 4 3" xfId="1080"/>
    <cellStyle name="Normal 4 5 4 3 2" xfId="1882"/>
    <cellStyle name="Normal 4 5 4 3 2 2" xfId="2610"/>
    <cellStyle name="Normal 4 5 4 3 2 2 2" xfId="4191"/>
    <cellStyle name="Normal 4 5 4 3 2 2 3" xfId="5752"/>
    <cellStyle name="Normal 4 5 4 3 2 3" xfId="3465"/>
    <cellStyle name="Normal 4 5 4 3 2 4" xfId="5026"/>
    <cellStyle name="Normal 4 5 4 3 3" xfId="2247"/>
    <cellStyle name="Normal 4 5 4 3 3 2" xfId="3828"/>
    <cellStyle name="Normal 4 5 4 3 3 3" xfId="5389"/>
    <cellStyle name="Normal 4 5 4 3 4" xfId="3102"/>
    <cellStyle name="Normal 4 5 4 3 5" xfId="4663"/>
    <cellStyle name="Normal 4 5 4 4" xfId="1880"/>
    <cellStyle name="Normal 4 5 4 4 2" xfId="2608"/>
    <cellStyle name="Normal 4 5 4 4 2 2" xfId="4189"/>
    <cellStyle name="Normal 4 5 4 4 2 3" xfId="5750"/>
    <cellStyle name="Normal 4 5 4 4 3" xfId="3463"/>
    <cellStyle name="Normal 4 5 4 4 4" xfId="5024"/>
    <cellStyle name="Normal 4 5 4 5" xfId="2245"/>
    <cellStyle name="Normal 4 5 4 5 2" xfId="3826"/>
    <cellStyle name="Normal 4 5 4 5 3" xfId="5387"/>
    <cellStyle name="Normal 4 5 4 6" xfId="3100"/>
    <cellStyle name="Normal 4 5 4 7" xfId="4661"/>
    <cellStyle name="Normal 4 5 5" xfId="1081"/>
    <cellStyle name="Normal 4 5 5 2" xfId="1883"/>
    <cellStyle name="Normal 4 5 5 2 2" xfId="2611"/>
    <cellStyle name="Normal 4 5 5 2 2 2" xfId="4192"/>
    <cellStyle name="Normal 4 5 5 2 2 3" xfId="5753"/>
    <cellStyle name="Normal 4 5 5 2 3" xfId="3466"/>
    <cellStyle name="Normal 4 5 5 2 4" xfId="5027"/>
    <cellStyle name="Normal 4 5 5 3" xfId="2248"/>
    <cellStyle name="Normal 4 5 5 3 2" xfId="3829"/>
    <cellStyle name="Normal 4 5 5 3 3" xfId="5390"/>
    <cellStyle name="Normal 4 5 5 4" xfId="3103"/>
    <cellStyle name="Normal 4 5 5 5" xfId="4664"/>
    <cellStyle name="Normal 4 5 6" xfId="1082"/>
    <cellStyle name="Normal 4 5 6 2" xfId="1083"/>
    <cellStyle name="Normal 4 5 6 2 2" xfId="1884"/>
    <cellStyle name="Normal 4 5 6 2 2 2" xfId="2612"/>
    <cellStyle name="Normal 4 5 6 2 2 2 2" xfId="4193"/>
    <cellStyle name="Normal 4 5 6 2 2 2 3" xfId="5754"/>
    <cellStyle name="Normal 4 5 6 2 2 3" xfId="3467"/>
    <cellStyle name="Normal 4 5 6 2 2 4" xfId="5028"/>
    <cellStyle name="Normal 4 5 6 2 3" xfId="2249"/>
    <cellStyle name="Normal 4 5 6 2 3 2" xfId="3830"/>
    <cellStyle name="Normal 4 5 6 2 3 3" xfId="5391"/>
    <cellStyle name="Normal 4 5 6 2 4" xfId="3104"/>
    <cellStyle name="Normal 4 5 6 2 5" xfId="4665"/>
    <cellStyle name="Normal 4 5 7" xfId="1873"/>
    <cellStyle name="Normal 4 5 7 2" xfId="2601"/>
    <cellStyle name="Normal 4 5 7 2 2" xfId="4182"/>
    <cellStyle name="Normal 4 5 7 2 3" xfId="5743"/>
    <cellStyle name="Normal 4 5 7 3" xfId="3456"/>
    <cellStyle name="Normal 4 5 7 4" xfId="5017"/>
    <cellStyle name="Normal 4 5 8" xfId="2238"/>
    <cellStyle name="Normal 4 5 8 2" xfId="3819"/>
    <cellStyle name="Normal 4 5 8 3" xfId="5380"/>
    <cellStyle name="Normal 4 5 9" xfId="3093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2 2 2" xfId="4196"/>
    <cellStyle name="Normal 4 6 2 2 2 2 3" xfId="5757"/>
    <cellStyle name="Normal 4 6 2 2 2 3" xfId="3470"/>
    <cellStyle name="Normal 4 6 2 2 2 4" xfId="5031"/>
    <cellStyle name="Normal 4 6 2 2 3" xfId="2252"/>
    <cellStyle name="Normal 4 6 2 2 3 2" xfId="3833"/>
    <cellStyle name="Normal 4 6 2 2 3 3" xfId="5394"/>
    <cellStyle name="Normal 4 6 2 2 4" xfId="3107"/>
    <cellStyle name="Normal 4 6 2 2 5" xfId="4668"/>
    <cellStyle name="Normal 4 6 2 3" xfId="1087"/>
    <cellStyle name="Normal 4 6 2 3 2" xfId="1888"/>
    <cellStyle name="Normal 4 6 2 3 2 2" xfId="2616"/>
    <cellStyle name="Normal 4 6 2 3 2 2 2" xfId="4197"/>
    <cellStyle name="Normal 4 6 2 3 2 2 3" xfId="5758"/>
    <cellStyle name="Normal 4 6 2 3 2 3" xfId="3471"/>
    <cellStyle name="Normal 4 6 2 3 2 4" xfId="5032"/>
    <cellStyle name="Normal 4 6 2 3 3" xfId="2253"/>
    <cellStyle name="Normal 4 6 2 3 3 2" xfId="3834"/>
    <cellStyle name="Normal 4 6 2 3 3 3" xfId="5395"/>
    <cellStyle name="Normal 4 6 2 3 4" xfId="3108"/>
    <cellStyle name="Normal 4 6 2 3 5" xfId="4669"/>
    <cellStyle name="Normal 4 6 2 4" xfId="1886"/>
    <cellStyle name="Normal 4 6 2 4 2" xfId="2614"/>
    <cellStyle name="Normal 4 6 2 4 2 2" xfId="4195"/>
    <cellStyle name="Normal 4 6 2 4 2 3" xfId="5756"/>
    <cellStyle name="Normal 4 6 2 4 3" xfId="3469"/>
    <cellStyle name="Normal 4 6 2 4 4" xfId="5030"/>
    <cellStyle name="Normal 4 6 2 5" xfId="2251"/>
    <cellStyle name="Normal 4 6 2 5 2" xfId="3832"/>
    <cellStyle name="Normal 4 6 2 5 3" xfId="5393"/>
    <cellStyle name="Normal 4 6 2 6" xfId="3106"/>
    <cellStyle name="Normal 4 6 2 7" xfId="4667"/>
    <cellStyle name="Normal 4 6 3" xfId="1088"/>
    <cellStyle name="Normal 4 6 3 2" xfId="1089"/>
    <cellStyle name="Normal 4 6 3 2 2" xfId="1890"/>
    <cellStyle name="Normal 4 6 3 2 2 2" xfId="2618"/>
    <cellStyle name="Normal 4 6 3 2 2 2 2" xfId="4199"/>
    <cellStyle name="Normal 4 6 3 2 2 2 3" xfId="5760"/>
    <cellStyle name="Normal 4 6 3 2 2 3" xfId="3473"/>
    <cellStyle name="Normal 4 6 3 2 2 4" xfId="5034"/>
    <cellStyle name="Normal 4 6 3 2 3" xfId="2255"/>
    <cellStyle name="Normal 4 6 3 2 3 2" xfId="3836"/>
    <cellStyle name="Normal 4 6 3 2 3 3" xfId="5397"/>
    <cellStyle name="Normal 4 6 3 2 4" xfId="3110"/>
    <cellStyle name="Normal 4 6 3 2 5" xfId="4671"/>
    <cellStyle name="Normal 4 6 3 3" xfId="1090"/>
    <cellStyle name="Normal 4 6 3 3 2" xfId="1891"/>
    <cellStyle name="Normal 4 6 3 3 2 2" xfId="2619"/>
    <cellStyle name="Normal 4 6 3 3 2 2 2" xfId="4200"/>
    <cellStyle name="Normal 4 6 3 3 2 2 3" xfId="5761"/>
    <cellStyle name="Normal 4 6 3 3 2 3" xfId="3474"/>
    <cellStyle name="Normal 4 6 3 3 2 4" xfId="5035"/>
    <cellStyle name="Normal 4 6 3 3 3" xfId="2256"/>
    <cellStyle name="Normal 4 6 3 3 3 2" xfId="3837"/>
    <cellStyle name="Normal 4 6 3 3 3 3" xfId="5398"/>
    <cellStyle name="Normal 4 6 3 3 4" xfId="3111"/>
    <cellStyle name="Normal 4 6 3 3 5" xfId="4672"/>
    <cellStyle name="Normal 4 6 3 4" xfId="1889"/>
    <cellStyle name="Normal 4 6 3 4 2" xfId="2617"/>
    <cellStyle name="Normal 4 6 3 4 2 2" xfId="4198"/>
    <cellStyle name="Normal 4 6 3 4 2 3" xfId="5759"/>
    <cellStyle name="Normal 4 6 3 4 3" xfId="3472"/>
    <cellStyle name="Normal 4 6 3 4 4" xfId="5033"/>
    <cellStyle name="Normal 4 6 3 5" xfId="2254"/>
    <cellStyle name="Normal 4 6 3 5 2" xfId="3835"/>
    <cellStyle name="Normal 4 6 3 5 3" xfId="5396"/>
    <cellStyle name="Normal 4 6 3 6" xfId="3109"/>
    <cellStyle name="Normal 4 6 3 7" xfId="4670"/>
    <cellStyle name="Normal 4 6 4" xfId="1091"/>
    <cellStyle name="Normal 4 6 4 2" xfId="1892"/>
    <cellStyle name="Normal 4 6 4 2 2" xfId="2620"/>
    <cellStyle name="Normal 4 6 4 2 2 2" xfId="4201"/>
    <cellStyle name="Normal 4 6 4 2 2 3" xfId="5762"/>
    <cellStyle name="Normal 4 6 4 2 3" xfId="3475"/>
    <cellStyle name="Normal 4 6 4 2 4" xfId="5036"/>
    <cellStyle name="Normal 4 6 4 3" xfId="2257"/>
    <cellStyle name="Normal 4 6 4 3 2" xfId="3838"/>
    <cellStyle name="Normal 4 6 4 3 3" xfId="5399"/>
    <cellStyle name="Normal 4 6 4 4" xfId="3112"/>
    <cellStyle name="Normal 4 6 4 5" xfId="4673"/>
    <cellStyle name="Normal 4 6 5" xfId="1092"/>
    <cellStyle name="Normal 4 6 5 2" xfId="1093"/>
    <cellStyle name="Normal 4 6 5 2 2" xfId="1893"/>
    <cellStyle name="Normal 4 6 5 2 2 2" xfId="2621"/>
    <cellStyle name="Normal 4 6 5 2 2 2 2" xfId="4202"/>
    <cellStyle name="Normal 4 6 5 2 2 2 3" xfId="5763"/>
    <cellStyle name="Normal 4 6 5 2 2 3" xfId="3476"/>
    <cellStyle name="Normal 4 6 5 2 2 4" xfId="5037"/>
    <cellStyle name="Normal 4 6 5 2 3" xfId="2258"/>
    <cellStyle name="Normal 4 6 5 2 3 2" xfId="3839"/>
    <cellStyle name="Normal 4 6 5 2 3 3" xfId="5400"/>
    <cellStyle name="Normal 4 6 5 2 4" xfId="3113"/>
    <cellStyle name="Normal 4 6 5 2 5" xfId="4674"/>
    <cellStyle name="Normal 4 6 6" xfId="1885"/>
    <cellStyle name="Normal 4 6 6 2" xfId="2613"/>
    <cellStyle name="Normal 4 6 6 2 2" xfId="4194"/>
    <cellStyle name="Normal 4 6 6 2 3" xfId="5755"/>
    <cellStyle name="Normal 4 6 6 3" xfId="3468"/>
    <cellStyle name="Normal 4 6 6 4" xfId="5029"/>
    <cellStyle name="Normal 4 6 7" xfId="2250"/>
    <cellStyle name="Normal 4 6 7 2" xfId="3831"/>
    <cellStyle name="Normal 4 6 7 3" xfId="5392"/>
    <cellStyle name="Normal 4 6 8" xfId="3105"/>
    <cellStyle name="Normal 4 6 9" xfId="4666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2 2 2" xfId="4203"/>
    <cellStyle name="Normal 4 8 2 2 2 3" xfId="5764"/>
    <cellStyle name="Normal 4 8 2 2 3" xfId="3477"/>
    <cellStyle name="Normal 4 8 2 2 4" xfId="5038"/>
    <cellStyle name="Normal 4 8 2 3" xfId="2259"/>
    <cellStyle name="Normal 4 8 2 3 2" xfId="3840"/>
    <cellStyle name="Normal 4 8 2 3 3" xfId="5401"/>
    <cellStyle name="Normal 4 8 2 4" xfId="3114"/>
    <cellStyle name="Normal 4 8 2 5" xfId="4675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2 2 2" xfId="4204"/>
    <cellStyle name="Normal 45 2 2 3" xfId="5765"/>
    <cellStyle name="Normal 45 2 3" xfId="3478"/>
    <cellStyle name="Normal 45 2 4" xfId="5039"/>
    <cellStyle name="Normal 45 3" xfId="2260"/>
    <cellStyle name="Normal 45 3 2" xfId="3841"/>
    <cellStyle name="Normal 45 3 3" xfId="5402"/>
    <cellStyle name="Normal 45 4" xfId="3115"/>
    <cellStyle name="Normal 45 5" xfId="4676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10" xfId="467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2 2 2" xfId="4208"/>
    <cellStyle name="Normal 5 2 2 2 2 2 2 3" xfId="5769"/>
    <cellStyle name="Normal 5 2 2 2 2 2 3" xfId="3482"/>
    <cellStyle name="Normal 5 2 2 2 2 2 4" xfId="5043"/>
    <cellStyle name="Normal 5 2 2 2 2 3" xfId="2264"/>
    <cellStyle name="Normal 5 2 2 2 2 3 2" xfId="3845"/>
    <cellStyle name="Normal 5 2 2 2 2 3 3" xfId="5406"/>
    <cellStyle name="Normal 5 2 2 2 2 4" xfId="3119"/>
    <cellStyle name="Normal 5 2 2 2 2 5" xfId="4680"/>
    <cellStyle name="Normal 5 2 2 2 3" xfId="1111"/>
    <cellStyle name="Normal 5 2 2 2 3 2" xfId="1900"/>
    <cellStyle name="Normal 5 2 2 2 3 2 2" xfId="2628"/>
    <cellStyle name="Normal 5 2 2 2 3 2 2 2" xfId="4209"/>
    <cellStyle name="Normal 5 2 2 2 3 2 2 3" xfId="5770"/>
    <cellStyle name="Normal 5 2 2 2 3 2 3" xfId="3483"/>
    <cellStyle name="Normal 5 2 2 2 3 2 4" xfId="5044"/>
    <cellStyle name="Normal 5 2 2 2 3 3" xfId="2265"/>
    <cellStyle name="Normal 5 2 2 2 3 3 2" xfId="3846"/>
    <cellStyle name="Normal 5 2 2 2 3 3 3" xfId="5407"/>
    <cellStyle name="Normal 5 2 2 2 3 4" xfId="3120"/>
    <cellStyle name="Normal 5 2 2 2 3 5" xfId="4681"/>
    <cellStyle name="Normal 5 2 2 2 4" xfId="1898"/>
    <cellStyle name="Normal 5 2 2 2 4 2" xfId="2626"/>
    <cellStyle name="Normal 5 2 2 2 4 2 2" xfId="4207"/>
    <cellStyle name="Normal 5 2 2 2 4 2 3" xfId="5768"/>
    <cellStyle name="Normal 5 2 2 2 4 3" xfId="3481"/>
    <cellStyle name="Normal 5 2 2 2 4 4" xfId="5042"/>
    <cellStyle name="Normal 5 2 2 2 5" xfId="2263"/>
    <cellStyle name="Normal 5 2 2 2 5 2" xfId="3844"/>
    <cellStyle name="Normal 5 2 2 2 5 3" xfId="5405"/>
    <cellStyle name="Normal 5 2 2 2 6" xfId="3118"/>
    <cellStyle name="Normal 5 2 2 2 7" xfId="4679"/>
    <cellStyle name="Normal 5 2 2 3" xfId="1112"/>
    <cellStyle name="Normal 5 2 2 3 2" xfId="1113"/>
    <cellStyle name="Normal 5 2 2 3 2 2" xfId="1902"/>
    <cellStyle name="Normal 5 2 2 3 2 2 2" xfId="2630"/>
    <cellStyle name="Normal 5 2 2 3 2 2 2 2" xfId="4211"/>
    <cellStyle name="Normal 5 2 2 3 2 2 2 3" xfId="5772"/>
    <cellStyle name="Normal 5 2 2 3 2 2 3" xfId="3485"/>
    <cellStyle name="Normal 5 2 2 3 2 2 4" xfId="5046"/>
    <cellStyle name="Normal 5 2 2 3 2 3" xfId="2267"/>
    <cellStyle name="Normal 5 2 2 3 2 3 2" xfId="3848"/>
    <cellStyle name="Normal 5 2 2 3 2 3 3" xfId="5409"/>
    <cellStyle name="Normal 5 2 2 3 2 4" xfId="3122"/>
    <cellStyle name="Normal 5 2 2 3 2 5" xfId="4683"/>
    <cellStyle name="Normal 5 2 2 3 3" xfId="1114"/>
    <cellStyle name="Normal 5 2 2 3 3 2" xfId="1903"/>
    <cellStyle name="Normal 5 2 2 3 3 2 2" xfId="2631"/>
    <cellStyle name="Normal 5 2 2 3 3 2 2 2" xfId="4212"/>
    <cellStyle name="Normal 5 2 2 3 3 2 2 3" xfId="5773"/>
    <cellStyle name="Normal 5 2 2 3 3 2 3" xfId="3486"/>
    <cellStyle name="Normal 5 2 2 3 3 2 4" xfId="5047"/>
    <cellStyle name="Normal 5 2 2 3 3 3" xfId="2268"/>
    <cellStyle name="Normal 5 2 2 3 3 3 2" xfId="3849"/>
    <cellStyle name="Normal 5 2 2 3 3 3 3" xfId="5410"/>
    <cellStyle name="Normal 5 2 2 3 3 4" xfId="3123"/>
    <cellStyle name="Normal 5 2 2 3 3 5" xfId="4684"/>
    <cellStyle name="Normal 5 2 2 3 4" xfId="1901"/>
    <cellStyle name="Normal 5 2 2 3 4 2" xfId="2629"/>
    <cellStyle name="Normal 5 2 2 3 4 2 2" xfId="4210"/>
    <cellStyle name="Normal 5 2 2 3 4 2 3" xfId="5771"/>
    <cellStyle name="Normal 5 2 2 3 4 3" xfId="3484"/>
    <cellStyle name="Normal 5 2 2 3 4 4" xfId="5045"/>
    <cellStyle name="Normal 5 2 2 3 5" xfId="2266"/>
    <cellStyle name="Normal 5 2 2 3 5 2" xfId="3847"/>
    <cellStyle name="Normal 5 2 2 3 5 3" xfId="5408"/>
    <cellStyle name="Normal 5 2 2 3 6" xfId="3121"/>
    <cellStyle name="Normal 5 2 2 3 7" xfId="4682"/>
    <cellStyle name="Normal 5 2 2 4" xfId="1115"/>
    <cellStyle name="Normal 5 2 2 4 2" xfId="1904"/>
    <cellStyle name="Normal 5 2 2 4 2 2" xfId="2632"/>
    <cellStyle name="Normal 5 2 2 4 2 2 2" xfId="4213"/>
    <cellStyle name="Normal 5 2 2 4 2 2 3" xfId="5774"/>
    <cellStyle name="Normal 5 2 2 4 2 3" xfId="3487"/>
    <cellStyle name="Normal 5 2 2 4 2 4" xfId="5048"/>
    <cellStyle name="Normal 5 2 2 4 3" xfId="2269"/>
    <cellStyle name="Normal 5 2 2 4 3 2" xfId="3850"/>
    <cellStyle name="Normal 5 2 2 4 3 3" xfId="5411"/>
    <cellStyle name="Normal 5 2 2 4 4" xfId="3124"/>
    <cellStyle name="Normal 5 2 2 4 5" xfId="4685"/>
    <cellStyle name="Normal 5 2 2 5" xfId="1116"/>
    <cellStyle name="Normal 5 2 2 5 2" xfId="1117"/>
    <cellStyle name="Normal 5 2 2 5 2 2" xfId="1905"/>
    <cellStyle name="Normal 5 2 2 5 2 2 2" xfId="2633"/>
    <cellStyle name="Normal 5 2 2 5 2 2 2 2" xfId="4214"/>
    <cellStyle name="Normal 5 2 2 5 2 2 2 3" xfId="5775"/>
    <cellStyle name="Normal 5 2 2 5 2 2 3" xfId="3488"/>
    <cellStyle name="Normal 5 2 2 5 2 2 4" xfId="5049"/>
    <cellStyle name="Normal 5 2 2 5 2 3" xfId="2270"/>
    <cellStyle name="Normal 5 2 2 5 2 3 2" xfId="3851"/>
    <cellStyle name="Normal 5 2 2 5 2 3 3" xfId="5412"/>
    <cellStyle name="Normal 5 2 2 5 2 4" xfId="3125"/>
    <cellStyle name="Normal 5 2 2 5 2 5" xfId="4686"/>
    <cellStyle name="Normal 5 2 2 6" xfId="1897"/>
    <cellStyle name="Normal 5 2 2 6 2" xfId="2625"/>
    <cellStyle name="Normal 5 2 2 6 2 2" xfId="4206"/>
    <cellStyle name="Normal 5 2 2 6 2 3" xfId="5767"/>
    <cellStyle name="Normal 5 2 2 6 3" xfId="3480"/>
    <cellStyle name="Normal 5 2 2 6 4" xfId="5041"/>
    <cellStyle name="Normal 5 2 2 7" xfId="2262"/>
    <cellStyle name="Normal 5 2 2 7 2" xfId="3843"/>
    <cellStyle name="Normal 5 2 2 7 3" xfId="5404"/>
    <cellStyle name="Normal 5 2 2 8" xfId="3117"/>
    <cellStyle name="Normal 5 2 2 9" xfId="4678"/>
    <cellStyle name="Normal 5 2 3" xfId="1118"/>
    <cellStyle name="Normal 5 2 4" xfId="1119"/>
    <cellStyle name="Normal 5 2 4 2" xfId="1906"/>
    <cellStyle name="Normal 5 2 4 2 2" xfId="2634"/>
    <cellStyle name="Normal 5 2 4 2 2 2" xfId="4215"/>
    <cellStyle name="Normal 5 2 4 2 2 3" xfId="5776"/>
    <cellStyle name="Normal 5 2 4 2 3" xfId="3489"/>
    <cellStyle name="Normal 5 2 4 2 4" xfId="5050"/>
    <cellStyle name="Normal 5 2 4 3" xfId="2271"/>
    <cellStyle name="Normal 5 2 4 3 2" xfId="3852"/>
    <cellStyle name="Normal 5 2 4 3 3" xfId="5413"/>
    <cellStyle name="Normal 5 2 4 4" xfId="3126"/>
    <cellStyle name="Normal 5 2 4 5" xfId="4687"/>
    <cellStyle name="Normal 5 2 5" xfId="1120"/>
    <cellStyle name="Normal 5 2 5 2" xfId="1907"/>
    <cellStyle name="Normal 5 2 5 2 2" xfId="2635"/>
    <cellStyle name="Normal 5 2 5 2 2 2" xfId="4216"/>
    <cellStyle name="Normal 5 2 5 2 2 3" xfId="5777"/>
    <cellStyle name="Normal 5 2 5 2 3" xfId="3490"/>
    <cellStyle name="Normal 5 2 5 2 4" xfId="5051"/>
    <cellStyle name="Normal 5 2 5 3" xfId="2272"/>
    <cellStyle name="Normal 5 2 5 3 2" xfId="3853"/>
    <cellStyle name="Normal 5 2 5 3 3" xfId="5414"/>
    <cellStyle name="Normal 5 2 5 4" xfId="3127"/>
    <cellStyle name="Normal 5 2 5 5" xfId="4688"/>
    <cellStyle name="Normal 5 2 6" xfId="1121"/>
    <cellStyle name="Normal 5 2 6 2" xfId="1908"/>
    <cellStyle name="Normal 5 2 6 2 2" xfId="2636"/>
    <cellStyle name="Normal 5 2 6 2 2 2" xfId="4217"/>
    <cellStyle name="Normal 5 2 6 2 2 3" xfId="5778"/>
    <cellStyle name="Normal 5 2 6 2 3" xfId="3491"/>
    <cellStyle name="Normal 5 2 6 2 4" xfId="5052"/>
    <cellStyle name="Normal 5 2 6 3" xfId="2273"/>
    <cellStyle name="Normal 5 2 6 3 2" xfId="3854"/>
    <cellStyle name="Normal 5 2 6 3 3" xfId="5415"/>
    <cellStyle name="Normal 5 2 6 4" xfId="3128"/>
    <cellStyle name="Normal 5 2 6 5" xfId="4689"/>
    <cellStyle name="Normal 5 2 7" xfId="1896"/>
    <cellStyle name="Normal 5 2 7 2" xfId="2624"/>
    <cellStyle name="Normal 5 2 7 2 2" xfId="4205"/>
    <cellStyle name="Normal 5 2 7 2 3" xfId="5766"/>
    <cellStyle name="Normal 5 2 7 3" xfId="3479"/>
    <cellStyle name="Normal 5 2 7 4" xfId="5040"/>
    <cellStyle name="Normal 5 2 8" xfId="2261"/>
    <cellStyle name="Normal 5 2 8 2" xfId="3842"/>
    <cellStyle name="Normal 5 2 8 3" xfId="5403"/>
    <cellStyle name="Normal 5 2 9" xfId="3116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3"/>
    <cellStyle name="Normal 66" xfId="2735"/>
    <cellStyle name="Normal 67" xfId="2750"/>
    <cellStyle name="Normal 68" xfId="2766"/>
    <cellStyle name="Normal 69" xfId="2767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2 2 2" xfId="4220"/>
    <cellStyle name="Normal 7 2 2 2 2 2 3" xfId="5781"/>
    <cellStyle name="Normal 7 2 2 2 2 3" xfId="3494"/>
    <cellStyle name="Normal 7 2 2 2 2 4" xfId="5055"/>
    <cellStyle name="Normal 7 2 2 2 3" xfId="2276"/>
    <cellStyle name="Normal 7 2 2 2 3 2" xfId="3857"/>
    <cellStyle name="Normal 7 2 2 2 3 3" xfId="5418"/>
    <cellStyle name="Normal 7 2 2 2 4" xfId="3131"/>
    <cellStyle name="Normal 7 2 2 2 5" xfId="4692"/>
    <cellStyle name="Normal 7 2 2 3" xfId="1151"/>
    <cellStyle name="Normal 7 2 2 3 2" xfId="1912"/>
    <cellStyle name="Normal 7 2 2 3 2 2" xfId="2640"/>
    <cellStyle name="Normal 7 2 2 3 2 2 2" xfId="4221"/>
    <cellStyle name="Normal 7 2 2 3 2 2 3" xfId="5782"/>
    <cellStyle name="Normal 7 2 2 3 2 3" xfId="3495"/>
    <cellStyle name="Normal 7 2 2 3 2 4" xfId="5056"/>
    <cellStyle name="Normal 7 2 2 3 3" xfId="2277"/>
    <cellStyle name="Normal 7 2 2 3 3 2" xfId="3858"/>
    <cellStyle name="Normal 7 2 2 3 3 3" xfId="5419"/>
    <cellStyle name="Normal 7 2 2 3 4" xfId="3132"/>
    <cellStyle name="Normal 7 2 2 3 5" xfId="4693"/>
    <cellStyle name="Normal 7 2 2 4" xfId="1910"/>
    <cellStyle name="Normal 7 2 2 4 2" xfId="2638"/>
    <cellStyle name="Normal 7 2 2 4 2 2" xfId="4219"/>
    <cellStyle name="Normal 7 2 2 4 2 3" xfId="5780"/>
    <cellStyle name="Normal 7 2 2 4 3" xfId="3493"/>
    <cellStyle name="Normal 7 2 2 4 4" xfId="5054"/>
    <cellStyle name="Normal 7 2 2 5" xfId="2275"/>
    <cellStyle name="Normal 7 2 2 5 2" xfId="3856"/>
    <cellStyle name="Normal 7 2 2 5 3" xfId="5417"/>
    <cellStyle name="Normal 7 2 2 6" xfId="3130"/>
    <cellStyle name="Normal 7 2 2 7" xfId="4691"/>
    <cellStyle name="Normal 7 2 3" xfId="1152"/>
    <cellStyle name="Normal 7 2 3 2" xfId="1153"/>
    <cellStyle name="Normal 7 2 3 2 2" xfId="1914"/>
    <cellStyle name="Normal 7 2 3 2 2 2" xfId="2642"/>
    <cellStyle name="Normal 7 2 3 2 2 2 2" xfId="4223"/>
    <cellStyle name="Normal 7 2 3 2 2 2 3" xfId="5784"/>
    <cellStyle name="Normal 7 2 3 2 2 3" xfId="3497"/>
    <cellStyle name="Normal 7 2 3 2 2 4" xfId="5058"/>
    <cellStyle name="Normal 7 2 3 2 3" xfId="2279"/>
    <cellStyle name="Normal 7 2 3 2 3 2" xfId="3860"/>
    <cellStyle name="Normal 7 2 3 2 3 3" xfId="5421"/>
    <cellStyle name="Normal 7 2 3 2 4" xfId="3134"/>
    <cellStyle name="Normal 7 2 3 2 5" xfId="4695"/>
    <cellStyle name="Normal 7 2 3 3" xfId="1154"/>
    <cellStyle name="Normal 7 2 3 3 2" xfId="1915"/>
    <cellStyle name="Normal 7 2 3 3 2 2" xfId="2643"/>
    <cellStyle name="Normal 7 2 3 3 2 2 2" xfId="4224"/>
    <cellStyle name="Normal 7 2 3 3 2 2 3" xfId="5785"/>
    <cellStyle name="Normal 7 2 3 3 2 3" xfId="3498"/>
    <cellStyle name="Normal 7 2 3 3 2 4" xfId="5059"/>
    <cellStyle name="Normal 7 2 3 3 3" xfId="2280"/>
    <cellStyle name="Normal 7 2 3 3 3 2" xfId="3861"/>
    <cellStyle name="Normal 7 2 3 3 3 3" xfId="5422"/>
    <cellStyle name="Normal 7 2 3 3 4" xfId="3135"/>
    <cellStyle name="Normal 7 2 3 3 5" xfId="4696"/>
    <cellStyle name="Normal 7 2 3 4" xfId="1913"/>
    <cellStyle name="Normal 7 2 3 4 2" xfId="2641"/>
    <cellStyle name="Normal 7 2 3 4 2 2" xfId="4222"/>
    <cellStyle name="Normal 7 2 3 4 2 3" xfId="5783"/>
    <cellStyle name="Normal 7 2 3 4 3" xfId="3496"/>
    <cellStyle name="Normal 7 2 3 4 4" xfId="5057"/>
    <cellStyle name="Normal 7 2 3 5" xfId="2278"/>
    <cellStyle name="Normal 7 2 3 5 2" xfId="3859"/>
    <cellStyle name="Normal 7 2 3 5 3" xfId="5420"/>
    <cellStyle name="Normal 7 2 3 6" xfId="3133"/>
    <cellStyle name="Normal 7 2 3 7" xfId="4694"/>
    <cellStyle name="Normal 7 2 4" xfId="1155"/>
    <cellStyle name="Normal 7 2 4 2" xfId="1916"/>
    <cellStyle name="Normal 7 2 4 2 2" xfId="2644"/>
    <cellStyle name="Normal 7 2 4 2 2 2" xfId="4225"/>
    <cellStyle name="Normal 7 2 4 2 2 3" xfId="5786"/>
    <cellStyle name="Normal 7 2 4 2 3" xfId="3499"/>
    <cellStyle name="Normal 7 2 4 2 4" xfId="5060"/>
    <cellStyle name="Normal 7 2 4 3" xfId="2281"/>
    <cellStyle name="Normal 7 2 4 3 2" xfId="3862"/>
    <cellStyle name="Normal 7 2 4 3 3" xfId="5423"/>
    <cellStyle name="Normal 7 2 4 4" xfId="3136"/>
    <cellStyle name="Normal 7 2 4 5" xfId="4697"/>
    <cellStyle name="Normal 7 2 5" xfId="1156"/>
    <cellStyle name="Normal 7 2 5 2" xfId="1157"/>
    <cellStyle name="Normal 7 2 5 2 2" xfId="1917"/>
    <cellStyle name="Normal 7 2 5 2 2 2" xfId="2645"/>
    <cellStyle name="Normal 7 2 5 2 2 2 2" xfId="4226"/>
    <cellStyle name="Normal 7 2 5 2 2 2 3" xfId="5787"/>
    <cellStyle name="Normal 7 2 5 2 2 3" xfId="3500"/>
    <cellStyle name="Normal 7 2 5 2 2 4" xfId="5061"/>
    <cellStyle name="Normal 7 2 5 2 3" xfId="2282"/>
    <cellStyle name="Normal 7 2 5 2 3 2" xfId="3863"/>
    <cellStyle name="Normal 7 2 5 2 3 3" xfId="5424"/>
    <cellStyle name="Normal 7 2 5 2 4" xfId="3137"/>
    <cellStyle name="Normal 7 2 5 2 5" xfId="4698"/>
    <cellStyle name="Normal 7 2 6" xfId="1909"/>
    <cellStyle name="Normal 7 2 6 2" xfId="2637"/>
    <cellStyle name="Normal 7 2 6 2 2" xfId="4218"/>
    <cellStyle name="Normal 7 2 6 2 3" xfId="5779"/>
    <cellStyle name="Normal 7 2 6 3" xfId="3492"/>
    <cellStyle name="Normal 7 2 6 4" xfId="5053"/>
    <cellStyle name="Normal 7 2 7" xfId="2274"/>
    <cellStyle name="Normal 7 2 7 2" xfId="3855"/>
    <cellStyle name="Normal 7 2 7 3" xfId="5416"/>
    <cellStyle name="Normal 7 2 8" xfId="3129"/>
    <cellStyle name="Normal 7 2 9" xfId="4690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2 2 2" xfId="4227"/>
    <cellStyle name="Normal 7 4 2 2 2 3" xfId="5788"/>
    <cellStyle name="Normal 7 4 2 2 3" xfId="3501"/>
    <cellStyle name="Normal 7 4 2 2 4" xfId="5062"/>
    <cellStyle name="Normal 7 4 2 3" xfId="2283"/>
    <cellStyle name="Normal 7 4 2 3 2" xfId="3864"/>
    <cellStyle name="Normal 7 4 2 3 3" xfId="5425"/>
    <cellStyle name="Normal 7 4 2 4" xfId="3138"/>
    <cellStyle name="Normal 7 4 2 5" xfId="4699"/>
    <cellStyle name="Normal 7 5" xfId="1162"/>
    <cellStyle name="Normal 7 5 2" xfId="1163"/>
    <cellStyle name="Normal 70" xfId="2784"/>
    <cellStyle name="Normal 71" xfId="2785"/>
    <cellStyle name="Normal 72" xfId="2786"/>
    <cellStyle name="Normal 73" xfId="2801"/>
    <cellStyle name="Normal 74" xfId="2816"/>
    <cellStyle name="Normal 75" xfId="2823"/>
    <cellStyle name="Normal 76" xfId="2824"/>
    <cellStyle name="Normal 77" xfId="2825"/>
    <cellStyle name="Normal 78" xfId="1164"/>
    <cellStyle name="Normal 78 2" xfId="1165"/>
    <cellStyle name="Normal 79" xfId="282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2 2 2" xfId="4228"/>
    <cellStyle name="Normal 8 2 3 2 2 3" xfId="5789"/>
    <cellStyle name="Normal 8 2 3 2 3" xfId="3502"/>
    <cellStyle name="Normal 8 2 3 2 4" xfId="5063"/>
    <cellStyle name="Normal 8 2 3 3" xfId="2284"/>
    <cellStyle name="Normal 8 2 3 3 2" xfId="3865"/>
    <cellStyle name="Normal 8 2 3 3 3" xfId="5426"/>
    <cellStyle name="Normal 8 2 3 4" xfId="3139"/>
    <cellStyle name="Normal 8 2 3 5" xfId="4700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817"/>
    <cellStyle name="Normal 81" xfId="2828"/>
    <cellStyle name="Normal 81 2" xfId="4391"/>
    <cellStyle name="Normal 81 3" xfId="5952"/>
    <cellStyle name="Normal 82" xfId="2830"/>
    <cellStyle name="Normal 83" xfId="2846"/>
    <cellStyle name="Normal 84" xfId="5969"/>
    <cellStyle name="Normal 85" xfId="5983"/>
    <cellStyle name="Normal 86" xfId="5984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2 2 2" xfId="4231"/>
    <cellStyle name="Normal 9 2 2 2 2 2 3" xfId="5792"/>
    <cellStyle name="Normal 9 2 2 2 2 3" xfId="3505"/>
    <cellStyle name="Normal 9 2 2 2 2 4" xfId="5066"/>
    <cellStyle name="Normal 9 2 2 2 3" xfId="2287"/>
    <cellStyle name="Normal 9 2 2 2 3 2" xfId="3868"/>
    <cellStyle name="Normal 9 2 2 2 3 3" xfId="5429"/>
    <cellStyle name="Normal 9 2 2 2 4" xfId="3142"/>
    <cellStyle name="Normal 9 2 2 2 5" xfId="4703"/>
    <cellStyle name="Normal 9 2 2 3" xfId="1176"/>
    <cellStyle name="Normal 9 2 2 3 2" xfId="1923"/>
    <cellStyle name="Normal 9 2 2 3 2 2" xfId="2651"/>
    <cellStyle name="Normal 9 2 2 3 2 2 2" xfId="4232"/>
    <cellStyle name="Normal 9 2 2 3 2 2 3" xfId="5793"/>
    <cellStyle name="Normal 9 2 2 3 2 3" xfId="3506"/>
    <cellStyle name="Normal 9 2 2 3 2 4" xfId="5067"/>
    <cellStyle name="Normal 9 2 2 3 3" xfId="2288"/>
    <cellStyle name="Normal 9 2 2 3 3 2" xfId="3869"/>
    <cellStyle name="Normal 9 2 2 3 3 3" xfId="5430"/>
    <cellStyle name="Normal 9 2 2 3 4" xfId="3143"/>
    <cellStyle name="Normal 9 2 2 3 5" xfId="4704"/>
    <cellStyle name="Normal 9 2 2 4" xfId="1921"/>
    <cellStyle name="Normal 9 2 2 4 2" xfId="2649"/>
    <cellStyle name="Normal 9 2 2 4 2 2" xfId="4230"/>
    <cellStyle name="Normal 9 2 2 4 2 3" xfId="5791"/>
    <cellStyle name="Normal 9 2 2 4 3" xfId="3504"/>
    <cellStyle name="Normal 9 2 2 4 4" xfId="5065"/>
    <cellStyle name="Normal 9 2 2 5" xfId="2286"/>
    <cellStyle name="Normal 9 2 2 5 2" xfId="3867"/>
    <cellStyle name="Normal 9 2 2 5 3" xfId="5428"/>
    <cellStyle name="Normal 9 2 2 6" xfId="3141"/>
    <cellStyle name="Normal 9 2 2 7" xfId="4702"/>
    <cellStyle name="Normal 9 2 3" xfId="1177"/>
    <cellStyle name="Normal 9 2 3 2" xfId="1178"/>
    <cellStyle name="Normal 9 2 3 2 2" xfId="1925"/>
    <cellStyle name="Normal 9 2 3 2 2 2" xfId="2653"/>
    <cellStyle name="Normal 9 2 3 2 2 2 2" xfId="4234"/>
    <cellStyle name="Normal 9 2 3 2 2 2 3" xfId="5795"/>
    <cellStyle name="Normal 9 2 3 2 2 3" xfId="3508"/>
    <cellStyle name="Normal 9 2 3 2 2 4" xfId="5069"/>
    <cellStyle name="Normal 9 2 3 2 3" xfId="2290"/>
    <cellStyle name="Normal 9 2 3 2 3 2" xfId="3871"/>
    <cellStyle name="Normal 9 2 3 2 3 3" xfId="5432"/>
    <cellStyle name="Normal 9 2 3 2 4" xfId="3145"/>
    <cellStyle name="Normal 9 2 3 2 5" xfId="4706"/>
    <cellStyle name="Normal 9 2 3 3" xfId="1179"/>
    <cellStyle name="Normal 9 2 3 3 2" xfId="1926"/>
    <cellStyle name="Normal 9 2 3 3 2 2" xfId="2654"/>
    <cellStyle name="Normal 9 2 3 3 2 2 2" xfId="4235"/>
    <cellStyle name="Normal 9 2 3 3 2 2 3" xfId="5796"/>
    <cellStyle name="Normal 9 2 3 3 2 3" xfId="3509"/>
    <cellStyle name="Normal 9 2 3 3 2 4" xfId="5070"/>
    <cellStyle name="Normal 9 2 3 3 3" xfId="2291"/>
    <cellStyle name="Normal 9 2 3 3 3 2" xfId="3872"/>
    <cellStyle name="Normal 9 2 3 3 3 3" xfId="5433"/>
    <cellStyle name="Normal 9 2 3 3 4" xfId="3146"/>
    <cellStyle name="Normal 9 2 3 3 5" xfId="4707"/>
    <cellStyle name="Normal 9 2 3 4" xfId="1924"/>
    <cellStyle name="Normal 9 2 3 4 2" xfId="2652"/>
    <cellStyle name="Normal 9 2 3 4 2 2" xfId="4233"/>
    <cellStyle name="Normal 9 2 3 4 2 3" xfId="5794"/>
    <cellStyle name="Normal 9 2 3 4 3" xfId="3507"/>
    <cellStyle name="Normal 9 2 3 4 4" xfId="5068"/>
    <cellStyle name="Normal 9 2 3 5" xfId="2289"/>
    <cellStyle name="Normal 9 2 3 5 2" xfId="3870"/>
    <cellStyle name="Normal 9 2 3 5 3" xfId="5431"/>
    <cellStyle name="Normal 9 2 3 6" xfId="3144"/>
    <cellStyle name="Normal 9 2 3 7" xfId="4705"/>
    <cellStyle name="Normal 9 2 4" xfId="1180"/>
    <cellStyle name="Normal 9 2 4 2" xfId="1927"/>
    <cellStyle name="Normal 9 2 4 2 2" xfId="2655"/>
    <cellStyle name="Normal 9 2 4 2 2 2" xfId="4236"/>
    <cellStyle name="Normal 9 2 4 2 2 3" xfId="5797"/>
    <cellStyle name="Normal 9 2 4 2 3" xfId="3510"/>
    <cellStyle name="Normal 9 2 4 2 4" xfId="5071"/>
    <cellStyle name="Normal 9 2 4 3" xfId="2292"/>
    <cellStyle name="Normal 9 2 4 3 2" xfId="3873"/>
    <cellStyle name="Normal 9 2 4 3 3" xfId="5434"/>
    <cellStyle name="Normal 9 2 4 4" xfId="3147"/>
    <cellStyle name="Normal 9 2 4 5" xfId="4708"/>
    <cellStyle name="Normal 9 2 5" xfId="1181"/>
    <cellStyle name="Normal 9 2 5 2" xfId="1182"/>
    <cellStyle name="Normal 9 2 5 2 2" xfId="1928"/>
    <cellStyle name="Normal 9 2 5 2 2 2" xfId="2656"/>
    <cellStyle name="Normal 9 2 5 2 2 2 2" xfId="4237"/>
    <cellStyle name="Normal 9 2 5 2 2 2 3" xfId="5798"/>
    <cellStyle name="Normal 9 2 5 2 2 3" xfId="3511"/>
    <cellStyle name="Normal 9 2 5 2 2 4" xfId="5072"/>
    <cellStyle name="Normal 9 2 5 2 3" xfId="2293"/>
    <cellStyle name="Normal 9 2 5 2 3 2" xfId="3874"/>
    <cellStyle name="Normal 9 2 5 2 3 3" xfId="5435"/>
    <cellStyle name="Normal 9 2 5 2 4" xfId="3148"/>
    <cellStyle name="Normal 9 2 5 2 5" xfId="4709"/>
    <cellStyle name="Normal 9 2 6" xfId="1920"/>
    <cellStyle name="Normal 9 2 6 2" xfId="2648"/>
    <cellStyle name="Normal 9 2 6 2 2" xfId="4229"/>
    <cellStyle name="Normal 9 2 6 2 3" xfId="5790"/>
    <cellStyle name="Normal 9 2 6 3" xfId="3503"/>
    <cellStyle name="Normal 9 2 6 4" xfId="5064"/>
    <cellStyle name="Normal 9 2 7" xfId="2285"/>
    <cellStyle name="Normal 9 2 7 2" xfId="3866"/>
    <cellStyle name="Normal 9 2 7 3" xfId="5427"/>
    <cellStyle name="Normal 9 2 8" xfId="3140"/>
    <cellStyle name="Normal 9 2 9" xfId="4701"/>
    <cellStyle name="Normal 9 3" xfId="1183"/>
    <cellStyle name="Normal 9 3 2" xfId="1184"/>
    <cellStyle name="Normal 9 4" xfId="1185"/>
    <cellStyle name="Normal 9 4 2" xfId="1929"/>
    <cellStyle name="Normal 9 4 2 2" xfId="2657"/>
    <cellStyle name="Normal 9 4 2 2 2" xfId="4238"/>
    <cellStyle name="Normal 9 4 2 2 3" xfId="5799"/>
    <cellStyle name="Normal 9 4 2 3" xfId="3512"/>
    <cellStyle name="Normal 9 4 2 4" xfId="5073"/>
    <cellStyle name="Normal 9 4 3" xfId="2294"/>
    <cellStyle name="Normal 9 4 3 2" xfId="3875"/>
    <cellStyle name="Normal 9 4 3 3" xfId="5436"/>
    <cellStyle name="Normal 9 4 4" xfId="3149"/>
    <cellStyle name="Normal 9 4 5" xfId="4710"/>
    <cellStyle name="Normal 9 5" xfId="1186"/>
    <cellStyle name="Normal 9 5 2" xfId="1930"/>
    <cellStyle name="Normal 9 5 2 2" xfId="2658"/>
    <cellStyle name="Normal 9 5 2 2 2" xfId="4239"/>
    <cellStyle name="Normal 9 5 2 2 3" xfId="5800"/>
    <cellStyle name="Normal 9 5 2 3" xfId="3513"/>
    <cellStyle name="Normal 9 5 2 4" xfId="5074"/>
    <cellStyle name="Normal 9 5 3" xfId="2295"/>
    <cellStyle name="Normal 9 5 3 2" xfId="3876"/>
    <cellStyle name="Normal 9 5 3 3" xfId="5437"/>
    <cellStyle name="Normal 9 5 4" xfId="3150"/>
    <cellStyle name="Normal 9 5 5" xfId="4711"/>
    <cellStyle name="Normal_PahustafondGortsazrk.NpastVoroshSocap- 2" xfId="15"/>
    <cellStyle name="Note 10" xfId="2765"/>
    <cellStyle name="Note 10 2" xfId="4340"/>
    <cellStyle name="Note 10 3" xfId="5901"/>
    <cellStyle name="Note 11" xfId="2783"/>
    <cellStyle name="Note 11 2" xfId="4356"/>
    <cellStyle name="Note 11 3" xfId="5917"/>
    <cellStyle name="Note 12" xfId="2800"/>
    <cellStyle name="Note 12 2" xfId="4370"/>
    <cellStyle name="Note 12 3" xfId="5931"/>
    <cellStyle name="Note 13" xfId="2815"/>
    <cellStyle name="Note 13 2" xfId="4384"/>
    <cellStyle name="Note 13 3" xfId="5945"/>
    <cellStyle name="Note 14" xfId="2845"/>
    <cellStyle name="Note 14 2" xfId="4407"/>
    <cellStyle name="Note 14 3" xfId="5968"/>
    <cellStyle name="Note 15" xfId="5982"/>
    <cellStyle name="Note 2" xfId="60"/>
    <cellStyle name="Note 2 10" xfId="1187"/>
    <cellStyle name="Note 2 11" xfId="1637"/>
    <cellStyle name="Note 2 11 2" xfId="2367"/>
    <cellStyle name="Note 2 11 2 2" xfId="3948"/>
    <cellStyle name="Note 2 11 2 3" xfId="5509"/>
    <cellStyle name="Note 2 11 3" xfId="3222"/>
    <cellStyle name="Note 2 11 4" xfId="4783"/>
    <cellStyle name="Note 2 12" xfId="2004"/>
    <cellStyle name="Note 2 12 2" xfId="3585"/>
    <cellStyle name="Note 2 12 3" xfId="5146"/>
    <cellStyle name="Note 2 13" xfId="2859"/>
    <cellStyle name="Note 2 14" xfId="4420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3 2 2" xfId="4240"/>
    <cellStyle name="Note 2 6 3 2 3" xfId="5801"/>
    <cellStyle name="Note 2 6 3 3" xfId="3514"/>
    <cellStyle name="Note 2 6 3 4" xfId="5075"/>
    <cellStyle name="Note 2 6 4" xfId="2296"/>
    <cellStyle name="Note 2 6 4 2" xfId="3877"/>
    <cellStyle name="Note 2 6 4 3" xfId="5438"/>
    <cellStyle name="Note 2 6 5" xfId="3151"/>
    <cellStyle name="Note 2 6 6" xfId="4712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3 2 2" xfId="3961"/>
    <cellStyle name="Note 3 13 2 3" xfId="5522"/>
    <cellStyle name="Note 3 13 3" xfId="3235"/>
    <cellStyle name="Note 3 13 4" xfId="4796"/>
    <cellStyle name="Note 3 14" xfId="2017"/>
    <cellStyle name="Note 3 14 2" xfId="3598"/>
    <cellStyle name="Note 3 14 3" xfId="5159"/>
    <cellStyle name="Note 3 15" xfId="2872"/>
    <cellStyle name="Note 3 16" xfId="4433"/>
    <cellStyle name="Note 3 2" xfId="133"/>
    <cellStyle name="Note 3 2 2" xfId="1283"/>
    <cellStyle name="Note 3 2 2 2" xfId="1932"/>
    <cellStyle name="Note 3 2 2 2 2" xfId="2660"/>
    <cellStyle name="Note 3 2 2 2 2 2" xfId="4241"/>
    <cellStyle name="Note 3 2 2 2 2 3" xfId="5802"/>
    <cellStyle name="Note 3 2 2 2 3" xfId="3515"/>
    <cellStyle name="Note 3 2 2 2 4" xfId="5076"/>
    <cellStyle name="Note 3 2 2 3" xfId="2297"/>
    <cellStyle name="Note 3 2 2 3 2" xfId="3878"/>
    <cellStyle name="Note 3 2 2 3 3" xfId="5439"/>
    <cellStyle name="Note 3 2 2 4" xfId="3152"/>
    <cellStyle name="Note 3 2 2 5" xfId="4713"/>
    <cellStyle name="Note 3 2 3" xfId="1284"/>
    <cellStyle name="Note 3 2 3 2" xfId="1285"/>
    <cellStyle name="Note 3 2 3 2 2" xfId="1933"/>
    <cellStyle name="Note 3 2 3 2 2 2" xfId="2661"/>
    <cellStyle name="Note 3 2 3 2 2 2 2" xfId="4242"/>
    <cellStyle name="Note 3 2 3 2 2 2 3" xfId="5803"/>
    <cellStyle name="Note 3 2 3 2 2 3" xfId="3516"/>
    <cellStyle name="Note 3 2 3 2 2 4" xfId="5077"/>
    <cellStyle name="Note 3 2 3 2 3" xfId="2298"/>
    <cellStyle name="Note 3 2 3 2 3 2" xfId="3879"/>
    <cellStyle name="Note 3 2 3 2 3 3" xfId="5440"/>
    <cellStyle name="Note 3 2 3 2 4" xfId="3153"/>
    <cellStyle name="Note 3 2 3 2 5" xfId="4714"/>
    <cellStyle name="Note 3 2 4" xfId="1665"/>
    <cellStyle name="Note 3 2 4 2" xfId="2393"/>
    <cellStyle name="Note 3 2 4 2 2" xfId="3974"/>
    <cellStyle name="Note 3 2 4 2 3" xfId="5535"/>
    <cellStyle name="Note 3 2 4 3" xfId="3248"/>
    <cellStyle name="Note 3 2 4 4" xfId="4809"/>
    <cellStyle name="Note 3 2 5" xfId="2030"/>
    <cellStyle name="Note 3 2 5 2" xfId="3611"/>
    <cellStyle name="Note 3 2 5 3" xfId="5172"/>
    <cellStyle name="Note 3 2 6" xfId="2885"/>
    <cellStyle name="Note 3 2 7" xfId="4446"/>
    <cellStyle name="Note 3 3" xfId="1286"/>
    <cellStyle name="Note 3 3 10" xfId="1287"/>
    <cellStyle name="Note 3 3 11" xfId="1934"/>
    <cellStyle name="Note 3 3 11 2" xfId="2662"/>
    <cellStyle name="Note 3 3 11 2 2" xfId="4243"/>
    <cellStyle name="Note 3 3 11 2 3" xfId="5804"/>
    <cellStyle name="Note 3 3 11 3" xfId="3517"/>
    <cellStyle name="Note 3 3 11 4" xfId="5078"/>
    <cellStyle name="Note 3 3 12" xfId="2299"/>
    <cellStyle name="Note 3 3 12 2" xfId="3880"/>
    <cellStyle name="Note 3 3 12 3" xfId="5441"/>
    <cellStyle name="Note 3 3 13" xfId="3154"/>
    <cellStyle name="Note 3 3 14" xfId="4715"/>
    <cellStyle name="Note 3 3 2" xfId="1288"/>
    <cellStyle name="Note 3 3 2 10" xfId="1935"/>
    <cellStyle name="Note 3 3 2 10 2" xfId="2663"/>
    <cellStyle name="Note 3 3 2 10 2 2" xfId="4244"/>
    <cellStyle name="Note 3 3 2 10 2 3" xfId="5805"/>
    <cellStyle name="Note 3 3 2 10 3" xfId="3518"/>
    <cellStyle name="Note 3 3 2 10 4" xfId="5079"/>
    <cellStyle name="Note 3 3 2 11" xfId="2300"/>
    <cellStyle name="Note 3 3 2 11 2" xfId="3881"/>
    <cellStyle name="Note 3 3 2 11 3" xfId="5442"/>
    <cellStyle name="Note 3 3 2 12" xfId="3155"/>
    <cellStyle name="Note 3 3 2 13" xfId="4716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2 2 2" xfId="4245"/>
    <cellStyle name="Note 3 3 3 8 2 2 3" xfId="5806"/>
    <cellStyle name="Note 3 3 3 8 2 3" xfId="3519"/>
    <cellStyle name="Note 3 3 3 8 2 4" xfId="5080"/>
    <cellStyle name="Note 3 3 3 8 3" xfId="2301"/>
    <cellStyle name="Note 3 3 3 8 3 2" xfId="3882"/>
    <cellStyle name="Note 3 3 3 8 3 3" xfId="5443"/>
    <cellStyle name="Note 3 3 3 8 4" xfId="3156"/>
    <cellStyle name="Note 3 3 3 8 5" xfId="4717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0 2 2" xfId="4246"/>
    <cellStyle name="Note 3 4 10 2 3" xfId="5807"/>
    <cellStyle name="Note 3 4 10 3" xfId="3520"/>
    <cellStyle name="Note 3 4 10 4" xfId="5081"/>
    <cellStyle name="Note 3 4 11" xfId="2302"/>
    <cellStyle name="Note 3 4 11 2" xfId="3883"/>
    <cellStyle name="Note 3 4 11 3" xfId="5444"/>
    <cellStyle name="Note 3 4 12" xfId="3157"/>
    <cellStyle name="Note 3 4 13" xfId="4718"/>
    <cellStyle name="Note 3 4 2" xfId="1318"/>
    <cellStyle name="Note 3 4 2 10" xfId="2303"/>
    <cellStyle name="Note 3 4 2 10 2" xfId="3884"/>
    <cellStyle name="Note 3 4 2 10 3" xfId="5445"/>
    <cellStyle name="Note 3 4 2 11" xfId="3158"/>
    <cellStyle name="Note 3 4 2 12" xfId="4719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2 9 2 2" xfId="4247"/>
    <cellStyle name="Note 3 4 2 9 2 3" xfId="5808"/>
    <cellStyle name="Note 3 4 2 9 3" xfId="3521"/>
    <cellStyle name="Note 3 4 2 9 4" xfId="5082"/>
    <cellStyle name="Note 3 4 3" xfId="1326"/>
    <cellStyle name="Note 3 4 3 2" xfId="1327"/>
    <cellStyle name="Note 3 4 3 2 2" xfId="1939"/>
    <cellStyle name="Note 3 4 3 2 2 2" xfId="2667"/>
    <cellStyle name="Note 3 4 3 2 2 2 2" xfId="4248"/>
    <cellStyle name="Note 3 4 3 2 2 2 3" xfId="5809"/>
    <cellStyle name="Note 3 4 3 2 2 3" xfId="3522"/>
    <cellStyle name="Note 3 4 3 2 2 4" xfId="5083"/>
    <cellStyle name="Note 3 4 3 2 3" xfId="2304"/>
    <cellStyle name="Note 3 4 3 2 3 2" xfId="3885"/>
    <cellStyle name="Note 3 4 3 2 3 3" xfId="5446"/>
    <cellStyle name="Note 3 4 3 2 4" xfId="3159"/>
    <cellStyle name="Note 3 4 3 2 5" xfId="4720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10 2" xfId="3886"/>
    <cellStyle name="Note 3 5 10 3" xfId="5447"/>
    <cellStyle name="Note 3 5 11" xfId="3160"/>
    <cellStyle name="Note 3 5 12" xfId="4721"/>
    <cellStyle name="Note 3 5 2" xfId="1335"/>
    <cellStyle name="Note 3 5 2 2" xfId="1336"/>
    <cellStyle name="Note 3 5 2 3" xfId="1941"/>
    <cellStyle name="Note 3 5 2 3 2" xfId="2669"/>
    <cellStyle name="Note 3 5 2 3 2 2" xfId="4250"/>
    <cellStyle name="Note 3 5 2 3 2 3" xfId="5811"/>
    <cellStyle name="Note 3 5 2 3 3" xfId="3524"/>
    <cellStyle name="Note 3 5 2 3 4" xfId="5085"/>
    <cellStyle name="Note 3 5 2 4" xfId="2306"/>
    <cellStyle name="Note 3 5 2 4 2" xfId="3887"/>
    <cellStyle name="Note 3 5 2 4 3" xfId="5448"/>
    <cellStyle name="Note 3 5 2 5" xfId="3161"/>
    <cellStyle name="Note 3 5 2 6" xfId="4722"/>
    <cellStyle name="Note 3 5 3" xfId="1337"/>
    <cellStyle name="Note 3 5 3 2" xfId="1338"/>
    <cellStyle name="Note 3 5 3 2 2" xfId="1942"/>
    <cellStyle name="Note 3 5 3 2 2 2" xfId="2670"/>
    <cellStyle name="Note 3 5 3 2 2 2 2" xfId="4251"/>
    <cellStyle name="Note 3 5 3 2 2 2 3" xfId="5812"/>
    <cellStyle name="Note 3 5 3 2 2 3" xfId="3525"/>
    <cellStyle name="Note 3 5 3 2 2 4" xfId="5086"/>
    <cellStyle name="Note 3 5 3 2 3" xfId="2307"/>
    <cellStyle name="Note 3 5 3 2 3 2" xfId="3888"/>
    <cellStyle name="Note 3 5 3 2 3 3" xfId="5449"/>
    <cellStyle name="Note 3 5 3 2 4" xfId="3162"/>
    <cellStyle name="Note 3 5 3 2 5" xfId="4723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5 9 2 2" xfId="4249"/>
    <cellStyle name="Note 3 5 9 2 3" xfId="5810"/>
    <cellStyle name="Note 3 5 9 3" xfId="3523"/>
    <cellStyle name="Note 3 5 9 4" xfId="5084"/>
    <cellStyle name="Note 3 6" xfId="1344"/>
    <cellStyle name="Note 3 6 2" xfId="1345"/>
    <cellStyle name="Note 3 6 3" xfId="1943"/>
    <cellStyle name="Note 3 6 3 2" xfId="2671"/>
    <cellStyle name="Note 3 6 3 2 2" xfId="4252"/>
    <cellStyle name="Note 3 6 3 2 3" xfId="5813"/>
    <cellStyle name="Note 3 6 3 3" xfId="3526"/>
    <cellStyle name="Note 3 6 3 4" xfId="5087"/>
    <cellStyle name="Note 3 6 4" xfId="2308"/>
    <cellStyle name="Note 3 6 4 2" xfId="3889"/>
    <cellStyle name="Note 3 6 4 3" xfId="5450"/>
    <cellStyle name="Note 3 6 5" xfId="3163"/>
    <cellStyle name="Note 3 6 6" xfId="4724"/>
    <cellStyle name="Note 3 7" xfId="1346"/>
    <cellStyle name="Note 3 7 2" xfId="1347"/>
    <cellStyle name="Note 3 7 2 2" xfId="1944"/>
    <cellStyle name="Note 3 7 2 2 2" xfId="2672"/>
    <cellStyle name="Note 3 7 2 2 2 2" xfId="4253"/>
    <cellStyle name="Note 3 7 2 2 2 3" xfId="5814"/>
    <cellStyle name="Note 3 7 2 2 3" xfId="3527"/>
    <cellStyle name="Note 3 7 2 2 4" xfId="5088"/>
    <cellStyle name="Note 3 7 2 3" xfId="2309"/>
    <cellStyle name="Note 3 7 2 3 2" xfId="3890"/>
    <cellStyle name="Note 3 7 2 3 3" xfId="5451"/>
    <cellStyle name="Note 3 7 2 4" xfId="3164"/>
    <cellStyle name="Note 3 7 2 5" xfId="4725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3 2 2" xfId="4254"/>
    <cellStyle name="Note 4 2 3 2 3" xfId="5815"/>
    <cellStyle name="Note 4 2 3 3" xfId="3528"/>
    <cellStyle name="Note 4 2 3 4" xfId="5089"/>
    <cellStyle name="Note 4 2 4" xfId="2310"/>
    <cellStyle name="Note 4 2 4 2" xfId="3891"/>
    <cellStyle name="Note 4 2 4 3" xfId="5452"/>
    <cellStyle name="Note 4 2 5" xfId="3165"/>
    <cellStyle name="Note 4 2 6" xfId="4726"/>
    <cellStyle name="Note 4 3" xfId="1678"/>
    <cellStyle name="Note 4 3 2" xfId="2406"/>
    <cellStyle name="Note 4 3 2 2" xfId="3987"/>
    <cellStyle name="Note 4 3 2 3" xfId="5548"/>
    <cellStyle name="Note 4 3 3" xfId="3261"/>
    <cellStyle name="Note 4 3 4" xfId="4822"/>
    <cellStyle name="Note 4 4" xfId="2043"/>
    <cellStyle name="Note 4 4 2" xfId="3624"/>
    <cellStyle name="Note 4 4 3" xfId="5185"/>
    <cellStyle name="Note 4 5" xfId="2898"/>
    <cellStyle name="Note 4 6" xfId="4459"/>
    <cellStyle name="Note 5" xfId="1595"/>
    <cellStyle name="Note 5 2" xfId="1963"/>
    <cellStyle name="Note 5 2 2" xfId="2691"/>
    <cellStyle name="Note 5 2 2 2" xfId="4272"/>
    <cellStyle name="Note 5 2 2 3" xfId="5833"/>
    <cellStyle name="Note 5 2 3" xfId="3546"/>
    <cellStyle name="Note 5 2 4" xfId="5107"/>
    <cellStyle name="Note 5 3" xfId="2328"/>
    <cellStyle name="Note 5 3 2" xfId="3909"/>
    <cellStyle name="Note 5 3 3" xfId="5470"/>
    <cellStyle name="Note 5 4" xfId="3183"/>
    <cellStyle name="Note 5 5" xfId="4744"/>
    <cellStyle name="Note 6" xfId="1610"/>
    <cellStyle name="Note 6 2" xfId="1976"/>
    <cellStyle name="Note 6 2 2" xfId="2704"/>
    <cellStyle name="Note 6 2 2 2" xfId="4285"/>
    <cellStyle name="Note 6 2 2 3" xfId="5846"/>
    <cellStyle name="Note 6 2 3" xfId="3559"/>
    <cellStyle name="Note 6 2 4" xfId="5120"/>
    <cellStyle name="Note 6 3" xfId="2341"/>
    <cellStyle name="Note 6 3 2" xfId="3922"/>
    <cellStyle name="Note 6 3 3" xfId="5483"/>
    <cellStyle name="Note 6 4" xfId="3196"/>
    <cellStyle name="Note 6 5" xfId="4757"/>
    <cellStyle name="Note 7" xfId="1624"/>
    <cellStyle name="Note 7 2" xfId="1989"/>
    <cellStyle name="Note 7 2 2" xfId="2717"/>
    <cellStyle name="Note 7 2 2 2" xfId="4298"/>
    <cellStyle name="Note 7 2 2 3" xfId="5859"/>
    <cellStyle name="Note 7 2 3" xfId="3572"/>
    <cellStyle name="Note 7 2 4" xfId="5133"/>
    <cellStyle name="Note 7 3" xfId="2354"/>
    <cellStyle name="Note 7 3 2" xfId="3935"/>
    <cellStyle name="Note 7 3 3" xfId="5496"/>
    <cellStyle name="Note 7 4" xfId="3209"/>
    <cellStyle name="Note 7 5" xfId="4770"/>
    <cellStyle name="Note 8" xfId="2734"/>
    <cellStyle name="Note 8 2" xfId="4311"/>
    <cellStyle name="Note 8 3" xfId="5872"/>
    <cellStyle name="Note 9" xfId="2749"/>
    <cellStyle name="Note 9 2" xfId="4325"/>
    <cellStyle name="Note 9 3" xfId="5886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2 2 2" xfId="4255"/>
    <cellStyle name="Обычный 2 3 2 2 2 3" xfId="5816"/>
    <cellStyle name="Обычный 2 3 2 2 3" xfId="3529"/>
    <cellStyle name="Обычный 2 3 2 2 4" xfId="5090"/>
    <cellStyle name="Обычный 2 3 2 3" xfId="2311"/>
    <cellStyle name="Обычный 2 3 2 3 2" xfId="3892"/>
    <cellStyle name="Обычный 2 3 2 3 3" xfId="5453"/>
    <cellStyle name="Обычный 2 3 2 4" xfId="3166"/>
    <cellStyle name="Обычный 2 3 2 5" xfId="4727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2 2 2" xfId="4256"/>
    <cellStyle name="Обычный 5 2 2 3" xfId="5817"/>
    <cellStyle name="Обычный 5 2 3" xfId="3530"/>
    <cellStyle name="Обычный 5 2 4" xfId="5091"/>
    <cellStyle name="Обычный 5 3" xfId="2312"/>
    <cellStyle name="Обычный 5 3 2" xfId="3893"/>
    <cellStyle name="Обычный 5 3 3" xfId="5454"/>
    <cellStyle name="Обычный 5 4" xfId="3167"/>
    <cellStyle name="Обычный 5 5" xfId="4728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2 2 2" xfId="4257"/>
    <cellStyle name="Примечание 2 2 2 3" xfId="5818"/>
    <cellStyle name="Примечание 2 2 3" xfId="3531"/>
    <cellStyle name="Примечание 2 2 4" xfId="5092"/>
    <cellStyle name="Примечание 2 3" xfId="2313"/>
    <cellStyle name="Примечание 2 3 2" xfId="3894"/>
    <cellStyle name="Примечание 2 3 3" xfId="5455"/>
    <cellStyle name="Примечание 2 4" xfId="3168"/>
    <cellStyle name="Примечание 2 5" xfId="4729"/>
    <cellStyle name="Процентный 2" xfId="1564"/>
    <cellStyle name="Процентный 2 2" xfId="1949"/>
    <cellStyle name="Процентный 2 2 2" xfId="2677"/>
    <cellStyle name="Процентный 2 2 2 2" xfId="4258"/>
    <cellStyle name="Процентный 2 2 2 3" xfId="5819"/>
    <cellStyle name="Процентный 2 2 3" xfId="3532"/>
    <cellStyle name="Процентный 2 2 4" xfId="5093"/>
    <cellStyle name="Процентный 2 3" xfId="2314"/>
    <cellStyle name="Процентный 2 3 2" xfId="3895"/>
    <cellStyle name="Процентный 2 3 3" xfId="5456"/>
    <cellStyle name="Процентный 2 4" xfId="3169"/>
    <cellStyle name="Процентный 2 5" xfId="4730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2 2 2" xfId="4259"/>
    <cellStyle name="Финансовый 4 3 2 2 3" xfId="5820"/>
    <cellStyle name="Финансовый 4 3 2 3" xfId="3533"/>
    <cellStyle name="Финансовый 4 3 2 4" xfId="5094"/>
    <cellStyle name="Финансовый 4 3 3" xfId="2315"/>
    <cellStyle name="Финансовый 4 3 3 2" xfId="3896"/>
    <cellStyle name="Финансовый 4 3 3 3" xfId="5457"/>
    <cellStyle name="Финансовый 4 3 4" xfId="3170"/>
    <cellStyle name="Финансовый 4 3 5" xfId="4731"/>
  </cellStyles>
  <dxfs count="11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na.balasanyan\d\BYJ-13-4\My%20Documents\Anna\Verabashxum%202022\Verbash-11.11.2022-Tari\Havelvacner%20-%2001.09.2022-1tarbera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2/kar.voroshumner/1068-12001-%20200.0h.d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 refreshError="1">
        <row r="7">
          <cell r="D7" t="str">
            <v>Ցուցանիշների փոփոխությունները ավելացումները նշված են դրական նշանով, իսկ նվազեցումները՝ փակագծերում</v>
          </cell>
        </row>
        <row r="8">
          <cell r="E8" t="str">
            <v>Տարի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>
        <row r="50">
          <cell r="D50">
            <v>-1569.7</v>
          </cell>
        </row>
        <row r="56">
          <cell r="D56">
            <v>-1430.3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93"/>
  <sheetViews>
    <sheetView view="pageBreakPreview" topLeftCell="A163" zoomScaleNormal="100" zoomScaleSheetLayoutView="100" workbookViewId="0">
      <selection activeCell="A181" sqref="A181:XFD185"/>
    </sheetView>
  </sheetViews>
  <sheetFormatPr defaultRowHeight="17.25"/>
  <cols>
    <col min="1" max="1" width="11.28515625" style="139" customWidth="1"/>
    <col min="2" max="2" width="15.28515625" style="139" customWidth="1"/>
    <col min="3" max="3" width="85.28515625" style="7" customWidth="1"/>
    <col min="4" max="4" width="29.140625" style="7" customWidth="1"/>
    <col min="5" max="5" width="23" style="7" bestFit="1" customWidth="1"/>
    <col min="6" max="6" width="16" style="7" customWidth="1"/>
    <col min="7" max="7" width="17.7109375" style="7" bestFit="1" customWidth="1"/>
    <col min="8" max="16384" width="9.140625" style="7"/>
  </cols>
  <sheetData>
    <row r="1" spans="1:7">
      <c r="D1" s="195" t="s">
        <v>18</v>
      </c>
    </row>
    <row r="2" spans="1:7">
      <c r="A2" s="139" t="s">
        <v>0</v>
      </c>
      <c r="C2" s="257" t="s">
        <v>61</v>
      </c>
      <c r="D2" s="257"/>
    </row>
    <row r="3" spans="1:7">
      <c r="C3" s="269" t="s">
        <v>1</v>
      </c>
      <c r="D3" s="269"/>
    </row>
    <row r="5" spans="1:7" ht="72" customHeight="1">
      <c r="A5" s="270" t="s">
        <v>248</v>
      </c>
      <c r="B5" s="270"/>
      <c r="C5" s="270"/>
      <c r="D5" s="270"/>
    </row>
    <row r="6" spans="1:7" ht="18" thickBot="1">
      <c r="A6" s="13"/>
      <c r="B6" s="13"/>
      <c r="C6" s="5"/>
      <c r="D6" s="60" t="s">
        <v>249</v>
      </c>
    </row>
    <row r="7" spans="1:7" ht="116.25" customHeight="1">
      <c r="A7" s="271" t="s">
        <v>3</v>
      </c>
      <c r="B7" s="272"/>
      <c r="C7" s="273" t="s">
        <v>16</v>
      </c>
      <c r="D7" s="157" t="s">
        <v>59</v>
      </c>
    </row>
    <row r="8" spans="1:7" ht="34.5">
      <c r="A8" s="158" t="s">
        <v>4</v>
      </c>
      <c r="B8" s="159" t="s">
        <v>5</v>
      </c>
      <c r="C8" s="274"/>
      <c r="D8" s="244" t="s">
        <v>14</v>
      </c>
    </row>
    <row r="9" spans="1:7">
      <c r="A9" s="135"/>
      <c r="B9" s="135"/>
      <c r="C9" s="21" t="s">
        <v>45</v>
      </c>
      <c r="D9" s="245">
        <f>SUM(D10,D168)</f>
        <v>0</v>
      </c>
    </row>
    <row r="10" spans="1:7">
      <c r="A10" s="135"/>
      <c r="B10" s="135"/>
      <c r="C10" s="21" t="s">
        <v>38</v>
      </c>
      <c r="D10" s="246">
        <f>D11+D30+D55+D67+D80+D111</f>
        <v>7954600</v>
      </c>
      <c r="E10" s="37"/>
      <c r="F10" s="99"/>
      <c r="G10" s="100"/>
    </row>
    <row r="11" spans="1:7">
      <c r="A11" s="42">
        <v>1005</v>
      </c>
      <c r="B11" s="137"/>
      <c r="C11" s="41" t="s">
        <v>46</v>
      </c>
      <c r="D11" s="247">
        <f>D18+D24</f>
        <v>303000</v>
      </c>
      <c r="G11" s="100"/>
    </row>
    <row r="12" spans="1:7">
      <c r="A12" s="22"/>
      <c r="B12" s="137"/>
      <c r="C12" s="21" t="s">
        <v>70</v>
      </c>
      <c r="D12" s="248"/>
      <c r="G12" s="100"/>
    </row>
    <row r="13" spans="1:7">
      <c r="A13" s="22"/>
      <c r="B13" s="137"/>
      <c r="C13" s="41" t="s">
        <v>47</v>
      </c>
      <c r="D13" s="248"/>
      <c r="G13" s="100"/>
    </row>
    <row r="14" spans="1:7" ht="36" customHeight="1">
      <c r="A14" s="22"/>
      <c r="B14" s="137"/>
      <c r="C14" s="141" t="s">
        <v>71</v>
      </c>
      <c r="D14" s="248"/>
      <c r="G14" s="100"/>
    </row>
    <row r="15" spans="1:7">
      <c r="A15" s="22"/>
      <c r="B15" s="137"/>
      <c r="C15" s="41" t="s">
        <v>48</v>
      </c>
      <c r="D15" s="248"/>
      <c r="G15" s="100"/>
    </row>
    <row r="16" spans="1:7" ht="34.5">
      <c r="A16" s="23"/>
      <c r="B16" s="138"/>
      <c r="C16" s="141" t="s">
        <v>72</v>
      </c>
      <c r="D16" s="249"/>
      <c r="G16" s="100"/>
    </row>
    <row r="17" spans="1:7">
      <c r="A17" s="260" t="s">
        <v>49</v>
      </c>
      <c r="B17" s="275"/>
      <c r="C17" s="267"/>
      <c r="D17" s="44"/>
      <c r="G17" s="100"/>
    </row>
    <row r="18" spans="1:7">
      <c r="A18" s="136"/>
      <c r="B18" s="262" t="s">
        <v>73</v>
      </c>
      <c r="C18" s="41" t="s">
        <v>6</v>
      </c>
      <c r="D18" s="250">
        <v>305000</v>
      </c>
      <c r="E18" s="99"/>
      <c r="F18" s="99"/>
      <c r="G18" s="100"/>
    </row>
    <row r="19" spans="1:7" ht="52.5" customHeight="1">
      <c r="A19" s="137"/>
      <c r="B19" s="263"/>
      <c r="C19" s="21" t="s">
        <v>74</v>
      </c>
      <c r="D19" s="11"/>
      <c r="F19" s="99"/>
      <c r="G19" s="100"/>
    </row>
    <row r="20" spans="1:7">
      <c r="A20" s="137"/>
      <c r="B20" s="263"/>
      <c r="C20" s="41" t="s">
        <v>7</v>
      </c>
      <c r="D20" s="115"/>
      <c r="F20" s="99"/>
      <c r="G20" s="100"/>
    </row>
    <row r="21" spans="1:7" ht="55.5" customHeight="1">
      <c r="A21" s="137"/>
      <c r="B21" s="263"/>
      <c r="C21" s="141" t="s">
        <v>75</v>
      </c>
      <c r="D21" s="115"/>
      <c r="F21" s="99"/>
      <c r="G21" s="100"/>
    </row>
    <row r="22" spans="1:7">
      <c r="A22" s="137"/>
      <c r="B22" s="263"/>
      <c r="C22" s="41" t="s">
        <v>25</v>
      </c>
      <c r="D22" s="115"/>
      <c r="F22" s="99"/>
      <c r="G22" s="100"/>
    </row>
    <row r="23" spans="1:7">
      <c r="A23" s="138"/>
      <c r="B23" s="264"/>
      <c r="C23" s="141" t="s">
        <v>20</v>
      </c>
      <c r="D23" s="115"/>
      <c r="F23" s="99"/>
      <c r="G23" s="100"/>
    </row>
    <row r="24" spans="1:7">
      <c r="A24" s="136"/>
      <c r="B24" s="101">
        <v>12002</v>
      </c>
      <c r="C24" s="41" t="s">
        <v>6</v>
      </c>
      <c r="D24" s="250">
        <v>-2000</v>
      </c>
      <c r="F24" s="99"/>
      <c r="G24" s="100"/>
    </row>
    <row r="25" spans="1:7" ht="24" customHeight="1">
      <c r="A25" s="137"/>
      <c r="B25" s="43"/>
      <c r="C25" s="21" t="s">
        <v>76</v>
      </c>
      <c r="D25" s="115"/>
      <c r="G25" s="100"/>
    </row>
    <row r="26" spans="1:7">
      <c r="A26" s="137"/>
      <c r="B26" s="43"/>
      <c r="C26" s="41" t="s">
        <v>7</v>
      </c>
      <c r="D26" s="115"/>
      <c r="G26" s="100"/>
    </row>
    <row r="27" spans="1:7">
      <c r="A27" s="137"/>
      <c r="B27" s="43"/>
      <c r="C27" s="141" t="s">
        <v>77</v>
      </c>
      <c r="D27" s="115"/>
      <c r="G27" s="100"/>
    </row>
    <row r="28" spans="1:7">
      <c r="A28" s="137"/>
      <c r="B28" s="43"/>
      <c r="C28" s="41" t="s">
        <v>25</v>
      </c>
      <c r="D28" s="115"/>
      <c r="G28" s="100"/>
    </row>
    <row r="29" spans="1:7">
      <c r="A29" s="137"/>
      <c r="B29" s="102"/>
      <c r="C29" s="141" t="s">
        <v>20</v>
      </c>
      <c r="D29" s="115"/>
      <c r="G29" s="100"/>
    </row>
    <row r="30" spans="1:7">
      <c r="A30" s="24" t="s">
        <v>78</v>
      </c>
      <c r="B30" s="136"/>
      <c r="C30" s="41" t="s">
        <v>46</v>
      </c>
      <c r="D30" s="247">
        <f>D37+D43+D49</f>
        <v>-427000</v>
      </c>
      <c r="G30" s="100"/>
    </row>
    <row r="31" spans="1:7">
      <c r="A31" s="22"/>
      <c r="B31" s="137"/>
      <c r="C31" s="21" t="s">
        <v>79</v>
      </c>
      <c r="D31" s="248"/>
      <c r="G31" s="100"/>
    </row>
    <row r="32" spans="1:7">
      <c r="A32" s="22"/>
      <c r="B32" s="137"/>
      <c r="C32" s="41" t="s">
        <v>47</v>
      </c>
      <c r="D32" s="248"/>
      <c r="G32" s="100"/>
    </row>
    <row r="33" spans="1:7">
      <c r="A33" s="22"/>
      <c r="B33" s="137"/>
      <c r="C33" s="141" t="s">
        <v>80</v>
      </c>
      <c r="D33" s="248"/>
      <c r="G33" s="100"/>
    </row>
    <row r="34" spans="1:7">
      <c r="A34" s="22"/>
      <c r="B34" s="137"/>
      <c r="C34" s="41" t="s">
        <v>48</v>
      </c>
      <c r="D34" s="248"/>
      <c r="G34" s="100"/>
    </row>
    <row r="35" spans="1:7">
      <c r="A35" s="23"/>
      <c r="B35" s="138"/>
      <c r="C35" s="141" t="s">
        <v>81</v>
      </c>
      <c r="D35" s="249"/>
      <c r="G35" s="100"/>
    </row>
    <row r="36" spans="1:7">
      <c r="A36" s="260" t="s">
        <v>49</v>
      </c>
      <c r="B36" s="275"/>
      <c r="C36" s="267"/>
      <c r="D36" s="115"/>
      <c r="G36" s="100"/>
    </row>
    <row r="37" spans="1:7">
      <c r="A37" s="276"/>
      <c r="B37" s="262">
        <v>11001</v>
      </c>
      <c r="C37" s="112" t="s">
        <v>6</v>
      </c>
      <c r="D37" s="250">
        <v>-8000</v>
      </c>
      <c r="G37" s="100"/>
    </row>
    <row r="38" spans="1:7" ht="34.5">
      <c r="A38" s="277"/>
      <c r="B38" s="263"/>
      <c r="C38" s="114" t="s">
        <v>82</v>
      </c>
      <c r="D38" s="250"/>
      <c r="G38" s="100"/>
    </row>
    <row r="39" spans="1:7">
      <c r="A39" s="277"/>
      <c r="B39" s="263"/>
      <c r="C39" s="112" t="s">
        <v>7</v>
      </c>
      <c r="D39" s="250"/>
      <c r="G39" s="100"/>
    </row>
    <row r="40" spans="1:7" ht="69">
      <c r="A40" s="277"/>
      <c r="B40" s="263"/>
      <c r="C40" s="142" t="s">
        <v>83</v>
      </c>
      <c r="D40" s="250"/>
      <c r="G40" s="100"/>
    </row>
    <row r="41" spans="1:7">
      <c r="A41" s="277"/>
      <c r="B41" s="263"/>
      <c r="C41" s="112" t="s">
        <v>25</v>
      </c>
      <c r="D41" s="250"/>
      <c r="G41" s="100"/>
    </row>
    <row r="42" spans="1:7" ht="16.5" customHeight="1">
      <c r="A42" s="278"/>
      <c r="B42" s="264"/>
      <c r="C42" s="142" t="s">
        <v>84</v>
      </c>
      <c r="D42" s="250"/>
      <c r="G42" s="100"/>
    </row>
    <row r="43" spans="1:7" ht="16.5" customHeight="1">
      <c r="A43" s="140"/>
      <c r="B43" s="137">
        <v>11003</v>
      </c>
      <c r="C43" s="112" t="s">
        <v>6</v>
      </c>
      <c r="D43" s="250">
        <v>-69000</v>
      </c>
      <c r="G43" s="100"/>
    </row>
    <row r="44" spans="1:7" ht="16.5" customHeight="1">
      <c r="A44" s="140"/>
      <c r="B44" s="137"/>
      <c r="C44" s="114" t="s">
        <v>186</v>
      </c>
      <c r="D44" s="250"/>
      <c r="G44" s="100"/>
    </row>
    <row r="45" spans="1:7" ht="16.5" customHeight="1">
      <c r="A45" s="140"/>
      <c r="B45" s="137"/>
      <c r="C45" s="112" t="s">
        <v>7</v>
      </c>
      <c r="D45" s="250"/>
      <c r="G45" s="100"/>
    </row>
    <row r="46" spans="1:7" ht="74.25" customHeight="1">
      <c r="A46" s="140"/>
      <c r="B46" s="137"/>
      <c r="C46" s="142" t="s">
        <v>187</v>
      </c>
      <c r="D46" s="250"/>
      <c r="G46" s="100"/>
    </row>
    <row r="47" spans="1:7" ht="16.5" customHeight="1">
      <c r="A47" s="140"/>
      <c r="B47" s="137"/>
      <c r="C47" s="112" t="s">
        <v>25</v>
      </c>
      <c r="D47" s="250"/>
      <c r="G47" s="100"/>
    </row>
    <row r="48" spans="1:7" ht="16.5" customHeight="1">
      <c r="A48" s="140"/>
      <c r="B48" s="137"/>
      <c r="C48" s="142" t="s">
        <v>84</v>
      </c>
      <c r="D48" s="250"/>
      <c r="G48" s="100"/>
    </row>
    <row r="49" spans="1:7">
      <c r="A49" s="136"/>
      <c r="B49" s="262">
        <v>12001</v>
      </c>
      <c r="C49" s="112" t="s">
        <v>6</v>
      </c>
      <c r="D49" s="250">
        <v>-350000</v>
      </c>
      <c r="F49" s="99"/>
      <c r="G49" s="100"/>
    </row>
    <row r="50" spans="1:7">
      <c r="A50" s="137"/>
      <c r="B50" s="263"/>
      <c r="C50" s="114" t="s">
        <v>85</v>
      </c>
      <c r="D50" s="11"/>
      <c r="G50" s="100"/>
    </row>
    <row r="51" spans="1:7">
      <c r="A51" s="137"/>
      <c r="B51" s="263"/>
      <c r="C51" s="112" t="s">
        <v>7</v>
      </c>
      <c r="D51" s="115"/>
      <c r="G51" s="100"/>
    </row>
    <row r="52" spans="1:7" ht="51.75">
      <c r="A52" s="137"/>
      <c r="B52" s="263"/>
      <c r="C52" s="142" t="s">
        <v>86</v>
      </c>
      <c r="D52" s="115"/>
      <c r="G52" s="100"/>
    </row>
    <row r="53" spans="1:7">
      <c r="A53" s="137"/>
      <c r="B53" s="263"/>
      <c r="C53" s="112" t="s">
        <v>25</v>
      </c>
      <c r="D53" s="115"/>
      <c r="G53" s="100"/>
    </row>
    <row r="54" spans="1:7">
      <c r="A54" s="138"/>
      <c r="B54" s="264"/>
      <c r="C54" s="142" t="s">
        <v>20</v>
      </c>
      <c r="D54" s="115"/>
      <c r="G54" s="100"/>
    </row>
    <row r="55" spans="1:7">
      <c r="A55" s="24">
        <v>1015</v>
      </c>
      <c r="B55" s="136"/>
      <c r="C55" s="41" t="s">
        <v>46</v>
      </c>
      <c r="D55" s="247">
        <f>D61</f>
        <v>-23000</v>
      </c>
      <c r="G55" s="100"/>
    </row>
    <row r="56" spans="1:7">
      <c r="A56" s="22"/>
      <c r="B56" s="137"/>
      <c r="C56" s="21" t="s">
        <v>218</v>
      </c>
      <c r="D56" s="248"/>
      <c r="G56" s="100"/>
    </row>
    <row r="57" spans="1:7">
      <c r="A57" s="22"/>
      <c r="B57" s="137"/>
      <c r="C57" s="41" t="s">
        <v>47</v>
      </c>
      <c r="D57" s="248"/>
      <c r="G57" s="100"/>
    </row>
    <row r="58" spans="1:7" ht="43.5" customHeight="1">
      <c r="A58" s="22"/>
      <c r="B58" s="137"/>
      <c r="C58" s="153" t="s">
        <v>228</v>
      </c>
      <c r="D58" s="248"/>
      <c r="G58" s="100"/>
    </row>
    <row r="59" spans="1:7">
      <c r="A59" s="22"/>
      <c r="B59" s="137"/>
      <c r="C59" s="41" t="s">
        <v>48</v>
      </c>
      <c r="D59" s="248"/>
      <c r="G59" s="100"/>
    </row>
    <row r="60" spans="1:7">
      <c r="A60" s="23"/>
      <c r="B60" s="138"/>
      <c r="C60" s="153" t="s">
        <v>229</v>
      </c>
      <c r="D60" s="249"/>
      <c r="G60" s="100"/>
    </row>
    <row r="61" spans="1:7">
      <c r="A61" s="22"/>
      <c r="B61" s="137">
        <v>12001</v>
      </c>
      <c r="C61" s="112" t="s">
        <v>6</v>
      </c>
      <c r="D61" s="250">
        <v>-23000</v>
      </c>
      <c r="G61" s="100"/>
    </row>
    <row r="62" spans="1:7" ht="34.5">
      <c r="A62" s="22"/>
      <c r="B62" s="137"/>
      <c r="C62" s="154" t="s">
        <v>219</v>
      </c>
      <c r="D62" s="251"/>
      <c r="G62" s="100"/>
    </row>
    <row r="63" spans="1:7">
      <c r="A63" s="22"/>
      <c r="B63" s="137"/>
      <c r="C63" s="112" t="s">
        <v>7</v>
      </c>
      <c r="D63" s="251"/>
      <c r="G63" s="100"/>
    </row>
    <row r="64" spans="1:7" ht="51.75">
      <c r="A64" s="22"/>
      <c r="B64" s="137"/>
      <c r="C64" s="155" t="s">
        <v>220</v>
      </c>
      <c r="D64" s="251"/>
      <c r="G64" s="100"/>
    </row>
    <row r="65" spans="1:7">
      <c r="A65" s="22"/>
      <c r="B65" s="137"/>
      <c r="C65" s="112" t="s">
        <v>25</v>
      </c>
      <c r="D65" s="251"/>
      <c r="G65" s="100"/>
    </row>
    <row r="66" spans="1:7">
      <c r="A66" s="22"/>
      <c r="B66" s="137"/>
      <c r="C66" s="156" t="s">
        <v>21</v>
      </c>
      <c r="D66" s="251"/>
      <c r="G66" s="100"/>
    </row>
    <row r="67" spans="1:7">
      <c r="A67" s="24" t="s">
        <v>43</v>
      </c>
      <c r="B67" s="136"/>
      <c r="C67" s="41" t="s">
        <v>46</v>
      </c>
      <c r="D67" s="247">
        <f>D74</f>
        <v>200000</v>
      </c>
      <c r="G67" s="100"/>
    </row>
    <row r="68" spans="1:7">
      <c r="A68" s="22"/>
      <c r="B68" s="137"/>
      <c r="C68" s="21" t="s">
        <v>44</v>
      </c>
      <c r="D68" s="248"/>
      <c r="G68" s="100"/>
    </row>
    <row r="69" spans="1:7">
      <c r="A69" s="22"/>
      <c r="B69" s="137"/>
      <c r="C69" s="41" t="s">
        <v>47</v>
      </c>
      <c r="D69" s="248"/>
      <c r="G69" s="100"/>
    </row>
    <row r="70" spans="1:7">
      <c r="A70" s="22"/>
      <c r="B70" s="137"/>
      <c r="C70" s="141" t="s">
        <v>50</v>
      </c>
      <c r="D70" s="248"/>
      <c r="G70" s="100"/>
    </row>
    <row r="71" spans="1:7">
      <c r="A71" s="22"/>
      <c r="B71" s="137"/>
      <c r="C71" s="41" t="s">
        <v>48</v>
      </c>
      <c r="D71" s="248"/>
      <c r="G71" s="100"/>
    </row>
    <row r="72" spans="1:7">
      <c r="A72" s="23"/>
      <c r="B72" s="138"/>
      <c r="C72" s="141" t="s">
        <v>51</v>
      </c>
      <c r="D72" s="249"/>
      <c r="G72" s="100"/>
    </row>
    <row r="73" spans="1:7">
      <c r="A73" s="260" t="s">
        <v>49</v>
      </c>
      <c r="B73" s="275"/>
      <c r="C73" s="267"/>
      <c r="D73" s="115"/>
      <c r="G73" s="100"/>
    </row>
    <row r="74" spans="1:7">
      <c r="A74" s="168"/>
      <c r="B74" s="262">
        <v>12003</v>
      </c>
      <c r="C74" s="171" t="s">
        <v>6</v>
      </c>
      <c r="D74" s="252">
        <v>200000</v>
      </c>
      <c r="G74" s="100"/>
    </row>
    <row r="75" spans="1:7" ht="34.5">
      <c r="A75" s="168"/>
      <c r="B75" s="263"/>
      <c r="C75" s="198" t="s">
        <v>257</v>
      </c>
      <c r="D75" s="253"/>
      <c r="G75" s="100"/>
    </row>
    <row r="76" spans="1:7">
      <c r="A76" s="168"/>
      <c r="B76" s="263"/>
      <c r="C76" s="171" t="s">
        <v>7</v>
      </c>
      <c r="D76" s="253"/>
      <c r="G76" s="100"/>
    </row>
    <row r="77" spans="1:7" ht="34.5">
      <c r="A77" s="168"/>
      <c r="B77" s="263"/>
      <c r="C77" s="198" t="s">
        <v>258</v>
      </c>
      <c r="D77" s="253"/>
      <c r="G77" s="100"/>
    </row>
    <row r="78" spans="1:7">
      <c r="A78" s="168"/>
      <c r="B78" s="263"/>
      <c r="C78" s="171" t="s">
        <v>25</v>
      </c>
      <c r="D78" s="253"/>
      <c r="G78" s="100"/>
    </row>
    <row r="79" spans="1:7">
      <c r="A79" s="168"/>
      <c r="B79" s="264"/>
      <c r="C79" s="171" t="s">
        <v>259</v>
      </c>
      <c r="D79" s="253"/>
      <c r="G79" s="100"/>
    </row>
    <row r="80" spans="1:7">
      <c r="A80" s="24" t="s">
        <v>87</v>
      </c>
      <c r="B80" s="136"/>
      <c r="C80" s="41" t="s">
        <v>46</v>
      </c>
      <c r="D80" s="247">
        <f>D93+D99+D105+D87</f>
        <v>6821600</v>
      </c>
      <c r="G80" s="100"/>
    </row>
    <row r="81" spans="1:7">
      <c r="A81" s="25"/>
      <c r="B81" s="137"/>
      <c r="C81" s="21" t="s">
        <v>63</v>
      </c>
      <c r="D81" s="248"/>
      <c r="G81" s="100"/>
    </row>
    <row r="82" spans="1:7">
      <c r="A82" s="22"/>
      <c r="B82" s="137"/>
      <c r="C82" s="41" t="s">
        <v>47</v>
      </c>
      <c r="D82" s="248"/>
      <c r="G82" s="100"/>
    </row>
    <row r="83" spans="1:7">
      <c r="A83" s="22"/>
      <c r="B83" s="137"/>
      <c r="C83" s="141" t="s">
        <v>64</v>
      </c>
      <c r="D83" s="248"/>
      <c r="G83" s="100"/>
    </row>
    <row r="84" spans="1:7">
      <c r="A84" s="22"/>
      <c r="B84" s="137"/>
      <c r="C84" s="41" t="s">
        <v>48</v>
      </c>
      <c r="D84" s="248"/>
      <c r="G84" s="100"/>
    </row>
    <row r="85" spans="1:7">
      <c r="A85" s="23"/>
      <c r="B85" s="138"/>
      <c r="C85" s="141" t="s">
        <v>65</v>
      </c>
      <c r="D85" s="249"/>
      <c r="G85" s="100"/>
    </row>
    <row r="86" spans="1:7">
      <c r="A86" s="265" t="s">
        <v>49</v>
      </c>
      <c r="B86" s="266"/>
      <c r="C86" s="267"/>
      <c r="D86" s="115"/>
      <c r="G86" s="100"/>
    </row>
    <row r="87" spans="1:7">
      <c r="A87" s="136"/>
      <c r="B87" s="261">
        <v>12001</v>
      </c>
      <c r="C87" s="112" t="s">
        <v>6</v>
      </c>
      <c r="D87" s="250">
        <v>1920000</v>
      </c>
      <c r="E87" s="99"/>
      <c r="F87" s="160"/>
      <c r="G87" s="100"/>
    </row>
    <row r="88" spans="1:7" ht="34.5">
      <c r="A88" s="137"/>
      <c r="B88" s="261"/>
      <c r="C88" s="114" t="s">
        <v>88</v>
      </c>
      <c r="D88" s="11"/>
      <c r="G88" s="100"/>
    </row>
    <row r="89" spans="1:7">
      <c r="A89" s="137"/>
      <c r="B89" s="261"/>
      <c r="C89" s="112" t="s">
        <v>7</v>
      </c>
      <c r="D89" s="115"/>
      <c r="G89" s="100"/>
    </row>
    <row r="90" spans="1:7" ht="69">
      <c r="A90" s="137"/>
      <c r="B90" s="261"/>
      <c r="C90" s="142" t="s">
        <v>89</v>
      </c>
      <c r="D90" s="115"/>
      <c r="G90" s="100"/>
    </row>
    <row r="91" spans="1:7">
      <c r="A91" s="137"/>
      <c r="B91" s="261"/>
      <c r="C91" s="112" t="s">
        <v>25</v>
      </c>
      <c r="D91" s="115"/>
      <c r="G91" s="100"/>
    </row>
    <row r="92" spans="1:7">
      <c r="A92" s="138"/>
      <c r="B92" s="261"/>
      <c r="C92" s="142" t="s">
        <v>20</v>
      </c>
      <c r="D92" s="115"/>
      <c r="G92" s="100"/>
    </row>
    <row r="93" spans="1:7">
      <c r="A93" s="137"/>
      <c r="B93" s="261">
        <v>12002</v>
      </c>
      <c r="C93" s="112" t="s">
        <v>6</v>
      </c>
      <c r="D93" s="250">
        <v>14000</v>
      </c>
      <c r="E93" s="99"/>
      <c r="G93" s="100"/>
    </row>
    <row r="94" spans="1:7" ht="34.5">
      <c r="A94" s="137"/>
      <c r="B94" s="261"/>
      <c r="C94" s="114" t="s">
        <v>90</v>
      </c>
      <c r="D94" s="115"/>
      <c r="G94" s="100"/>
    </row>
    <row r="95" spans="1:7">
      <c r="A95" s="137"/>
      <c r="B95" s="261"/>
      <c r="C95" s="112" t="s">
        <v>7</v>
      </c>
      <c r="D95" s="115"/>
      <c r="G95" s="100"/>
    </row>
    <row r="96" spans="1:7" ht="69">
      <c r="A96" s="137"/>
      <c r="B96" s="261"/>
      <c r="C96" s="142" t="s">
        <v>91</v>
      </c>
      <c r="D96" s="115"/>
      <c r="G96" s="100"/>
    </row>
    <row r="97" spans="1:7">
      <c r="A97" s="137"/>
      <c r="B97" s="261"/>
      <c r="C97" s="112" t="s">
        <v>25</v>
      </c>
      <c r="D97" s="115"/>
      <c r="G97" s="100"/>
    </row>
    <row r="98" spans="1:7">
      <c r="A98" s="137"/>
      <c r="B98" s="261"/>
      <c r="C98" s="142" t="s">
        <v>20</v>
      </c>
      <c r="D98" s="115"/>
      <c r="G98" s="100"/>
    </row>
    <row r="99" spans="1:7">
      <c r="A99" s="137"/>
      <c r="B99" s="261">
        <v>12003</v>
      </c>
      <c r="C99" s="112" t="s">
        <v>6</v>
      </c>
      <c r="D99" s="250">
        <v>4750000</v>
      </c>
      <c r="G99" s="100"/>
    </row>
    <row r="100" spans="1:7" ht="25.5" customHeight="1">
      <c r="A100" s="137"/>
      <c r="B100" s="261"/>
      <c r="C100" s="114" t="s">
        <v>92</v>
      </c>
      <c r="D100" s="115"/>
      <c r="G100" s="100"/>
    </row>
    <row r="101" spans="1:7">
      <c r="A101" s="137"/>
      <c r="B101" s="261"/>
      <c r="C101" s="112" t="s">
        <v>7</v>
      </c>
      <c r="D101" s="115"/>
      <c r="G101" s="100"/>
    </row>
    <row r="102" spans="1:7" ht="51.75">
      <c r="A102" s="137"/>
      <c r="B102" s="261"/>
      <c r="C102" s="142" t="s">
        <v>93</v>
      </c>
      <c r="D102" s="115"/>
      <c r="G102" s="100"/>
    </row>
    <row r="103" spans="1:7">
      <c r="A103" s="137"/>
      <c r="B103" s="261"/>
      <c r="C103" s="112" t="s">
        <v>25</v>
      </c>
      <c r="D103" s="115"/>
      <c r="G103" s="100"/>
    </row>
    <row r="104" spans="1:7">
      <c r="A104" s="137"/>
      <c r="B104" s="261"/>
      <c r="C104" s="142" t="s">
        <v>20</v>
      </c>
      <c r="D104" s="115"/>
      <c r="G104" s="100"/>
    </row>
    <row r="105" spans="1:7">
      <c r="A105" s="137"/>
      <c r="B105" s="262">
        <v>12004</v>
      </c>
      <c r="C105" s="112" t="s">
        <v>6</v>
      </c>
      <c r="D105" s="250">
        <f>137600</f>
        <v>137600</v>
      </c>
      <c r="E105" s="37"/>
      <c r="G105" s="100"/>
    </row>
    <row r="106" spans="1:7" ht="30.75" customHeight="1">
      <c r="A106" s="137"/>
      <c r="B106" s="263"/>
      <c r="C106" s="114" t="s">
        <v>94</v>
      </c>
      <c r="D106" s="115"/>
      <c r="G106" s="100"/>
    </row>
    <row r="107" spans="1:7">
      <c r="A107" s="137"/>
      <c r="B107" s="263"/>
      <c r="C107" s="112" t="s">
        <v>7</v>
      </c>
      <c r="D107" s="115"/>
      <c r="G107" s="100"/>
    </row>
    <row r="108" spans="1:7" ht="51.75">
      <c r="A108" s="137"/>
      <c r="B108" s="263"/>
      <c r="C108" s="142" t="s">
        <v>95</v>
      </c>
      <c r="D108" s="115"/>
      <c r="G108" s="100"/>
    </row>
    <row r="109" spans="1:7">
      <c r="A109" s="137"/>
      <c r="B109" s="263"/>
      <c r="C109" s="112" t="s">
        <v>25</v>
      </c>
      <c r="D109" s="115"/>
      <c r="G109" s="100"/>
    </row>
    <row r="110" spans="1:7">
      <c r="A110" s="137"/>
      <c r="B110" s="264"/>
      <c r="C110" s="142" t="s">
        <v>20</v>
      </c>
      <c r="D110" s="115"/>
      <c r="G110" s="100"/>
    </row>
    <row r="111" spans="1:7">
      <c r="A111" s="24">
        <v>1205</v>
      </c>
      <c r="B111" s="136"/>
      <c r="C111" s="41" t="s">
        <v>46</v>
      </c>
      <c r="D111" s="254">
        <f>D118+D124+D130+D136</f>
        <v>1080000</v>
      </c>
      <c r="G111" s="100"/>
    </row>
    <row r="112" spans="1:7">
      <c r="A112" s="25"/>
      <c r="B112" s="137"/>
      <c r="C112" s="21" t="s">
        <v>96</v>
      </c>
      <c r="D112" s="248"/>
      <c r="G112" s="100"/>
    </row>
    <row r="113" spans="1:7">
      <c r="A113" s="22"/>
      <c r="B113" s="137"/>
      <c r="C113" s="41" t="s">
        <v>47</v>
      </c>
      <c r="D113" s="248"/>
      <c r="G113" s="100"/>
    </row>
    <row r="114" spans="1:7">
      <c r="A114" s="22"/>
      <c r="B114" s="137"/>
      <c r="C114" s="141" t="s">
        <v>97</v>
      </c>
      <c r="D114" s="248"/>
      <c r="G114" s="100"/>
    </row>
    <row r="115" spans="1:7">
      <c r="A115" s="22"/>
      <c r="B115" s="137"/>
      <c r="C115" s="41" t="s">
        <v>48</v>
      </c>
      <c r="D115" s="248"/>
      <c r="G115" s="100"/>
    </row>
    <row r="116" spans="1:7">
      <c r="A116" s="23"/>
      <c r="B116" s="138"/>
      <c r="C116" s="141" t="s">
        <v>98</v>
      </c>
      <c r="D116" s="249"/>
      <c r="G116" s="100"/>
    </row>
    <row r="117" spans="1:7">
      <c r="A117" s="265" t="s">
        <v>49</v>
      </c>
      <c r="B117" s="266"/>
      <c r="C117" s="267"/>
      <c r="D117" s="115"/>
      <c r="G117" s="100"/>
    </row>
    <row r="118" spans="1:7">
      <c r="A118" s="136"/>
      <c r="B118" s="262">
        <v>12001</v>
      </c>
      <c r="C118" s="112" t="s">
        <v>6</v>
      </c>
      <c r="D118" s="250">
        <v>1080000</v>
      </c>
      <c r="E118" s="37"/>
      <c r="F118" s="99"/>
      <c r="G118" s="100"/>
    </row>
    <row r="119" spans="1:7" ht="30" customHeight="1">
      <c r="A119" s="137"/>
      <c r="B119" s="263"/>
      <c r="C119" s="114" t="s">
        <v>99</v>
      </c>
      <c r="D119" s="11"/>
      <c r="G119" s="100"/>
    </row>
    <row r="120" spans="1:7">
      <c r="A120" s="137"/>
      <c r="B120" s="263"/>
      <c r="C120" s="112" t="s">
        <v>7</v>
      </c>
      <c r="D120" s="115"/>
      <c r="G120" s="100"/>
    </row>
    <row r="121" spans="1:7" ht="34.5">
      <c r="A121" s="137"/>
      <c r="B121" s="263"/>
      <c r="C121" s="142" t="s">
        <v>237</v>
      </c>
      <c r="D121" s="115"/>
      <c r="G121" s="100"/>
    </row>
    <row r="122" spans="1:7">
      <c r="A122" s="137"/>
      <c r="B122" s="263"/>
      <c r="C122" s="112" t="s">
        <v>25</v>
      </c>
      <c r="D122" s="115"/>
      <c r="G122" s="100"/>
    </row>
    <row r="123" spans="1:7">
      <c r="A123" s="138"/>
      <c r="B123" s="264"/>
      <c r="C123" s="142" t="s">
        <v>20</v>
      </c>
      <c r="D123" s="115"/>
      <c r="G123" s="100"/>
    </row>
    <row r="124" spans="1:7">
      <c r="A124" s="137"/>
      <c r="B124" s="261" t="s">
        <v>100</v>
      </c>
      <c r="C124" s="112" t="s">
        <v>6</v>
      </c>
      <c r="D124" s="250">
        <v>-175000</v>
      </c>
      <c r="F124" s="99"/>
      <c r="G124" s="100"/>
    </row>
    <row r="125" spans="1:7" ht="51.75">
      <c r="A125" s="137"/>
      <c r="B125" s="261"/>
      <c r="C125" s="114" t="s">
        <v>101</v>
      </c>
      <c r="D125" s="115"/>
      <c r="G125" s="100"/>
    </row>
    <row r="126" spans="1:7">
      <c r="A126" s="137"/>
      <c r="B126" s="261"/>
      <c r="C126" s="112" t="s">
        <v>7</v>
      </c>
      <c r="D126" s="115"/>
      <c r="G126" s="100"/>
    </row>
    <row r="127" spans="1:7" ht="51.75">
      <c r="A127" s="137"/>
      <c r="B127" s="261"/>
      <c r="C127" s="142" t="s">
        <v>102</v>
      </c>
      <c r="D127" s="115"/>
      <c r="G127" s="100"/>
    </row>
    <row r="128" spans="1:7">
      <c r="A128" s="137"/>
      <c r="B128" s="261"/>
      <c r="C128" s="112" t="s">
        <v>25</v>
      </c>
      <c r="D128" s="115"/>
      <c r="G128" s="100"/>
    </row>
    <row r="129" spans="1:7">
      <c r="A129" s="137"/>
      <c r="B129" s="261"/>
      <c r="C129" s="142" t="s">
        <v>20</v>
      </c>
      <c r="D129" s="115"/>
      <c r="G129" s="100"/>
    </row>
    <row r="130" spans="1:7">
      <c r="A130" s="22"/>
      <c r="B130" s="261">
        <v>12023</v>
      </c>
      <c r="C130" s="112" t="s">
        <v>6</v>
      </c>
      <c r="D130" s="250">
        <v>-25000</v>
      </c>
      <c r="F130" s="99"/>
      <c r="G130" s="100"/>
    </row>
    <row r="131" spans="1:7" ht="86.25">
      <c r="A131" s="22"/>
      <c r="B131" s="261"/>
      <c r="C131" s="114" t="s">
        <v>230</v>
      </c>
      <c r="D131" s="251"/>
      <c r="G131" s="100"/>
    </row>
    <row r="132" spans="1:7">
      <c r="A132" s="22"/>
      <c r="B132" s="261"/>
      <c r="C132" s="112" t="s">
        <v>7</v>
      </c>
      <c r="D132" s="251"/>
      <c r="G132" s="100"/>
    </row>
    <row r="133" spans="1:7" ht="103.5">
      <c r="A133" s="22"/>
      <c r="B133" s="261"/>
      <c r="C133" s="142" t="s">
        <v>231</v>
      </c>
      <c r="D133" s="251"/>
      <c r="G133" s="100"/>
    </row>
    <row r="134" spans="1:7">
      <c r="A134" s="22"/>
      <c r="B134" s="261"/>
      <c r="C134" s="112" t="s">
        <v>25</v>
      </c>
      <c r="D134" s="251"/>
    </row>
    <row r="135" spans="1:7">
      <c r="A135" s="22"/>
      <c r="B135" s="261"/>
      <c r="C135" s="142" t="s">
        <v>20</v>
      </c>
      <c r="D135" s="251"/>
    </row>
    <row r="136" spans="1:7">
      <c r="A136" s="22"/>
      <c r="B136" s="261">
        <v>12029</v>
      </c>
      <c r="C136" s="112" t="s">
        <v>6</v>
      </c>
      <c r="D136" s="250">
        <v>200000</v>
      </c>
    </row>
    <row r="137" spans="1:7" ht="34.5">
      <c r="A137" s="22"/>
      <c r="B137" s="261"/>
      <c r="C137" s="114" t="s">
        <v>235</v>
      </c>
      <c r="D137" s="251"/>
    </row>
    <row r="138" spans="1:7">
      <c r="A138" s="22"/>
      <c r="B138" s="261"/>
      <c r="C138" s="112" t="s">
        <v>7</v>
      </c>
      <c r="D138" s="251"/>
    </row>
    <row r="139" spans="1:7" ht="51.75">
      <c r="A139" s="22"/>
      <c r="B139" s="261"/>
      <c r="C139" s="142" t="s">
        <v>236</v>
      </c>
      <c r="D139" s="251"/>
    </row>
    <row r="140" spans="1:7">
      <c r="A140" s="22"/>
      <c r="B140" s="261"/>
      <c r="C140" s="112" t="s">
        <v>25</v>
      </c>
      <c r="D140" s="251"/>
    </row>
    <row r="141" spans="1:7">
      <c r="A141" s="22"/>
      <c r="B141" s="261"/>
      <c r="C141" s="142" t="s">
        <v>20</v>
      </c>
      <c r="D141" s="251"/>
    </row>
    <row r="142" spans="1:7">
      <c r="A142" s="199">
        <v>1141</v>
      </c>
      <c r="B142" s="199"/>
      <c r="C142" s="163" t="s">
        <v>46</v>
      </c>
      <c r="D142" s="255">
        <f>D149+D155+D161</f>
        <v>0</v>
      </c>
    </row>
    <row r="143" spans="1:7">
      <c r="A143" s="199"/>
      <c r="B143" s="199"/>
      <c r="C143" s="175" t="s">
        <v>260</v>
      </c>
      <c r="D143" s="115"/>
    </row>
    <row r="144" spans="1:7">
      <c r="A144" s="199"/>
      <c r="B144" s="199"/>
      <c r="C144" s="163" t="s">
        <v>47</v>
      </c>
      <c r="D144" s="115"/>
    </row>
    <row r="145" spans="1:4" ht="51.75">
      <c r="A145" s="199"/>
      <c r="B145" s="199"/>
      <c r="C145" s="175" t="s">
        <v>261</v>
      </c>
      <c r="D145" s="115"/>
    </row>
    <row r="146" spans="1:4">
      <c r="A146" s="199"/>
      <c r="B146" s="199"/>
      <c r="C146" s="163" t="s">
        <v>48</v>
      </c>
      <c r="D146" s="115"/>
    </row>
    <row r="147" spans="1:4" ht="69">
      <c r="A147" s="199"/>
      <c r="B147" s="199"/>
      <c r="C147" s="175" t="s">
        <v>262</v>
      </c>
      <c r="D147" s="115"/>
    </row>
    <row r="148" spans="1:4" ht="17.25" customHeight="1">
      <c r="A148" s="268" t="s">
        <v>49</v>
      </c>
      <c r="B148" s="268"/>
      <c r="C148" s="268"/>
      <c r="D148" s="115"/>
    </row>
    <row r="149" spans="1:4">
      <c r="A149" s="199"/>
      <c r="B149" s="175">
        <v>12006</v>
      </c>
      <c r="C149" s="163" t="s">
        <v>6</v>
      </c>
      <c r="D149" s="256">
        <v>3000</v>
      </c>
    </row>
    <row r="150" spans="1:4">
      <c r="A150" s="199"/>
      <c r="B150" s="175"/>
      <c r="C150" s="175" t="s">
        <v>263</v>
      </c>
      <c r="D150" s="115"/>
    </row>
    <row r="151" spans="1:4">
      <c r="A151" s="199"/>
      <c r="B151" s="175"/>
      <c r="C151" s="163" t="s">
        <v>7</v>
      </c>
      <c r="D151" s="115"/>
    </row>
    <row r="152" spans="1:4" ht="34.5">
      <c r="A152" s="199"/>
      <c r="B152" s="175"/>
      <c r="C152" s="175" t="s">
        <v>264</v>
      </c>
      <c r="D152" s="115"/>
    </row>
    <row r="153" spans="1:4">
      <c r="A153" s="199"/>
      <c r="B153" s="175"/>
      <c r="C153" s="163" t="s">
        <v>25</v>
      </c>
      <c r="D153" s="115"/>
    </row>
    <row r="154" spans="1:4">
      <c r="A154" s="199"/>
      <c r="B154" s="175"/>
      <c r="C154" s="175" t="s">
        <v>20</v>
      </c>
      <c r="D154" s="115"/>
    </row>
    <row r="155" spans="1:4">
      <c r="A155" s="199"/>
      <c r="B155" s="175" t="s">
        <v>265</v>
      </c>
      <c r="C155" s="163" t="s">
        <v>6</v>
      </c>
      <c r="D155" s="256">
        <v>-1569.7</v>
      </c>
    </row>
    <row r="156" spans="1:4" ht="34.5">
      <c r="A156" s="199"/>
      <c r="B156" s="175"/>
      <c r="C156" s="175" t="s">
        <v>266</v>
      </c>
      <c r="D156" s="115"/>
    </row>
    <row r="157" spans="1:4">
      <c r="A157" s="199"/>
      <c r="B157" s="175"/>
      <c r="C157" s="163" t="s">
        <v>7</v>
      </c>
      <c r="D157" s="115"/>
    </row>
    <row r="158" spans="1:4" ht="51.75">
      <c r="A158" s="199"/>
      <c r="B158" s="175"/>
      <c r="C158" s="175" t="s">
        <v>267</v>
      </c>
      <c r="D158" s="115"/>
    </row>
    <row r="159" spans="1:4">
      <c r="A159" s="199"/>
      <c r="B159" s="175"/>
      <c r="C159" s="163" t="s">
        <v>25</v>
      </c>
      <c r="D159" s="115"/>
    </row>
    <row r="160" spans="1:4">
      <c r="A160" s="199"/>
      <c r="B160" s="175"/>
      <c r="C160" s="175" t="s">
        <v>84</v>
      </c>
      <c r="D160" s="115"/>
    </row>
    <row r="161" spans="1:4">
      <c r="A161" s="199"/>
      <c r="B161" s="175">
        <v>11016</v>
      </c>
      <c r="C161" s="163" t="s">
        <v>6</v>
      </c>
      <c r="D161" s="256">
        <v>-1430.3</v>
      </c>
    </row>
    <row r="162" spans="1:4" ht="34.5">
      <c r="A162" s="199"/>
      <c r="B162" s="175"/>
      <c r="C162" s="175" t="s">
        <v>268</v>
      </c>
      <c r="D162" s="115"/>
    </row>
    <row r="163" spans="1:4">
      <c r="A163" s="199"/>
      <c r="B163" s="175"/>
      <c r="C163" s="163" t="s">
        <v>7</v>
      </c>
      <c r="D163" s="115"/>
    </row>
    <row r="164" spans="1:4" ht="34.5">
      <c r="A164" s="199"/>
      <c r="B164" s="175"/>
      <c r="C164" s="175" t="s">
        <v>269</v>
      </c>
      <c r="D164" s="115"/>
    </row>
    <row r="165" spans="1:4">
      <c r="A165" s="199"/>
      <c r="B165" s="175"/>
      <c r="C165" s="163" t="s">
        <v>25</v>
      </c>
      <c r="D165" s="115"/>
    </row>
    <row r="166" spans="1:4">
      <c r="A166" s="199"/>
      <c r="B166" s="175"/>
      <c r="C166" s="175" t="s">
        <v>84</v>
      </c>
      <c r="D166" s="115"/>
    </row>
    <row r="167" spans="1:4">
      <c r="A167" s="24"/>
      <c r="B167" s="136"/>
      <c r="C167" s="41" t="s">
        <v>46</v>
      </c>
      <c r="D167" s="247"/>
    </row>
    <row r="168" spans="1:4">
      <c r="A168" s="25">
        <v>1139</v>
      </c>
      <c r="B168" s="137"/>
      <c r="C168" s="33" t="s">
        <v>103</v>
      </c>
      <c r="D168" s="12">
        <f>SUM(D175)</f>
        <v>-7954600</v>
      </c>
    </row>
    <row r="169" spans="1:4">
      <c r="A169" s="22"/>
      <c r="B169" s="137"/>
      <c r="C169" s="112" t="s">
        <v>47</v>
      </c>
      <c r="D169" s="12"/>
    </row>
    <row r="170" spans="1:4" ht="34.5">
      <c r="A170" s="22"/>
      <c r="B170" s="137"/>
      <c r="C170" s="142" t="s">
        <v>104</v>
      </c>
      <c r="D170" s="12"/>
    </row>
    <row r="171" spans="1:4">
      <c r="A171" s="22"/>
      <c r="B171" s="137"/>
      <c r="C171" s="112" t="s">
        <v>48</v>
      </c>
      <c r="D171" s="12"/>
    </row>
    <row r="172" spans="1:4" ht="34.5">
      <c r="A172" s="23"/>
      <c r="B172" s="138"/>
      <c r="C172" s="142" t="s">
        <v>105</v>
      </c>
      <c r="D172" s="11"/>
    </row>
    <row r="173" spans="1:4">
      <c r="A173" s="265" t="s">
        <v>49</v>
      </c>
      <c r="B173" s="266"/>
      <c r="C173" s="267"/>
      <c r="D173" s="11"/>
    </row>
    <row r="174" spans="1:4">
      <c r="A174" s="258"/>
      <c r="B174" s="261" t="s">
        <v>106</v>
      </c>
      <c r="C174" s="112" t="s">
        <v>6</v>
      </c>
      <c r="D174" s="11"/>
    </row>
    <row r="175" spans="1:4">
      <c r="A175" s="259"/>
      <c r="B175" s="261"/>
      <c r="C175" s="33" t="s">
        <v>103</v>
      </c>
      <c r="D175" s="11">
        <f>-7954600</f>
        <v>-7954600</v>
      </c>
    </row>
    <row r="176" spans="1:4">
      <c r="A176" s="259"/>
      <c r="B176" s="261"/>
      <c r="C176" s="112" t="s">
        <v>7</v>
      </c>
      <c r="D176" s="115"/>
    </row>
    <row r="177" spans="1:4" ht="51.75">
      <c r="A177" s="259"/>
      <c r="B177" s="261"/>
      <c r="C177" s="142" t="s">
        <v>107</v>
      </c>
      <c r="D177" s="115"/>
    </row>
    <row r="178" spans="1:4" ht="24.95" customHeight="1">
      <c r="A178" s="259"/>
      <c r="B178" s="261"/>
      <c r="C178" s="112" t="s">
        <v>25</v>
      </c>
      <c r="D178" s="115"/>
    </row>
    <row r="179" spans="1:4">
      <c r="A179" s="260"/>
      <c r="B179" s="261"/>
      <c r="C179" s="142" t="s">
        <v>84</v>
      </c>
      <c r="D179" s="11"/>
    </row>
    <row r="180" spans="1:4">
      <c r="D180" s="10"/>
    </row>
    <row r="181" spans="1:4">
      <c r="C181" s="161"/>
    </row>
    <row r="182" spans="1:4">
      <c r="C182" s="161"/>
    </row>
    <row r="183" spans="1:4">
      <c r="C183" s="161"/>
    </row>
    <row r="184" spans="1:4">
      <c r="C184" s="161"/>
    </row>
    <row r="185" spans="1:4">
      <c r="C185" s="161"/>
    </row>
    <row r="186" spans="1:4">
      <c r="C186" s="161"/>
    </row>
    <row r="187" spans="1:4">
      <c r="C187" s="161"/>
    </row>
    <row r="188" spans="1:4">
      <c r="C188" s="161"/>
    </row>
    <row r="189" spans="1:4">
      <c r="C189" s="161"/>
    </row>
    <row r="190" spans="1:4">
      <c r="C190" s="161"/>
    </row>
    <row r="191" spans="1:4">
      <c r="C191" s="161"/>
    </row>
    <row r="192" spans="1:4">
      <c r="C192" s="161"/>
    </row>
    <row r="193" spans="3:3">
      <c r="C193" s="161"/>
    </row>
  </sheetData>
  <mergeCells count="27">
    <mergeCell ref="B74:B79"/>
    <mergeCell ref="A5:D5"/>
    <mergeCell ref="A7:B7"/>
    <mergeCell ref="C7:C8"/>
    <mergeCell ref="A73:C73"/>
    <mergeCell ref="A17:C17"/>
    <mergeCell ref="B18:B23"/>
    <mergeCell ref="A36:C36"/>
    <mergeCell ref="A37:A42"/>
    <mergeCell ref="B37:B42"/>
    <mergeCell ref="B49:B54"/>
    <mergeCell ref="C2:D2"/>
    <mergeCell ref="A174:A179"/>
    <mergeCell ref="B174:B179"/>
    <mergeCell ref="B105:B110"/>
    <mergeCell ref="A117:C117"/>
    <mergeCell ref="B118:B123"/>
    <mergeCell ref="B124:B129"/>
    <mergeCell ref="A173:C173"/>
    <mergeCell ref="B130:B135"/>
    <mergeCell ref="B136:B141"/>
    <mergeCell ref="A148:C148"/>
    <mergeCell ref="A86:C86"/>
    <mergeCell ref="B87:B92"/>
    <mergeCell ref="B93:B98"/>
    <mergeCell ref="B99:B104"/>
    <mergeCell ref="C3:D3"/>
  </mergeCells>
  <conditionalFormatting sqref="A73:A79">
    <cfRule type="expression" dxfId="10" priority="60" stopIfTrue="1">
      <formula>#REF!=1</formula>
    </cfRule>
  </conditionalFormatting>
  <conditionalFormatting sqref="C70 C68 C72">
    <cfRule type="expression" dxfId="9" priority="61" stopIfTrue="1">
      <formula>#REF!=1</formula>
    </cfRule>
  </conditionalFormatting>
  <conditionalFormatting sqref="A16">
    <cfRule type="expression" dxfId="8" priority="18" stopIfTrue="1">
      <formula>#REF!=1</formula>
    </cfRule>
  </conditionalFormatting>
  <conditionalFormatting sqref="C13 C11 C15">
    <cfRule type="expression" dxfId="7" priority="17" stopIfTrue="1">
      <formula>#REF!=1</formula>
    </cfRule>
  </conditionalFormatting>
  <conditionalFormatting sqref="C19">
    <cfRule type="expression" dxfId="6" priority="16" stopIfTrue="1">
      <formula>#REF!=1</formula>
    </cfRule>
  </conditionalFormatting>
  <conditionalFormatting sqref="C21">
    <cfRule type="expression" dxfId="5" priority="15" stopIfTrue="1">
      <formula>#REF!=1</formula>
    </cfRule>
  </conditionalFormatting>
  <conditionalFormatting sqref="C25">
    <cfRule type="expression" dxfId="4" priority="14" stopIfTrue="1">
      <formula>#REF!=1</formula>
    </cfRule>
  </conditionalFormatting>
  <conditionalFormatting sqref="C27">
    <cfRule type="expression" dxfId="3" priority="13" stopIfTrue="1">
      <formula>#REF!=1</formula>
    </cfRule>
  </conditionalFormatting>
  <conditionalFormatting sqref="A86">
    <cfRule type="expression" dxfId="2" priority="12" stopIfTrue="1">
      <formula>#REF!=1</formula>
    </cfRule>
  </conditionalFormatting>
  <conditionalFormatting sqref="C83 C81 C85">
    <cfRule type="expression" dxfId="1" priority="10" stopIfTrue="1">
      <formula>#REF!=1</formula>
    </cfRule>
  </conditionalFormatting>
  <conditionalFormatting sqref="C114 C112 C116">
    <cfRule type="expression" dxfId="0" priority="9" stopIfTrue="1">
      <formula>#REF!=1</formula>
    </cfRule>
  </conditionalFormatting>
  <pageMargins left="0.25" right="0" top="0" bottom="0" header="0.05" footer="0"/>
  <pageSetup paperSize="9" scale="69" fitToHeight="3" orientation="portrait" r:id="rId1"/>
  <rowBreaks count="1" manualBreakCount="1">
    <brk id="115" max="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3"/>
  <sheetViews>
    <sheetView view="pageBreakPreview" zoomScaleNormal="100" zoomScaleSheetLayoutView="100" workbookViewId="0">
      <selection activeCell="A244" sqref="A244:XFD256"/>
    </sheetView>
  </sheetViews>
  <sheetFormatPr defaultRowHeight="17.25"/>
  <cols>
    <col min="1" max="1" width="7.5703125" style="113" customWidth="1"/>
    <col min="2" max="2" width="8.28515625" style="113" customWidth="1"/>
    <col min="3" max="3" width="7.85546875" style="113" customWidth="1"/>
    <col min="4" max="4" width="8.28515625" style="113" customWidth="1"/>
    <col min="5" max="5" width="8" style="113" bestFit="1" customWidth="1"/>
    <col min="6" max="6" width="64.85546875" style="113" customWidth="1"/>
    <col min="7" max="7" width="36.7109375" style="206" customWidth="1"/>
    <col min="8" max="8" width="18.85546875" style="113" bestFit="1" customWidth="1"/>
    <col min="9" max="9" width="16.140625" style="113" bestFit="1" customWidth="1"/>
    <col min="10" max="10" width="12.85546875" style="113" bestFit="1" customWidth="1"/>
    <col min="11" max="11" width="14.28515625" style="113" bestFit="1" customWidth="1"/>
    <col min="12" max="12" width="10.85546875" style="113" bestFit="1" customWidth="1"/>
    <col min="13" max="16384" width="9.140625" style="113"/>
  </cols>
  <sheetData>
    <row r="1" spans="1:9">
      <c r="G1" s="205" t="s">
        <v>2</v>
      </c>
    </row>
    <row r="2" spans="1:9">
      <c r="A2" s="2" t="s">
        <v>0</v>
      </c>
      <c r="D2" s="2" t="s">
        <v>0</v>
      </c>
      <c r="G2" s="205" t="s">
        <v>61</v>
      </c>
    </row>
    <row r="3" spans="1:9">
      <c r="G3" s="205" t="s">
        <v>1</v>
      </c>
    </row>
    <row r="4" spans="1:9">
      <c r="F4" s="36"/>
    </row>
    <row r="5" spans="1:9" ht="51.75" customHeight="1">
      <c r="A5" s="270" t="s">
        <v>250</v>
      </c>
      <c r="B5" s="270"/>
      <c r="C5" s="270"/>
      <c r="D5" s="270"/>
      <c r="E5" s="270"/>
      <c r="F5" s="270"/>
      <c r="G5" s="270"/>
    </row>
    <row r="6" spans="1:9" ht="18" thickBot="1">
      <c r="G6" s="207" t="s">
        <v>249</v>
      </c>
    </row>
    <row r="7" spans="1:9" ht="86.25">
      <c r="A7" s="279" t="s">
        <v>17</v>
      </c>
      <c r="B7" s="280"/>
      <c r="C7" s="280"/>
      <c r="D7" s="281" t="s">
        <v>3</v>
      </c>
      <c r="E7" s="280"/>
      <c r="F7" s="280" t="s">
        <v>13</v>
      </c>
      <c r="G7" s="169" t="str">
        <f>'1'!D7</f>
        <v>Ցուցանիշների փոփոխությունները ավելացումները նշված են դրական նշանով, իսկ նվազեցումները՝ փակագծերում</v>
      </c>
      <c r="H7" s="7"/>
    </row>
    <row r="8" spans="1:9" ht="81" customHeight="1">
      <c r="A8" s="143" t="s">
        <v>8</v>
      </c>
      <c r="B8" s="144" t="s">
        <v>9</v>
      </c>
      <c r="C8" s="144" t="s">
        <v>10</v>
      </c>
      <c r="D8" s="145" t="s">
        <v>11</v>
      </c>
      <c r="E8" s="144" t="s">
        <v>12</v>
      </c>
      <c r="F8" s="282"/>
      <c r="G8" s="146" t="str">
        <f>'[1]1'!E8</f>
        <v>Տարի</v>
      </c>
    </row>
    <row r="9" spans="1:9">
      <c r="A9" s="142"/>
      <c r="B9" s="142"/>
      <c r="C9" s="142"/>
      <c r="D9" s="142"/>
      <c r="E9" s="142"/>
      <c r="F9" s="114" t="s">
        <v>34</v>
      </c>
      <c r="G9" s="20">
        <f>G11+G226</f>
        <v>0</v>
      </c>
    </row>
    <row r="10" spans="1:9">
      <c r="A10" s="142"/>
      <c r="B10" s="142"/>
      <c r="C10" s="142"/>
      <c r="D10" s="142"/>
      <c r="E10" s="142"/>
      <c r="F10" s="142" t="s">
        <v>33</v>
      </c>
      <c r="G10" s="16"/>
    </row>
    <row r="11" spans="1:9" ht="23.25" customHeight="1">
      <c r="A11" s="14" t="s">
        <v>35</v>
      </c>
      <c r="B11" s="15"/>
      <c r="C11" s="15"/>
      <c r="D11" s="15"/>
      <c r="E11" s="15"/>
      <c r="F11" s="14" t="s">
        <v>36</v>
      </c>
      <c r="G11" s="151">
        <f>G13+G75+G90+G105+G129+G191</f>
        <v>7954600</v>
      </c>
    </row>
    <row r="12" spans="1:9">
      <c r="A12" s="142"/>
      <c r="B12" s="142"/>
      <c r="C12" s="142"/>
      <c r="D12" s="142"/>
      <c r="E12" s="142"/>
      <c r="F12" s="142" t="s">
        <v>33</v>
      </c>
      <c r="G12" s="110"/>
      <c r="H12" s="9"/>
      <c r="I12" s="9"/>
    </row>
    <row r="13" spans="1:9">
      <c r="A13" s="142"/>
      <c r="B13" s="114" t="s">
        <v>108</v>
      </c>
      <c r="C13" s="142"/>
      <c r="D13" s="142"/>
      <c r="E13" s="142"/>
      <c r="F13" s="114" t="s">
        <v>68</v>
      </c>
      <c r="G13" s="45">
        <f>G15</f>
        <v>8101600</v>
      </c>
    </row>
    <row r="14" spans="1:9">
      <c r="A14" s="142"/>
      <c r="B14" s="142"/>
      <c r="C14" s="142"/>
      <c r="D14" s="142"/>
      <c r="E14" s="142"/>
      <c r="F14" s="46" t="s">
        <v>33</v>
      </c>
      <c r="G14" s="110"/>
    </row>
    <row r="15" spans="1:9">
      <c r="A15" s="142"/>
      <c r="B15" s="142"/>
      <c r="C15" s="114" t="s">
        <v>37</v>
      </c>
      <c r="D15" s="142"/>
      <c r="E15" s="142"/>
      <c r="F15" s="114" t="s">
        <v>68</v>
      </c>
      <c r="G15" s="45">
        <f>G17+G55</f>
        <v>8101600</v>
      </c>
    </row>
    <row r="16" spans="1:9">
      <c r="A16" s="142"/>
      <c r="B16" s="142"/>
      <c r="C16" s="142"/>
      <c r="D16" s="142"/>
      <c r="E16" s="142"/>
      <c r="F16" s="142" t="s">
        <v>33</v>
      </c>
      <c r="G16" s="110"/>
    </row>
    <row r="17" spans="1:7">
      <c r="A17" s="142"/>
      <c r="B17" s="142"/>
      <c r="C17" s="142"/>
      <c r="D17" s="114" t="s">
        <v>87</v>
      </c>
      <c r="E17" s="114"/>
      <c r="F17" s="114" t="s">
        <v>63</v>
      </c>
      <c r="G17" s="47">
        <f>G19+G28+G37+G46</f>
        <v>6821600</v>
      </c>
    </row>
    <row r="18" spans="1:7">
      <c r="A18" s="142"/>
      <c r="B18" s="142"/>
      <c r="C18" s="142"/>
      <c r="D18" s="142"/>
      <c r="E18" s="142"/>
      <c r="F18" s="142" t="s">
        <v>33</v>
      </c>
      <c r="G18" s="111"/>
    </row>
    <row r="19" spans="1:7" ht="34.5">
      <c r="A19" s="142"/>
      <c r="B19" s="142"/>
      <c r="C19" s="142"/>
      <c r="D19" s="142"/>
      <c r="E19" s="142">
        <v>12001</v>
      </c>
      <c r="F19" s="114" t="s">
        <v>88</v>
      </c>
      <c r="G19" s="111">
        <f>+G21</f>
        <v>1920000</v>
      </c>
    </row>
    <row r="20" spans="1:7">
      <c r="A20" s="142"/>
      <c r="B20" s="142"/>
      <c r="C20" s="142"/>
      <c r="D20" s="142"/>
      <c r="E20" s="142"/>
      <c r="F20" s="142" t="s">
        <v>23</v>
      </c>
      <c r="G20" s="111"/>
    </row>
    <row r="21" spans="1:7" ht="51.75">
      <c r="A21" s="142"/>
      <c r="B21" s="142"/>
      <c r="C21" s="142"/>
      <c r="D21" s="142"/>
      <c r="E21" s="142"/>
      <c r="F21" s="112" t="s">
        <v>58</v>
      </c>
      <c r="G21" s="111">
        <f>+G23</f>
        <v>1920000</v>
      </c>
    </row>
    <row r="22" spans="1:7" ht="34.5">
      <c r="A22" s="142"/>
      <c r="B22" s="142"/>
      <c r="C22" s="142"/>
      <c r="D22" s="142"/>
      <c r="E22" s="142"/>
      <c r="F22" s="142" t="s">
        <v>24</v>
      </c>
      <c r="G22" s="111"/>
    </row>
    <row r="23" spans="1:7">
      <c r="A23" s="142"/>
      <c r="B23" s="142"/>
      <c r="C23" s="142"/>
      <c r="D23" s="142"/>
      <c r="E23" s="142"/>
      <c r="F23" s="142" t="s">
        <v>34</v>
      </c>
      <c r="G23" s="111">
        <f t="shared" ref="G23:G26" si="0">+G24</f>
        <v>1920000</v>
      </c>
    </row>
    <row r="24" spans="1:7">
      <c r="A24" s="142"/>
      <c r="B24" s="142"/>
      <c r="C24" s="142"/>
      <c r="D24" s="142"/>
      <c r="E24" s="142"/>
      <c r="F24" s="142" t="s">
        <v>39</v>
      </c>
      <c r="G24" s="111">
        <f t="shared" si="0"/>
        <v>1920000</v>
      </c>
    </row>
    <row r="25" spans="1:7" ht="24" customHeight="1">
      <c r="A25" s="142"/>
      <c r="B25" s="142"/>
      <c r="C25" s="142"/>
      <c r="D25" s="142"/>
      <c r="E25" s="142"/>
      <c r="F25" s="142" t="s">
        <v>40</v>
      </c>
      <c r="G25" s="111">
        <f t="shared" si="0"/>
        <v>1920000</v>
      </c>
    </row>
    <row r="26" spans="1:7">
      <c r="A26" s="142"/>
      <c r="B26" s="142"/>
      <c r="C26" s="142"/>
      <c r="D26" s="142"/>
      <c r="E26" s="142"/>
      <c r="F26" s="142" t="s">
        <v>66</v>
      </c>
      <c r="G26" s="111">
        <f t="shared" si="0"/>
        <v>1920000</v>
      </c>
    </row>
    <row r="27" spans="1:7">
      <c r="A27" s="142"/>
      <c r="B27" s="142"/>
      <c r="C27" s="142"/>
      <c r="D27" s="142"/>
      <c r="E27" s="142"/>
      <c r="F27" s="142" t="s">
        <v>67</v>
      </c>
      <c r="G27" s="111">
        <f>'1'!D87</f>
        <v>1920000</v>
      </c>
    </row>
    <row r="28" spans="1:7" ht="34.5">
      <c r="A28" s="142"/>
      <c r="B28" s="142"/>
      <c r="C28" s="142"/>
      <c r="D28" s="142"/>
      <c r="E28" s="142">
        <v>12002</v>
      </c>
      <c r="F28" s="114" t="s">
        <v>90</v>
      </c>
      <c r="G28" s="111">
        <f>G30</f>
        <v>14000</v>
      </c>
    </row>
    <row r="29" spans="1:7">
      <c r="A29" s="142"/>
      <c r="B29" s="142"/>
      <c r="C29" s="142"/>
      <c r="D29" s="142"/>
      <c r="E29" s="142"/>
      <c r="F29" s="142" t="s">
        <v>23</v>
      </c>
      <c r="G29" s="111"/>
    </row>
    <row r="30" spans="1:7" ht="51.75">
      <c r="A30" s="142"/>
      <c r="B30" s="142"/>
      <c r="C30" s="142"/>
      <c r="D30" s="142"/>
      <c r="E30" s="142"/>
      <c r="F30" s="112" t="s">
        <v>58</v>
      </c>
      <c r="G30" s="111">
        <f>G32</f>
        <v>14000</v>
      </c>
    </row>
    <row r="31" spans="1:7" ht="34.5">
      <c r="A31" s="142"/>
      <c r="B31" s="142"/>
      <c r="C31" s="142"/>
      <c r="D31" s="142"/>
      <c r="E31" s="142"/>
      <c r="F31" s="142" t="s">
        <v>24</v>
      </c>
      <c r="G31" s="111"/>
    </row>
    <row r="32" spans="1:7">
      <c r="A32" s="142"/>
      <c r="B32" s="142"/>
      <c r="C32" s="142"/>
      <c r="D32" s="142"/>
      <c r="E32" s="142"/>
      <c r="F32" s="142" t="s">
        <v>34</v>
      </c>
      <c r="G32" s="111">
        <f t="shared" ref="G32:G35" si="1">G33</f>
        <v>14000</v>
      </c>
    </row>
    <row r="33" spans="1:7">
      <c r="A33" s="142"/>
      <c r="B33" s="142"/>
      <c r="C33" s="142"/>
      <c r="D33" s="142"/>
      <c r="E33" s="142"/>
      <c r="F33" s="142" t="s">
        <v>39</v>
      </c>
      <c r="G33" s="111">
        <f t="shared" si="1"/>
        <v>14000</v>
      </c>
    </row>
    <row r="34" spans="1:7">
      <c r="A34" s="142"/>
      <c r="B34" s="142"/>
      <c r="C34" s="142"/>
      <c r="D34" s="142"/>
      <c r="E34" s="142"/>
      <c r="F34" s="142" t="s">
        <v>40</v>
      </c>
      <c r="G34" s="111">
        <f t="shared" si="1"/>
        <v>14000</v>
      </c>
    </row>
    <row r="35" spans="1:7">
      <c r="A35" s="142"/>
      <c r="B35" s="142"/>
      <c r="C35" s="142"/>
      <c r="D35" s="142"/>
      <c r="E35" s="142"/>
      <c r="F35" s="142" t="s">
        <v>66</v>
      </c>
      <c r="G35" s="111">
        <f t="shared" si="1"/>
        <v>14000</v>
      </c>
    </row>
    <row r="36" spans="1:7">
      <c r="A36" s="142"/>
      <c r="B36" s="142"/>
      <c r="C36" s="142"/>
      <c r="D36" s="142"/>
      <c r="E36" s="142"/>
      <c r="F36" s="142" t="s">
        <v>67</v>
      </c>
      <c r="G36" s="111">
        <f>'1'!D93</f>
        <v>14000</v>
      </c>
    </row>
    <row r="37" spans="1:7">
      <c r="A37" s="142"/>
      <c r="B37" s="142"/>
      <c r="C37" s="142"/>
      <c r="D37" s="142"/>
      <c r="E37" s="142">
        <v>12003</v>
      </c>
      <c r="F37" s="114" t="s">
        <v>92</v>
      </c>
      <c r="G37" s="111">
        <f>+G39</f>
        <v>4750000</v>
      </c>
    </row>
    <row r="38" spans="1:7">
      <c r="A38" s="142"/>
      <c r="B38" s="142"/>
      <c r="C38" s="142"/>
      <c r="D38" s="142"/>
      <c r="E38" s="142"/>
      <c r="F38" s="142" t="s">
        <v>23</v>
      </c>
      <c r="G38" s="111"/>
    </row>
    <row r="39" spans="1:7" ht="51.75">
      <c r="A39" s="142"/>
      <c r="B39" s="142"/>
      <c r="C39" s="142"/>
      <c r="D39" s="142"/>
      <c r="E39" s="142"/>
      <c r="F39" s="112" t="s">
        <v>58</v>
      </c>
      <c r="G39" s="111">
        <f>G41</f>
        <v>4750000</v>
      </c>
    </row>
    <row r="40" spans="1:7" ht="34.5">
      <c r="A40" s="142"/>
      <c r="B40" s="142"/>
      <c r="C40" s="142"/>
      <c r="D40" s="142"/>
      <c r="E40" s="142"/>
      <c r="F40" s="142" t="s">
        <v>24</v>
      </c>
      <c r="G40" s="111"/>
    </row>
    <row r="41" spans="1:7">
      <c r="A41" s="142"/>
      <c r="B41" s="142"/>
      <c r="C41" s="142"/>
      <c r="D41" s="142"/>
      <c r="E41" s="142"/>
      <c r="F41" s="142" t="s">
        <v>34</v>
      </c>
      <c r="G41" s="111">
        <f t="shared" ref="G41:G44" si="2">G42</f>
        <v>4750000</v>
      </c>
    </row>
    <row r="42" spans="1:7">
      <c r="A42" s="142"/>
      <c r="B42" s="142"/>
      <c r="C42" s="142"/>
      <c r="D42" s="142"/>
      <c r="E42" s="142"/>
      <c r="F42" s="142" t="s">
        <v>39</v>
      </c>
      <c r="G42" s="111">
        <f t="shared" si="2"/>
        <v>4750000</v>
      </c>
    </row>
    <row r="43" spans="1:7">
      <c r="A43" s="142"/>
      <c r="B43" s="142"/>
      <c r="C43" s="142"/>
      <c r="D43" s="142"/>
      <c r="E43" s="142"/>
      <c r="F43" s="142" t="s">
        <v>40</v>
      </c>
      <c r="G43" s="111">
        <f t="shared" si="2"/>
        <v>4750000</v>
      </c>
    </row>
    <row r="44" spans="1:7">
      <c r="A44" s="142"/>
      <c r="B44" s="142"/>
      <c r="C44" s="142"/>
      <c r="D44" s="142"/>
      <c r="E44" s="142"/>
      <c r="F44" s="142" t="s">
        <v>66</v>
      </c>
      <c r="G44" s="111">
        <f t="shared" si="2"/>
        <v>4750000</v>
      </c>
    </row>
    <row r="45" spans="1:7">
      <c r="A45" s="142"/>
      <c r="B45" s="142"/>
      <c r="C45" s="142"/>
      <c r="D45" s="142"/>
      <c r="E45" s="142"/>
      <c r="F45" s="142" t="s">
        <v>67</v>
      </c>
      <c r="G45" s="111">
        <f>'1'!D99</f>
        <v>4750000</v>
      </c>
    </row>
    <row r="46" spans="1:7">
      <c r="A46" s="142"/>
      <c r="B46" s="142"/>
      <c r="C46" s="142"/>
      <c r="D46" s="142"/>
      <c r="E46" s="142">
        <v>12004</v>
      </c>
      <c r="F46" s="114" t="s">
        <v>94</v>
      </c>
      <c r="G46" s="111">
        <f>G48</f>
        <v>137600</v>
      </c>
    </row>
    <row r="47" spans="1:7">
      <c r="A47" s="142"/>
      <c r="B47" s="142"/>
      <c r="C47" s="142"/>
      <c r="D47" s="142"/>
      <c r="E47" s="142"/>
      <c r="F47" s="142" t="s">
        <v>23</v>
      </c>
      <c r="G47" s="111"/>
    </row>
    <row r="48" spans="1:7" ht="51.75">
      <c r="A48" s="142"/>
      <c r="B48" s="142"/>
      <c r="C48" s="142"/>
      <c r="D48" s="142"/>
      <c r="E48" s="142"/>
      <c r="F48" s="112" t="s">
        <v>58</v>
      </c>
      <c r="G48" s="111">
        <f>G50</f>
        <v>137600</v>
      </c>
    </row>
    <row r="49" spans="1:7" ht="34.5">
      <c r="A49" s="142"/>
      <c r="B49" s="142"/>
      <c r="C49" s="142"/>
      <c r="D49" s="142"/>
      <c r="E49" s="142"/>
      <c r="F49" s="142" t="s">
        <v>24</v>
      </c>
      <c r="G49" s="111"/>
    </row>
    <row r="50" spans="1:7">
      <c r="A50" s="142"/>
      <c r="B50" s="142"/>
      <c r="C50" s="142"/>
      <c r="D50" s="142"/>
      <c r="E50" s="142"/>
      <c r="F50" s="142" t="s">
        <v>34</v>
      </c>
      <c r="G50" s="111">
        <f t="shared" ref="G50:G53" si="3">G51</f>
        <v>137600</v>
      </c>
    </row>
    <row r="51" spans="1:7">
      <c r="A51" s="142"/>
      <c r="B51" s="142"/>
      <c r="C51" s="142"/>
      <c r="D51" s="142"/>
      <c r="E51" s="142"/>
      <c r="F51" s="142" t="s">
        <v>39</v>
      </c>
      <c r="G51" s="111">
        <f t="shared" si="3"/>
        <v>137600</v>
      </c>
    </row>
    <row r="52" spans="1:7">
      <c r="A52" s="142"/>
      <c r="B52" s="142"/>
      <c r="C52" s="142"/>
      <c r="D52" s="142"/>
      <c r="E52" s="142"/>
      <c r="F52" s="142" t="s">
        <v>40</v>
      </c>
      <c r="G52" s="111">
        <f t="shared" si="3"/>
        <v>137600</v>
      </c>
    </row>
    <row r="53" spans="1:7">
      <c r="A53" s="142"/>
      <c r="B53" s="142"/>
      <c r="C53" s="142"/>
      <c r="D53" s="142"/>
      <c r="E53" s="142"/>
      <c r="F53" s="142" t="s">
        <v>66</v>
      </c>
      <c r="G53" s="111">
        <f t="shared" si="3"/>
        <v>137600</v>
      </c>
    </row>
    <row r="54" spans="1:7">
      <c r="A54" s="142"/>
      <c r="B54" s="142"/>
      <c r="C54" s="142"/>
      <c r="D54" s="142"/>
      <c r="E54" s="142"/>
      <c r="F54" s="142" t="s">
        <v>67</v>
      </c>
      <c r="G54" s="111">
        <f>'1'!D105</f>
        <v>137600</v>
      </c>
    </row>
    <row r="55" spans="1:7">
      <c r="A55" s="15"/>
      <c r="B55" s="15"/>
      <c r="C55" s="15"/>
      <c r="D55" s="14">
        <v>1205</v>
      </c>
      <c r="E55" s="14"/>
      <c r="F55" s="14" t="s">
        <v>109</v>
      </c>
      <c r="G55" s="48">
        <f>G57+G66</f>
        <v>1280000</v>
      </c>
    </row>
    <row r="56" spans="1:7">
      <c r="A56" s="142"/>
      <c r="B56" s="142"/>
      <c r="C56" s="142"/>
      <c r="D56" s="142"/>
      <c r="E56" s="142"/>
      <c r="F56" s="142" t="s">
        <v>33</v>
      </c>
      <c r="G56" s="111"/>
    </row>
    <row r="57" spans="1:7" ht="34.5">
      <c r="A57" s="142"/>
      <c r="B57" s="142"/>
      <c r="C57" s="142"/>
      <c r="D57" s="142"/>
      <c r="E57" s="142">
        <v>12001</v>
      </c>
      <c r="F57" s="114" t="s">
        <v>99</v>
      </c>
      <c r="G57" s="111">
        <f>+G59</f>
        <v>1080000</v>
      </c>
    </row>
    <row r="58" spans="1:7">
      <c r="A58" s="142"/>
      <c r="B58" s="142"/>
      <c r="C58" s="142"/>
      <c r="D58" s="142"/>
      <c r="E58" s="142"/>
      <c r="F58" s="142" t="s">
        <v>23</v>
      </c>
      <c r="G58" s="111"/>
    </row>
    <row r="59" spans="1:7" ht="51.75">
      <c r="A59" s="142"/>
      <c r="B59" s="142"/>
      <c r="C59" s="142"/>
      <c r="D59" s="142"/>
      <c r="E59" s="142"/>
      <c r="F59" s="112" t="s">
        <v>58</v>
      </c>
      <c r="G59" s="111">
        <f>+G61</f>
        <v>1080000</v>
      </c>
    </row>
    <row r="60" spans="1:7" ht="34.5">
      <c r="A60" s="142"/>
      <c r="B60" s="142"/>
      <c r="C60" s="142"/>
      <c r="D60" s="142"/>
      <c r="E60" s="142"/>
      <c r="F60" s="142" t="s">
        <v>24</v>
      </c>
      <c r="G60" s="111"/>
    </row>
    <row r="61" spans="1:7">
      <c r="A61" s="142"/>
      <c r="B61" s="142"/>
      <c r="C61" s="142"/>
      <c r="D61" s="142"/>
      <c r="E61" s="142"/>
      <c r="F61" s="142" t="s">
        <v>34</v>
      </c>
      <c r="G61" s="111">
        <f t="shared" ref="G61:G64" si="4">+G62</f>
        <v>1080000</v>
      </c>
    </row>
    <row r="62" spans="1:7">
      <c r="A62" s="142"/>
      <c r="B62" s="142"/>
      <c r="C62" s="142"/>
      <c r="D62" s="142"/>
      <c r="E62" s="142"/>
      <c r="F62" s="142" t="s">
        <v>39</v>
      </c>
      <c r="G62" s="111">
        <f t="shared" si="4"/>
        <v>1080000</v>
      </c>
    </row>
    <row r="63" spans="1:7">
      <c r="A63" s="142"/>
      <c r="B63" s="142"/>
      <c r="C63" s="142"/>
      <c r="D63" s="142"/>
      <c r="E63" s="142"/>
      <c r="F63" s="142" t="s">
        <v>40</v>
      </c>
      <c r="G63" s="111">
        <f t="shared" si="4"/>
        <v>1080000</v>
      </c>
    </row>
    <row r="64" spans="1:7" ht="34.5">
      <c r="A64" s="142"/>
      <c r="B64" s="142"/>
      <c r="C64" s="142"/>
      <c r="D64" s="142"/>
      <c r="E64" s="142"/>
      <c r="F64" s="142" t="s">
        <v>41</v>
      </c>
      <c r="G64" s="111">
        <f t="shared" si="4"/>
        <v>1080000</v>
      </c>
    </row>
    <row r="65" spans="1:7">
      <c r="A65" s="142"/>
      <c r="B65" s="142"/>
      <c r="C65" s="142"/>
      <c r="D65" s="142"/>
      <c r="E65" s="142"/>
      <c r="F65" s="142" t="s">
        <v>110</v>
      </c>
      <c r="G65" s="111">
        <f>'1'!D118</f>
        <v>1080000</v>
      </c>
    </row>
    <row r="66" spans="1:7" ht="34.5">
      <c r="A66" s="142"/>
      <c r="B66" s="142"/>
      <c r="C66" s="142"/>
      <c r="D66" s="142"/>
      <c r="E66" s="142">
        <v>12029</v>
      </c>
      <c r="F66" s="142" t="s">
        <v>235</v>
      </c>
      <c r="G66" s="111">
        <f>+G68</f>
        <v>200000</v>
      </c>
    </row>
    <row r="67" spans="1:7">
      <c r="A67" s="142"/>
      <c r="B67" s="142"/>
      <c r="C67" s="142"/>
      <c r="D67" s="142"/>
      <c r="E67" s="142"/>
      <c r="F67" s="142" t="s">
        <v>23</v>
      </c>
      <c r="G67" s="111"/>
    </row>
    <row r="68" spans="1:7" ht="51.75">
      <c r="A68" s="142"/>
      <c r="B68" s="142"/>
      <c r="C68" s="142"/>
      <c r="D68" s="142"/>
      <c r="E68" s="142"/>
      <c r="F68" s="112" t="s">
        <v>58</v>
      </c>
      <c r="G68" s="111">
        <f>+G70</f>
        <v>200000</v>
      </c>
    </row>
    <row r="69" spans="1:7" ht="34.5">
      <c r="A69" s="142"/>
      <c r="B69" s="142"/>
      <c r="C69" s="142"/>
      <c r="D69" s="142"/>
      <c r="E69" s="142"/>
      <c r="F69" s="142" t="s">
        <v>24</v>
      </c>
      <c r="G69" s="111"/>
    </row>
    <row r="70" spans="1:7">
      <c r="A70" s="142"/>
      <c r="B70" s="142"/>
      <c r="C70" s="142"/>
      <c r="D70" s="142"/>
      <c r="E70" s="142"/>
      <c r="F70" s="142" t="s">
        <v>34</v>
      </c>
      <c r="G70" s="111">
        <f t="shared" ref="G70:G73" si="5">+G71</f>
        <v>200000</v>
      </c>
    </row>
    <row r="71" spans="1:7">
      <c r="A71" s="142"/>
      <c r="B71" s="142"/>
      <c r="C71" s="142"/>
      <c r="D71" s="142"/>
      <c r="E71" s="142"/>
      <c r="F71" s="142" t="s">
        <v>39</v>
      </c>
      <c r="G71" s="111">
        <f t="shared" si="5"/>
        <v>200000</v>
      </c>
    </row>
    <row r="72" spans="1:7">
      <c r="A72" s="142"/>
      <c r="B72" s="142"/>
      <c r="C72" s="142"/>
      <c r="D72" s="142"/>
      <c r="E72" s="142"/>
      <c r="F72" s="142" t="s">
        <v>40</v>
      </c>
      <c r="G72" s="111">
        <f t="shared" si="5"/>
        <v>200000</v>
      </c>
    </row>
    <row r="73" spans="1:7" ht="34.5">
      <c r="A73" s="142"/>
      <c r="B73" s="142"/>
      <c r="C73" s="142"/>
      <c r="D73" s="142"/>
      <c r="E73" s="142"/>
      <c r="F73" s="142" t="s">
        <v>41</v>
      </c>
      <c r="G73" s="111">
        <f t="shared" si="5"/>
        <v>200000</v>
      </c>
    </row>
    <row r="74" spans="1:7">
      <c r="A74" s="142"/>
      <c r="B74" s="142"/>
      <c r="C74" s="142"/>
      <c r="D74" s="142"/>
      <c r="E74" s="142"/>
      <c r="F74" s="142" t="s">
        <v>110</v>
      </c>
      <c r="G74" s="111">
        <f>'1'!D136</f>
        <v>200000</v>
      </c>
    </row>
    <row r="75" spans="1:7">
      <c r="A75" s="142"/>
      <c r="B75" s="114" t="s">
        <v>111</v>
      </c>
      <c r="C75" s="142"/>
      <c r="D75" s="142"/>
      <c r="E75" s="142"/>
      <c r="F75" s="114" t="s">
        <v>112</v>
      </c>
      <c r="G75" s="17">
        <f>G77</f>
        <v>-175000</v>
      </c>
    </row>
    <row r="76" spans="1:7">
      <c r="A76" s="142"/>
      <c r="B76" s="142"/>
      <c r="C76" s="142"/>
      <c r="D76" s="142"/>
      <c r="E76" s="142"/>
      <c r="F76" s="142" t="s">
        <v>33</v>
      </c>
      <c r="G76" s="110"/>
    </row>
    <row r="77" spans="1:7">
      <c r="A77" s="142"/>
      <c r="B77" s="142"/>
      <c r="C77" s="114" t="s">
        <v>37</v>
      </c>
      <c r="D77" s="142"/>
      <c r="E77" s="142"/>
      <c r="F77" s="114" t="s">
        <v>112</v>
      </c>
      <c r="G77" s="111">
        <f>G81</f>
        <v>-175000</v>
      </c>
    </row>
    <row r="78" spans="1:7">
      <c r="A78" s="142"/>
      <c r="B78" s="142"/>
      <c r="C78" s="142"/>
      <c r="D78" s="142"/>
      <c r="E78" s="142"/>
      <c r="F78" s="142" t="s">
        <v>33</v>
      </c>
      <c r="G78" s="45"/>
    </row>
    <row r="79" spans="1:7">
      <c r="A79" s="142"/>
      <c r="B79" s="142"/>
      <c r="C79" s="142"/>
      <c r="D79" s="114" t="s">
        <v>113</v>
      </c>
      <c r="E79" s="142"/>
      <c r="F79" s="114" t="s">
        <v>96</v>
      </c>
      <c r="G79" s="111">
        <f>G81</f>
        <v>-175000</v>
      </c>
    </row>
    <row r="80" spans="1:7">
      <c r="A80" s="142"/>
      <c r="B80" s="142"/>
      <c r="C80" s="142"/>
      <c r="D80" s="142"/>
      <c r="E80" s="142"/>
      <c r="F80" s="142" t="s">
        <v>33</v>
      </c>
      <c r="G80" s="111"/>
    </row>
    <row r="81" spans="1:7" ht="69">
      <c r="A81" s="142"/>
      <c r="B81" s="142"/>
      <c r="C81" s="142"/>
      <c r="D81" s="142"/>
      <c r="E81" s="142" t="s">
        <v>100</v>
      </c>
      <c r="F81" s="142" t="s">
        <v>101</v>
      </c>
      <c r="G81" s="111">
        <f>G84</f>
        <v>-175000</v>
      </c>
    </row>
    <row r="82" spans="1:7">
      <c r="A82" s="142"/>
      <c r="B82" s="142"/>
      <c r="C82" s="142"/>
      <c r="D82" s="142"/>
      <c r="E82" s="142"/>
      <c r="F82" s="142" t="s">
        <v>23</v>
      </c>
      <c r="G82" s="111"/>
    </row>
    <row r="83" spans="1:7" ht="51.75">
      <c r="A83" s="142"/>
      <c r="B83" s="142"/>
      <c r="C83" s="142"/>
      <c r="D83" s="142"/>
      <c r="E83" s="142"/>
      <c r="F83" s="112" t="s">
        <v>58</v>
      </c>
      <c r="G83" s="45"/>
    </row>
    <row r="84" spans="1:7" ht="34.5">
      <c r="A84" s="142"/>
      <c r="B84" s="142"/>
      <c r="C84" s="142"/>
      <c r="D84" s="142"/>
      <c r="E84" s="142"/>
      <c r="F84" s="142" t="s">
        <v>24</v>
      </c>
      <c r="G84" s="111">
        <f t="shared" ref="G84:G86" si="6">+G85</f>
        <v>-175000</v>
      </c>
    </row>
    <row r="85" spans="1:7">
      <c r="A85" s="142"/>
      <c r="B85" s="142"/>
      <c r="C85" s="142"/>
      <c r="D85" s="142"/>
      <c r="E85" s="142"/>
      <c r="F85" s="142" t="s">
        <v>34</v>
      </c>
      <c r="G85" s="111">
        <f t="shared" si="6"/>
        <v>-175000</v>
      </c>
    </row>
    <row r="86" spans="1:7">
      <c r="A86" s="142"/>
      <c r="B86" s="142"/>
      <c r="C86" s="142"/>
      <c r="D86" s="142"/>
      <c r="E86" s="142"/>
      <c r="F86" s="142" t="s">
        <v>39</v>
      </c>
      <c r="G86" s="111">
        <f t="shared" si="6"/>
        <v>-175000</v>
      </c>
    </row>
    <row r="87" spans="1:7">
      <c r="A87" s="142"/>
      <c r="B87" s="142"/>
      <c r="C87" s="142"/>
      <c r="D87" s="142"/>
      <c r="E87" s="142"/>
      <c r="F87" s="142" t="s">
        <v>40</v>
      </c>
      <c r="G87" s="111">
        <f>+G89</f>
        <v>-175000</v>
      </c>
    </row>
    <row r="88" spans="1:7" ht="34.5">
      <c r="A88" s="142"/>
      <c r="B88" s="142"/>
      <c r="C88" s="142"/>
      <c r="D88" s="142"/>
      <c r="E88" s="142"/>
      <c r="F88" s="142" t="s">
        <v>41</v>
      </c>
      <c r="G88" s="111">
        <f>SUM(G89)</f>
        <v>-175000</v>
      </c>
    </row>
    <row r="89" spans="1:7">
      <c r="A89" s="142"/>
      <c r="B89" s="142"/>
      <c r="C89" s="142"/>
      <c r="D89" s="142"/>
      <c r="E89" s="142"/>
      <c r="F89" s="142" t="s">
        <v>114</v>
      </c>
      <c r="G89" s="111">
        <f>'1'!D124</f>
        <v>-175000</v>
      </c>
    </row>
    <row r="90" spans="1:7">
      <c r="A90" s="15"/>
      <c r="B90" s="14" t="s">
        <v>42</v>
      </c>
      <c r="C90" s="15"/>
      <c r="D90" s="15"/>
      <c r="E90" s="15"/>
      <c r="F90" s="14" t="s">
        <v>32</v>
      </c>
      <c r="G90" s="18">
        <f>+G92</f>
        <v>-350000</v>
      </c>
    </row>
    <row r="91" spans="1:7">
      <c r="A91" s="142"/>
      <c r="B91" s="142"/>
      <c r="C91" s="142"/>
      <c r="D91" s="142"/>
      <c r="E91" s="142"/>
      <c r="F91" s="142" t="s">
        <v>33</v>
      </c>
      <c r="G91" s="110"/>
    </row>
    <row r="92" spans="1:7">
      <c r="A92" s="142"/>
      <c r="B92" s="142"/>
      <c r="C92" s="114" t="s">
        <v>37</v>
      </c>
      <c r="D92" s="142"/>
      <c r="E92" s="142"/>
      <c r="F92" s="114" t="s">
        <v>32</v>
      </c>
      <c r="G92" s="17">
        <f>G94</f>
        <v>-350000</v>
      </c>
    </row>
    <row r="93" spans="1:7">
      <c r="A93" s="142"/>
      <c r="B93" s="142"/>
      <c r="C93" s="142"/>
      <c r="D93" s="142"/>
      <c r="E93" s="142"/>
      <c r="F93" s="142" t="s">
        <v>33</v>
      </c>
      <c r="G93" s="110"/>
    </row>
    <row r="94" spans="1:7">
      <c r="A94" s="142"/>
      <c r="B94" s="142"/>
      <c r="C94" s="142"/>
      <c r="D94" s="114" t="s">
        <v>78</v>
      </c>
      <c r="E94" s="142"/>
      <c r="F94" s="114" t="s">
        <v>79</v>
      </c>
      <c r="G94" s="17">
        <f>G96</f>
        <v>-350000</v>
      </c>
    </row>
    <row r="95" spans="1:7">
      <c r="A95" s="142"/>
      <c r="B95" s="142"/>
      <c r="C95" s="142"/>
      <c r="D95" s="142"/>
      <c r="E95" s="142"/>
      <c r="F95" s="142" t="s">
        <v>33</v>
      </c>
      <c r="G95" s="110"/>
    </row>
    <row r="96" spans="1:7" ht="34.5">
      <c r="A96" s="142"/>
      <c r="B96" s="142"/>
      <c r="C96" s="142"/>
      <c r="D96" s="142"/>
      <c r="E96" s="142" t="s">
        <v>73</v>
      </c>
      <c r="F96" s="114" t="s">
        <v>85</v>
      </c>
      <c r="G96" s="111">
        <f>+G98</f>
        <v>-350000</v>
      </c>
    </row>
    <row r="97" spans="1:7">
      <c r="A97" s="142"/>
      <c r="B97" s="142"/>
      <c r="C97" s="142"/>
      <c r="D97" s="142"/>
      <c r="E97" s="142"/>
      <c r="F97" s="142" t="s">
        <v>23</v>
      </c>
      <c r="G97" s="111"/>
    </row>
    <row r="98" spans="1:7" ht="51.75">
      <c r="A98" s="142"/>
      <c r="B98" s="142"/>
      <c r="C98" s="142"/>
      <c r="D98" s="142"/>
      <c r="E98" s="142"/>
      <c r="F98" s="112" t="s">
        <v>58</v>
      </c>
      <c r="G98" s="111">
        <f>+G100</f>
        <v>-350000</v>
      </c>
    </row>
    <row r="99" spans="1:7" ht="34.5">
      <c r="A99" s="142"/>
      <c r="B99" s="142"/>
      <c r="C99" s="142"/>
      <c r="D99" s="142"/>
      <c r="E99" s="142"/>
      <c r="F99" s="142" t="s">
        <v>24</v>
      </c>
      <c r="G99" s="111"/>
    </row>
    <row r="100" spans="1:7">
      <c r="A100" s="142"/>
      <c r="B100" s="142"/>
      <c r="C100" s="142"/>
      <c r="D100" s="142"/>
      <c r="E100" s="142"/>
      <c r="F100" s="142" t="s">
        <v>34</v>
      </c>
      <c r="G100" s="111">
        <f t="shared" ref="G100:G102" si="7">+G101</f>
        <v>-350000</v>
      </c>
    </row>
    <row r="101" spans="1:7">
      <c r="A101" s="142"/>
      <c r="B101" s="142"/>
      <c r="C101" s="142"/>
      <c r="D101" s="142"/>
      <c r="E101" s="142"/>
      <c r="F101" s="142" t="s">
        <v>39</v>
      </c>
      <c r="G101" s="111">
        <f t="shared" si="7"/>
        <v>-350000</v>
      </c>
    </row>
    <row r="102" spans="1:7">
      <c r="A102" s="142"/>
      <c r="B102" s="142"/>
      <c r="C102" s="142"/>
      <c r="D102" s="142"/>
      <c r="E102" s="142"/>
      <c r="F102" s="142" t="s">
        <v>40</v>
      </c>
      <c r="G102" s="111">
        <f t="shared" si="7"/>
        <v>-350000</v>
      </c>
    </row>
    <row r="103" spans="1:7" ht="34.5">
      <c r="A103" s="142"/>
      <c r="B103" s="142"/>
      <c r="C103" s="142"/>
      <c r="D103" s="142"/>
      <c r="E103" s="142"/>
      <c r="F103" s="142" t="s">
        <v>41</v>
      </c>
      <c r="G103" s="111">
        <f>+G104</f>
        <v>-350000</v>
      </c>
    </row>
    <row r="104" spans="1:7">
      <c r="A104" s="142"/>
      <c r="B104" s="142"/>
      <c r="C104" s="142"/>
      <c r="D104" s="142"/>
      <c r="E104" s="142"/>
      <c r="F104" s="49" t="s">
        <v>69</v>
      </c>
      <c r="G104" s="111">
        <f>'1'!D49</f>
        <v>-350000</v>
      </c>
    </row>
    <row r="105" spans="1:7" ht="34.5">
      <c r="A105" s="142"/>
      <c r="B105" s="114" t="s">
        <v>115</v>
      </c>
      <c r="C105" s="142"/>
      <c r="D105" s="142"/>
      <c r="E105" s="142"/>
      <c r="F105" s="114" t="s">
        <v>116</v>
      </c>
      <c r="G105" s="17">
        <f>+G107</f>
        <v>303000</v>
      </c>
    </row>
    <row r="106" spans="1:7">
      <c r="A106" s="142"/>
      <c r="B106" s="142"/>
      <c r="C106" s="142"/>
      <c r="D106" s="142"/>
      <c r="E106" s="142"/>
      <c r="F106" s="142" t="s">
        <v>33</v>
      </c>
      <c r="G106" s="110"/>
    </row>
    <row r="107" spans="1:7" ht="34.5">
      <c r="A107" s="142"/>
      <c r="B107" s="142"/>
      <c r="C107" s="114" t="s">
        <v>37</v>
      </c>
      <c r="D107" s="142"/>
      <c r="E107" s="142"/>
      <c r="F107" s="114" t="s">
        <v>116</v>
      </c>
      <c r="G107" s="17">
        <f>SUM(G109)</f>
        <v>303000</v>
      </c>
    </row>
    <row r="108" spans="1:7">
      <c r="A108" s="142"/>
      <c r="B108" s="142"/>
      <c r="C108" s="142"/>
      <c r="D108" s="142"/>
      <c r="E108" s="142"/>
      <c r="F108" s="142" t="s">
        <v>33</v>
      </c>
      <c r="G108" s="110"/>
    </row>
    <row r="109" spans="1:7">
      <c r="A109" s="142"/>
      <c r="B109" s="142"/>
      <c r="C109" s="142"/>
      <c r="D109" s="114">
        <v>1005</v>
      </c>
      <c r="E109" s="142"/>
      <c r="F109" s="142" t="s">
        <v>70</v>
      </c>
      <c r="G109" s="111">
        <f>G111+G120</f>
        <v>303000</v>
      </c>
    </row>
    <row r="110" spans="1:7">
      <c r="A110" s="142"/>
      <c r="B110" s="142"/>
      <c r="C110" s="142"/>
      <c r="D110" s="142"/>
      <c r="E110" s="142"/>
      <c r="F110" s="142" t="s">
        <v>33</v>
      </c>
      <c r="G110" s="111"/>
    </row>
    <row r="111" spans="1:7" ht="86.25">
      <c r="A111" s="142"/>
      <c r="B111" s="142"/>
      <c r="C111" s="142"/>
      <c r="D111" s="142"/>
      <c r="E111" s="142" t="s">
        <v>73</v>
      </c>
      <c r="F111" s="114" t="s">
        <v>74</v>
      </c>
      <c r="G111" s="111">
        <f>+G113</f>
        <v>305000</v>
      </c>
    </row>
    <row r="112" spans="1:7">
      <c r="A112" s="142"/>
      <c r="B112" s="142"/>
      <c r="C112" s="142"/>
      <c r="D112" s="142"/>
      <c r="E112" s="142"/>
      <c r="F112" s="142" t="s">
        <v>23</v>
      </c>
      <c r="G112" s="111"/>
    </row>
    <row r="113" spans="1:7" ht="51.75">
      <c r="A113" s="142"/>
      <c r="B113" s="142"/>
      <c r="C113" s="142"/>
      <c r="D113" s="142"/>
      <c r="E113" s="142"/>
      <c r="F113" s="112" t="s">
        <v>58</v>
      </c>
      <c r="G113" s="111">
        <f>+G115</f>
        <v>305000</v>
      </c>
    </row>
    <row r="114" spans="1:7" ht="34.5">
      <c r="A114" s="142"/>
      <c r="B114" s="142"/>
      <c r="C114" s="142"/>
      <c r="D114" s="142"/>
      <c r="E114" s="142"/>
      <c r="F114" s="142" t="s">
        <v>24</v>
      </c>
      <c r="G114" s="111"/>
    </row>
    <row r="115" spans="1:7">
      <c r="A115" s="142"/>
      <c r="B115" s="142"/>
      <c r="C115" s="142"/>
      <c r="D115" s="142"/>
      <c r="E115" s="142"/>
      <c r="F115" s="142" t="s">
        <v>34</v>
      </c>
      <c r="G115" s="111">
        <f t="shared" ref="G115:G118" si="8">+G116</f>
        <v>305000</v>
      </c>
    </row>
    <row r="116" spans="1:7">
      <c r="A116" s="142"/>
      <c r="B116" s="142"/>
      <c r="C116" s="142"/>
      <c r="D116" s="142"/>
      <c r="E116" s="142"/>
      <c r="F116" s="142" t="s">
        <v>39</v>
      </c>
      <c r="G116" s="111">
        <f t="shared" si="8"/>
        <v>305000</v>
      </c>
    </row>
    <row r="117" spans="1:7">
      <c r="A117" s="142"/>
      <c r="B117" s="142"/>
      <c r="C117" s="142"/>
      <c r="D117" s="142"/>
      <c r="E117" s="142"/>
      <c r="F117" s="142" t="s">
        <v>40</v>
      </c>
      <c r="G117" s="111">
        <f t="shared" si="8"/>
        <v>305000</v>
      </c>
    </row>
    <row r="118" spans="1:7" ht="34.5">
      <c r="A118" s="142"/>
      <c r="B118" s="142"/>
      <c r="C118" s="142"/>
      <c r="D118" s="142"/>
      <c r="E118" s="142"/>
      <c r="F118" s="142" t="s">
        <v>41</v>
      </c>
      <c r="G118" s="111">
        <f t="shared" si="8"/>
        <v>305000</v>
      </c>
    </row>
    <row r="119" spans="1:7">
      <c r="A119" s="142"/>
      <c r="B119" s="142"/>
      <c r="C119" s="142"/>
      <c r="D119" s="142"/>
      <c r="E119" s="142"/>
      <c r="F119" s="50" t="s">
        <v>110</v>
      </c>
      <c r="G119" s="111">
        <f>'1'!D18</f>
        <v>305000</v>
      </c>
    </row>
    <row r="120" spans="1:7">
      <c r="A120" s="142"/>
      <c r="B120" s="142"/>
      <c r="C120" s="142"/>
      <c r="D120" s="142"/>
      <c r="E120" s="142">
        <v>12002</v>
      </c>
      <c r="F120" s="114" t="s">
        <v>76</v>
      </c>
      <c r="G120" s="111">
        <f>G122</f>
        <v>-2000</v>
      </c>
    </row>
    <row r="121" spans="1:7">
      <c r="A121" s="142"/>
      <c r="B121" s="142"/>
      <c r="C121" s="142"/>
      <c r="D121" s="142"/>
      <c r="E121" s="142"/>
      <c r="F121" s="142" t="s">
        <v>23</v>
      </c>
      <c r="G121" s="111"/>
    </row>
    <row r="122" spans="1:7" ht="51.75">
      <c r="A122" s="142"/>
      <c r="B122" s="142"/>
      <c r="C122" s="142"/>
      <c r="D122" s="142"/>
      <c r="E122" s="142"/>
      <c r="F122" s="112" t="s">
        <v>58</v>
      </c>
      <c r="G122" s="111">
        <f>G124</f>
        <v>-2000</v>
      </c>
    </row>
    <row r="123" spans="1:7" ht="34.5">
      <c r="A123" s="142"/>
      <c r="B123" s="142"/>
      <c r="C123" s="142"/>
      <c r="D123" s="142"/>
      <c r="E123" s="142"/>
      <c r="F123" s="142" t="s">
        <v>24</v>
      </c>
      <c r="G123" s="111"/>
    </row>
    <row r="124" spans="1:7">
      <c r="A124" s="142"/>
      <c r="B124" s="142"/>
      <c r="C124" s="142"/>
      <c r="D124" s="142"/>
      <c r="E124" s="142"/>
      <c r="F124" s="142" t="s">
        <v>34</v>
      </c>
      <c r="G124" s="111">
        <f t="shared" ref="G124:G127" si="9">G125</f>
        <v>-2000</v>
      </c>
    </row>
    <row r="125" spans="1:7">
      <c r="A125" s="142"/>
      <c r="B125" s="142"/>
      <c r="C125" s="142"/>
      <c r="D125" s="142"/>
      <c r="E125" s="142"/>
      <c r="F125" s="142" t="s">
        <v>39</v>
      </c>
      <c r="G125" s="111">
        <f t="shared" si="9"/>
        <v>-2000</v>
      </c>
    </row>
    <row r="126" spans="1:7">
      <c r="A126" s="142"/>
      <c r="B126" s="142"/>
      <c r="C126" s="142"/>
      <c r="D126" s="142"/>
      <c r="E126" s="142"/>
      <c r="F126" s="142" t="s">
        <v>40</v>
      </c>
      <c r="G126" s="111">
        <f t="shared" si="9"/>
        <v>-2000</v>
      </c>
    </row>
    <row r="127" spans="1:7" ht="34.5">
      <c r="A127" s="142"/>
      <c r="B127" s="142"/>
      <c r="C127" s="142"/>
      <c r="D127" s="142"/>
      <c r="E127" s="142"/>
      <c r="F127" s="142" t="s">
        <v>41</v>
      </c>
      <c r="G127" s="111">
        <f t="shared" si="9"/>
        <v>-2000</v>
      </c>
    </row>
    <row r="128" spans="1:7">
      <c r="A128" s="142"/>
      <c r="B128" s="142"/>
      <c r="C128" s="142"/>
      <c r="D128" s="142"/>
      <c r="E128" s="142"/>
      <c r="F128" s="50" t="s">
        <v>110</v>
      </c>
      <c r="G128" s="111">
        <f>'1'!D24</f>
        <v>-2000</v>
      </c>
    </row>
    <row r="129" spans="1:7" ht="34.5">
      <c r="A129" s="142"/>
      <c r="B129" s="114" t="s">
        <v>117</v>
      </c>
      <c r="C129" s="142"/>
      <c r="D129" s="142"/>
      <c r="E129" s="142"/>
      <c r="F129" s="114" t="s">
        <v>118</v>
      </c>
      <c r="G129" s="17">
        <f>G131+G145</f>
        <v>-126569.7</v>
      </c>
    </row>
    <row r="130" spans="1:7">
      <c r="A130" s="142"/>
      <c r="B130" s="142"/>
      <c r="C130" s="142"/>
      <c r="D130" s="142"/>
      <c r="E130" s="142"/>
      <c r="F130" s="142" t="s">
        <v>33</v>
      </c>
      <c r="G130" s="110"/>
    </row>
    <row r="131" spans="1:7" ht="34.5">
      <c r="A131" s="142"/>
      <c r="B131" s="142"/>
      <c r="C131" s="131" t="s">
        <v>247</v>
      </c>
      <c r="D131" s="142"/>
      <c r="E131" s="142"/>
      <c r="F131" s="142" t="s">
        <v>118</v>
      </c>
      <c r="G131" s="208">
        <f>G133</f>
        <v>-69000</v>
      </c>
    </row>
    <row r="132" spans="1:7">
      <c r="A132" s="142"/>
      <c r="B132" s="142"/>
      <c r="C132" s="131"/>
      <c r="D132" s="142"/>
      <c r="E132" s="142"/>
      <c r="F132" s="142" t="s">
        <v>33</v>
      </c>
      <c r="G132" s="172"/>
    </row>
    <row r="133" spans="1:7">
      <c r="A133" s="171"/>
      <c r="B133" s="171"/>
      <c r="C133" s="131"/>
      <c r="D133" s="171">
        <v>1011</v>
      </c>
      <c r="E133" s="171"/>
      <c r="F133" s="171" t="str">
        <f>'1'!C31</f>
        <v xml:space="preserve"> Անապահով սոցիալական խմբերին աջակցություն</v>
      </c>
      <c r="G133" s="208">
        <f>G135</f>
        <v>-69000</v>
      </c>
    </row>
    <row r="134" spans="1:7">
      <c r="A134" s="171"/>
      <c r="B134" s="171"/>
      <c r="C134" s="131"/>
      <c r="D134" s="171"/>
      <c r="E134" s="171"/>
      <c r="F134" s="171" t="s">
        <v>33</v>
      </c>
      <c r="G134" s="172"/>
    </row>
    <row r="135" spans="1:7" ht="34.5">
      <c r="A135" s="142"/>
      <c r="B135" s="142"/>
      <c r="C135" s="142"/>
      <c r="D135" s="142"/>
      <c r="E135" s="142">
        <v>11003</v>
      </c>
      <c r="F135" s="114" t="s">
        <v>186</v>
      </c>
      <c r="G135" s="52">
        <f>+G137</f>
        <v>-69000</v>
      </c>
    </row>
    <row r="136" spans="1:7">
      <c r="A136" s="142"/>
      <c r="B136" s="142"/>
      <c r="C136" s="142"/>
      <c r="D136" s="142"/>
      <c r="E136" s="142"/>
      <c r="F136" s="142" t="s">
        <v>23</v>
      </c>
      <c r="G136" s="111"/>
    </row>
    <row r="137" spans="1:7" ht="51.75">
      <c r="A137" s="142"/>
      <c r="B137" s="142"/>
      <c r="C137" s="142"/>
      <c r="D137" s="142"/>
      <c r="E137" s="142"/>
      <c r="F137" s="112" t="s">
        <v>58</v>
      </c>
      <c r="G137" s="111">
        <f>+G139</f>
        <v>-69000</v>
      </c>
    </row>
    <row r="138" spans="1:7" ht="34.5">
      <c r="A138" s="142"/>
      <c r="B138" s="142"/>
      <c r="C138" s="142"/>
      <c r="D138" s="142"/>
      <c r="E138" s="142"/>
      <c r="F138" s="142" t="s">
        <v>24</v>
      </c>
      <c r="G138" s="111"/>
    </row>
    <row r="139" spans="1:7">
      <c r="A139" s="142"/>
      <c r="B139" s="142"/>
      <c r="C139" s="142"/>
      <c r="D139" s="142"/>
      <c r="E139" s="142"/>
      <c r="F139" s="142" t="s">
        <v>34</v>
      </c>
      <c r="G139" s="111">
        <f t="shared" ref="G139:G141" si="10">+G140</f>
        <v>-69000</v>
      </c>
    </row>
    <row r="140" spans="1:7">
      <c r="A140" s="142"/>
      <c r="B140" s="142"/>
      <c r="C140" s="142"/>
      <c r="D140" s="142"/>
      <c r="E140" s="142"/>
      <c r="F140" s="142" t="s">
        <v>39</v>
      </c>
      <c r="G140" s="111">
        <f t="shared" si="10"/>
        <v>-69000</v>
      </c>
    </row>
    <row r="141" spans="1:7" ht="34.5">
      <c r="A141" s="142"/>
      <c r="B141" s="142"/>
      <c r="C141" s="142"/>
      <c r="D141" s="142"/>
      <c r="E141" s="142"/>
      <c r="F141" s="142" t="s">
        <v>120</v>
      </c>
      <c r="G141" s="111">
        <f t="shared" si="10"/>
        <v>-69000</v>
      </c>
    </row>
    <row r="142" spans="1:7">
      <c r="A142" s="142"/>
      <c r="B142" s="142"/>
      <c r="C142" s="142"/>
      <c r="D142" s="142"/>
      <c r="E142" s="142"/>
      <c r="F142" s="142" t="s">
        <v>121</v>
      </c>
      <c r="G142" s="111">
        <f>+G143+G144</f>
        <v>-69000</v>
      </c>
    </row>
    <row r="143" spans="1:7">
      <c r="A143" s="142"/>
      <c r="B143" s="142"/>
      <c r="C143" s="142"/>
      <c r="D143" s="142"/>
      <c r="E143" s="142"/>
      <c r="F143" s="142" t="s">
        <v>122</v>
      </c>
      <c r="G143" s="111">
        <v>-13000</v>
      </c>
    </row>
    <row r="144" spans="1:7">
      <c r="A144" s="142"/>
      <c r="B144" s="142"/>
      <c r="C144" s="142"/>
      <c r="D144" s="142"/>
      <c r="E144" s="142"/>
      <c r="F144" s="142" t="s">
        <v>188</v>
      </c>
      <c r="G144" s="111">
        <v>-56000</v>
      </c>
    </row>
    <row r="145" spans="1:7" ht="34.5">
      <c r="A145" s="142"/>
      <c r="B145" s="142"/>
      <c r="C145" s="114" t="s">
        <v>108</v>
      </c>
      <c r="D145" s="142"/>
      <c r="E145" s="142"/>
      <c r="F145" s="142" t="s">
        <v>119</v>
      </c>
      <c r="G145" s="111">
        <f>G147+G158+G169+G180</f>
        <v>-57569.7</v>
      </c>
    </row>
    <row r="146" spans="1:7">
      <c r="A146" s="142"/>
      <c r="B146" s="142"/>
      <c r="C146" s="142"/>
      <c r="D146" s="142"/>
      <c r="E146" s="142"/>
      <c r="F146" s="142" t="s">
        <v>33</v>
      </c>
      <c r="G146" s="110"/>
    </row>
    <row r="147" spans="1:7">
      <c r="A147" s="142"/>
      <c r="B147" s="142"/>
      <c r="C147" s="142"/>
      <c r="D147" s="51">
        <v>1011</v>
      </c>
      <c r="E147" s="142"/>
      <c r="F147" s="142" t="s">
        <v>79</v>
      </c>
      <c r="G147" s="17">
        <f>+G149</f>
        <v>-8000</v>
      </c>
    </row>
    <row r="148" spans="1:7">
      <c r="A148" s="142"/>
      <c r="B148" s="142"/>
      <c r="C148" s="142"/>
      <c r="D148" s="142"/>
      <c r="E148" s="142"/>
      <c r="F148" s="142" t="s">
        <v>33</v>
      </c>
      <c r="G148" s="111"/>
    </row>
    <row r="149" spans="1:7" ht="34.5">
      <c r="A149" s="142"/>
      <c r="B149" s="142"/>
      <c r="C149" s="142"/>
      <c r="D149" s="142"/>
      <c r="E149" s="142">
        <v>11001</v>
      </c>
      <c r="F149" s="114" t="s">
        <v>82</v>
      </c>
      <c r="G149" s="52">
        <f>+G151</f>
        <v>-8000</v>
      </c>
    </row>
    <row r="150" spans="1:7">
      <c r="A150" s="142"/>
      <c r="B150" s="142"/>
      <c r="C150" s="142"/>
      <c r="D150" s="142"/>
      <c r="E150" s="142"/>
      <c r="F150" s="142" t="s">
        <v>23</v>
      </c>
      <c r="G150" s="111"/>
    </row>
    <row r="151" spans="1:7" ht="51.75">
      <c r="A151" s="142"/>
      <c r="B151" s="142"/>
      <c r="C151" s="142"/>
      <c r="D151" s="142"/>
      <c r="E151" s="142"/>
      <c r="F151" s="112" t="s">
        <v>58</v>
      </c>
      <c r="G151" s="111">
        <f>+G153</f>
        <v>-8000</v>
      </c>
    </row>
    <row r="152" spans="1:7" ht="34.5">
      <c r="A152" s="142"/>
      <c r="B152" s="142"/>
      <c r="C152" s="142"/>
      <c r="D152" s="142"/>
      <c r="E152" s="142"/>
      <c r="F152" s="142" t="s">
        <v>24</v>
      </c>
      <c r="G152" s="111"/>
    </row>
    <row r="153" spans="1:7">
      <c r="A153" s="142"/>
      <c r="B153" s="142"/>
      <c r="C153" s="142"/>
      <c r="D153" s="142"/>
      <c r="E153" s="142"/>
      <c r="F153" s="142" t="s">
        <v>34</v>
      </c>
      <c r="G153" s="111">
        <f t="shared" ref="G153:G156" si="11">+G154</f>
        <v>-8000</v>
      </c>
    </row>
    <row r="154" spans="1:7">
      <c r="A154" s="142"/>
      <c r="B154" s="142"/>
      <c r="C154" s="142"/>
      <c r="D154" s="142"/>
      <c r="E154" s="142"/>
      <c r="F154" s="142" t="s">
        <v>39</v>
      </c>
      <c r="G154" s="111">
        <f t="shared" si="11"/>
        <v>-8000</v>
      </c>
    </row>
    <row r="155" spans="1:7" ht="34.5">
      <c r="A155" s="142"/>
      <c r="B155" s="142"/>
      <c r="C155" s="142"/>
      <c r="D155" s="142"/>
      <c r="E155" s="142"/>
      <c r="F155" s="142" t="s">
        <v>120</v>
      </c>
      <c r="G155" s="111">
        <f t="shared" si="11"/>
        <v>-8000</v>
      </c>
    </row>
    <row r="156" spans="1:7">
      <c r="A156" s="142"/>
      <c r="B156" s="142"/>
      <c r="C156" s="142"/>
      <c r="D156" s="142"/>
      <c r="E156" s="142"/>
      <c r="F156" s="142" t="s">
        <v>121</v>
      </c>
      <c r="G156" s="111">
        <f t="shared" si="11"/>
        <v>-8000</v>
      </c>
    </row>
    <row r="157" spans="1:7">
      <c r="A157" s="142"/>
      <c r="B157" s="142"/>
      <c r="C157" s="142"/>
      <c r="D157" s="142"/>
      <c r="E157" s="142"/>
      <c r="F157" s="142" t="s">
        <v>122</v>
      </c>
      <c r="G157" s="111">
        <f>'1'!D37</f>
        <v>-8000</v>
      </c>
    </row>
    <row r="158" spans="1:7">
      <c r="A158" s="142"/>
      <c r="B158" s="142"/>
      <c r="C158" s="142"/>
      <c r="D158" s="114">
        <v>1015</v>
      </c>
      <c r="E158" s="114"/>
      <c r="F158" s="21" t="s">
        <v>218</v>
      </c>
      <c r="G158" s="17">
        <f>G160</f>
        <v>-23000</v>
      </c>
    </row>
    <row r="159" spans="1:7">
      <c r="A159" s="142"/>
      <c r="B159" s="142"/>
      <c r="C159" s="142"/>
      <c r="D159" s="142"/>
      <c r="E159" s="142"/>
      <c r="F159" s="142" t="s">
        <v>33</v>
      </c>
      <c r="G159" s="110"/>
    </row>
    <row r="160" spans="1:7" ht="34.5">
      <c r="A160" s="142"/>
      <c r="B160" s="142"/>
      <c r="C160" s="142"/>
      <c r="D160" s="142"/>
      <c r="E160" s="142">
        <v>12001</v>
      </c>
      <c r="F160" s="152" t="s">
        <v>219</v>
      </c>
      <c r="G160" s="52">
        <f>+G162</f>
        <v>-23000</v>
      </c>
    </row>
    <row r="161" spans="1:7">
      <c r="A161" s="142"/>
      <c r="B161" s="142"/>
      <c r="C161" s="142"/>
      <c r="D161" s="142"/>
      <c r="E161" s="142"/>
      <c r="F161" s="142" t="s">
        <v>23</v>
      </c>
      <c r="G161" s="111"/>
    </row>
    <row r="162" spans="1:7" ht="51.75">
      <c r="A162" s="142"/>
      <c r="B162" s="142"/>
      <c r="C162" s="142"/>
      <c r="D162" s="142"/>
      <c r="E162" s="142"/>
      <c r="F162" s="112" t="s">
        <v>58</v>
      </c>
      <c r="G162" s="111">
        <f>+G164</f>
        <v>-23000</v>
      </c>
    </row>
    <row r="163" spans="1:7" ht="34.5">
      <c r="A163" s="142"/>
      <c r="B163" s="142"/>
      <c r="C163" s="142"/>
      <c r="D163" s="142"/>
      <c r="E163" s="142"/>
      <c r="F163" s="142" t="s">
        <v>24</v>
      </c>
      <c r="G163" s="111"/>
    </row>
    <row r="164" spans="1:7">
      <c r="A164" s="142"/>
      <c r="B164" s="142"/>
      <c r="C164" s="142"/>
      <c r="D164" s="142"/>
      <c r="E164" s="142"/>
      <c r="F164" s="142" t="s">
        <v>34</v>
      </c>
      <c r="G164" s="111">
        <f t="shared" ref="G164:G167" si="12">+G165</f>
        <v>-23000</v>
      </c>
    </row>
    <row r="165" spans="1:7">
      <c r="A165" s="142"/>
      <c r="B165" s="142"/>
      <c r="C165" s="142"/>
      <c r="D165" s="142"/>
      <c r="E165" s="142"/>
      <c r="F165" s="142" t="s">
        <v>39</v>
      </c>
      <c r="G165" s="111">
        <f t="shared" si="12"/>
        <v>-23000</v>
      </c>
    </row>
    <row r="166" spans="1:7" ht="34.5">
      <c r="A166" s="142"/>
      <c r="B166" s="142"/>
      <c r="C166" s="142"/>
      <c r="D166" s="142"/>
      <c r="E166" s="142"/>
      <c r="F166" s="142" t="s">
        <v>120</v>
      </c>
      <c r="G166" s="111">
        <f t="shared" si="12"/>
        <v>-23000</v>
      </c>
    </row>
    <row r="167" spans="1:7">
      <c r="A167" s="142"/>
      <c r="B167" s="142"/>
      <c r="C167" s="142"/>
      <c r="D167" s="142"/>
      <c r="E167" s="142"/>
      <c r="F167" s="142" t="s">
        <v>121</v>
      </c>
      <c r="G167" s="111">
        <f t="shared" si="12"/>
        <v>-23000</v>
      </c>
    </row>
    <row r="168" spans="1:7">
      <c r="A168" s="142"/>
      <c r="B168" s="142"/>
      <c r="C168" s="142"/>
      <c r="D168" s="142"/>
      <c r="E168" s="142"/>
      <c r="F168" s="142" t="s">
        <v>222</v>
      </c>
      <c r="G168" s="111">
        <f>SUM('1'!D61)</f>
        <v>-23000</v>
      </c>
    </row>
    <row r="169" spans="1:7">
      <c r="A169" s="142"/>
      <c r="B169" s="142"/>
      <c r="C169" s="142"/>
      <c r="D169" s="114">
        <v>1205</v>
      </c>
      <c r="E169" s="142"/>
      <c r="F169" s="142" t="s">
        <v>109</v>
      </c>
      <c r="G169" s="47">
        <f>G171</f>
        <v>-25000</v>
      </c>
    </row>
    <row r="170" spans="1:7">
      <c r="A170" s="171"/>
      <c r="B170" s="171"/>
      <c r="C170" s="171"/>
      <c r="D170" s="114"/>
      <c r="E170" s="171"/>
      <c r="F170" s="171" t="s">
        <v>33</v>
      </c>
      <c r="G170" s="110"/>
    </row>
    <row r="171" spans="1:7" ht="120.75">
      <c r="A171" s="142"/>
      <c r="B171" s="142"/>
      <c r="C171" s="142"/>
      <c r="D171" s="142"/>
      <c r="E171" s="142">
        <v>12023</v>
      </c>
      <c r="F171" s="114" t="s">
        <v>230</v>
      </c>
      <c r="G171" s="111">
        <f>SUM(G173)</f>
        <v>-25000</v>
      </c>
    </row>
    <row r="172" spans="1:7">
      <c r="A172" s="142"/>
      <c r="B172" s="142"/>
      <c r="C172" s="142"/>
      <c r="D172" s="142"/>
      <c r="E172" s="142"/>
      <c r="F172" s="142" t="s">
        <v>23</v>
      </c>
      <c r="G172" s="111"/>
    </row>
    <row r="173" spans="1:7" ht="51.75">
      <c r="A173" s="142"/>
      <c r="B173" s="142"/>
      <c r="C173" s="142"/>
      <c r="D173" s="142"/>
      <c r="E173" s="142"/>
      <c r="F173" s="112" t="s">
        <v>58</v>
      </c>
      <c r="G173" s="111">
        <f>SUM(G175)</f>
        <v>-25000</v>
      </c>
    </row>
    <row r="174" spans="1:7" ht="34.5">
      <c r="A174" s="142"/>
      <c r="B174" s="142"/>
      <c r="C174" s="142"/>
      <c r="D174" s="142"/>
      <c r="E174" s="142"/>
      <c r="F174" s="142" t="s">
        <v>24</v>
      </c>
      <c r="G174" s="111"/>
    </row>
    <row r="175" spans="1:7">
      <c r="A175" s="142"/>
      <c r="B175" s="142"/>
      <c r="C175" s="142"/>
      <c r="D175" s="142"/>
      <c r="E175" s="142"/>
      <c r="F175" s="142" t="s">
        <v>34</v>
      </c>
      <c r="G175" s="111">
        <f t="shared" ref="G175:G177" si="13">SUM(G176)</f>
        <v>-25000</v>
      </c>
    </row>
    <row r="176" spans="1:7">
      <c r="A176" s="142"/>
      <c r="B176" s="142"/>
      <c r="C176" s="142"/>
      <c r="D176" s="142"/>
      <c r="E176" s="142"/>
      <c r="F176" s="142" t="s">
        <v>39</v>
      </c>
      <c r="G176" s="111">
        <f t="shared" si="13"/>
        <v>-25000</v>
      </c>
    </row>
    <row r="177" spans="1:7">
      <c r="A177" s="142"/>
      <c r="B177" s="142"/>
      <c r="C177" s="142"/>
      <c r="D177" s="142"/>
      <c r="E177" s="142"/>
      <c r="F177" s="142" t="s">
        <v>40</v>
      </c>
      <c r="G177" s="111">
        <f t="shared" si="13"/>
        <v>-25000</v>
      </c>
    </row>
    <row r="178" spans="1:7" ht="34.5">
      <c r="A178" s="142"/>
      <c r="B178" s="142"/>
      <c r="C178" s="142"/>
      <c r="D178" s="142"/>
      <c r="E178" s="142"/>
      <c r="F178" s="142" t="s">
        <v>41</v>
      </c>
      <c r="G178" s="111">
        <f>SUM(G179)</f>
        <v>-25000</v>
      </c>
    </row>
    <row r="179" spans="1:7">
      <c r="A179" s="142"/>
      <c r="B179" s="142"/>
      <c r="C179" s="142"/>
      <c r="D179" s="142"/>
      <c r="E179" s="142"/>
      <c r="F179" s="142" t="s">
        <v>110</v>
      </c>
      <c r="G179" s="111">
        <f>SUM('1'!D130)</f>
        <v>-25000</v>
      </c>
    </row>
    <row r="180" spans="1:7">
      <c r="A180" s="196"/>
      <c r="B180" s="196"/>
      <c r="C180" s="196"/>
      <c r="D180" s="196">
        <v>1141</v>
      </c>
      <c r="E180" s="196"/>
      <c r="F180" s="212" t="s">
        <v>272</v>
      </c>
      <c r="G180" s="111">
        <f>G182</f>
        <v>-1569.7</v>
      </c>
    </row>
    <row r="181" spans="1:7">
      <c r="A181" s="196"/>
      <c r="B181" s="196"/>
      <c r="C181" s="196"/>
      <c r="D181" s="196"/>
      <c r="E181" s="196"/>
      <c r="F181" s="27" t="s">
        <v>33</v>
      </c>
      <c r="G181" s="111"/>
    </row>
    <row r="182" spans="1:7" ht="51.75">
      <c r="A182" s="200"/>
      <c r="B182" s="200"/>
      <c r="C182" s="200"/>
      <c r="D182" s="200"/>
      <c r="E182" s="175" t="s">
        <v>265</v>
      </c>
      <c r="F182" s="175" t="s">
        <v>266</v>
      </c>
      <c r="G182" s="192">
        <f>G184</f>
        <v>-1569.7</v>
      </c>
    </row>
    <row r="183" spans="1:7">
      <c r="A183" s="200"/>
      <c r="B183" s="200"/>
      <c r="C183" s="200"/>
      <c r="D183" s="200"/>
      <c r="E183" s="175"/>
      <c r="F183" s="175" t="s">
        <v>23</v>
      </c>
      <c r="G183" s="192"/>
    </row>
    <row r="184" spans="1:7" ht="34.5">
      <c r="A184" s="200"/>
      <c r="B184" s="200"/>
      <c r="C184" s="200"/>
      <c r="D184" s="200"/>
      <c r="E184" s="175"/>
      <c r="F184" s="163" t="s">
        <v>38</v>
      </c>
      <c r="G184" s="192">
        <f>G186</f>
        <v>-1569.7</v>
      </c>
    </row>
    <row r="185" spans="1:7" ht="34.5">
      <c r="A185" s="200"/>
      <c r="B185" s="200"/>
      <c r="C185" s="200"/>
      <c r="D185" s="200"/>
      <c r="E185" s="175"/>
      <c r="F185" s="175" t="s">
        <v>24</v>
      </c>
      <c r="G185" s="192"/>
    </row>
    <row r="186" spans="1:7">
      <c r="A186" s="200"/>
      <c r="B186" s="200"/>
      <c r="C186" s="200"/>
      <c r="D186" s="200"/>
      <c r="E186" s="175"/>
      <c r="F186" s="175" t="s">
        <v>34</v>
      </c>
      <c r="G186" s="192">
        <f>G187</f>
        <v>-1569.7</v>
      </c>
    </row>
    <row r="187" spans="1:7">
      <c r="A187" s="200"/>
      <c r="B187" s="200"/>
      <c r="C187" s="200"/>
      <c r="D187" s="200"/>
      <c r="E187" s="175"/>
      <c r="F187" s="175" t="s">
        <v>39</v>
      </c>
      <c r="G187" s="192">
        <f>G188</f>
        <v>-1569.7</v>
      </c>
    </row>
    <row r="188" spans="1:7">
      <c r="A188" s="200"/>
      <c r="B188" s="200"/>
      <c r="C188" s="200"/>
      <c r="D188" s="200"/>
      <c r="E188" s="175"/>
      <c r="F188" s="175" t="s">
        <v>273</v>
      </c>
      <c r="G188" s="192">
        <f>G189</f>
        <v>-1569.7</v>
      </c>
    </row>
    <row r="189" spans="1:7" ht="34.5">
      <c r="A189" s="200"/>
      <c r="B189" s="200"/>
      <c r="C189" s="200"/>
      <c r="D189" s="200"/>
      <c r="E189" s="175"/>
      <c r="F189" s="175" t="s">
        <v>274</v>
      </c>
      <c r="G189" s="192">
        <f>G190</f>
        <v>-1569.7</v>
      </c>
    </row>
    <row r="190" spans="1:7">
      <c r="A190" s="200"/>
      <c r="B190" s="200"/>
      <c r="C190" s="200"/>
      <c r="D190" s="200"/>
      <c r="E190" s="175"/>
      <c r="F190" s="175" t="s">
        <v>275</v>
      </c>
      <c r="G190" s="192">
        <f>'1'!D155</f>
        <v>-1569.7</v>
      </c>
    </row>
    <row r="191" spans="1:7">
      <c r="A191" s="200"/>
      <c r="B191" s="201" t="s">
        <v>270</v>
      </c>
      <c r="C191" s="202"/>
      <c r="D191" s="202"/>
      <c r="E191" s="202"/>
      <c r="F191" s="15" t="s">
        <v>32</v>
      </c>
      <c r="G191" s="192">
        <f>G193</f>
        <v>201569.7</v>
      </c>
    </row>
    <row r="192" spans="1:7">
      <c r="A192" s="200"/>
      <c r="B192" s="202"/>
      <c r="C192" s="202"/>
      <c r="D192" s="202"/>
      <c r="E192" s="202"/>
      <c r="F192" s="203" t="s">
        <v>271</v>
      </c>
      <c r="G192" s="192"/>
    </row>
    <row r="193" spans="1:7">
      <c r="A193" s="200"/>
      <c r="B193" s="202"/>
      <c r="C193" s="201" t="s">
        <v>247</v>
      </c>
      <c r="D193" s="202"/>
      <c r="E193" s="202"/>
      <c r="F193" s="15" t="s">
        <v>32</v>
      </c>
      <c r="G193" s="192">
        <f>G195+G206</f>
        <v>201569.7</v>
      </c>
    </row>
    <row r="194" spans="1:7">
      <c r="A194" s="200"/>
      <c r="B194" s="202"/>
      <c r="C194" s="201"/>
      <c r="D194" s="202"/>
      <c r="E194" s="202"/>
      <c r="F194" s="204" t="s">
        <v>33</v>
      </c>
      <c r="G194" s="192"/>
    </row>
    <row r="195" spans="1:7">
      <c r="A195" s="200"/>
      <c r="B195" s="200"/>
      <c r="C195" s="200"/>
      <c r="D195" s="171">
        <v>1068</v>
      </c>
      <c r="E195" s="171"/>
      <c r="F195" s="209" t="s">
        <v>44</v>
      </c>
      <c r="G195" s="192">
        <f>G197</f>
        <v>200000</v>
      </c>
    </row>
    <row r="196" spans="1:7">
      <c r="A196" s="200"/>
      <c r="B196" s="200"/>
      <c r="C196" s="200"/>
      <c r="D196" s="171"/>
      <c r="E196" s="171"/>
      <c r="F196" s="170" t="s">
        <v>33</v>
      </c>
      <c r="G196" s="192"/>
    </row>
    <row r="197" spans="1:7" ht="34.5">
      <c r="A197" s="200"/>
      <c r="B197" s="200"/>
      <c r="C197" s="200"/>
      <c r="D197" s="171"/>
      <c r="E197" s="171">
        <v>12003</v>
      </c>
      <c r="F197" s="173" t="s">
        <v>257</v>
      </c>
      <c r="G197" s="192">
        <f>G199</f>
        <v>200000</v>
      </c>
    </row>
    <row r="198" spans="1:7">
      <c r="A198" s="200"/>
      <c r="B198" s="200"/>
      <c r="C198" s="200"/>
      <c r="D198" s="171"/>
      <c r="E198" s="171"/>
      <c r="F198" s="210" t="s">
        <v>23</v>
      </c>
      <c r="G198" s="192"/>
    </row>
    <row r="199" spans="1:7" ht="34.5">
      <c r="A199" s="200"/>
      <c r="B199" s="200"/>
      <c r="C199" s="200"/>
      <c r="D199" s="171"/>
      <c r="E199" s="171"/>
      <c r="F199" s="211" t="s">
        <v>38</v>
      </c>
      <c r="G199" s="192">
        <f>G201</f>
        <v>200000</v>
      </c>
    </row>
    <row r="200" spans="1:7" ht="34.5">
      <c r="A200" s="200"/>
      <c r="B200" s="200"/>
      <c r="C200" s="200"/>
      <c r="D200" s="171"/>
      <c r="E200" s="171"/>
      <c r="F200" s="210" t="s">
        <v>24</v>
      </c>
      <c r="G200" s="192"/>
    </row>
    <row r="201" spans="1:7">
      <c r="A201" s="200"/>
      <c r="B201" s="200"/>
      <c r="C201" s="200"/>
      <c r="D201" s="171"/>
      <c r="E201" s="171"/>
      <c r="F201" s="210" t="s">
        <v>34</v>
      </c>
      <c r="G201" s="192">
        <f>G202</f>
        <v>200000</v>
      </c>
    </row>
    <row r="202" spans="1:7">
      <c r="A202" s="200"/>
      <c r="B202" s="200"/>
      <c r="C202" s="200"/>
      <c r="D202" s="171"/>
      <c r="E202" s="171"/>
      <c r="F202" s="210" t="s">
        <v>39</v>
      </c>
      <c r="G202" s="192">
        <f>G203</f>
        <v>200000</v>
      </c>
    </row>
    <row r="203" spans="1:7">
      <c r="A203" s="200"/>
      <c r="B203" s="200"/>
      <c r="C203" s="200"/>
      <c r="D203" s="171"/>
      <c r="E203" s="171"/>
      <c r="F203" s="210" t="s">
        <v>40</v>
      </c>
      <c r="G203" s="192">
        <f>G204</f>
        <v>200000</v>
      </c>
    </row>
    <row r="204" spans="1:7" ht="34.5">
      <c r="A204" s="200"/>
      <c r="B204" s="200"/>
      <c r="C204" s="200"/>
      <c r="D204" s="171"/>
      <c r="E204" s="171"/>
      <c r="F204" s="210" t="s">
        <v>41</v>
      </c>
      <c r="G204" s="192">
        <f>G205</f>
        <v>200000</v>
      </c>
    </row>
    <row r="205" spans="1:7">
      <c r="A205" s="200"/>
      <c r="B205" s="200"/>
      <c r="C205" s="200"/>
      <c r="D205" s="171"/>
      <c r="E205" s="171"/>
      <c r="F205" s="210" t="s">
        <v>110</v>
      </c>
      <c r="G205" s="192">
        <f>'1'!D74</f>
        <v>200000</v>
      </c>
    </row>
    <row r="206" spans="1:7">
      <c r="A206" s="200"/>
      <c r="B206" s="200"/>
      <c r="C206" s="200"/>
      <c r="D206" s="200">
        <v>1141</v>
      </c>
      <c r="E206" s="200"/>
      <c r="F206" s="212" t="s">
        <v>272</v>
      </c>
      <c r="G206" s="213">
        <f>G208+G217</f>
        <v>1569.7</v>
      </c>
    </row>
    <row r="207" spans="1:7">
      <c r="A207" s="200"/>
      <c r="B207" s="200"/>
      <c r="C207" s="200"/>
      <c r="D207" s="200"/>
      <c r="E207" s="200"/>
      <c r="F207" s="27" t="s">
        <v>33</v>
      </c>
      <c r="G207" s="192"/>
    </row>
    <row r="208" spans="1:7" ht="34.5">
      <c r="A208" s="200"/>
      <c r="B208" s="200"/>
      <c r="C208" s="200"/>
      <c r="D208" s="200"/>
      <c r="E208" s="175">
        <v>12006</v>
      </c>
      <c r="F208" s="175" t="s">
        <v>263</v>
      </c>
      <c r="G208" s="192">
        <f>G210</f>
        <v>3000</v>
      </c>
    </row>
    <row r="209" spans="1:7">
      <c r="A209" s="200"/>
      <c r="B209" s="200"/>
      <c r="C209" s="200"/>
      <c r="D209" s="200"/>
      <c r="E209" s="175"/>
      <c r="F209" s="175" t="s">
        <v>23</v>
      </c>
      <c r="G209" s="192"/>
    </row>
    <row r="210" spans="1:7" ht="34.5">
      <c r="A210" s="200"/>
      <c r="B210" s="200"/>
      <c r="C210" s="200"/>
      <c r="D210" s="200"/>
      <c r="E210" s="175"/>
      <c r="F210" s="163" t="s">
        <v>38</v>
      </c>
      <c r="G210" s="192">
        <f>G212</f>
        <v>3000</v>
      </c>
    </row>
    <row r="211" spans="1:7" ht="34.5">
      <c r="A211" s="200"/>
      <c r="B211" s="200"/>
      <c r="C211" s="200"/>
      <c r="D211" s="200"/>
      <c r="E211" s="175"/>
      <c r="F211" s="175" t="s">
        <v>24</v>
      </c>
      <c r="G211" s="192"/>
    </row>
    <row r="212" spans="1:7">
      <c r="A212" s="200"/>
      <c r="B212" s="200"/>
      <c r="C212" s="200"/>
      <c r="D212" s="200"/>
      <c r="E212" s="175"/>
      <c r="F212" s="175" t="s">
        <v>34</v>
      </c>
      <c r="G212" s="192">
        <f>G213</f>
        <v>3000</v>
      </c>
    </row>
    <row r="213" spans="1:7">
      <c r="A213" s="200"/>
      <c r="B213" s="200"/>
      <c r="C213" s="200"/>
      <c r="D213" s="200"/>
      <c r="E213" s="175"/>
      <c r="F213" s="175" t="s">
        <v>39</v>
      </c>
      <c r="G213" s="192">
        <f>G214</f>
        <v>3000</v>
      </c>
    </row>
    <row r="214" spans="1:7">
      <c r="A214" s="200"/>
      <c r="B214" s="200"/>
      <c r="C214" s="200"/>
      <c r="D214" s="200"/>
      <c r="E214" s="175"/>
      <c r="F214" s="175" t="s">
        <v>40</v>
      </c>
      <c r="G214" s="192">
        <f>G215</f>
        <v>3000</v>
      </c>
    </row>
    <row r="215" spans="1:7" ht="34.5">
      <c r="A215" s="200"/>
      <c r="B215" s="200"/>
      <c r="C215" s="200"/>
      <c r="D215" s="200"/>
      <c r="E215" s="175"/>
      <c r="F215" s="175" t="s">
        <v>41</v>
      </c>
      <c r="G215" s="192">
        <f>G216</f>
        <v>3000</v>
      </c>
    </row>
    <row r="216" spans="1:7">
      <c r="A216" s="200"/>
      <c r="B216" s="200"/>
      <c r="C216" s="200"/>
      <c r="D216" s="200"/>
      <c r="E216" s="175"/>
      <c r="F216" s="175" t="s">
        <v>110</v>
      </c>
      <c r="G216" s="192">
        <f>'1'!D149</f>
        <v>3000</v>
      </c>
    </row>
    <row r="217" spans="1:7" ht="34.5">
      <c r="A217" s="200"/>
      <c r="B217" s="200"/>
      <c r="C217" s="200"/>
      <c r="D217" s="200"/>
      <c r="E217" s="175">
        <v>11016</v>
      </c>
      <c r="F217" s="175" t="s">
        <v>268</v>
      </c>
      <c r="G217" s="192">
        <f>G219</f>
        <v>-1430.3</v>
      </c>
    </row>
    <row r="218" spans="1:7">
      <c r="A218" s="200"/>
      <c r="B218" s="200"/>
      <c r="C218" s="200"/>
      <c r="D218" s="200"/>
      <c r="E218" s="175"/>
      <c r="F218" s="175" t="s">
        <v>23</v>
      </c>
      <c r="G218" s="192"/>
    </row>
    <row r="219" spans="1:7" ht="34.5">
      <c r="A219" s="200"/>
      <c r="B219" s="200"/>
      <c r="C219" s="200"/>
      <c r="D219" s="200"/>
      <c r="E219" s="175"/>
      <c r="F219" s="163" t="s">
        <v>38</v>
      </c>
      <c r="G219" s="192">
        <f>G221</f>
        <v>-1430.3</v>
      </c>
    </row>
    <row r="220" spans="1:7" ht="34.5">
      <c r="A220" s="200"/>
      <c r="B220" s="200"/>
      <c r="C220" s="200"/>
      <c r="D220" s="200"/>
      <c r="E220" s="175"/>
      <c r="F220" s="175" t="s">
        <v>24</v>
      </c>
      <c r="G220" s="192"/>
    </row>
    <row r="221" spans="1:7">
      <c r="A221" s="200"/>
      <c r="B221" s="200"/>
      <c r="C221" s="200"/>
      <c r="D221" s="200"/>
      <c r="E221" s="175"/>
      <c r="F221" s="175" t="s">
        <v>34</v>
      </c>
      <c r="G221" s="192">
        <f>G222</f>
        <v>-1430.3</v>
      </c>
    </row>
    <row r="222" spans="1:7">
      <c r="A222" s="200"/>
      <c r="B222" s="200"/>
      <c r="C222" s="200"/>
      <c r="D222" s="200"/>
      <c r="E222" s="175"/>
      <c r="F222" s="175" t="s">
        <v>39</v>
      </c>
      <c r="G222" s="192">
        <f>G223</f>
        <v>-1430.3</v>
      </c>
    </row>
    <row r="223" spans="1:7">
      <c r="A223" s="200"/>
      <c r="B223" s="200"/>
      <c r="C223" s="200"/>
      <c r="D223" s="200"/>
      <c r="E223" s="175"/>
      <c r="F223" s="175" t="s">
        <v>273</v>
      </c>
      <c r="G223" s="192">
        <f>G224</f>
        <v>-1430.3</v>
      </c>
    </row>
    <row r="224" spans="1:7" ht="34.5">
      <c r="A224" s="200"/>
      <c r="B224" s="200"/>
      <c r="C224" s="200"/>
      <c r="D224" s="200"/>
      <c r="E224" s="175"/>
      <c r="F224" s="175" t="s">
        <v>274</v>
      </c>
      <c r="G224" s="192">
        <f xml:space="preserve"> G225</f>
        <v>-1430.3</v>
      </c>
    </row>
    <row r="225" spans="1:7">
      <c r="A225" s="200"/>
      <c r="B225" s="200"/>
      <c r="C225" s="200"/>
      <c r="D225" s="200"/>
      <c r="E225" s="175"/>
      <c r="F225" s="175" t="s">
        <v>275</v>
      </c>
      <c r="G225" s="192">
        <f>'1'!D161</f>
        <v>-1430.3</v>
      </c>
    </row>
    <row r="226" spans="1:7" ht="34.5">
      <c r="A226" s="114" t="s">
        <v>123</v>
      </c>
      <c r="B226" s="142"/>
      <c r="C226" s="142"/>
      <c r="D226" s="142"/>
      <c r="E226" s="142"/>
      <c r="F226" s="114" t="s">
        <v>124</v>
      </c>
      <c r="G226" s="111">
        <f>SUM(G228)</f>
        <v>-7954600</v>
      </c>
    </row>
    <row r="227" spans="1:7">
      <c r="A227" s="142"/>
      <c r="B227" s="142"/>
      <c r="C227" s="142"/>
      <c r="D227" s="142"/>
      <c r="E227" s="142"/>
      <c r="F227" s="142" t="s">
        <v>33</v>
      </c>
      <c r="G227" s="111"/>
    </row>
    <row r="228" spans="1:7" ht="34.5">
      <c r="A228" s="142"/>
      <c r="B228" s="114" t="s">
        <v>37</v>
      </c>
      <c r="C228" s="142"/>
      <c r="D228" s="142"/>
      <c r="E228" s="142"/>
      <c r="F228" s="114" t="s">
        <v>125</v>
      </c>
      <c r="G228" s="111">
        <f>SUM(G230)</f>
        <v>-7954600</v>
      </c>
    </row>
    <row r="229" spans="1:7">
      <c r="A229" s="142"/>
      <c r="B229" s="142"/>
      <c r="C229" s="142"/>
      <c r="D229" s="142"/>
      <c r="E229" s="142"/>
      <c r="F229" s="142" t="s">
        <v>33</v>
      </c>
      <c r="G229" s="111"/>
    </row>
    <row r="230" spans="1:7">
      <c r="A230" s="142"/>
      <c r="B230" s="142"/>
      <c r="C230" s="114" t="s">
        <v>37</v>
      </c>
      <c r="D230" s="142"/>
      <c r="E230" s="142"/>
      <c r="F230" s="142" t="s">
        <v>103</v>
      </c>
      <c r="G230" s="111">
        <f>SUM(G232)</f>
        <v>-7954600</v>
      </c>
    </row>
    <row r="231" spans="1:7">
      <c r="A231" s="142"/>
      <c r="B231" s="142"/>
      <c r="C231" s="142"/>
      <c r="D231" s="142"/>
      <c r="E231" s="142"/>
      <c r="F231" s="142" t="s">
        <v>33</v>
      </c>
      <c r="G231" s="111"/>
    </row>
    <row r="232" spans="1:7">
      <c r="A232" s="142"/>
      <c r="B232" s="142"/>
      <c r="C232" s="142"/>
      <c r="D232" s="114" t="s">
        <v>126</v>
      </c>
      <c r="E232" s="142"/>
      <c r="F232" s="142" t="s">
        <v>103</v>
      </c>
      <c r="G232" s="111">
        <f>SUM(G234)</f>
        <v>-7954600</v>
      </c>
    </row>
    <row r="233" spans="1:7">
      <c r="A233" s="142"/>
      <c r="B233" s="142"/>
      <c r="C233" s="142"/>
      <c r="D233" s="142"/>
      <c r="E233" s="142"/>
      <c r="F233" s="142" t="s">
        <v>23</v>
      </c>
      <c r="G233" s="111"/>
    </row>
    <row r="234" spans="1:7">
      <c r="A234" s="142"/>
      <c r="B234" s="142"/>
      <c r="C234" s="142"/>
      <c r="D234" s="142"/>
      <c r="E234" s="142">
        <v>11001</v>
      </c>
      <c r="F234" s="142" t="s">
        <v>103</v>
      </c>
      <c r="G234" s="111">
        <f>G236</f>
        <v>-7954600</v>
      </c>
    </row>
    <row r="235" spans="1:7">
      <c r="A235" s="142"/>
      <c r="B235" s="142"/>
      <c r="C235" s="142"/>
      <c r="D235" s="142"/>
      <c r="E235" s="142"/>
      <c r="F235" s="142" t="s">
        <v>23</v>
      </c>
      <c r="G235" s="111"/>
    </row>
    <row r="236" spans="1:7">
      <c r="A236" s="142"/>
      <c r="B236" s="142"/>
      <c r="C236" s="142"/>
      <c r="D236" s="142"/>
      <c r="E236" s="142"/>
      <c r="F236" s="112" t="s">
        <v>127</v>
      </c>
      <c r="G236" s="111">
        <f>G237</f>
        <v>-7954600</v>
      </c>
    </row>
    <row r="237" spans="1:7" ht="34.5">
      <c r="A237" s="142"/>
      <c r="B237" s="142"/>
      <c r="C237" s="142"/>
      <c r="D237" s="142"/>
      <c r="E237" s="142"/>
      <c r="F237" s="142" t="s">
        <v>24</v>
      </c>
      <c r="G237" s="111">
        <f t="shared" ref="G237:G239" si="14">SUM(G239)</f>
        <v>-7954600</v>
      </c>
    </row>
    <row r="238" spans="1:7">
      <c r="A238" s="142"/>
      <c r="B238" s="142"/>
      <c r="C238" s="142"/>
      <c r="D238" s="142"/>
      <c r="E238" s="142"/>
      <c r="F238" s="142" t="s">
        <v>34</v>
      </c>
      <c r="G238" s="111">
        <f t="shared" si="14"/>
        <v>-7954600</v>
      </c>
    </row>
    <row r="239" spans="1:7">
      <c r="A239" s="142"/>
      <c r="B239" s="142"/>
      <c r="C239" s="142"/>
      <c r="D239" s="142"/>
      <c r="E239" s="142"/>
      <c r="F239" s="112" t="s">
        <v>39</v>
      </c>
      <c r="G239" s="111">
        <f t="shared" si="14"/>
        <v>-7954600</v>
      </c>
    </row>
    <row r="240" spans="1:7">
      <c r="A240" s="142"/>
      <c r="B240" s="142"/>
      <c r="C240" s="142"/>
      <c r="D240" s="142"/>
      <c r="E240" s="142"/>
      <c r="F240" s="142" t="s">
        <v>128</v>
      </c>
      <c r="G240" s="111">
        <f>SUM(G241)</f>
        <v>-7954600</v>
      </c>
    </row>
    <row r="241" spans="1:7">
      <c r="A241" s="142"/>
      <c r="B241" s="142"/>
      <c r="C241" s="142"/>
      <c r="D241" s="142"/>
      <c r="E241" s="142"/>
      <c r="F241" s="142" t="s">
        <v>129</v>
      </c>
      <c r="G241" s="111">
        <f>'1'!D175</f>
        <v>-7954600</v>
      </c>
    </row>
    <row r="242" spans="1:7">
      <c r="G242" s="19"/>
    </row>
    <row r="243" spans="1:7">
      <c r="G243" s="19"/>
    </row>
  </sheetData>
  <mergeCells count="4">
    <mergeCell ref="A7:C7"/>
    <mergeCell ref="D7:E7"/>
    <mergeCell ref="F7:F8"/>
    <mergeCell ref="A5:G5"/>
  </mergeCells>
  <pageMargins left="0.45" right="0" top="0.25" bottom="0.2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BreakPreview" zoomScaleNormal="100" zoomScaleSheetLayoutView="100" workbookViewId="0">
      <selection activeCell="F19" sqref="F19"/>
    </sheetView>
  </sheetViews>
  <sheetFormatPr defaultRowHeight="17.25"/>
  <cols>
    <col min="1" max="1" width="11.42578125" style="214" customWidth="1"/>
    <col min="2" max="2" width="12.85546875" style="214" customWidth="1"/>
    <col min="3" max="3" width="14.140625" style="214" customWidth="1"/>
    <col min="4" max="4" width="12.5703125" style="214" customWidth="1"/>
    <col min="5" max="5" width="26.42578125" style="214" customWidth="1"/>
    <col min="6" max="6" width="48.5703125" style="214" customWidth="1"/>
    <col min="7" max="7" width="37.5703125" style="214" customWidth="1"/>
    <col min="8" max="256" width="9.140625" style="214"/>
    <col min="257" max="257" width="11.42578125" style="214" customWidth="1"/>
    <col min="258" max="258" width="12.85546875" style="214" customWidth="1"/>
    <col min="259" max="259" width="14.140625" style="214" customWidth="1"/>
    <col min="260" max="260" width="12.5703125" style="214" customWidth="1"/>
    <col min="261" max="261" width="26.42578125" style="214" customWidth="1"/>
    <col min="262" max="262" width="48.5703125" style="214" customWidth="1"/>
    <col min="263" max="263" width="37.5703125" style="214" customWidth="1"/>
    <col min="264" max="512" width="9.140625" style="214"/>
    <col min="513" max="513" width="11.42578125" style="214" customWidth="1"/>
    <col min="514" max="514" width="12.85546875" style="214" customWidth="1"/>
    <col min="515" max="515" width="14.140625" style="214" customWidth="1"/>
    <col min="516" max="516" width="12.5703125" style="214" customWidth="1"/>
    <col min="517" max="517" width="26.42578125" style="214" customWidth="1"/>
    <col min="518" max="518" width="48.5703125" style="214" customWidth="1"/>
    <col min="519" max="519" width="37.5703125" style="214" customWidth="1"/>
    <col min="520" max="768" width="9.140625" style="214"/>
    <col min="769" max="769" width="11.42578125" style="214" customWidth="1"/>
    <col min="770" max="770" width="12.85546875" style="214" customWidth="1"/>
    <col min="771" max="771" width="14.140625" style="214" customWidth="1"/>
    <col min="772" max="772" width="12.5703125" style="214" customWidth="1"/>
    <col min="773" max="773" width="26.42578125" style="214" customWidth="1"/>
    <col min="774" max="774" width="48.5703125" style="214" customWidth="1"/>
    <col min="775" max="775" width="37.5703125" style="214" customWidth="1"/>
    <col min="776" max="1024" width="9.140625" style="214"/>
    <col min="1025" max="1025" width="11.42578125" style="214" customWidth="1"/>
    <col min="1026" max="1026" width="12.85546875" style="214" customWidth="1"/>
    <col min="1027" max="1027" width="14.140625" style="214" customWidth="1"/>
    <col min="1028" max="1028" width="12.5703125" style="214" customWidth="1"/>
    <col min="1029" max="1029" width="26.42578125" style="214" customWidth="1"/>
    <col min="1030" max="1030" width="48.5703125" style="214" customWidth="1"/>
    <col min="1031" max="1031" width="37.5703125" style="214" customWidth="1"/>
    <col min="1032" max="1280" width="9.140625" style="214"/>
    <col min="1281" max="1281" width="11.42578125" style="214" customWidth="1"/>
    <col min="1282" max="1282" width="12.85546875" style="214" customWidth="1"/>
    <col min="1283" max="1283" width="14.140625" style="214" customWidth="1"/>
    <col min="1284" max="1284" width="12.5703125" style="214" customWidth="1"/>
    <col min="1285" max="1285" width="26.42578125" style="214" customWidth="1"/>
    <col min="1286" max="1286" width="48.5703125" style="214" customWidth="1"/>
    <col min="1287" max="1287" width="37.5703125" style="214" customWidth="1"/>
    <col min="1288" max="1536" width="9.140625" style="214"/>
    <col min="1537" max="1537" width="11.42578125" style="214" customWidth="1"/>
    <col min="1538" max="1538" width="12.85546875" style="214" customWidth="1"/>
    <col min="1539" max="1539" width="14.140625" style="214" customWidth="1"/>
    <col min="1540" max="1540" width="12.5703125" style="214" customWidth="1"/>
    <col min="1541" max="1541" width="26.42578125" style="214" customWidth="1"/>
    <col min="1542" max="1542" width="48.5703125" style="214" customWidth="1"/>
    <col min="1543" max="1543" width="37.5703125" style="214" customWidth="1"/>
    <col min="1544" max="1792" width="9.140625" style="214"/>
    <col min="1793" max="1793" width="11.42578125" style="214" customWidth="1"/>
    <col min="1794" max="1794" width="12.85546875" style="214" customWidth="1"/>
    <col min="1795" max="1795" width="14.140625" style="214" customWidth="1"/>
    <col min="1796" max="1796" width="12.5703125" style="214" customWidth="1"/>
    <col min="1797" max="1797" width="26.42578125" style="214" customWidth="1"/>
    <col min="1798" max="1798" width="48.5703125" style="214" customWidth="1"/>
    <col min="1799" max="1799" width="37.5703125" style="214" customWidth="1"/>
    <col min="1800" max="2048" width="9.140625" style="214"/>
    <col min="2049" max="2049" width="11.42578125" style="214" customWidth="1"/>
    <col min="2050" max="2050" width="12.85546875" style="214" customWidth="1"/>
    <col min="2051" max="2051" width="14.140625" style="214" customWidth="1"/>
    <col min="2052" max="2052" width="12.5703125" style="214" customWidth="1"/>
    <col min="2053" max="2053" width="26.42578125" style="214" customWidth="1"/>
    <col min="2054" max="2054" width="48.5703125" style="214" customWidth="1"/>
    <col min="2055" max="2055" width="37.5703125" style="214" customWidth="1"/>
    <col min="2056" max="2304" width="9.140625" style="214"/>
    <col min="2305" max="2305" width="11.42578125" style="214" customWidth="1"/>
    <col min="2306" max="2306" width="12.85546875" style="214" customWidth="1"/>
    <col min="2307" max="2307" width="14.140625" style="214" customWidth="1"/>
    <col min="2308" max="2308" width="12.5703125" style="214" customWidth="1"/>
    <col min="2309" max="2309" width="26.42578125" style="214" customWidth="1"/>
    <col min="2310" max="2310" width="48.5703125" style="214" customWidth="1"/>
    <col min="2311" max="2311" width="37.5703125" style="214" customWidth="1"/>
    <col min="2312" max="2560" width="9.140625" style="214"/>
    <col min="2561" max="2561" width="11.42578125" style="214" customWidth="1"/>
    <col min="2562" max="2562" width="12.85546875" style="214" customWidth="1"/>
    <col min="2563" max="2563" width="14.140625" style="214" customWidth="1"/>
    <col min="2564" max="2564" width="12.5703125" style="214" customWidth="1"/>
    <col min="2565" max="2565" width="26.42578125" style="214" customWidth="1"/>
    <col min="2566" max="2566" width="48.5703125" style="214" customWidth="1"/>
    <col min="2567" max="2567" width="37.5703125" style="214" customWidth="1"/>
    <col min="2568" max="2816" width="9.140625" style="214"/>
    <col min="2817" max="2817" width="11.42578125" style="214" customWidth="1"/>
    <col min="2818" max="2818" width="12.85546875" style="214" customWidth="1"/>
    <col min="2819" max="2819" width="14.140625" style="214" customWidth="1"/>
    <col min="2820" max="2820" width="12.5703125" style="214" customWidth="1"/>
    <col min="2821" max="2821" width="26.42578125" style="214" customWidth="1"/>
    <col min="2822" max="2822" width="48.5703125" style="214" customWidth="1"/>
    <col min="2823" max="2823" width="37.5703125" style="214" customWidth="1"/>
    <col min="2824" max="3072" width="9.140625" style="214"/>
    <col min="3073" max="3073" width="11.42578125" style="214" customWidth="1"/>
    <col min="3074" max="3074" width="12.85546875" style="214" customWidth="1"/>
    <col min="3075" max="3075" width="14.140625" style="214" customWidth="1"/>
    <col min="3076" max="3076" width="12.5703125" style="214" customWidth="1"/>
    <col min="3077" max="3077" width="26.42578125" style="214" customWidth="1"/>
    <col min="3078" max="3078" width="48.5703125" style="214" customWidth="1"/>
    <col min="3079" max="3079" width="37.5703125" style="214" customWidth="1"/>
    <col min="3080" max="3328" width="9.140625" style="214"/>
    <col min="3329" max="3329" width="11.42578125" style="214" customWidth="1"/>
    <col min="3330" max="3330" width="12.85546875" style="214" customWidth="1"/>
    <col min="3331" max="3331" width="14.140625" style="214" customWidth="1"/>
    <col min="3332" max="3332" width="12.5703125" style="214" customWidth="1"/>
    <col min="3333" max="3333" width="26.42578125" style="214" customWidth="1"/>
    <col min="3334" max="3334" width="48.5703125" style="214" customWidth="1"/>
    <col min="3335" max="3335" width="37.5703125" style="214" customWidth="1"/>
    <col min="3336" max="3584" width="9.140625" style="214"/>
    <col min="3585" max="3585" width="11.42578125" style="214" customWidth="1"/>
    <col min="3586" max="3586" width="12.85546875" style="214" customWidth="1"/>
    <col min="3587" max="3587" width="14.140625" style="214" customWidth="1"/>
    <col min="3588" max="3588" width="12.5703125" style="214" customWidth="1"/>
    <col min="3589" max="3589" width="26.42578125" style="214" customWidth="1"/>
    <col min="3590" max="3590" width="48.5703125" style="214" customWidth="1"/>
    <col min="3591" max="3591" width="37.5703125" style="214" customWidth="1"/>
    <col min="3592" max="3840" width="9.140625" style="214"/>
    <col min="3841" max="3841" width="11.42578125" style="214" customWidth="1"/>
    <col min="3842" max="3842" width="12.85546875" style="214" customWidth="1"/>
    <col min="3843" max="3843" width="14.140625" style="214" customWidth="1"/>
    <col min="3844" max="3844" width="12.5703125" style="214" customWidth="1"/>
    <col min="3845" max="3845" width="26.42578125" style="214" customWidth="1"/>
    <col min="3846" max="3846" width="48.5703125" style="214" customWidth="1"/>
    <col min="3847" max="3847" width="37.5703125" style="214" customWidth="1"/>
    <col min="3848" max="4096" width="9.140625" style="214"/>
    <col min="4097" max="4097" width="11.42578125" style="214" customWidth="1"/>
    <col min="4098" max="4098" width="12.85546875" style="214" customWidth="1"/>
    <col min="4099" max="4099" width="14.140625" style="214" customWidth="1"/>
    <col min="4100" max="4100" width="12.5703125" style="214" customWidth="1"/>
    <col min="4101" max="4101" width="26.42578125" style="214" customWidth="1"/>
    <col min="4102" max="4102" width="48.5703125" style="214" customWidth="1"/>
    <col min="4103" max="4103" width="37.5703125" style="214" customWidth="1"/>
    <col min="4104" max="4352" width="9.140625" style="214"/>
    <col min="4353" max="4353" width="11.42578125" style="214" customWidth="1"/>
    <col min="4354" max="4354" width="12.85546875" style="214" customWidth="1"/>
    <col min="4355" max="4355" width="14.140625" style="214" customWidth="1"/>
    <col min="4356" max="4356" width="12.5703125" style="214" customWidth="1"/>
    <col min="4357" max="4357" width="26.42578125" style="214" customWidth="1"/>
    <col min="4358" max="4358" width="48.5703125" style="214" customWidth="1"/>
    <col min="4359" max="4359" width="37.5703125" style="214" customWidth="1"/>
    <col min="4360" max="4608" width="9.140625" style="214"/>
    <col min="4609" max="4609" width="11.42578125" style="214" customWidth="1"/>
    <col min="4610" max="4610" width="12.85546875" style="214" customWidth="1"/>
    <col min="4611" max="4611" width="14.140625" style="214" customWidth="1"/>
    <col min="4612" max="4612" width="12.5703125" style="214" customWidth="1"/>
    <col min="4613" max="4613" width="26.42578125" style="214" customWidth="1"/>
    <col min="4614" max="4614" width="48.5703125" style="214" customWidth="1"/>
    <col min="4615" max="4615" width="37.5703125" style="214" customWidth="1"/>
    <col min="4616" max="4864" width="9.140625" style="214"/>
    <col min="4865" max="4865" width="11.42578125" style="214" customWidth="1"/>
    <col min="4866" max="4866" width="12.85546875" style="214" customWidth="1"/>
    <col min="4867" max="4867" width="14.140625" style="214" customWidth="1"/>
    <col min="4868" max="4868" width="12.5703125" style="214" customWidth="1"/>
    <col min="4869" max="4869" width="26.42578125" style="214" customWidth="1"/>
    <col min="4870" max="4870" width="48.5703125" style="214" customWidth="1"/>
    <col min="4871" max="4871" width="37.5703125" style="214" customWidth="1"/>
    <col min="4872" max="5120" width="9.140625" style="214"/>
    <col min="5121" max="5121" width="11.42578125" style="214" customWidth="1"/>
    <col min="5122" max="5122" width="12.85546875" style="214" customWidth="1"/>
    <col min="5123" max="5123" width="14.140625" style="214" customWidth="1"/>
    <col min="5124" max="5124" width="12.5703125" style="214" customWidth="1"/>
    <col min="5125" max="5125" width="26.42578125" style="214" customWidth="1"/>
    <col min="5126" max="5126" width="48.5703125" style="214" customWidth="1"/>
    <col min="5127" max="5127" width="37.5703125" style="214" customWidth="1"/>
    <col min="5128" max="5376" width="9.140625" style="214"/>
    <col min="5377" max="5377" width="11.42578125" style="214" customWidth="1"/>
    <col min="5378" max="5378" width="12.85546875" style="214" customWidth="1"/>
    <col min="5379" max="5379" width="14.140625" style="214" customWidth="1"/>
    <col min="5380" max="5380" width="12.5703125" style="214" customWidth="1"/>
    <col min="5381" max="5381" width="26.42578125" style="214" customWidth="1"/>
    <col min="5382" max="5382" width="48.5703125" style="214" customWidth="1"/>
    <col min="5383" max="5383" width="37.5703125" style="214" customWidth="1"/>
    <col min="5384" max="5632" width="9.140625" style="214"/>
    <col min="5633" max="5633" width="11.42578125" style="214" customWidth="1"/>
    <col min="5634" max="5634" width="12.85546875" style="214" customWidth="1"/>
    <col min="5635" max="5635" width="14.140625" style="214" customWidth="1"/>
    <col min="5636" max="5636" width="12.5703125" style="214" customWidth="1"/>
    <col min="5637" max="5637" width="26.42578125" style="214" customWidth="1"/>
    <col min="5638" max="5638" width="48.5703125" style="214" customWidth="1"/>
    <col min="5639" max="5639" width="37.5703125" style="214" customWidth="1"/>
    <col min="5640" max="5888" width="9.140625" style="214"/>
    <col min="5889" max="5889" width="11.42578125" style="214" customWidth="1"/>
    <col min="5890" max="5890" width="12.85546875" style="214" customWidth="1"/>
    <col min="5891" max="5891" width="14.140625" style="214" customWidth="1"/>
    <col min="5892" max="5892" width="12.5703125" style="214" customWidth="1"/>
    <col min="5893" max="5893" width="26.42578125" style="214" customWidth="1"/>
    <col min="5894" max="5894" width="48.5703125" style="214" customWidth="1"/>
    <col min="5895" max="5895" width="37.5703125" style="214" customWidth="1"/>
    <col min="5896" max="6144" width="9.140625" style="214"/>
    <col min="6145" max="6145" width="11.42578125" style="214" customWidth="1"/>
    <col min="6146" max="6146" width="12.85546875" style="214" customWidth="1"/>
    <col min="6147" max="6147" width="14.140625" style="214" customWidth="1"/>
    <col min="6148" max="6148" width="12.5703125" style="214" customWidth="1"/>
    <col min="6149" max="6149" width="26.42578125" style="214" customWidth="1"/>
    <col min="6150" max="6150" width="48.5703125" style="214" customWidth="1"/>
    <col min="6151" max="6151" width="37.5703125" style="214" customWidth="1"/>
    <col min="6152" max="6400" width="9.140625" style="214"/>
    <col min="6401" max="6401" width="11.42578125" style="214" customWidth="1"/>
    <col min="6402" max="6402" width="12.85546875" style="214" customWidth="1"/>
    <col min="6403" max="6403" width="14.140625" style="214" customWidth="1"/>
    <col min="6404" max="6404" width="12.5703125" style="214" customWidth="1"/>
    <col min="6405" max="6405" width="26.42578125" style="214" customWidth="1"/>
    <col min="6406" max="6406" width="48.5703125" style="214" customWidth="1"/>
    <col min="6407" max="6407" width="37.5703125" style="214" customWidth="1"/>
    <col min="6408" max="6656" width="9.140625" style="214"/>
    <col min="6657" max="6657" width="11.42578125" style="214" customWidth="1"/>
    <col min="6658" max="6658" width="12.85546875" style="214" customWidth="1"/>
    <col min="6659" max="6659" width="14.140625" style="214" customWidth="1"/>
    <col min="6660" max="6660" width="12.5703125" style="214" customWidth="1"/>
    <col min="6661" max="6661" width="26.42578125" style="214" customWidth="1"/>
    <col min="6662" max="6662" width="48.5703125" style="214" customWidth="1"/>
    <col min="6663" max="6663" width="37.5703125" style="214" customWidth="1"/>
    <col min="6664" max="6912" width="9.140625" style="214"/>
    <col min="6913" max="6913" width="11.42578125" style="214" customWidth="1"/>
    <col min="6914" max="6914" width="12.85546875" style="214" customWidth="1"/>
    <col min="6915" max="6915" width="14.140625" style="214" customWidth="1"/>
    <col min="6916" max="6916" width="12.5703125" style="214" customWidth="1"/>
    <col min="6917" max="6917" width="26.42578125" style="214" customWidth="1"/>
    <col min="6918" max="6918" width="48.5703125" style="214" customWidth="1"/>
    <col min="6919" max="6919" width="37.5703125" style="214" customWidth="1"/>
    <col min="6920" max="7168" width="9.140625" style="214"/>
    <col min="7169" max="7169" width="11.42578125" style="214" customWidth="1"/>
    <col min="7170" max="7170" width="12.85546875" style="214" customWidth="1"/>
    <col min="7171" max="7171" width="14.140625" style="214" customWidth="1"/>
    <col min="7172" max="7172" width="12.5703125" style="214" customWidth="1"/>
    <col min="7173" max="7173" width="26.42578125" style="214" customWidth="1"/>
    <col min="7174" max="7174" width="48.5703125" style="214" customWidth="1"/>
    <col min="7175" max="7175" width="37.5703125" style="214" customWidth="1"/>
    <col min="7176" max="7424" width="9.140625" style="214"/>
    <col min="7425" max="7425" width="11.42578125" style="214" customWidth="1"/>
    <col min="7426" max="7426" width="12.85546875" style="214" customWidth="1"/>
    <col min="7427" max="7427" width="14.140625" style="214" customWidth="1"/>
    <col min="7428" max="7428" width="12.5703125" style="214" customWidth="1"/>
    <col min="7429" max="7429" width="26.42578125" style="214" customWidth="1"/>
    <col min="7430" max="7430" width="48.5703125" style="214" customWidth="1"/>
    <col min="7431" max="7431" width="37.5703125" style="214" customWidth="1"/>
    <col min="7432" max="7680" width="9.140625" style="214"/>
    <col min="7681" max="7681" width="11.42578125" style="214" customWidth="1"/>
    <col min="7682" max="7682" width="12.85546875" style="214" customWidth="1"/>
    <col min="7683" max="7683" width="14.140625" style="214" customWidth="1"/>
    <col min="7684" max="7684" width="12.5703125" style="214" customWidth="1"/>
    <col min="7685" max="7685" width="26.42578125" style="214" customWidth="1"/>
    <col min="7686" max="7686" width="48.5703125" style="214" customWidth="1"/>
    <col min="7687" max="7687" width="37.5703125" style="214" customWidth="1"/>
    <col min="7688" max="7936" width="9.140625" style="214"/>
    <col min="7937" max="7937" width="11.42578125" style="214" customWidth="1"/>
    <col min="7938" max="7938" width="12.85546875" style="214" customWidth="1"/>
    <col min="7939" max="7939" width="14.140625" style="214" customWidth="1"/>
    <col min="7940" max="7940" width="12.5703125" style="214" customWidth="1"/>
    <col min="7941" max="7941" width="26.42578125" style="214" customWidth="1"/>
    <col min="7942" max="7942" width="48.5703125" style="214" customWidth="1"/>
    <col min="7943" max="7943" width="37.5703125" style="214" customWidth="1"/>
    <col min="7944" max="8192" width="9.140625" style="214"/>
    <col min="8193" max="8193" width="11.42578125" style="214" customWidth="1"/>
    <col min="8194" max="8194" width="12.85546875" style="214" customWidth="1"/>
    <col min="8195" max="8195" width="14.140625" style="214" customWidth="1"/>
    <col min="8196" max="8196" width="12.5703125" style="214" customWidth="1"/>
    <col min="8197" max="8197" width="26.42578125" style="214" customWidth="1"/>
    <col min="8198" max="8198" width="48.5703125" style="214" customWidth="1"/>
    <col min="8199" max="8199" width="37.5703125" style="214" customWidth="1"/>
    <col min="8200" max="8448" width="9.140625" style="214"/>
    <col min="8449" max="8449" width="11.42578125" style="214" customWidth="1"/>
    <col min="8450" max="8450" width="12.85546875" style="214" customWidth="1"/>
    <col min="8451" max="8451" width="14.140625" style="214" customWidth="1"/>
    <col min="8452" max="8452" width="12.5703125" style="214" customWidth="1"/>
    <col min="8453" max="8453" width="26.42578125" style="214" customWidth="1"/>
    <col min="8454" max="8454" width="48.5703125" style="214" customWidth="1"/>
    <col min="8455" max="8455" width="37.5703125" style="214" customWidth="1"/>
    <col min="8456" max="8704" width="9.140625" style="214"/>
    <col min="8705" max="8705" width="11.42578125" style="214" customWidth="1"/>
    <col min="8706" max="8706" width="12.85546875" style="214" customWidth="1"/>
    <col min="8707" max="8707" width="14.140625" style="214" customWidth="1"/>
    <col min="8708" max="8708" width="12.5703125" style="214" customWidth="1"/>
    <col min="8709" max="8709" width="26.42578125" style="214" customWidth="1"/>
    <col min="8710" max="8710" width="48.5703125" style="214" customWidth="1"/>
    <col min="8711" max="8711" width="37.5703125" style="214" customWidth="1"/>
    <col min="8712" max="8960" width="9.140625" style="214"/>
    <col min="8961" max="8961" width="11.42578125" style="214" customWidth="1"/>
    <col min="8962" max="8962" width="12.85546875" style="214" customWidth="1"/>
    <col min="8963" max="8963" width="14.140625" style="214" customWidth="1"/>
    <col min="8964" max="8964" width="12.5703125" style="214" customWidth="1"/>
    <col min="8965" max="8965" width="26.42578125" style="214" customWidth="1"/>
    <col min="8966" max="8966" width="48.5703125" style="214" customWidth="1"/>
    <col min="8967" max="8967" width="37.5703125" style="214" customWidth="1"/>
    <col min="8968" max="9216" width="9.140625" style="214"/>
    <col min="9217" max="9217" width="11.42578125" style="214" customWidth="1"/>
    <col min="9218" max="9218" width="12.85546875" style="214" customWidth="1"/>
    <col min="9219" max="9219" width="14.140625" style="214" customWidth="1"/>
    <col min="9220" max="9220" width="12.5703125" style="214" customWidth="1"/>
    <col min="9221" max="9221" width="26.42578125" style="214" customWidth="1"/>
    <col min="9222" max="9222" width="48.5703125" style="214" customWidth="1"/>
    <col min="9223" max="9223" width="37.5703125" style="214" customWidth="1"/>
    <col min="9224" max="9472" width="9.140625" style="214"/>
    <col min="9473" max="9473" width="11.42578125" style="214" customWidth="1"/>
    <col min="9474" max="9474" width="12.85546875" style="214" customWidth="1"/>
    <col min="9475" max="9475" width="14.140625" style="214" customWidth="1"/>
    <col min="9476" max="9476" width="12.5703125" style="214" customWidth="1"/>
    <col min="9477" max="9477" width="26.42578125" style="214" customWidth="1"/>
    <col min="9478" max="9478" width="48.5703125" style="214" customWidth="1"/>
    <col min="9479" max="9479" width="37.5703125" style="214" customWidth="1"/>
    <col min="9480" max="9728" width="9.140625" style="214"/>
    <col min="9729" max="9729" width="11.42578125" style="214" customWidth="1"/>
    <col min="9730" max="9730" width="12.85546875" style="214" customWidth="1"/>
    <col min="9731" max="9731" width="14.140625" style="214" customWidth="1"/>
    <col min="9732" max="9732" width="12.5703125" style="214" customWidth="1"/>
    <col min="9733" max="9733" width="26.42578125" style="214" customWidth="1"/>
    <col min="9734" max="9734" width="48.5703125" style="214" customWidth="1"/>
    <col min="9735" max="9735" width="37.5703125" style="214" customWidth="1"/>
    <col min="9736" max="9984" width="9.140625" style="214"/>
    <col min="9985" max="9985" width="11.42578125" style="214" customWidth="1"/>
    <col min="9986" max="9986" width="12.85546875" style="214" customWidth="1"/>
    <col min="9987" max="9987" width="14.140625" style="214" customWidth="1"/>
    <col min="9988" max="9988" width="12.5703125" style="214" customWidth="1"/>
    <col min="9989" max="9989" width="26.42578125" style="214" customWidth="1"/>
    <col min="9990" max="9990" width="48.5703125" style="214" customWidth="1"/>
    <col min="9991" max="9991" width="37.5703125" style="214" customWidth="1"/>
    <col min="9992" max="10240" width="9.140625" style="214"/>
    <col min="10241" max="10241" width="11.42578125" style="214" customWidth="1"/>
    <col min="10242" max="10242" width="12.85546875" style="214" customWidth="1"/>
    <col min="10243" max="10243" width="14.140625" style="214" customWidth="1"/>
    <col min="10244" max="10244" width="12.5703125" style="214" customWidth="1"/>
    <col min="10245" max="10245" width="26.42578125" style="214" customWidth="1"/>
    <col min="10246" max="10246" width="48.5703125" style="214" customWidth="1"/>
    <col min="10247" max="10247" width="37.5703125" style="214" customWidth="1"/>
    <col min="10248" max="10496" width="9.140625" style="214"/>
    <col min="10497" max="10497" width="11.42578125" style="214" customWidth="1"/>
    <col min="10498" max="10498" width="12.85546875" style="214" customWidth="1"/>
    <col min="10499" max="10499" width="14.140625" style="214" customWidth="1"/>
    <col min="10500" max="10500" width="12.5703125" style="214" customWidth="1"/>
    <col min="10501" max="10501" width="26.42578125" style="214" customWidth="1"/>
    <col min="10502" max="10502" width="48.5703125" style="214" customWidth="1"/>
    <col min="10503" max="10503" width="37.5703125" style="214" customWidth="1"/>
    <col min="10504" max="10752" width="9.140625" style="214"/>
    <col min="10753" max="10753" width="11.42578125" style="214" customWidth="1"/>
    <col min="10754" max="10754" width="12.85546875" style="214" customWidth="1"/>
    <col min="10755" max="10755" width="14.140625" style="214" customWidth="1"/>
    <col min="10756" max="10756" width="12.5703125" style="214" customWidth="1"/>
    <col min="10757" max="10757" width="26.42578125" style="214" customWidth="1"/>
    <col min="10758" max="10758" width="48.5703125" style="214" customWidth="1"/>
    <col min="10759" max="10759" width="37.5703125" style="214" customWidth="1"/>
    <col min="10760" max="11008" width="9.140625" style="214"/>
    <col min="11009" max="11009" width="11.42578125" style="214" customWidth="1"/>
    <col min="11010" max="11010" width="12.85546875" style="214" customWidth="1"/>
    <col min="11011" max="11011" width="14.140625" style="214" customWidth="1"/>
    <col min="11012" max="11012" width="12.5703125" style="214" customWidth="1"/>
    <col min="11013" max="11013" width="26.42578125" style="214" customWidth="1"/>
    <col min="11014" max="11014" width="48.5703125" style="214" customWidth="1"/>
    <col min="11015" max="11015" width="37.5703125" style="214" customWidth="1"/>
    <col min="11016" max="11264" width="9.140625" style="214"/>
    <col min="11265" max="11265" width="11.42578125" style="214" customWidth="1"/>
    <col min="11266" max="11266" width="12.85546875" style="214" customWidth="1"/>
    <col min="11267" max="11267" width="14.140625" style="214" customWidth="1"/>
    <col min="11268" max="11268" width="12.5703125" style="214" customWidth="1"/>
    <col min="11269" max="11269" width="26.42578125" style="214" customWidth="1"/>
    <col min="11270" max="11270" width="48.5703125" style="214" customWidth="1"/>
    <col min="11271" max="11271" width="37.5703125" style="214" customWidth="1"/>
    <col min="11272" max="11520" width="9.140625" style="214"/>
    <col min="11521" max="11521" width="11.42578125" style="214" customWidth="1"/>
    <col min="11522" max="11522" width="12.85546875" style="214" customWidth="1"/>
    <col min="11523" max="11523" width="14.140625" style="214" customWidth="1"/>
    <col min="11524" max="11524" width="12.5703125" style="214" customWidth="1"/>
    <col min="11525" max="11525" width="26.42578125" style="214" customWidth="1"/>
    <col min="11526" max="11526" width="48.5703125" style="214" customWidth="1"/>
    <col min="11527" max="11527" width="37.5703125" style="214" customWidth="1"/>
    <col min="11528" max="11776" width="9.140625" style="214"/>
    <col min="11777" max="11777" width="11.42578125" style="214" customWidth="1"/>
    <col min="11778" max="11778" width="12.85546875" style="214" customWidth="1"/>
    <col min="11779" max="11779" width="14.140625" style="214" customWidth="1"/>
    <col min="11780" max="11780" width="12.5703125" style="214" customWidth="1"/>
    <col min="11781" max="11781" width="26.42578125" style="214" customWidth="1"/>
    <col min="11782" max="11782" width="48.5703125" style="214" customWidth="1"/>
    <col min="11783" max="11783" width="37.5703125" style="214" customWidth="1"/>
    <col min="11784" max="12032" width="9.140625" style="214"/>
    <col min="12033" max="12033" width="11.42578125" style="214" customWidth="1"/>
    <col min="12034" max="12034" width="12.85546875" style="214" customWidth="1"/>
    <col min="12035" max="12035" width="14.140625" style="214" customWidth="1"/>
    <col min="12036" max="12036" width="12.5703125" style="214" customWidth="1"/>
    <col min="12037" max="12037" width="26.42578125" style="214" customWidth="1"/>
    <col min="12038" max="12038" width="48.5703125" style="214" customWidth="1"/>
    <col min="12039" max="12039" width="37.5703125" style="214" customWidth="1"/>
    <col min="12040" max="12288" width="9.140625" style="214"/>
    <col min="12289" max="12289" width="11.42578125" style="214" customWidth="1"/>
    <col min="12290" max="12290" width="12.85546875" style="214" customWidth="1"/>
    <col min="12291" max="12291" width="14.140625" style="214" customWidth="1"/>
    <col min="12292" max="12292" width="12.5703125" style="214" customWidth="1"/>
    <col min="12293" max="12293" width="26.42578125" style="214" customWidth="1"/>
    <col min="12294" max="12294" width="48.5703125" style="214" customWidth="1"/>
    <col min="12295" max="12295" width="37.5703125" style="214" customWidth="1"/>
    <col min="12296" max="12544" width="9.140625" style="214"/>
    <col min="12545" max="12545" width="11.42578125" style="214" customWidth="1"/>
    <col min="12546" max="12546" width="12.85546875" style="214" customWidth="1"/>
    <col min="12547" max="12547" width="14.140625" style="214" customWidth="1"/>
    <col min="12548" max="12548" width="12.5703125" style="214" customWidth="1"/>
    <col min="12549" max="12549" width="26.42578125" style="214" customWidth="1"/>
    <col min="12550" max="12550" width="48.5703125" style="214" customWidth="1"/>
    <col min="12551" max="12551" width="37.5703125" style="214" customWidth="1"/>
    <col min="12552" max="12800" width="9.140625" style="214"/>
    <col min="12801" max="12801" width="11.42578125" style="214" customWidth="1"/>
    <col min="12802" max="12802" width="12.85546875" style="214" customWidth="1"/>
    <col min="12803" max="12803" width="14.140625" style="214" customWidth="1"/>
    <col min="12804" max="12804" width="12.5703125" style="214" customWidth="1"/>
    <col min="12805" max="12805" width="26.42578125" style="214" customWidth="1"/>
    <col min="12806" max="12806" width="48.5703125" style="214" customWidth="1"/>
    <col min="12807" max="12807" width="37.5703125" style="214" customWidth="1"/>
    <col min="12808" max="13056" width="9.140625" style="214"/>
    <col min="13057" max="13057" width="11.42578125" style="214" customWidth="1"/>
    <col min="13058" max="13058" width="12.85546875" style="214" customWidth="1"/>
    <col min="13059" max="13059" width="14.140625" style="214" customWidth="1"/>
    <col min="13060" max="13060" width="12.5703125" style="214" customWidth="1"/>
    <col min="13061" max="13061" width="26.42578125" style="214" customWidth="1"/>
    <col min="13062" max="13062" width="48.5703125" style="214" customWidth="1"/>
    <col min="13063" max="13063" width="37.5703125" style="214" customWidth="1"/>
    <col min="13064" max="13312" width="9.140625" style="214"/>
    <col min="13313" max="13313" width="11.42578125" style="214" customWidth="1"/>
    <col min="13314" max="13314" width="12.85546875" style="214" customWidth="1"/>
    <col min="13315" max="13315" width="14.140625" style="214" customWidth="1"/>
    <col min="13316" max="13316" width="12.5703125" style="214" customWidth="1"/>
    <col min="13317" max="13317" width="26.42578125" style="214" customWidth="1"/>
    <col min="13318" max="13318" width="48.5703125" style="214" customWidth="1"/>
    <col min="13319" max="13319" width="37.5703125" style="214" customWidth="1"/>
    <col min="13320" max="13568" width="9.140625" style="214"/>
    <col min="13569" max="13569" width="11.42578125" style="214" customWidth="1"/>
    <col min="13570" max="13570" width="12.85546875" style="214" customWidth="1"/>
    <col min="13571" max="13571" width="14.140625" style="214" customWidth="1"/>
    <col min="13572" max="13572" width="12.5703125" style="214" customWidth="1"/>
    <col min="13573" max="13573" width="26.42578125" style="214" customWidth="1"/>
    <col min="13574" max="13574" width="48.5703125" style="214" customWidth="1"/>
    <col min="13575" max="13575" width="37.5703125" style="214" customWidth="1"/>
    <col min="13576" max="13824" width="9.140625" style="214"/>
    <col min="13825" max="13825" width="11.42578125" style="214" customWidth="1"/>
    <col min="13826" max="13826" width="12.85546875" style="214" customWidth="1"/>
    <col min="13827" max="13827" width="14.140625" style="214" customWidth="1"/>
    <col min="13828" max="13828" width="12.5703125" style="214" customWidth="1"/>
    <col min="13829" max="13829" width="26.42578125" style="214" customWidth="1"/>
    <col min="13830" max="13830" width="48.5703125" style="214" customWidth="1"/>
    <col min="13831" max="13831" width="37.5703125" style="214" customWidth="1"/>
    <col min="13832" max="14080" width="9.140625" style="214"/>
    <col min="14081" max="14081" width="11.42578125" style="214" customWidth="1"/>
    <col min="14082" max="14082" width="12.85546875" style="214" customWidth="1"/>
    <col min="14083" max="14083" width="14.140625" style="214" customWidth="1"/>
    <col min="14084" max="14084" width="12.5703125" style="214" customWidth="1"/>
    <col min="14085" max="14085" width="26.42578125" style="214" customWidth="1"/>
    <col min="14086" max="14086" width="48.5703125" style="214" customWidth="1"/>
    <col min="14087" max="14087" width="37.5703125" style="214" customWidth="1"/>
    <col min="14088" max="14336" width="9.140625" style="214"/>
    <col min="14337" max="14337" width="11.42578125" style="214" customWidth="1"/>
    <col min="14338" max="14338" width="12.85546875" style="214" customWidth="1"/>
    <col min="14339" max="14339" width="14.140625" style="214" customWidth="1"/>
    <col min="14340" max="14340" width="12.5703125" style="214" customWidth="1"/>
    <col min="14341" max="14341" width="26.42578125" style="214" customWidth="1"/>
    <col min="14342" max="14342" width="48.5703125" style="214" customWidth="1"/>
    <col min="14343" max="14343" width="37.5703125" style="214" customWidth="1"/>
    <col min="14344" max="14592" width="9.140625" style="214"/>
    <col min="14593" max="14593" width="11.42578125" style="214" customWidth="1"/>
    <col min="14594" max="14594" width="12.85546875" style="214" customWidth="1"/>
    <col min="14595" max="14595" width="14.140625" style="214" customWidth="1"/>
    <col min="14596" max="14596" width="12.5703125" style="214" customWidth="1"/>
    <col min="14597" max="14597" width="26.42578125" style="214" customWidth="1"/>
    <col min="14598" max="14598" width="48.5703125" style="214" customWidth="1"/>
    <col min="14599" max="14599" width="37.5703125" style="214" customWidth="1"/>
    <col min="14600" max="14848" width="9.140625" style="214"/>
    <col min="14849" max="14849" width="11.42578125" style="214" customWidth="1"/>
    <col min="14850" max="14850" width="12.85546875" style="214" customWidth="1"/>
    <col min="14851" max="14851" width="14.140625" style="214" customWidth="1"/>
    <col min="14852" max="14852" width="12.5703125" style="214" customWidth="1"/>
    <col min="14853" max="14853" width="26.42578125" style="214" customWidth="1"/>
    <col min="14854" max="14854" width="48.5703125" style="214" customWidth="1"/>
    <col min="14855" max="14855" width="37.5703125" style="214" customWidth="1"/>
    <col min="14856" max="15104" width="9.140625" style="214"/>
    <col min="15105" max="15105" width="11.42578125" style="214" customWidth="1"/>
    <col min="15106" max="15106" width="12.85546875" style="214" customWidth="1"/>
    <col min="15107" max="15107" width="14.140625" style="214" customWidth="1"/>
    <col min="15108" max="15108" width="12.5703125" style="214" customWidth="1"/>
    <col min="15109" max="15109" width="26.42578125" style="214" customWidth="1"/>
    <col min="15110" max="15110" width="48.5703125" style="214" customWidth="1"/>
    <col min="15111" max="15111" width="37.5703125" style="214" customWidth="1"/>
    <col min="15112" max="15360" width="9.140625" style="214"/>
    <col min="15361" max="15361" width="11.42578125" style="214" customWidth="1"/>
    <col min="15362" max="15362" width="12.85546875" style="214" customWidth="1"/>
    <col min="15363" max="15363" width="14.140625" style="214" customWidth="1"/>
    <col min="15364" max="15364" width="12.5703125" style="214" customWidth="1"/>
    <col min="15365" max="15365" width="26.42578125" style="214" customWidth="1"/>
    <col min="15366" max="15366" width="48.5703125" style="214" customWidth="1"/>
    <col min="15367" max="15367" width="37.5703125" style="214" customWidth="1"/>
    <col min="15368" max="15616" width="9.140625" style="214"/>
    <col min="15617" max="15617" width="11.42578125" style="214" customWidth="1"/>
    <col min="15618" max="15618" width="12.85546875" style="214" customWidth="1"/>
    <col min="15619" max="15619" width="14.140625" style="214" customWidth="1"/>
    <col min="15620" max="15620" width="12.5703125" style="214" customWidth="1"/>
    <col min="15621" max="15621" width="26.42578125" style="214" customWidth="1"/>
    <col min="15622" max="15622" width="48.5703125" style="214" customWidth="1"/>
    <col min="15623" max="15623" width="37.5703125" style="214" customWidth="1"/>
    <col min="15624" max="15872" width="9.140625" style="214"/>
    <col min="15873" max="15873" width="11.42578125" style="214" customWidth="1"/>
    <col min="15874" max="15874" width="12.85546875" style="214" customWidth="1"/>
    <col min="15875" max="15875" width="14.140625" style="214" customWidth="1"/>
    <col min="15876" max="15876" width="12.5703125" style="214" customWidth="1"/>
    <col min="15877" max="15877" width="26.42578125" style="214" customWidth="1"/>
    <col min="15878" max="15878" width="48.5703125" style="214" customWidth="1"/>
    <col min="15879" max="15879" width="37.5703125" style="214" customWidth="1"/>
    <col min="15880" max="16128" width="9.140625" style="214"/>
    <col min="16129" max="16129" width="11.42578125" style="214" customWidth="1"/>
    <col min="16130" max="16130" width="12.85546875" style="214" customWidth="1"/>
    <col min="16131" max="16131" width="14.140625" style="214" customWidth="1"/>
    <col min="16132" max="16132" width="12.5703125" style="214" customWidth="1"/>
    <col min="16133" max="16133" width="26.42578125" style="214" customWidth="1"/>
    <col min="16134" max="16134" width="48.5703125" style="214" customWidth="1"/>
    <col min="16135" max="16135" width="37.5703125" style="214" customWidth="1"/>
    <col min="16136" max="16384" width="9.140625" style="214"/>
  </cols>
  <sheetData>
    <row r="1" spans="1:7">
      <c r="G1" s="215" t="s">
        <v>276</v>
      </c>
    </row>
    <row r="2" spans="1:7">
      <c r="G2" s="215" t="s">
        <v>277</v>
      </c>
    </row>
    <row r="3" spans="1:7">
      <c r="G3" s="215" t="s">
        <v>278</v>
      </c>
    </row>
    <row r="5" spans="1:7" ht="42" customHeight="1">
      <c r="A5" s="284" t="s">
        <v>279</v>
      </c>
      <c r="B5" s="284"/>
      <c r="C5" s="284"/>
      <c r="D5" s="284"/>
      <c r="E5" s="284"/>
      <c r="F5" s="284"/>
      <c r="G5" s="284"/>
    </row>
    <row r="6" spans="1:7" ht="18" thickBot="1">
      <c r="A6" s="216"/>
      <c r="B6" s="216"/>
      <c r="C6" s="216"/>
      <c r="D6" s="216"/>
      <c r="E6" s="216"/>
      <c r="F6" s="216"/>
      <c r="G6" s="217" t="s">
        <v>249</v>
      </c>
    </row>
    <row r="7" spans="1:7" ht="51.75">
      <c r="A7" s="285" t="s">
        <v>280</v>
      </c>
      <c r="B7" s="285"/>
      <c r="C7" s="285" t="s">
        <v>281</v>
      </c>
      <c r="D7" s="285"/>
      <c r="E7" s="285"/>
      <c r="F7" s="285" t="s">
        <v>282</v>
      </c>
      <c r="G7" s="218" t="s">
        <v>283</v>
      </c>
    </row>
    <row r="8" spans="1:7" ht="34.5">
      <c r="A8" s="218" t="s">
        <v>11</v>
      </c>
      <c r="B8" s="218" t="s">
        <v>12</v>
      </c>
      <c r="C8" s="285"/>
      <c r="D8" s="285"/>
      <c r="E8" s="285"/>
      <c r="F8" s="285"/>
      <c r="G8" s="218" t="s">
        <v>14</v>
      </c>
    </row>
    <row r="9" spans="1:7" s="220" customFormat="1">
      <c r="A9" s="286" t="s">
        <v>284</v>
      </c>
      <c r="B9" s="286"/>
      <c r="C9" s="286"/>
      <c r="D9" s="286"/>
      <c r="E9" s="286"/>
      <c r="F9" s="286"/>
      <c r="G9" s="219">
        <f>G10</f>
        <v>-3000</v>
      </c>
    </row>
    <row r="10" spans="1:7" s="220" customFormat="1" ht="17.25" customHeight="1">
      <c r="A10" s="218">
        <v>1141</v>
      </c>
      <c r="B10" s="287" t="s">
        <v>285</v>
      </c>
      <c r="C10" s="288"/>
      <c r="D10" s="288"/>
      <c r="E10" s="289"/>
      <c r="F10" s="218"/>
      <c r="G10" s="221">
        <f>G11+G13</f>
        <v>-3000</v>
      </c>
    </row>
    <row r="11" spans="1:7" s="220" customFormat="1" ht="52.5" customHeight="1">
      <c r="A11" s="218"/>
      <c r="B11" s="222">
        <v>11010</v>
      </c>
      <c r="C11" s="283" t="s">
        <v>286</v>
      </c>
      <c r="D11" s="283"/>
      <c r="E11" s="283"/>
      <c r="F11" s="223" t="s">
        <v>284</v>
      </c>
      <c r="G11" s="221">
        <f>G12</f>
        <v>-1569.7</v>
      </c>
    </row>
    <row r="12" spans="1:7">
      <c r="A12" s="224"/>
      <c r="B12" s="225"/>
      <c r="C12" s="226"/>
      <c r="D12" s="226"/>
      <c r="E12" s="226"/>
      <c r="F12" s="227" t="s">
        <v>287</v>
      </c>
      <c r="G12" s="221">
        <f>'[2]1'!D50</f>
        <v>-1569.7</v>
      </c>
    </row>
    <row r="13" spans="1:7" ht="34.5">
      <c r="A13" s="224"/>
      <c r="B13" s="222">
        <v>11016</v>
      </c>
      <c r="C13" s="283" t="s">
        <v>288</v>
      </c>
      <c r="D13" s="283"/>
      <c r="E13" s="283"/>
      <c r="F13" s="223" t="s">
        <v>284</v>
      </c>
      <c r="G13" s="221">
        <f>G14</f>
        <v>-1430.3</v>
      </c>
    </row>
    <row r="14" spans="1:7">
      <c r="A14" s="224"/>
      <c r="B14" s="225"/>
      <c r="C14" s="226"/>
      <c r="D14" s="226"/>
      <c r="E14" s="226"/>
      <c r="F14" s="227" t="s">
        <v>287</v>
      </c>
      <c r="G14" s="221">
        <f>'[2]1'!D56</f>
        <v>-1430.3</v>
      </c>
    </row>
  </sheetData>
  <mergeCells count="8">
    <mergeCell ref="C11:E11"/>
    <mergeCell ref="C13:E13"/>
    <mergeCell ref="A5:G5"/>
    <mergeCell ref="A7:B7"/>
    <mergeCell ref="C7:E8"/>
    <mergeCell ref="F7:F8"/>
    <mergeCell ref="A9:F9"/>
    <mergeCell ref="B10:E10"/>
  </mergeCells>
  <pageMargins left="0.7" right="0.7" top="0.75" bottom="0.75" header="0.3" footer="0.3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1"/>
  <sheetViews>
    <sheetView view="pageBreakPreview" topLeftCell="A146" zoomScaleNormal="97" zoomScaleSheetLayoutView="100" workbookViewId="0">
      <selection activeCell="A151" sqref="A151:XFD158"/>
    </sheetView>
  </sheetViews>
  <sheetFormatPr defaultRowHeight="17.25"/>
  <cols>
    <col min="1" max="1" width="50.42578125" style="113" customWidth="1"/>
    <col min="2" max="2" width="74.140625" style="113" customWidth="1"/>
    <col min="3" max="3" width="27.5703125" style="113" customWidth="1"/>
    <col min="4" max="4" width="19" style="113" customWidth="1"/>
    <col min="5" max="5" width="9.5703125" style="113" customWidth="1"/>
    <col min="6" max="6" width="16.5703125" style="113" customWidth="1"/>
    <col min="7" max="7" width="10" style="113" customWidth="1"/>
    <col min="8" max="16384" width="9.140625" style="113"/>
  </cols>
  <sheetData>
    <row r="1" spans="1:3">
      <c r="A1" s="36"/>
      <c r="B1" s="36"/>
      <c r="C1" s="34" t="s">
        <v>62</v>
      </c>
    </row>
    <row r="2" spans="1:3">
      <c r="A2" s="36"/>
      <c r="B2" s="36"/>
      <c r="C2" s="34" t="s">
        <v>61</v>
      </c>
    </row>
    <row r="3" spans="1:3">
      <c r="A3" s="36"/>
      <c r="B3" s="36"/>
      <c r="C3" s="34" t="s">
        <v>1</v>
      </c>
    </row>
    <row r="4" spans="1:3" ht="14.25" customHeight="1">
      <c r="A4" s="304" t="s">
        <v>56</v>
      </c>
      <c r="B4" s="304"/>
    </row>
    <row r="5" spans="1:3" ht="81" customHeight="1">
      <c r="A5" s="308" t="s">
        <v>251</v>
      </c>
      <c r="B5" s="308"/>
      <c r="C5" s="308"/>
    </row>
    <row r="6" spans="1:3" ht="30.75" customHeight="1">
      <c r="A6" s="306" t="s">
        <v>57</v>
      </c>
      <c r="B6" s="306"/>
    </row>
    <row r="7" spans="1:3">
      <c r="A7" s="305" t="s">
        <v>60</v>
      </c>
      <c r="B7" s="305"/>
    </row>
    <row r="8" spans="1:3">
      <c r="A8" s="31"/>
      <c r="B8" s="31"/>
    </row>
    <row r="9" spans="1:3">
      <c r="A9" s="53" t="s">
        <v>52</v>
      </c>
      <c r="B9" s="26" t="s">
        <v>53</v>
      </c>
      <c r="C9" s="54"/>
    </row>
    <row r="10" spans="1:3" ht="30.75" customHeight="1">
      <c r="A10" s="53" t="s">
        <v>130</v>
      </c>
      <c r="B10" s="26" t="s">
        <v>131</v>
      </c>
      <c r="C10" s="55"/>
    </row>
    <row r="11" spans="1:3">
      <c r="A11" s="115" t="s">
        <v>54</v>
      </c>
      <c r="C11" s="35"/>
    </row>
    <row r="12" spans="1:3" ht="89.25" customHeight="1">
      <c r="A12" s="27" t="s">
        <v>30</v>
      </c>
      <c r="B12" s="27" t="s">
        <v>130</v>
      </c>
      <c r="C12" s="119" t="s">
        <v>240</v>
      </c>
    </row>
    <row r="13" spans="1:3">
      <c r="A13" s="27" t="s">
        <v>26</v>
      </c>
      <c r="B13" s="27" t="s">
        <v>132</v>
      </c>
      <c r="C13" s="147" t="s">
        <v>14</v>
      </c>
    </row>
    <row r="14" spans="1:3" ht="69">
      <c r="A14" s="27" t="s">
        <v>27</v>
      </c>
      <c r="B14" s="148" t="s">
        <v>133</v>
      </c>
      <c r="C14" s="312"/>
    </row>
    <row r="15" spans="1:3" ht="69">
      <c r="A15" s="27" t="s">
        <v>28</v>
      </c>
      <c r="B15" s="148" t="s">
        <v>134</v>
      </c>
      <c r="C15" s="313"/>
    </row>
    <row r="16" spans="1:3" ht="17.25" customHeight="1">
      <c r="A16" s="27" t="s">
        <v>22</v>
      </c>
      <c r="B16" s="148" t="s">
        <v>21</v>
      </c>
      <c r="C16" s="313"/>
    </row>
    <row r="17" spans="1:3" ht="54" customHeight="1">
      <c r="A17" s="27" t="s">
        <v>15</v>
      </c>
      <c r="B17" s="148" t="s">
        <v>135</v>
      </c>
      <c r="C17" s="314"/>
    </row>
    <row r="18" spans="1:3">
      <c r="A18" s="287" t="s">
        <v>31</v>
      </c>
      <c r="B18" s="289"/>
      <c r="C18" s="62"/>
    </row>
    <row r="19" spans="1:3" ht="24.75" customHeight="1">
      <c r="A19" s="315" t="s">
        <v>136</v>
      </c>
      <c r="B19" s="316"/>
      <c r="C19" s="104">
        <v>1008.1578147105099</v>
      </c>
    </row>
    <row r="20" spans="1:3" ht="23.25" customHeight="1">
      <c r="A20" s="315" t="s">
        <v>29</v>
      </c>
      <c r="B20" s="316"/>
      <c r="C20" s="105">
        <f>'1'!D18</f>
        <v>305000</v>
      </c>
    </row>
    <row r="21" spans="1:3">
      <c r="A21" s="28"/>
      <c r="B21" s="28"/>
      <c r="C21" s="63"/>
    </row>
    <row r="22" spans="1:3" ht="75" customHeight="1">
      <c r="A22" s="27" t="s">
        <v>30</v>
      </c>
      <c r="B22" s="27" t="s">
        <v>130</v>
      </c>
      <c r="C22" s="119" t="s">
        <v>252</v>
      </c>
    </row>
    <row r="23" spans="1:3">
      <c r="A23" s="27" t="s">
        <v>26</v>
      </c>
      <c r="B23" s="27" t="s">
        <v>137</v>
      </c>
      <c r="C23" s="147" t="s">
        <v>14</v>
      </c>
    </row>
    <row r="24" spans="1:3">
      <c r="A24" s="27" t="s">
        <v>27</v>
      </c>
      <c r="B24" s="114" t="s">
        <v>138</v>
      </c>
      <c r="C24" s="317"/>
    </row>
    <row r="25" spans="1:3">
      <c r="A25" s="27" t="s">
        <v>28</v>
      </c>
      <c r="B25" s="148" t="s">
        <v>139</v>
      </c>
      <c r="C25" s="318"/>
    </row>
    <row r="26" spans="1:3">
      <c r="A26" s="27" t="s">
        <v>22</v>
      </c>
      <c r="B26" s="148" t="s">
        <v>21</v>
      </c>
      <c r="C26" s="318"/>
    </row>
    <row r="27" spans="1:3" ht="34.5">
      <c r="A27" s="27" t="s">
        <v>15</v>
      </c>
      <c r="B27" s="148" t="s">
        <v>140</v>
      </c>
      <c r="C27" s="319"/>
    </row>
    <row r="28" spans="1:3" ht="26.25" customHeight="1">
      <c r="A28" s="287" t="s">
        <v>31</v>
      </c>
      <c r="B28" s="289"/>
      <c r="C28" s="62"/>
    </row>
    <row r="29" spans="1:3" ht="17.25" customHeight="1">
      <c r="A29" s="303" t="s">
        <v>141</v>
      </c>
      <c r="B29" s="303"/>
      <c r="C29" s="121">
        <v>-1.6666666666666667</v>
      </c>
    </row>
    <row r="30" spans="1:3" ht="17.25" customHeight="1">
      <c r="A30" s="303" t="s">
        <v>29</v>
      </c>
      <c r="B30" s="303"/>
      <c r="C30" s="120">
        <f>'1'!D24</f>
        <v>-2000</v>
      </c>
    </row>
    <row r="31" spans="1:3">
      <c r="A31" s="28"/>
      <c r="B31" s="28"/>
      <c r="C31" s="64"/>
    </row>
    <row r="32" spans="1:3">
      <c r="A32" s="28"/>
      <c r="B32" s="28"/>
      <c r="C32" s="63"/>
    </row>
    <row r="33" spans="1:3" ht="22.5" customHeight="1">
      <c r="A33" s="32" t="s">
        <v>52</v>
      </c>
      <c r="B33" s="32" t="s">
        <v>53</v>
      </c>
      <c r="C33" s="64"/>
    </row>
    <row r="34" spans="1:3" ht="31.5" customHeight="1">
      <c r="A34" s="26" t="s">
        <v>142</v>
      </c>
      <c r="B34" s="26" t="s">
        <v>143</v>
      </c>
      <c r="C34" s="65"/>
    </row>
    <row r="35" spans="1:3" ht="23.25" customHeight="1">
      <c r="A35" s="115" t="s">
        <v>144</v>
      </c>
      <c r="B35" s="64"/>
      <c r="C35" s="64"/>
    </row>
    <row r="36" spans="1:3" ht="23.25" customHeight="1">
      <c r="C36" s="64"/>
    </row>
    <row r="37" spans="1:3" ht="69">
      <c r="A37" s="148" t="s">
        <v>30</v>
      </c>
      <c r="B37" s="148" t="s">
        <v>142</v>
      </c>
      <c r="C37" s="119" t="s">
        <v>252</v>
      </c>
    </row>
    <row r="38" spans="1:3" ht="32.25" customHeight="1">
      <c r="A38" s="148" t="s">
        <v>26</v>
      </c>
      <c r="B38" s="148" t="s">
        <v>145</v>
      </c>
      <c r="C38" s="147" t="s">
        <v>14</v>
      </c>
    </row>
    <row r="39" spans="1:3" ht="34.5">
      <c r="A39" s="148" t="s">
        <v>27</v>
      </c>
      <c r="B39" s="114" t="s">
        <v>146</v>
      </c>
      <c r="C39" s="66"/>
    </row>
    <row r="40" spans="1:3" ht="69">
      <c r="A40" s="148" t="s">
        <v>28</v>
      </c>
      <c r="B40" s="148" t="s">
        <v>147</v>
      </c>
      <c r="C40" s="66"/>
    </row>
    <row r="41" spans="1:3" ht="23.25" customHeight="1">
      <c r="A41" s="148" t="s">
        <v>22</v>
      </c>
      <c r="B41" s="148" t="s">
        <v>148</v>
      </c>
      <c r="C41" s="66"/>
    </row>
    <row r="42" spans="1:3" ht="45" customHeight="1">
      <c r="A42" s="148" t="s">
        <v>217</v>
      </c>
      <c r="B42" s="148" t="s">
        <v>149</v>
      </c>
      <c r="C42" s="66"/>
    </row>
    <row r="43" spans="1:3" ht="23.25" customHeight="1">
      <c r="A43" s="287" t="s">
        <v>31</v>
      </c>
      <c r="B43" s="289"/>
      <c r="C43" s="62"/>
    </row>
    <row r="44" spans="1:3" ht="24.75" customHeight="1">
      <c r="A44" s="315" t="s">
        <v>150</v>
      </c>
      <c r="B44" s="316"/>
      <c r="C44" s="121">
        <v>-441.17231837818002</v>
      </c>
    </row>
    <row r="45" spans="1:3" ht="23.25" customHeight="1">
      <c r="A45" s="303" t="s">
        <v>29</v>
      </c>
      <c r="B45" s="303"/>
      <c r="C45" s="72">
        <f>'1'!D37</f>
        <v>-8000</v>
      </c>
    </row>
    <row r="46" spans="1:3" ht="23.25" customHeight="1">
      <c r="A46" s="56"/>
      <c r="B46" s="56"/>
      <c r="C46" s="67"/>
    </row>
    <row r="47" spans="1:3" ht="69">
      <c r="A47" s="148" t="s">
        <v>30</v>
      </c>
      <c r="B47" s="148" t="s">
        <v>142</v>
      </c>
      <c r="C47" s="119" t="s">
        <v>252</v>
      </c>
    </row>
    <row r="48" spans="1:3" ht="23.25" customHeight="1">
      <c r="A48" s="148" t="s">
        <v>26</v>
      </c>
      <c r="B48" s="148">
        <v>11003</v>
      </c>
      <c r="C48" s="147" t="s">
        <v>14</v>
      </c>
    </row>
    <row r="49" spans="1:3" ht="23.25" customHeight="1">
      <c r="A49" s="148" t="s">
        <v>27</v>
      </c>
      <c r="B49" s="114" t="s">
        <v>186</v>
      </c>
      <c r="C49" s="66"/>
    </row>
    <row r="50" spans="1:3" ht="90.75" customHeight="1">
      <c r="A50" s="148" t="s">
        <v>28</v>
      </c>
      <c r="B50" s="148" t="s">
        <v>187</v>
      </c>
      <c r="C50" s="66"/>
    </row>
    <row r="51" spans="1:3" ht="23.25" customHeight="1">
      <c r="A51" s="148" t="s">
        <v>22</v>
      </c>
      <c r="B51" s="148" t="s">
        <v>148</v>
      </c>
      <c r="C51" s="66"/>
    </row>
    <row r="52" spans="1:3" ht="38.25" customHeight="1">
      <c r="A52" s="148" t="s">
        <v>216</v>
      </c>
      <c r="B52" s="148" t="s">
        <v>209</v>
      </c>
      <c r="C52" s="87"/>
    </row>
    <row r="53" spans="1:3" ht="38.25" customHeight="1">
      <c r="A53" s="287" t="s">
        <v>31</v>
      </c>
      <c r="B53" s="288"/>
      <c r="C53" s="87"/>
    </row>
    <row r="54" spans="1:3">
      <c r="A54" s="307" t="s">
        <v>210</v>
      </c>
      <c r="B54" s="307"/>
      <c r="C54" s="165">
        <v>-222737</v>
      </c>
    </row>
    <row r="55" spans="1:3">
      <c r="A55" s="307" t="s">
        <v>211</v>
      </c>
      <c r="B55" s="307"/>
      <c r="C55" s="165">
        <v>-200731</v>
      </c>
    </row>
    <row r="56" spans="1:3">
      <c r="A56" s="307" t="s">
        <v>212</v>
      </c>
      <c r="B56" s="307"/>
      <c r="C56" s="165">
        <v>-20785</v>
      </c>
    </row>
    <row r="57" spans="1:3">
      <c r="A57" s="307" t="s">
        <v>213</v>
      </c>
      <c r="B57" s="307"/>
      <c r="C57" s="165">
        <v>-1221</v>
      </c>
    </row>
    <row r="58" spans="1:3" ht="23.25" customHeight="1">
      <c r="A58" s="307" t="s">
        <v>214</v>
      </c>
      <c r="B58" s="307"/>
      <c r="C58" s="165">
        <v>-82044</v>
      </c>
    </row>
    <row r="59" spans="1:3">
      <c r="A59" s="307" t="s">
        <v>215</v>
      </c>
      <c r="B59" s="307"/>
      <c r="C59" s="165">
        <v>-10</v>
      </c>
    </row>
    <row r="60" spans="1:3">
      <c r="A60" s="303" t="s">
        <v>29</v>
      </c>
      <c r="B60" s="303"/>
      <c r="C60" s="164">
        <f>'1'!D43</f>
        <v>-69000</v>
      </c>
    </row>
    <row r="61" spans="1:3" ht="23.25" customHeight="1">
      <c r="A61" s="56"/>
      <c r="B61" s="56"/>
      <c r="C61" s="67"/>
    </row>
    <row r="62" spans="1:3" ht="69">
      <c r="A62" s="148" t="s">
        <v>30</v>
      </c>
      <c r="B62" s="148" t="s">
        <v>142</v>
      </c>
      <c r="C62" s="119" t="s">
        <v>252</v>
      </c>
    </row>
    <row r="63" spans="1:3" ht="23.25" customHeight="1">
      <c r="A63" s="148" t="s">
        <v>26</v>
      </c>
      <c r="B63" s="148">
        <v>12001</v>
      </c>
      <c r="C63" s="147" t="s">
        <v>14</v>
      </c>
    </row>
    <row r="64" spans="1:3" ht="33.75" customHeight="1">
      <c r="A64" s="27" t="s">
        <v>27</v>
      </c>
      <c r="B64" s="114" t="s">
        <v>151</v>
      </c>
      <c r="C64" s="147"/>
    </row>
    <row r="65" spans="1:3" ht="51.75">
      <c r="A65" s="27" t="s">
        <v>28</v>
      </c>
      <c r="B65" s="148" t="s">
        <v>152</v>
      </c>
      <c r="C65" s="309"/>
    </row>
    <row r="66" spans="1:3" ht="23.25" customHeight="1">
      <c r="A66" s="27" t="s">
        <v>22</v>
      </c>
      <c r="B66" s="148" t="s">
        <v>21</v>
      </c>
      <c r="C66" s="310"/>
    </row>
    <row r="67" spans="1:3" ht="51.75">
      <c r="A67" s="27" t="s">
        <v>15</v>
      </c>
      <c r="B67" s="148" t="s">
        <v>153</v>
      </c>
      <c r="C67" s="311"/>
    </row>
    <row r="68" spans="1:3" ht="23.25" customHeight="1">
      <c r="A68" s="287" t="s">
        <v>31</v>
      </c>
      <c r="B68" s="289"/>
      <c r="C68" s="62"/>
    </row>
    <row r="69" spans="1:3" ht="23.25" customHeight="1">
      <c r="A69" s="315" t="s">
        <v>150</v>
      </c>
      <c r="B69" s="316"/>
      <c r="C69" s="121">
        <f>-441-595</f>
        <v>-1036</v>
      </c>
    </row>
    <row r="70" spans="1:3" ht="21" customHeight="1">
      <c r="A70" s="330" t="s">
        <v>29</v>
      </c>
      <c r="B70" s="331"/>
      <c r="C70" s="105">
        <f>'1'!D49</f>
        <v>-350000</v>
      </c>
    </row>
    <row r="71" spans="1:3" ht="21" customHeight="1"/>
    <row r="72" spans="1:3" ht="21" customHeight="1">
      <c r="A72" s="26" t="s">
        <v>52</v>
      </c>
      <c r="B72" s="26" t="s">
        <v>53</v>
      </c>
    </row>
    <row r="73" spans="1:3" ht="21" customHeight="1">
      <c r="A73" s="58" t="s">
        <v>223</v>
      </c>
      <c r="B73" s="115" t="s">
        <v>224</v>
      </c>
    </row>
    <row r="74" spans="1:3" ht="21" customHeight="1">
      <c r="A74" s="115" t="s">
        <v>144</v>
      </c>
    </row>
    <row r="75" spans="1:3" ht="21" customHeight="1"/>
    <row r="76" spans="1:3" ht="78" customHeight="1">
      <c r="A76" s="148" t="s">
        <v>30</v>
      </c>
      <c r="B76" s="148">
        <v>1015</v>
      </c>
      <c r="C76" s="119" t="s">
        <v>252</v>
      </c>
    </row>
    <row r="77" spans="1:3" ht="21" customHeight="1">
      <c r="A77" s="148" t="s">
        <v>26</v>
      </c>
      <c r="B77" s="148">
        <v>12001</v>
      </c>
      <c r="C77" s="147" t="s">
        <v>14</v>
      </c>
    </row>
    <row r="78" spans="1:3" ht="48" customHeight="1">
      <c r="A78" s="148" t="s">
        <v>27</v>
      </c>
      <c r="B78" s="94" t="s">
        <v>219</v>
      </c>
      <c r="C78" s="66"/>
    </row>
    <row r="79" spans="1:3" ht="51.75">
      <c r="A79" s="148" t="s">
        <v>28</v>
      </c>
      <c r="B79" s="98" t="s">
        <v>220</v>
      </c>
      <c r="C79" s="66"/>
    </row>
    <row r="80" spans="1:3" ht="21" customHeight="1">
      <c r="A80" s="148" t="s">
        <v>22</v>
      </c>
      <c r="B80" s="95" t="s">
        <v>21</v>
      </c>
      <c r="C80" s="66"/>
    </row>
    <row r="81" spans="1:3" ht="38.25" customHeight="1">
      <c r="A81" s="148" t="s">
        <v>227</v>
      </c>
      <c r="B81" s="96" t="s">
        <v>221</v>
      </c>
      <c r="C81" s="66"/>
    </row>
    <row r="82" spans="1:3" ht="21" customHeight="1">
      <c r="A82" s="328" t="s">
        <v>31</v>
      </c>
      <c r="B82" s="329"/>
      <c r="C82" s="66"/>
    </row>
    <row r="83" spans="1:3" ht="21" customHeight="1">
      <c r="A83" s="90" t="s">
        <v>226</v>
      </c>
      <c r="B83" s="97"/>
      <c r="C83" s="121">
        <v>-319.44444444444446</v>
      </c>
    </row>
    <row r="84" spans="1:3" ht="21" customHeight="1">
      <c r="A84" s="303" t="s">
        <v>29</v>
      </c>
      <c r="B84" s="303"/>
      <c r="C84" s="120">
        <f>'1'!D61</f>
        <v>-23000</v>
      </c>
    </row>
    <row r="85" spans="1:3" ht="21" customHeight="1">
      <c r="B85" s="90"/>
    </row>
    <row r="86" spans="1:3" ht="21" customHeight="1">
      <c r="A86" s="88"/>
      <c r="B86" s="88"/>
      <c r="C86" s="64"/>
    </row>
    <row r="87" spans="1:3" ht="21" customHeight="1">
      <c r="A87" s="26" t="s">
        <v>52</v>
      </c>
      <c r="B87" s="26" t="s">
        <v>53</v>
      </c>
      <c r="C87" s="64"/>
    </row>
    <row r="88" spans="1:3" ht="21" customHeight="1">
      <c r="A88" s="91">
        <v>1068</v>
      </c>
      <c r="B88" s="26" t="s">
        <v>225</v>
      </c>
      <c r="C88" s="166"/>
    </row>
    <row r="89" spans="1:3" ht="21" customHeight="1">
      <c r="A89" s="115" t="s">
        <v>144</v>
      </c>
      <c r="B89" s="64"/>
      <c r="C89" s="64"/>
    </row>
    <row r="90" spans="1:3" ht="21" customHeight="1">
      <c r="A90" s="64"/>
      <c r="B90" s="64"/>
      <c r="C90" s="64"/>
    </row>
    <row r="91" spans="1:3">
      <c r="A91" s="28"/>
      <c r="B91" s="28"/>
      <c r="C91" s="64"/>
    </row>
    <row r="92" spans="1:3" ht="69">
      <c r="A92" s="198" t="s">
        <v>30</v>
      </c>
      <c r="B92" s="211" t="s">
        <v>55</v>
      </c>
      <c r="C92" s="228" t="s">
        <v>289</v>
      </c>
    </row>
    <row r="93" spans="1:3">
      <c r="A93" s="198" t="s">
        <v>26</v>
      </c>
      <c r="B93" s="211" t="s">
        <v>290</v>
      </c>
      <c r="C93" s="174" t="s">
        <v>291</v>
      </c>
    </row>
    <row r="94" spans="1:3" ht="34.5">
      <c r="A94" s="198" t="s">
        <v>27</v>
      </c>
      <c r="B94" s="211" t="s">
        <v>292</v>
      </c>
      <c r="C94" s="229"/>
    </row>
    <row r="95" spans="1:3" ht="34.5">
      <c r="A95" s="198" t="s">
        <v>28</v>
      </c>
      <c r="B95" s="211" t="s">
        <v>293</v>
      </c>
      <c r="C95" s="229"/>
    </row>
    <row r="96" spans="1:3">
      <c r="A96" s="198" t="s">
        <v>22</v>
      </c>
      <c r="B96" s="211" t="s">
        <v>21</v>
      </c>
      <c r="C96" s="229"/>
    </row>
    <row r="97" spans="1:3" ht="69">
      <c r="A97" s="198" t="s">
        <v>15</v>
      </c>
      <c r="B97" s="211" t="s">
        <v>294</v>
      </c>
      <c r="C97" s="229"/>
    </row>
    <row r="98" spans="1:3">
      <c r="A98" s="322" t="s">
        <v>31</v>
      </c>
      <c r="B98" s="323"/>
      <c r="C98" s="229"/>
    </row>
    <row r="99" spans="1:3" ht="17.25" customHeight="1">
      <c r="A99" s="324" t="s">
        <v>295</v>
      </c>
      <c r="B99" s="325"/>
      <c r="C99" s="229">
        <v>45</v>
      </c>
    </row>
    <row r="100" spans="1:3" ht="17.25" customHeight="1">
      <c r="A100" s="324" t="s">
        <v>296</v>
      </c>
      <c r="B100" s="325"/>
      <c r="C100" s="229">
        <v>65</v>
      </c>
    </row>
    <row r="101" spans="1:3" ht="17.25" customHeight="1">
      <c r="A101" s="324" t="s">
        <v>297</v>
      </c>
      <c r="B101" s="325"/>
      <c r="C101" s="229">
        <v>170</v>
      </c>
    </row>
    <row r="102" spans="1:3" ht="17.25" customHeight="1">
      <c r="A102" s="326" t="s">
        <v>29</v>
      </c>
      <c r="B102" s="327"/>
      <c r="C102" s="230">
        <f>'1'!D74</f>
        <v>200000</v>
      </c>
    </row>
    <row r="103" spans="1:3">
      <c r="A103" s="28"/>
      <c r="B103" s="28"/>
      <c r="C103" s="64"/>
    </row>
    <row r="104" spans="1:3">
      <c r="A104" s="28"/>
      <c r="B104" s="28"/>
      <c r="C104" s="64"/>
    </row>
    <row r="105" spans="1:3">
      <c r="A105" s="28"/>
      <c r="B105" s="28"/>
      <c r="C105" s="64"/>
    </row>
    <row r="106" spans="1:3" ht="21" customHeight="1">
      <c r="A106" s="28"/>
      <c r="B106" s="28"/>
      <c r="C106" s="64"/>
    </row>
    <row r="107" spans="1:3" ht="17.25" customHeight="1">
      <c r="A107" s="89" t="s">
        <v>52</v>
      </c>
      <c r="B107" s="89" t="s">
        <v>53</v>
      </c>
      <c r="C107" s="64"/>
    </row>
    <row r="108" spans="1:3" ht="23.25" customHeight="1">
      <c r="A108" s="32" t="s">
        <v>154</v>
      </c>
      <c r="B108" s="32" t="s">
        <v>155</v>
      </c>
      <c r="C108" s="64"/>
    </row>
    <row r="109" spans="1:3" ht="16.5" customHeight="1">
      <c r="A109" s="58" t="s">
        <v>54</v>
      </c>
      <c r="B109" s="117"/>
      <c r="C109" s="64"/>
    </row>
    <row r="110" spans="1:3" ht="84" customHeight="1">
      <c r="A110" s="148" t="s">
        <v>30</v>
      </c>
      <c r="B110" s="148" t="s">
        <v>154</v>
      </c>
      <c r="C110" s="119" t="s">
        <v>240</v>
      </c>
    </row>
    <row r="111" spans="1:3" ht="27" customHeight="1">
      <c r="A111" s="148" t="s">
        <v>26</v>
      </c>
      <c r="B111" s="148" t="s">
        <v>132</v>
      </c>
      <c r="C111" s="147" t="s">
        <v>14</v>
      </c>
    </row>
    <row r="112" spans="1:3" ht="54" customHeight="1">
      <c r="A112" s="148" t="s">
        <v>27</v>
      </c>
      <c r="B112" s="114" t="s">
        <v>156</v>
      </c>
      <c r="C112" s="290"/>
    </row>
    <row r="113" spans="1:5" ht="69">
      <c r="A113" s="148" t="s">
        <v>28</v>
      </c>
      <c r="B113" s="148" t="s">
        <v>157</v>
      </c>
      <c r="C113" s="291"/>
    </row>
    <row r="114" spans="1:5" ht="40.5" customHeight="1">
      <c r="A114" s="148" t="s">
        <v>22</v>
      </c>
      <c r="B114" s="148" t="s">
        <v>21</v>
      </c>
      <c r="C114" s="291"/>
    </row>
    <row r="115" spans="1:5" ht="69">
      <c r="A115" s="148" t="s">
        <v>15</v>
      </c>
      <c r="B115" s="148" t="s">
        <v>158</v>
      </c>
      <c r="C115" s="292"/>
    </row>
    <row r="116" spans="1:5" ht="27" customHeight="1">
      <c r="A116" s="268" t="s">
        <v>31</v>
      </c>
      <c r="B116" s="268"/>
      <c r="C116" s="118"/>
    </row>
    <row r="117" spans="1:5" ht="28.5" customHeight="1">
      <c r="A117" s="303" t="s">
        <v>159</v>
      </c>
      <c r="B117" s="303"/>
      <c r="C117" s="73">
        <v>2006.5715217336776</v>
      </c>
    </row>
    <row r="118" spans="1:5" ht="18.75" customHeight="1">
      <c r="A118" s="303" t="s">
        <v>160</v>
      </c>
      <c r="B118" s="303"/>
      <c r="C118" s="104">
        <v>2006.5715217336776</v>
      </c>
    </row>
    <row r="119" spans="1:5" ht="27" customHeight="1">
      <c r="A119" s="303" t="s">
        <v>29</v>
      </c>
      <c r="B119" s="303"/>
      <c r="C119" s="105">
        <f>'1'!D87</f>
        <v>1920000</v>
      </c>
    </row>
    <row r="120" spans="1:5" ht="27" customHeight="1">
      <c r="A120" s="57"/>
      <c r="B120" s="57"/>
      <c r="C120" s="68"/>
      <c r="E120" s="29"/>
    </row>
    <row r="121" spans="1:5" ht="98.25" customHeight="1">
      <c r="A121" s="148" t="s">
        <v>30</v>
      </c>
      <c r="B121" s="148" t="s">
        <v>154</v>
      </c>
      <c r="C121" s="119" t="s">
        <v>240</v>
      </c>
    </row>
    <row r="122" spans="1:5" ht="26.25" customHeight="1">
      <c r="A122" s="148" t="s">
        <v>26</v>
      </c>
      <c r="B122" s="148">
        <v>12002</v>
      </c>
      <c r="C122" s="147" t="s">
        <v>14</v>
      </c>
    </row>
    <row r="123" spans="1:5" ht="35.25" customHeight="1">
      <c r="A123" s="148" t="s">
        <v>27</v>
      </c>
      <c r="B123" s="114" t="s">
        <v>161</v>
      </c>
      <c r="C123" s="290"/>
    </row>
    <row r="124" spans="1:5" ht="69.75" customHeight="1">
      <c r="A124" s="148" t="s">
        <v>28</v>
      </c>
      <c r="B124" s="148" t="s">
        <v>162</v>
      </c>
      <c r="C124" s="291"/>
    </row>
    <row r="125" spans="1:5">
      <c r="A125" s="148" t="s">
        <v>22</v>
      </c>
      <c r="B125" s="148" t="s">
        <v>21</v>
      </c>
      <c r="C125" s="291"/>
    </row>
    <row r="126" spans="1:5" ht="69">
      <c r="A126" s="148" t="s">
        <v>15</v>
      </c>
      <c r="B126" s="148" t="s">
        <v>163</v>
      </c>
      <c r="C126" s="292"/>
    </row>
    <row r="127" spans="1:5" ht="26.25" customHeight="1">
      <c r="A127" s="268" t="s">
        <v>31</v>
      </c>
      <c r="B127" s="268"/>
      <c r="C127" s="118"/>
    </row>
    <row r="128" spans="1:5">
      <c r="A128" s="303" t="s">
        <v>164</v>
      </c>
      <c r="B128" s="303"/>
      <c r="C128" s="104">
        <v>35.599495504292285</v>
      </c>
    </row>
    <row r="129" spans="1:3" ht="26.25" customHeight="1">
      <c r="A129" s="303" t="s">
        <v>29</v>
      </c>
      <c r="B129" s="303"/>
      <c r="C129" s="105">
        <f>'1'!D93</f>
        <v>14000</v>
      </c>
    </row>
    <row r="130" spans="1:3" ht="26.25" customHeight="1">
      <c r="A130" s="57"/>
      <c r="B130" s="57"/>
      <c r="C130" s="68"/>
    </row>
    <row r="131" spans="1:3" ht="84.75" customHeight="1">
      <c r="A131" s="148" t="s">
        <v>30</v>
      </c>
      <c r="B131" s="148" t="s">
        <v>154</v>
      </c>
      <c r="C131" s="119" t="s">
        <v>240</v>
      </c>
    </row>
    <row r="132" spans="1:3" ht="26.25" customHeight="1">
      <c r="A132" s="148" t="s">
        <v>26</v>
      </c>
      <c r="B132" s="148">
        <v>12003</v>
      </c>
      <c r="C132" s="147" t="s">
        <v>14</v>
      </c>
    </row>
    <row r="133" spans="1:3" ht="39" customHeight="1">
      <c r="A133" s="148" t="s">
        <v>27</v>
      </c>
      <c r="B133" s="114" t="s">
        <v>165</v>
      </c>
      <c r="C133" s="290"/>
    </row>
    <row r="134" spans="1:3" ht="69">
      <c r="A134" s="148" t="s">
        <v>28</v>
      </c>
      <c r="B134" s="148" t="s">
        <v>166</v>
      </c>
      <c r="C134" s="291"/>
    </row>
    <row r="135" spans="1:3" ht="26.25" customHeight="1">
      <c r="A135" s="148" t="s">
        <v>22</v>
      </c>
      <c r="B135" s="148" t="s">
        <v>21</v>
      </c>
      <c r="C135" s="291"/>
    </row>
    <row r="136" spans="1:3" ht="86.25">
      <c r="A136" s="148" t="s">
        <v>15</v>
      </c>
      <c r="B136" s="148" t="s">
        <v>167</v>
      </c>
      <c r="C136" s="292"/>
    </row>
    <row r="137" spans="1:3" ht="26.25" customHeight="1">
      <c r="A137" s="268" t="s">
        <v>31</v>
      </c>
      <c r="B137" s="268"/>
      <c r="C137" s="118"/>
    </row>
    <row r="138" spans="1:3">
      <c r="A138" s="303" t="s">
        <v>159</v>
      </c>
      <c r="B138" s="303"/>
      <c r="C138" s="104">
        <v>8602.8282477034973</v>
      </c>
    </row>
    <row r="139" spans="1:3" ht="26.25" customHeight="1">
      <c r="A139" s="303" t="s">
        <v>29</v>
      </c>
      <c r="B139" s="303"/>
      <c r="C139" s="105">
        <f>'1'!D99</f>
        <v>4750000</v>
      </c>
    </row>
    <row r="140" spans="1:3" ht="26.25" customHeight="1">
      <c r="A140" s="57"/>
      <c r="B140" s="57"/>
      <c r="C140" s="68"/>
    </row>
    <row r="141" spans="1:3" ht="87.75" customHeight="1">
      <c r="A141" s="148" t="s">
        <v>30</v>
      </c>
      <c r="B141" s="148" t="s">
        <v>154</v>
      </c>
      <c r="C141" s="119" t="s">
        <v>240</v>
      </c>
    </row>
    <row r="142" spans="1:3" ht="26.25" customHeight="1">
      <c r="A142" s="148" t="s">
        <v>26</v>
      </c>
      <c r="B142" s="148">
        <v>12004</v>
      </c>
      <c r="C142" s="147" t="s">
        <v>14</v>
      </c>
    </row>
    <row r="143" spans="1:3" ht="30.75" customHeight="1">
      <c r="A143" s="148" t="s">
        <v>27</v>
      </c>
      <c r="B143" s="148" t="s">
        <v>168</v>
      </c>
      <c r="C143" s="290"/>
    </row>
    <row r="144" spans="1:3" ht="69">
      <c r="A144" s="148" t="s">
        <v>28</v>
      </c>
      <c r="B144" s="148" t="s">
        <v>169</v>
      </c>
      <c r="C144" s="291"/>
    </row>
    <row r="145" spans="1:3" ht="26.25" customHeight="1">
      <c r="A145" s="148" t="s">
        <v>22</v>
      </c>
      <c r="B145" s="148" t="s">
        <v>21</v>
      </c>
      <c r="C145" s="291"/>
    </row>
    <row r="146" spans="1:3" ht="69">
      <c r="A146" s="148" t="s">
        <v>15</v>
      </c>
      <c r="B146" s="148" t="s">
        <v>170</v>
      </c>
      <c r="C146" s="292"/>
    </row>
    <row r="147" spans="1:3" ht="26.25" customHeight="1">
      <c r="A147" s="268" t="s">
        <v>31</v>
      </c>
      <c r="B147" s="268"/>
      <c r="C147" s="118"/>
    </row>
    <row r="148" spans="1:3">
      <c r="A148" s="303" t="s">
        <v>159</v>
      </c>
      <c r="B148" s="303"/>
      <c r="C148" s="104">
        <v>33.372235270378162</v>
      </c>
    </row>
    <row r="149" spans="1:3" ht="26.25" customHeight="1">
      <c r="A149" s="303" t="s">
        <v>29</v>
      </c>
      <c r="B149" s="303"/>
      <c r="C149" s="105">
        <f>'1'!D105</f>
        <v>137600</v>
      </c>
    </row>
    <row r="150" spans="1:3" ht="26.25" customHeight="1">
      <c r="A150" s="57"/>
      <c r="B150" s="57"/>
      <c r="C150" s="162"/>
    </row>
    <row r="151" spans="1:3" ht="26.25" customHeight="1">
      <c r="A151" s="57"/>
      <c r="B151" s="57"/>
      <c r="C151" s="162"/>
    </row>
    <row r="152" spans="1:3" ht="26.25" customHeight="1">
      <c r="A152" s="28"/>
      <c r="B152" s="28"/>
      <c r="C152" s="64"/>
    </row>
    <row r="153" spans="1:3" ht="26.25" customHeight="1">
      <c r="A153" s="89" t="s">
        <v>52</v>
      </c>
      <c r="B153" s="89" t="s">
        <v>53</v>
      </c>
      <c r="C153" s="64"/>
    </row>
    <row r="154" spans="1:3">
      <c r="A154" s="32" t="s">
        <v>171</v>
      </c>
      <c r="B154" s="32" t="s">
        <v>172</v>
      </c>
      <c r="C154" s="63"/>
    </row>
    <row r="155" spans="1:3" ht="29.25" customHeight="1">
      <c r="A155" s="299" t="s">
        <v>54</v>
      </c>
      <c r="B155" s="300"/>
      <c r="C155" s="63"/>
    </row>
    <row r="156" spans="1:3" ht="80.25" customHeight="1">
      <c r="A156" s="150" t="s">
        <v>30</v>
      </c>
      <c r="B156" s="150" t="s">
        <v>171</v>
      </c>
      <c r="C156" s="119" t="s">
        <v>240</v>
      </c>
    </row>
    <row r="157" spans="1:3" ht="24.75" customHeight="1">
      <c r="A157" s="150" t="s">
        <v>26</v>
      </c>
      <c r="B157" s="150" t="s">
        <v>132</v>
      </c>
      <c r="C157" s="147" t="s">
        <v>14</v>
      </c>
    </row>
    <row r="158" spans="1:3" ht="47.25" customHeight="1">
      <c r="A158" s="150" t="s">
        <v>27</v>
      </c>
      <c r="B158" s="150" t="s">
        <v>173</v>
      </c>
      <c r="C158" s="290"/>
    </row>
    <row r="159" spans="1:3" ht="34.5">
      <c r="A159" s="150" t="s">
        <v>28</v>
      </c>
      <c r="B159" s="150" t="s">
        <v>174</v>
      </c>
      <c r="C159" s="291"/>
    </row>
    <row r="160" spans="1:3" ht="37.5" customHeight="1">
      <c r="A160" s="150" t="s">
        <v>22</v>
      </c>
      <c r="B160" s="150" t="s">
        <v>21</v>
      </c>
      <c r="C160" s="291"/>
    </row>
    <row r="161" spans="1:3" ht="51.75">
      <c r="A161" s="150" t="s">
        <v>15</v>
      </c>
      <c r="B161" s="150" t="s">
        <v>175</v>
      </c>
      <c r="C161" s="292"/>
    </row>
    <row r="162" spans="1:3" ht="28.5" customHeight="1">
      <c r="A162" s="301" t="s">
        <v>31</v>
      </c>
      <c r="B162" s="302"/>
      <c r="C162" s="118"/>
    </row>
    <row r="163" spans="1:3" ht="25.5" customHeight="1">
      <c r="A163" s="150" t="s">
        <v>176</v>
      </c>
      <c r="B163" s="150"/>
      <c r="C163" s="104">
        <v>2848.1012658227846</v>
      </c>
    </row>
    <row r="164" spans="1:3">
      <c r="A164" s="295" t="s">
        <v>177</v>
      </c>
      <c r="B164" s="296"/>
      <c r="C164" s="104">
        <v>2848.1012658227846</v>
      </c>
    </row>
    <row r="165" spans="1:3">
      <c r="A165" s="295" t="s">
        <v>29</v>
      </c>
      <c r="B165" s="296"/>
      <c r="C165" s="105">
        <f>'1'!D118</f>
        <v>1080000</v>
      </c>
    </row>
    <row r="166" spans="1:3">
      <c r="A166" s="28"/>
      <c r="B166" s="28"/>
      <c r="C166" s="63"/>
    </row>
    <row r="167" spans="1:3" ht="86.25" customHeight="1">
      <c r="A167" s="115" t="s">
        <v>30</v>
      </c>
      <c r="B167" s="115" t="s">
        <v>171</v>
      </c>
      <c r="C167" s="119" t="s">
        <v>253</v>
      </c>
    </row>
    <row r="168" spans="1:3">
      <c r="A168" s="115" t="s">
        <v>26</v>
      </c>
      <c r="B168" s="115" t="s">
        <v>137</v>
      </c>
      <c r="C168" s="147" t="s">
        <v>14</v>
      </c>
    </row>
    <row r="169" spans="1:3" ht="33.75" customHeight="1">
      <c r="A169" s="115" t="s">
        <v>27</v>
      </c>
      <c r="B169" s="115" t="s">
        <v>178</v>
      </c>
      <c r="C169" s="290"/>
    </row>
    <row r="170" spans="1:3" ht="69">
      <c r="A170" s="115" t="s">
        <v>28</v>
      </c>
      <c r="B170" s="115" t="s">
        <v>179</v>
      </c>
      <c r="C170" s="291"/>
    </row>
    <row r="171" spans="1:3">
      <c r="A171" s="115" t="s">
        <v>22</v>
      </c>
      <c r="B171" s="115" t="s">
        <v>21</v>
      </c>
      <c r="C171" s="291"/>
    </row>
    <row r="172" spans="1:3" ht="51.75">
      <c r="A172" s="115" t="s">
        <v>15</v>
      </c>
      <c r="B172" s="115" t="s">
        <v>180</v>
      </c>
      <c r="C172" s="292"/>
    </row>
    <row r="173" spans="1:3">
      <c r="A173" s="297" t="s">
        <v>31</v>
      </c>
      <c r="B173" s="298"/>
      <c r="C173" s="118"/>
    </row>
    <row r="174" spans="1:3">
      <c r="A174" s="58" t="s">
        <v>181</v>
      </c>
      <c r="B174" s="117"/>
      <c r="C174" s="121">
        <v>-875</v>
      </c>
    </row>
    <row r="175" spans="1:3">
      <c r="A175" s="299" t="s">
        <v>29</v>
      </c>
      <c r="B175" s="300"/>
      <c r="C175" s="120">
        <f>'1'!D124</f>
        <v>-175000</v>
      </c>
    </row>
    <row r="176" spans="1:3" ht="21.75" customHeight="1">
      <c r="A176" s="60"/>
      <c r="B176" s="60"/>
      <c r="C176" s="69"/>
    </row>
    <row r="177" spans="1:3" ht="87" customHeight="1">
      <c r="A177" s="115" t="s">
        <v>30</v>
      </c>
      <c r="B177" s="115" t="s">
        <v>171</v>
      </c>
      <c r="C177" s="119" t="s">
        <v>253</v>
      </c>
    </row>
    <row r="178" spans="1:3" ht="21.75" customHeight="1">
      <c r="A178" s="115" t="s">
        <v>26</v>
      </c>
      <c r="B178" s="150">
        <v>12023</v>
      </c>
      <c r="C178" s="147" t="s">
        <v>14</v>
      </c>
    </row>
    <row r="179" spans="1:3" ht="21.75" customHeight="1">
      <c r="A179" s="115" t="s">
        <v>27</v>
      </c>
      <c r="B179" s="114" t="s">
        <v>232</v>
      </c>
      <c r="C179" s="290"/>
    </row>
    <row r="180" spans="1:3" ht="21.75" customHeight="1">
      <c r="A180" s="115" t="s">
        <v>28</v>
      </c>
      <c r="B180" s="148" t="s">
        <v>231</v>
      </c>
      <c r="C180" s="291"/>
    </row>
    <row r="181" spans="1:3" ht="21.75" customHeight="1">
      <c r="A181" s="115" t="s">
        <v>22</v>
      </c>
      <c r="B181" s="115" t="s">
        <v>21</v>
      </c>
      <c r="C181" s="291"/>
    </row>
    <row r="182" spans="1:3" ht="69">
      <c r="A182" s="115" t="s">
        <v>15</v>
      </c>
      <c r="B182" s="115" t="s">
        <v>233</v>
      </c>
      <c r="C182" s="292"/>
    </row>
    <row r="183" spans="1:3" ht="21.75" customHeight="1">
      <c r="A183" s="297" t="s">
        <v>31</v>
      </c>
      <c r="B183" s="298"/>
      <c r="C183" s="118"/>
    </row>
    <row r="184" spans="1:3" ht="21.75" customHeight="1">
      <c r="A184" s="123" t="s">
        <v>234</v>
      </c>
      <c r="B184" s="117"/>
      <c r="C184" s="121">
        <v>-50</v>
      </c>
    </row>
    <row r="185" spans="1:3" ht="21.75" customHeight="1">
      <c r="A185" s="299" t="s">
        <v>29</v>
      </c>
      <c r="B185" s="300"/>
      <c r="C185" s="120">
        <f>'1'!D130</f>
        <v>-25000</v>
      </c>
    </row>
    <row r="186" spans="1:3" ht="21.75" customHeight="1">
      <c r="A186" s="128"/>
      <c r="B186" s="128"/>
      <c r="C186" s="129"/>
    </row>
    <row r="187" spans="1:3" ht="99.75" customHeight="1">
      <c r="A187" s="115" t="s">
        <v>30</v>
      </c>
      <c r="B187" s="115" t="s">
        <v>171</v>
      </c>
      <c r="C187" s="119" t="s">
        <v>240</v>
      </c>
    </row>
    <row r="188" spans="1:3" ht="21.75" customHeight="1">
      <c r="A188" s="115" t="s">
        <v>26</v>
      </c>
      <c r="B188" s="150">
        <v>12029</v>
      </c>
      <c r="C188" s="147" t="s">
        <v>14</v>
      </c>
    </row>
    <row r="189" spans="1:3" ht="21.75" customHeight="1">
      <c r="A189" s="115" t="s">
        <v>27</v>
      </c>
      <c r="B189" s="114" t="s">
        <v>235</v>
      </c>
      <c r="C189" s="290"/>
    </row>
    <row r="190" spans="1:3" ht="21.75" customHeight="1">
      <c r="A190" s="115" t="s">
        <v>28</v>
      </c>
      <c r="B190" s="148" t="s">
        <v>236</v>
      </c>
      <c r="C190" s="291"/>
    </row>
    <row r="191" spans="1:3" ht="21.75" customHeight="1">
      <c r="A191" s="115" t="s">
        <v>22</v>
      </c>
      <c r="B191" s="115" t="s">
        <v>21</v>
      </c>
      <c r="C191" s="291"/>
    </row>
    <row r="192" spans="1:3" ht="34.5">
      <c r="A192" s="115" t="s">
        <v>15</v>
      </c>
      <c r="B192" s="115" t="s">
        <v>238</v>
      </c>
      <c r="C192" s="292"/>
    </row>
    <row r="193" spans="1:3" ht="21.75" customHeight="1">
      <c r="A193" s="301" t="s">
        <v>31</v>
      </c>
      <c r="B193" s="302"/>
      <c r="C193" s="118"/>
    </row>
    <row r="194" spans="1:3" ht="21.75" customHeight="1">
      <c r="A194" s="167" t="s">
        <v>239</v>
      </c>
      <c r="B194" s="130"/>
      <c r="C194" s="121">
        <v>40000</v>
      </c>
    </row>
    <row r="195" spans="1:3" ht="21.75" customHeight="1">
      <c r="A195" s="299" t="s">
        <v>29</v>
      </c>
      <c r="B195" s="300"/>
      <c r="C195" s="120">
        <f>'1'!D136</f>
        <v>200000</v>
      </c>
    </row>
    <row r="196" spans="1:3" ht="21.75" customHeight="1">
      <c r="A196" s="128"/>
      <c r="B196" s="128"/>
      <c r="C196" s="129"/>
    </row>
    <row r="197" spans="1:3">
      <c r="A197" s="231" t="s">
        <v>52</v>
      </c>
      <c r="B197" s="232" t="s">
        <v>53</v>
      </c>
      <c r="C197" s="233"/>
    </row>
    <row r="198" spans="1:3">
      <c r="A198" s="163" t="s">
        <v>298</v>
      </c>
      <c r="B198" s="234" t="s">
        <v>272</v>
      </c>
      <c r="C198" s="233"/>
    </row>
    <row r="199" spans="1:3" ht="18" thickBot="1">
      <c r="A199" s="28"/>
      <c r="B199" s="28"/>
      <c r="C199" s="233"/>
    </row>
    <row r="200" spans="1:3" ht="69">
      <c r="A200" s="175" t="s">
        <v>30</v>
      </c>
      <c r="B200" s="163" t="s">
        <v>298</v>
      </c>
      <c r="C200" s="235" t="s">
        <v>255</v>
      </c>
    </row>
    <row r="201" spans="1:3">
      <c r="A201" s="175" t="s">
        <v>26</v>
      </c>
      <c r="B201" s="163" t="s">
        <v>299</v>
      </c>
      <c r="C201" s="236" t="s">
        <v>14</v>
      </c>
    </row>
    <row r="202" spans="1:3" ht="51.75">
      <c r="A202" s="175" t="s">
        <v>27</v>
      </c>
      <c r="B202" s="163" t="s">
        <v>300</v>
      </c>
      <c r="C202" s="192"/>
    </row>
    <row r="203" spans="1:3" ht="51.75">
      <c r="A203" s="175" t="s">
        <v>28</v>
      </c>
      <c r="B203" s="163" t="s">
        <v>301</v>
      </c>
      <c r="C203" s="192"/>
    </row>
    <row r="204" spans="1:3">
      <c r="A204" s="175" t="s">
        <v>22</v>
      </c>
      <c r="B204" s="163" t="s">
        <v>148</v>
      </c>
      <c r="C204" s="192"/>
    </row>
    <row r="205" spans="1:3">
      <c r="A205" s="175" t="s">
        <v>302</v>
      </c>
      <c r="B205" s="163" t="s">
        <v>303</v>
      </c>
      <c r="C205" s="192"/>
    </row>
    <row r="206" spans="1:3" ht="34.5">
      <c r="A206" s="176" t="s">
        <v>29</v>
      </c>
      <c r="B206" s="176"/>
      <c r="C206" s="178">
        <f>'1'!D155</f>
        <v>-1569.7</v>
      </c>
    </row>
    <row r="207" spans="1:3">
      <c r="C207" s="233"/>
    </row>
    <row r="208" spans="1:3">
      <c r="A208" s="175" t="s">
        <v>30</v>
      </c>
      <c r="B208" s="237" t="s">
        <v>298</v>
      </c>
      <c r="C208" s="192"/>
    </row>
    <row r="209" spans="1:3">
      <c r="A209" s="175" t="s">
        <v>26</v>
      </c>
      <c r="B209" s="237" t="s">
        <v>304</v>
      </c>
      <c r="C209" s="192"/>
    </row>
    <row r="210" spans="1:3" ht="34.5">
      <c r="A210" s="175" t="s">
        <v>27</v>
      </c>
      <c r="B210" s="237" t="s">
        <v>305</v>
      </c>
      <c r="C210" s="192"/>
    </row>
    <row r="211" spans="1:3" ht="51.75">
      <c r="A211" s="175" t="s">
        <v>28</v>
      </c>
      <c r="B211" s="237" t="s">
        <v>306</v>
      </c>
      <c r="C211" s="192"/>
    </row>
    <row r="212" spans="1:3">
      <c r="A212" s="175" t="s">
        <v>22</v>
      </c>
      <c r="B212" s="237" t="s">
        <v>148</v>
      </c>
      <c r="C212" s="192"/>
    </row>
    <row r="213" spans="1:3" ht="34.5">
      <c r="A213" s="175" t="s">
        <v>302</v>
      </c>
      <c r="B213" s="237" t="s">
        <v>307</v>
      </c>
      <c r="C213" s="192"/>
    </row>
    <row r="214" spans="1:3" ht="34.5">
      <c r="A214" s="176" t="s">
        <v>29</v>
      </c>
      <c r="B214" s="176"/>
      <c r="C214" s="178">
        <f>'1'!D161</f>
        <v>-1430.3</v>
      </c>
    </row>
    <row r="215" spans="1:3">
      <c r="C215" s="233"/>
    </row>
    <row r="216" spans="1:3" ht="69">
      <c r="A216" s="175" t="s">
        <v>30</v>
      </c>
      <c r="B216" s="163" t="s">
        <v>298</v>
      </c>
      <c r="C216" s="228" t="s">
        <v>289</v>
      </c>
    </row>
    <row r="217" spans="1:3">
      <c r="A217" s="175" t="s">
        <v>26</v>
      </c>
      <c r="B217" s="163" t="s">
        <v>308</v>
      </c>
      <c r="C217" s="174" t="s">
        <v>291</v>
      </c>
    </row>
    <row r="218" spans="1:3" ht="34.5">
      <c r="A218" s="175" t="s">
        <v>27</v>
      </c>
      <c r="B218" s="163" t="s">
        <v>309</v>
      </c>
      <c r="C218" s="192"/>
    </row>
    <row r="219" spans="1:3" ht="34.5">
      <c r="A219" s="175" t="s">
        <v>28</v>
      </c>
      <c r="B219" s="163" t="s">
        <v>310</v>
      </c>
      <c r="C219" s="192"/>
    </row>
    <row r="220" spans="1:3">
      <c r="A220" s="175" t="s">
        <v>22</v>
      </c>
      <c r="B220" s="163" t="s">
        <v>21</v>
      </c>
      <c r="C220" s="192"/>
    </row>
    <row r="221" spans="1:3" ht="51.75">
      <c r="A221" s="175" t="s">
        <v>15</v>
      </c>
      <c r="B221" s="163" t="s">
        <v>311</v>
      </c>
      <c r="C221" s="192"/>
    </row>
    <row r="222" spans="1:3">
      <c r="A222" s="320" t="s">
        <v>31</v>
      </c>
      <c r="B222" s="320"/>
      <c r="C222" s="192"/>
    </row>
    <row r="223" spans="1:3">
      <c r="A223" s="321" t="s">
        <v>312</v>
      </c>
      <c r="B223" s="321"/>
      <c r="C223" s="192">
        <v>30</v>
      </c>
    </row>
    <row r="224" spans="1:3" ht="34.5">
      <c r="A224" s="176" t="s">
        <v>29</v>
      </c>
      <c r="B224" s="176"/>
      <c r="C224" s="178">
        <f>'1'!D149</f>
        <v>3000</v>
      </c>
    </row>
    <row r="225" spans="1:3" ht="21.75" customHeight="1">
      <c r="A225" s="128"/>
      <c r="B225" s="128"/>
      <c r="C225" s="129"/>
    </row>
    <row r="226" spans="1:3" ht="34.5" customHeight="1">
      <c r="A226" s="28"/>
      <c r="B226" s="30" t="s">
        <v>182</v>
      </c>
      <c r="C226" s="70"/>
    </row>
    <row r="227" spans="1:3">
      <c r="A227" s="28"/>
      <c r="B227" s="28"/>
      <c r="C227" s="70"/>
    </row>
    <row r="228" spans="1:3">
      <c r="A228" s="89" t="s">
        <v>52</v>
      </c>
      <c r="B228" s="89" t="s">
        <v>53</v>
      </c>
      <c r="C228" s="70"/>
    </row>
    <row r="229" spans="1:3" ht="18" customHeight="1">
      <c r="A229" s="32">
        <v>1139</v>
      </c>
      <c r="B229" s="32" t="s">
        <v>183</v>
      </c>
      <c r="C229" s="70"/>
    </row>
    <row r="230" spans="1:3" ht="27.75" customHeight="1">
      <c r="A230" s="150" t="s">
        <v>54</v>
      </c>
      <c r="C230" s="64"/>
    </row>
    <row r="231" spans="1:3" ht="88.5" customHeight="1">
      <c r="A231" s="150" t="s">
        <v>30</v>
      </c>
      <c r="B231" s="148">
        <v>1139</v>
      </c>
      <c r="C231" s="119" t="s">
        <v>253</v>
      </c>
    </row>
    <row r="232" spans="1:3" ht="30" customHeight="1">
      <c r="A232" s="150" t="s">
        <v>26</v>
      </c>
      <c r="B232" s="149">
        <v>11001</v>
      </c>
      <c r="C232" s="147" t="s">
        <v>14</v>
      </c>
    </row>
    <row r="233" spans="1:3" ht="34.5" customHeight="1">
      <c r="A233" s="150" t="s">
        <v>27</v>
      </c>
      <c r="B233" s="149" t="s">
        <v>103</v>
      </c>
      <c r="C233" s="290"/>
    </row>
    <row r="234" spans="1:3" ht="69">
      <c r="A234" s="150" t="s">
        <v>28</v>
      </c>
      <c r="B234" s="61" t="s">
        <v>184</v>
      </c>
      <c r="C234" s="291"/>
    </row>
    <row r="235" spans="1:3" ht="16.5" customHeight="1">
      <c r="A235" s="150" t="s">
        <v>22</v>
      </c>
      <c r="B235" s="149" t="s">
        <v>185</v>
      </c>
      <c r="C235" s="292"/>
    </row>
    <row r="236" spans="1:3">
      <c r="A236" s="293" t="s">
        <v>31</v>
      </c>
      <c r="B236" s="294"/>
      <c r="C236" s="71"/>
    </row>
    <row r="237" spans="1:3" ht="16.5" customHeight="1">
      <c r="A237" s="295" t="s">
        <v>29</v>
      </c>
      <c r="B237" s="296"/>
      <c r="C237" s="86">
        <f>'1'!D175</f>
        <v>-7954600</v>
      </c>
    </row>
    <row r="238" spans="1:3">
      <c r="C238" s="64"/>
    </row>
    <row r="239" spans="1:3">
      <c r="C239" s="64"/>
    </row>
    <row r="240" spans="1:3">
      <c r="C240" s="64"/>
    </row>
    <row r="241" spans="3:3">
      <c r="C241" s="64"/>
    </row>
    <row r="242" spans="3:3">
      <c r="C242" s="64"/>
    </row>
    <row r="243" spans="3:3">
      <c r="C243" s="64"/>
    </row>
    <row r="244" spans="3:3">
      <c r="C244" s="64"/>
    </row>
    <row r="245" spans="3:3">
      <c r="C245" s="64"/>
    </row>
    <row r="246" spans="3:3">
      <c r="C246" s="64"/>
    </row>
    <row r="247" spans="3:3">
      <c r="C247" s="64"/>
    </row>
    <row r="248" spans="3:3">
      <c r="C248" s="64"/>
    </row>
    <row r="249" spans="3:3">
      <c r="C249" s="64"/>
    </row>
    <row r="250" spans="3:3">
      <c r="C250" s="64"/>
    </row>
    <row r="251" spans="3:3">
      <c r="C251" s="64"/>
    </row>
    <row r="252" spans="3:3">
      <c r="C252" s="64"/>
    </row>
    <row r="253" spans="3:3">
      <c r="C253" s="64"/>
    </row>
    <row r="254" spans="3:3">
      <c r="C254" s="64"/>
    </row>
    <row r="255" spans="3:3">
      <c r="C255" s="64"/>
    </row>
    <row r="256" spans="3:3">
      <c r="C256" s="64"/>
    </row>
    <row r="257" spans="3:3">
      <c r="C257" s="64"/>
    </row>
    <row r="258" spans="3:3">
      <c r="C258" s="64"/>
    </row>
    <row r="259" spans="3:3">
      <c r="C259" s="64"/>
    </row>
    <row r="260" spans="3:3">
      <c r="C260" s="64"/>
    </row>
    <row r="261" spans="3:3">
      <c r="C261" s="64"/>
    </row>
    <row r="262" spans="3:3">
      <c r="C262" s="64"/>
    </row>
    <row r="263" spans="3:3">
      <c r="C263" s="64"/>
    </row>
    <row r="264" spans="3:3">
      <c r="C264" s="64"/>
    </row>
    <row r="265" spans="3:3">
      <c r="C265" s="64"/>
    </row>
    <row r="266" spans="3:3">
      <c r="C266" s="64"/>
    </row>
    <row r="267" spans="3:3">
      <c r="C267" s="64"/>
    </row>
    <row r="268" spans="3:3">
      <c r="C268" s="64"/>
    </row>
    <row r="269" spans="3:3">
      <c r="C269" s="64"/>
    </row>
    <row r="270" spans="3:3">
      <c r="C270" s="64"/>
    </row>
    <row r="271" spans="3:3">
      <c r="C271" s="64"/>
    </row>
    <row r="272" spans="3:3">
      <c r="C272" s="64"/>
    </row>
    <row r="273" spans="3:3">
      <c r="C273" s="64"/>
    </row>
    <row r="274" spans="3:3">
      <c r="C274" s="64"/>
    </row>
    <row r="275" spans="3:3">
      <c r="C275" s="64"/>
    </row>
    <row r="276" spans="3:3">
      <c r="C276" s="64"/>
    </row>
    <row r="277" spans="3:3">
      <c r="C277" s="64"/>
    </row>
    <row r="278" spans="3:3">
      <c r="C278" s="64"/>
    </row>
    <row r="279" spans="3:3">
      <c r="C279" s="64"/>
    </row>
    <row r="280" spans="3:3">
      <c r="C280" s="64"/>
    </row>
    <row r="281" spans="3:3">
      <c r="C281" s="64"/>
    </row>
    <row r="282" spans="3:3">
      <c r="C282" s="64"/>
    </row>
    <row r="283" spans="3:3">
      <c r="C283" s="64"/>
    </row>
    <row r="284" spans="3:3">
      <c r="C284" s="64"/>
    </row>
    <row r="285" spans="3:3">
      <c r="C285" s="64"/>
    </row>
    <row r="286" spans="3:3">
      <c r="C286" s="64"/>
    </row>
    <row r="287" spans="3:3">
      <c r="C287" s="64"/>
    </row>
    <row r="288" spans="3:3">
      <c r="C288" s="64"/>
    </row>
    <row r="289" spans="3:3">
      <c r="C289" s="64"/>
    </row>
    <row r="290" spans="3:3">
      <c r="C290" s="64"/>
    </row>
    <row r="291" spans="3:3">
      <c r="C291" s="64"/>
    </row>
    <row r="292" spans="3:3">
      <c r="C292" s="64"/>
    </row>
    <row r="293" spans="3:3">
      <c r="C293" s="64"/>
    </row>
    <row r="294" spans="3:3">
      <c r="C294" s="64"/>
    </row>
    <row r="295" spans="3:3">
      <c r="C295" s="64"/>
    </row>
    <row r="296" spans="3:3">
      <c r="C296" s="64"/>
    </row>
    <row r="297" spans="3:3">
      <c r="C297" s="64"/>
    </row>
    <row r="298" spans="3:3">
      <c r="C298" s="64"/>
    </row>
    <row r="299" spans="3:3">
      <c r="C299" s="64"/>
    </row>
    <row r="300" spans="3:3">
      <c r="C300" s="64"/>
    </row>
    <row r="301" spans="3:3">
      <c r="C301" s="64"/>
    </row>
  </sheetData>
  <mergeCells count="70">
    <mergeCell ref="A29:B29"/>
    <mergeCell ref="A118:B118"/>
    <mergeCell ref="A119:B119"/>
    <mergeCell ref="A116:B116"/>
    <mergeCell ref="A20:B20"/>
    <mergeCell ref="A28:B28"/>
    <mergeCell ref="A30:B30"/>
    <mergeCell ref="A69:B69"/>
    <mergeCell ref="A84:B84"/>
    <mergeCell ref="A82:B82"/>
    <mergeCell ref="A70:B70"/>
    <mergeCell ref="A43:B43"/>
    <mergeCell ref="A44:B44"/>
    <mergeCell ref="A19:B19"/>
    <mergeCell ref="C24:C27"/>
    <mergeCell ref="A222:B222"/>
    <mergeCell ref="A223:B223"/>
    <mergeCell ref="A98:B98"/>
    <mergeCell ref="A99:B99"/>
    <mergeCell ref="A100:B100"/>
    <mergeCell ref="A101:B101"/>
    <mergeCell ref="A102:B102"/>
    <mergeCell ref="A165:B165"/>
    <mergeCell ref="A147:B147"/>
    <mergeCell ref="A148:B148"/>
    <mergeCell ref="A149:B149"/>
    <mergeCell ref="A155:B155"/>
    <mergeCell ref="A57:B57"/>
    <mergeCell ref="A117:B117"/>
    <mergeCell ref="A4:B4"/>
    <mergeCell ref="A7:B7"/>
    <mergeCell ref="A6:B6"/>
    <mergeCell ref="A68:B68"/>
    <mergeCell ref="A45:B45"/>
    <mergeCell ref="A60:B60"/>
    <mergeCell ref="A58:B58"/>
    <mergeCell ref="A59:B59"/>
    <mergeCell ref="A53:B53"/>
    <mergeCell ref="A54:B54"/>
    <mergeCell ref="A55:B55"/>
    <mergeCell ref="A56:B56"/>
    <mergeCell ref="A5:C5"/>
    <mergeCell ref="C65:C67"/>
    <mergeCell ref="C14:C17"/>
    <mergeCell ref="A18:B18"/>
    <mergeCell ref="A162:B162"/>
    <mergeCell ref="A164:B164"/>
    <mergeCell ref="C123:C126"/>
    <mergeCell ref="A137:B137"/>
    <mergeCell ref="A138:B138"/>
    <mergeCell ref="A139:B139"/>
    <mergeCell ref="A127:B127"/>
    <mergeCell ref="A128:B128"/>
    <mergeCell ref="A129:B129"/>
    <mergeCell ref="C112:C115"/>
    <mergeCell ref="C143:C146"/>
    <mergeCell ref="C133:C136"/>
    <mergeCell ref="A236:B236"/>
    <mergeCell ref="A237:B237"/>
    <mergeCell ref="C169:C172"/>
    <mergeCell ref="A173:B173"/>
    <mergeCell ref="A175:B175"/>
    <mergeCell ref="C179:C182"/>
    <mergeCell ref="A185:B185"/>
    <mergeCell ref="A183:B183"/>
    <mergeCell ref="C189:C192"/>
    <mergeCell ref="A193:B193"/>
    <mergeCell ref="A195:B195"/>
    <mergeCell ref="C233:C235"/>
    <mergeCell ref="C158:C161"/>
  </mergeCells>
  <pageMargins left="0.2" right="0" top="0.25" bottom="0.25" header="0.3" footer="0.3"/>
  <pageSetup paperSize="9" scale="10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view="pageBreakPreview" topLeftCell="A211" zoomScaleNormal="100" zoomScaleSheetLayoutView="100" workbookViewId="0">
      <selection activeCell="A5" sqref="A5:C5"/>
    </sheetView>
  </sheetViews>
  <sheetFormatPr defaultRowHeight="17.25"/>
  <cols>
    <col min="1" max="1" width="50.42578125" style="1" customWidth="1"/>
    <col min="2" max="2" width="74.140625" style="1" customWidth="1"/>
    <col min="3" max="3" width="25.7109375" style="35" customWidth="1"/>
    <col min="4" max="4" width="6.7109375" style="106" customWidth="1"/>
    <col min="5" max="5" width="15.7109375" style="106" customWidth="1"/>
    <col min="6" max="6" width="9.5703125" style="1" customWidth="1"/>
    <col min="7" max="7" width="16.5703125" style="1" customWidth="1"/>
    <col min="8" max="8" width="10" style="1" customWidth="1"/>
    <col min="9" max="16384" width="9.140625" style="1"/>
  </cols>
  <sheetData>
    <row r="1" spans="1:5">
      <c r="A1" s="36"/>
      <c r="B1" s="36"/>
      <c r="C1" s="34" t="s">
        <v>197</v>
      </c>
    </row>
    <row r="2" spans="1:5">
      <c r="A2" s="36"/>
      <c r="B2" s="36"/>
      <c r="C2" s="34" t="s">
        <v>61</v>
      </c>
    </row>
    <row r="3" spans="1:5">
      <c r="A3" s="36"/>
      <c r="B3" s="36"/>
      <c r="C3" s="34" t="s">
        <v>1</v>
      </c>
    </row>
    <row r="4" spans="1:5" ht="14.25" customHeight="1">
      <c r="A4" s="304" t="s">
        <v>56</v>
      </c>
      <c r="B4" s="304"/>
    </row>
    <row r="5" spans="1:5" ht="61.5" customHeight="1">
      <c r="A5" s="308" t="s">
        <v>314</v>
      </c>
      <c r="B5" s="308"/>
      <c r="C5" s="308"/>
    </row>
    <row r="6" spans="1:5">
      <c r="A6" s="336" t="s">
        <v>19</v>
      </c>
      <c r="B6" s="336"/>
    </row>
    <row r="7" spans="1:5" s="113" customFormat="1">
      <c r="A7" s="346" t="s">
        <v>57</v>
      </c>
      <c r="B7" s="346"/>
      <c r="C7" s="346"/>
      <c r="D7" s="106"/>
      <c r="E7" s="106"/>
    </row>
    <row r="8" spans="1:5" ht="17.25" customHeight="1">
      <c r="A8" s="171" t="s">
        <v>52</v>
      </c>
      <c r="B8" s="197" t="s">
        <v>53</v>
      </c>
      <c r="C8" s="238"/>
    </row>
    <row r="9" spans="1:5">
      <c r="A9" s="171">
        <v>1068</v>
      </c>
      <c r="B9" s="212" t="s">
        <v>225</v>
      </c>
      <c r="C9" s="238"/>
    </row>
    <row r="10" spans="1:5">
      <c r="A10" s="173"/>
      <c r="B10" s="239"/>
      <c r="C10" s="238"/>
    </row>
    <row r="11" spans="1:5">
      <c r="A11" s="240" t="s">
        <v>54</v>
      </c>
      <c r="B11" s="241"/>
      <c r="C11" s="229"/>
    </row>
    <row r="12" spans="1:5" ht="69">
      <c r="A12" s="198" t="s">
        <v>30</v>
      </c>
      <c r="B12" s="211" t="s">
        <v>55</v>
      </c>
      <c r="C12" s="228" t="s">
        <v>289</v>
      </c>
    </row>
    <row r="13" spans="1:5">
      <c r="A13" s="198" t="s">
        <v>26</v>
      </c>
      <c r="B13" s="211" t="s">
        <v>290</v>
      </c>
      <c r="C13" s="174" t="s">
        <v>291</v>
      </c>
    </row>
    <row r="14" spans="1:5" ht="34.5">
      <c r="A14" s="198" t="s">
        <v>27</v>
      </c>
      <c r="B14" s="211" t="s">
        <v>292</v>
      </c>
      <c r="C14" s="229"/>
    </row>
    <row r="15" spans="1:5" ht="34.5">
      <c r="A15" s="198" t="s">
        <v>28</v>
      </c>
      <c r="B15" s="211" t="s">
        <v>293</v>
      </c>
      <c r="C15" s="229"/>
    </row>
    <row r="16" spans="1:5">
      <c r="A16" s="198" t="s">
        <v>22</v>
      </c>
      <c r="B16" s="211" t="s">
        <v>21</v>
      </c>
      <c r="C16" s="229"/>
    </row>
    <row r="17" spans="1:3" ht="69">
      <c r="A17" s="198" t="s">
        <v>15</v>
      </c>
      <c r="B17" s="211" t="s">
        <v>294</v>
      </c>
      <c r="C17" s="229"/>
    </row>
    <row r="18" spans="1:3">
      <c r="A18" s="322" t="s">
        <v>31</v>
      </c>
      <c r="B18" s="323"/>
      <c r="C18" s="229"/>
    </row>
    <row r="19" spans="1:3">
      <c r="A19" s="324" t="s">
        <v>295</v>
      </c>
      <c r="B19" s="325"/>
      <c r="C19" s="230">
        <f>'4'!C99</f>
        <v>45</v>
      </c>
    </row>
    <row r="20" spans="1:3">
      <c r="A20" s="324" t="s">
        <v>296</v>
      </c>
      <c r="B20" s="325"/>
      <c r="C20" s="230">
        <f>'4'!C100</f>
        <v>65</v>
      </c>
    </row>
    <row r="21" spans="1:3" ht="17.25" customHeight="1">
      <c r="A21" s="324" t="s">
        <v>297</v>
      </c>
      <c r="B21" s="325"/>
      <c r="C21" s="230">
        <f>'4'!C101</f>
        <v>170</v>
      </c>
    </row>
    <row r="22" spans="1:3" ht="17.25" customHeight="1">
      <c r="A22" s="326" t="s">
        <v>29</v>
      </c>
      <c r="B22" s="327"/>
      <c r="C22" s="230">
        <f>'4'!C102</f>
        <v>200000</v>
      </c>
    </row>
    <row r="23" spans="1:3" ht="17.25" customHeight="1">
      <c r="A23" s="28"/>
      <c r="B23" s="28"/>
      <c r="C23" s="233"/>
    </row>
    <row r="24" spans="1:3" ht="17.25" customHeight="1">
      <c r="A24" s="231" t="s">
        <v>52</v>
      </c>
      <c r="B24" s="232" t="s">
        <v>53</v>
      </c>
      <c r="C24" s="233"/>
    </row>
    <row r="25" spans="1:3">
      <c r="A25" s="163" t="s">
        <v>298</v>
      </c>
      <c r="B25" s="234" t="s">
        <v>272</v>
      </c>
      <c r="C25" s="233"/>
    </row>
    <row r="26" spans="1:3" ht="18" thickBot="1">
      <c r="A26" s="28"/>
      <c r="B26" s="28"/>
      <c r="C26" s="233"/>
    </row>
    <row r="27" spans="1:3" ht="86.25">
      <c r="A27" s="175" t="s">
        <v>30</v>
      </c>
      <c r="B27" s="163" t="s">
        <v>298</v>
      </c>
      <c r="C27" s="235" t="s">
        <v>255</v>
      </c>
    </row>
    <row r="28" spans="1:3">
      <c r="A28" s="175" t="s">
        <v>26</v>
      </c>
      <c r="B28" s="163" t="s">
        <v>299</v>
      </c>
      <c r="C28" s="236" t="s">
        <v>14</v>
      </c>
    </row>
    <row r="29" spans="1:3" ht="51.75">
      <c r="A29" s="175" t="s">
        <v>27</v>
      </c>
      <c r="B29" s="163" t="s">
        <v>300</v>
      </c>
      <c r="C29" s="192"/>
    </row>
    <row r="30" spans="1:3" ht="51.75">
      <c r="A30" s="175" t="s">
        <v>28</v>
      </c>
      <c r="B30" s="163" t="s">
        <v>301</v>
      </c>
      <c r="C30" s="192"/>
    </row>
    <row r="31" spans="1:3">
      <c r="A31" s="175" t="s">
        <v>22</v>
      </c>
      <c r="B31" s="163" t="s">
        <v>148</v>
      </c>
      <c r="C31" s="192"/>
    </row>
    <row r="32" spans="1:3">
      <c r="A32" s="175" t="s">
        <v>302</v>
      </c>
      <c r="B32" s="163" t="s">
        <v>303</v>
      </c>
      <c r="C32" s="192"/>
    </row>
    <row r="33" spans="1:3" ht="34.5">
      <c r="A33" s="176" t="s">
        <v>29</v>
      </c>
      <c r="B33" s="176"/>
      <c r="C33" s="178">
        <f>'4'!C206</f>
        <v>-1569.7</v>
      </c>
    </row>
    <row r="34" spans="1:3">
      <c r="A34" s="113"/>
      <c r="B34" s="113"/>
      <c r="C34" s="233"/>
    </row>
    <row r="35" spans="1:3">
      <c r="A35" s="175" t="s">
        <v>30</v>
      </c>
      <c r="B35" s="237" t="s">
        <v>298</v>
      </c>
      <c r="C35" s="192"/>
    </row>
    <row r="36" spans="1:3">
      <c r="A36" s="175" t="s">
        <v>26</v>
      </c>
      <c r="B36" s="237" t="s">
        <v>304</v>
      </c>
      <c r="C36" s="192"/>
    </row>
    <row r="37" spans="1:3" ht="34.5">
      <c r="A37" s="175" t="s">
        <v>27</v>
      </c>
      <c r="B37" s="237" t="s">
        <v>305</v>
      </c>
      <c r="C37" s="192"/>
    </row>
    <row r="38" spans="1:3" ht="51.75">
      <c r="A38" s="175" t="s">
        <v>28</v>
      </c>
      <c r="B38" s="237" t="s">
        <v>306</v>
      </c>
      <c r="C38" s="192"/>
    </row>
    <row r="39" spans="1:3">
      <c r="A39" s="175" t="s">
        <v>22</v>
      </c>
      <c r="B39" s="237" t="s">
        <v>148</v>
      </c>
      <c r="C39" s="192"/>
    </row>
    <row r="40" spans="1:3" ht="34.5">
      <c r="A40" s="175" t="s">
        <v>302</v>
      </c>
      <c r="B40" s="237" t="s">
        <v>307</v>
      </c>
      <c r="C40" s="192"/>
    </row>
    <row r="41" spans="1:3" ht="34.5">
      <c r="A41" s="176" t="s">
        <v>29</v>
      </c>
      <c r="B41" s="176"/>
      <c r="C41" s="178">
        <f>'4'!C214</f>
        <v>-1430.3</v>
      </c>
    </row>
    <row r="42" spans="1:3">
      <c r="A42" s="113"/>
      <c r="B42" s="113"/>
      <c r="C42" s="233"/>
    </row>
    <row r="43" spans="1:3" ht="69">
      <c r="A43" s="175" t="s">
        <v>30</v>
      </c>
      <c r="B43" s="163" t="s">
        <v>298</v>
      </c>
      <c r="C43" s="228" t="s">
        <v>289</v>
      </c>
    </row>
    <row r="44" spans="1:3">
      <c r="A44" s="175" t="s">
        <v>26</v>
      </c>
      <c r="B44" s="163" t="s">
        <v>308</v>
      </c>
      <c r="C44" s="174" t="s">
        <v>291</v>
      </c>
    </row>
    <row r="45" spans="1:3" ht="34.5">
      <c r="A45" s="175" t="s">
        <v>27</v>
      </c>
      <c r="B45" s="163" t="s">
        <v>309</v>
      </c>
      <c r="C45" s="192"/>
    </row>
    <row r="46" spans="1:3" ht="34.5">
      <c r="A46" s="175" t="s">
        <v>28</v>
      </c>
      <c r="B46" s="163" t="s">
        <v>310</v>
      </c>
      <c r="C46" s="192"/>
    </row>
    <row r="47" spans="1:3">
      <c r="A47" s="175" t="s">
        <v>22</v>
      </c>
      <c r="B47" s="163" t="s">
        <v>21</v>
      </c>
      <c r="C47" s="192"/>
    </row>
    <row r="48" spans="1:3" ht="51.75">
      <c r="A48" s="175" t="s">
        <v>15</v>
      </c>
      <c r="B48" s="163" t="s">
        <v>311</v>
      </c>
      <c r="C48" s="192"/>
    </row>
    <row r="49" spans="1:5">
      <c r="A49" s="320" t="s">
        <v>31</v>
      </c>
      <c r="B49" s="320"/>
      <c r="C49" s="192"/>
    </row>
    <row r="50" spans="1:5">
      <c r="A50" s="321" t="s">
        <v>312</v>
      </c>
      <c r="B50" s="321"/>
      <c r="C50" s="178">
        <f>'4'!C223</f>
        <v>30</v>
      </c>
    </row>
    <row r="51" spans="1:5" ht="34.5">
      <c r="A51" s="176" t="s">
        <v>29</v>
      </c>
      <c r="B51" s="176"/>
      <c r="C51" s="178">
        <f>'4'!C224</f>
        <v>3000</v>
      </c>
    </row>
    <row r="52" spans="1:5" s="113" customFormat="1">
      <c r="A52" s="177"/>
      <c r="B52" s="177"/>
      <c r="C52" s="35"/>
      <c r="D52" s="106"/>
      <c r="E52" s="106"/>
    </row>
    <row r="53" spans="1:5" ht="20.25" customHeight="1">
      <c r="A53" s="305"/>
      <c r="B53" s="305"/>
    </row>
    <row r="54" spans="1:5" ht="18" customHeight="1">
      <c r="A54" s="92" t="s">
        <v>58</v>
      </c>
      <c r="B54" s="31"/>
    </row>
    <row r="55" spans="1:5" s="113" customFormat="1" ht="18" customHeight="1">
      <c r="A55" s="92"/>
      <c r="B55" s="31"/>
      <c r="C55" s="35"/>
      <c r="D55" s="106"/>
      <c r="E55" s="106"/>
    </row>
    <row r="56" spans="1:5">
      <c r="A56" s="53" t="s">
        <v>52</v>
      </c>
      <c r="B56" s="26" t="s">
        <v>53</v>
      </c>
      <c r="C56" s="54"/>
    </row>
    <row r="57" spans="1:5">
      <c r="A57" s="53" t="s">
        <v>130</v>
      </c>
      <c r="B57" s="26" t="s">
        <v>131</v>
      </c>
      <c r="C57" s="55"/>
    </row>
    <row r="58" spans="1:5">
      <c r="A58" s="38" t="s">
        <v>54</v>
      </c>
      <c r="B58" s="103"/>
    </row>
    <row r="59" spans="1:5" ht="86.25">
      <c r="A59" s="27" t="s">
        <v>30</v>
      </c>
      <c r="B59" s="27" t="s">
        <v>130</v>
      </c>
      <c r="C59" s="178" t="s">
        <v>240</v>
      </c>
    </row>
    <row r="60" spans="1:5">
      <c r="A60" s="27" t="s">
        <v>26</v>
      </c>
      <c r="B60" s="27" t="s">
        <v>132</v>
      </c>
      <c r="C60" s="179" t="s">
        <v>14</v>
      </c>
    </row>
    <row r="61" spans="1:5" ht="69">
      <c r="A61" s="27" t="s">
        <v>27</v>
      </c>
      <c r="B61" s="107" t="s">
        <v>133</v>
      </c>
      <c r="C61" s="337"/>
    </row>
    <row r="62" spans="1:5" ht="69">
      <c r="A62" s="27" t="s">
        <v>28</v>
      </c>
      <c r="B62" s="107" t="s">
        <v>134</v>
      </c>
      <c r="C62" s="338"/>
    </row>
    <row r="63" spans="1:5">
      <c r="A63" s="27" t="s">
        <v>22</v>
      </c>
      <c r="B63" s="107" t="s">
        <v>21</v>
      </c>
      <c r="C63" s="338"/>
    </row>
    <row r="64" spans="1:5" ht="51.75">
      <c r="A64" s="27" t="s">
        <v>15</v>
      </c>
      <c r="B64" s="107" t="s">
        <v>135</v>
      </c>
      <c r="C64" s="339"/>
    </row>
    <row r="65" spans="1:3">
      <c r="A65" s="287" t="s">
        <v>31</v>
      </c>
      <c r="B65" s="289"/>
      <c r="C65" s="180"/>
    </row>
    <row r="66" spans="1:3" ht="17.25" customHeight="1">
      <c r="A66" s="315" t="s">
        <v>136</v>
      </c>
      <c r="B66" s="316"/>
      <c r="C66" s="242">
        <f>'4'!C19</f>
        <v>1008.1578147105099</v>
      </c>
    </row>
    <row r="67" spans="1:3" ht="17.25" customHeight="1">
      <c r="A67" s="315" t="s">
        <v>29</v>
      </c>
      <c r="B67" s="316"/>
      <c r="C67" s="182">
        <f>'4'!C20</f>
        <v>305000</v>
      </c>
    </row>
    <row r="68" spans="1:3">
      <c r="A68" s="28"/>
      <c r="B68" s="28"/>
      <c r="C68" s="34"/>
    </row>
    <row r="69" spans="1:3" ht="86.25">
      <c r="A69" s="27" t="s">
        <v>30</v>
      </c>
      <c r="B69" s="27" t="s">
        <v>130</v>
      </c>
      <c r="C69" s="178" t="s">
        <v>253</v>
      </c>
    </row>
    <row r="70" spans="1:3">
      <c r="A70" s="27" t="s">
        <v>26</v>
      </c>
      <c r="B70" s="27" t="s">
        <v>137</v>
      </c>
      <c r="C70" s="179" t="s">
        <v>14</v>
      </c>
    </row>
    <row r="71" spans="1:3">
      <c r="A71" s="27" t="s">
        <v>27</v>
      </c>
      <c r="B71" s="8" t="s">
        <v>138</v>
      </c>
      <c r="C71" s="340"/>
    </row>
    <row r="72" spans="1:3">
      <c r="A72" s="27" t="s">
        <v>28</v>
      </c>
      <c r="B72" s="107" t="s">
        <v>139</v>
      </c>
      <c r="C72" s="341"/>
    </row>
    <row r="73" spans="1:3">
      <c r="A73" s="27" t="s">
        <v>22</v>
      </c>
      <c r="B73" s="107" t="s">
        <v>21</v>
      </c>
      <c r="C73" s="341"/>
    </row>
    <row r="74" spans="1:3" ht="34.5">
      <c r="A74" s="27" t="s">
        <v>15</v>
      </c>
      <c r="B74" s="107" t="s">
        <v>140</v>
      </c>
      <c r="C74" s="342"/>
    </row>
    <row r="75" spans="1:3">
      <c r="A75" s="287" t="s">
        <v>31</v>
      </c>
      <c r="B75" s="289"/>
      <c r="C75" s="180"/>
    </row>
    <row r="76" spans="1:3" ht="17.25" customHeight="1">
      <c r="A76" s="303" t="s">
        <v>141</v>
      </c>
      <c r="B76" s="303"/>
      <c r="C76" s="243">
        <f>'4'!C29</f>
        <v>-1.6666666666666667</v>
      </c>
    </row>
    <row r="77" spans="1:3" ht="17.25" customHeight="1">
      <c r="A77" s="303" t="s">
        <v>29</v>
      </c>
      <c r="B77" s="303"/>
      <c r="C77" s="183">
        <f>'4'!C30</f>
        <v>-2000</v>
      </c>
    </row>
    <row r="78" spans="1:3">
      <c r="A78" s="28"/>
      <c r="B78" s="28"/>
      <c r="C78" s="184"/>
    </row>
    <row r="79" spans="1:3">
      <c r="A79" s="28"/>
      <c r="B79" s="28"/>
      <c r="C79" s="34"/>
    </row>
    <row r="80" spans="1:3">
      <c r="A80" s="32" t="s">
        <v>52</v>
      </c>
      <c r="B80" s="32" t="s">
        <v>53</v>
      </c>
      <c r="C80" s="184"/>
    </row>
    <row r="81" spans="1:3">
      <c r="A81" s="26" t="s">
        <v>142</v>
      </c>
      <c r="B81" s="26" t="s">
        <v>143</v>
      </c>
      <c r="C81" s="55"/>
    </row>
    <row r="82" spans="1:3" ht="17.25" customHeight="1">
      <c r="A82" s="38" t="s">
        <v>144</v>
      </c>
      <c r="B82" s="64"/>
      <c r="C82" s="184"/>
    </row>
    <row r="83" spans="1:3" ht="17.25" customHeight="1">
      <c r="A83" s="103"/>
      <c r="B83" s="103"/>
      <c r="C83" s="184"/>
    </row>
    <row r="84" spans="1:3" ht="86.25">
      <c r="A84" s="107" t="s">
        <v>30</v>
      </c>
      <c r="B84" s="107" t="s">
        <v>142</v>
      </c>
      <c r="C84" s="178" t="s">
        <v>253</v>
      </c>
    </row>
    <row r="85" spans="1:3">
      <c r="A85" s="107" t="s">
        <v>26</v>
      </c>
      <c r="B85" s="107" t="s">
        <v>145</v>
      </c>
      <c r="C85" s="179" t="s">
        <v>14</v>
      </c>
    </row>
    <row r="86" spans="1:3" ht="34.5">
      <c r="A86" s="107" t="s">
        <v>27</v>
      </c>
      <c r="B86" s="8" t="s">
        <v>146</v>
      </c>
      <c r="C86" s="185"/>
    </row>
    <row r="87" spans="1:3" ht="69">
      <c r="A87" s="107" t="s">
        <v>28</v>
      </c>
      <c r="B87" s="107" t="s">
        <v>147</v>
      </c>
      <c r="C87" s="185"/>
    </row>
    <row r="88" spans="1:3">
      <c r="A88" s="107" t="s">
        <v>22</v>
      </c>
      <c r="B88" s="107" t="s">
        <v>148</v>
      </c>
      <c r="C88" s="185"/>
    </row>
    <row r="89" spans="1:3" ht="34.5">
      <c r="A89" s="107" t="s">
        <v>217</v>
      </c>
      <c r="B89" s="107" t="s">
        <v>149</v>
      </c>
      <c r="C89" s="185"/>
    </row>
    <row r="90" spans="1:3">
      <c r="A90" s="287" t="s">
        <v>31</v>
      </c>
      <c r="B90" s="289"/>
      <c r="C90" s="180"/>
    </row>
    <row r="91" spans="1:3">
      <c r="A91" s="315" t="s">
        <v>150</v>
      </c>
      <c r="B91" s="316"/>
      <c r="C91" s="183">
        <f>'4'!C44</f>
        <v>-441.17231837818002</v>
      </c>
    </row>
    <row r="92" spans="1:3" ht="17.25" customHeight="1">
      <c r="A92" s="303" t="s">
        <v>29</v>
      </c>
      <c r="B92" s="303"/>
      <c r="C92" s="183">
        <f>'4'!C45</f>
        <v>-8000</v>
      </c>
    </row>
    <row r="93" spans="1:3">
      <c r="A93" s="56"/>
      <c r="B93" s="56"/>
      <c r="C93" s="186"/>
    </row>
    <row r="94" spans="1:3" ht="86.25">
      <c r="A94" s="107" t="s">
        <v>30</v>
      </c>
      <c r="B94" s="107" t="s">
        <v>142</v>
      </c>
      <c r="C94" s="178" t="s">
        <v>253</v>
      </c>
    </row>
    <row r="95" spans="1:3">
      <c r="A95" s="107" t="s">
        <v>26</v>
      </c>
      <c r="B95" s="107">
        <v>11003</v>
      </c>
      <c r="C95" s="179" t="s">
        <v>14</v>
      </c>
    </row>
    <row r="96" spans="1:3" ht="17.25" customHeight="1">
      <c r="A96" s="107" t="s">
        <v>27</v>
      </c>
      <c r="B96" s="8" t="s">
        <v>186</v>
      </c>
      <c r="C96" s="185"/>
    </row>
    <row r="97" spans="1:3" ht="17.25" customHeight="1">
      <c r="A97" s="107" t="s">
        <v>28</v>
      </c>
      <c r="B97" s="107" t="s">
        <v>187</v>
      </c>
      <c r="C97" s="185"/>
    </row>
    <row r="98" spans="1:3" ht="17.25" customHeight="1">
      <c r="A98" s="107" t="s">
        <v>22</v>
      </c>
      <c r="B98" s="107" t="s">
        <v>148</v>
      </c>
      <c r="C98" s="185"/>
    </row>
    <row r="99" spans="1:3" ht="34.5">
      <c r="A99" s="107" t="s">
        <v>216</v>
      </c>
      <c r="B99" s="107" t="s">
        <v>209</v>
      </c>
      <c r="C99" s="187"/>
    </row>
    <row r="100" spans="1:3">
      <c r="A100" s="287" t="s">
        <v>31</v>
      </c>
      <c r="B100" s="288"/>
      <c r="C100" s="185"/>
    </row>
    <row r="101" spans="1:3">
      <c r="A101" s="335" t="s">
        <v>210</v>
      </c>
      <c r="B101" s="335"/>
      <c r="C101" s="194">
        <f>'4'!C54</f>
        <v>-222737</v>
      </c>
    </row>
    <row r="102" spans="1:3" ht="17.25" customHeight="1">
      <c r="A102" s="335" t="s">
        <v>211</v>
      </c>
      <c r="B102" s="335"/>
      <c r="C102" s="194">
        <f>'4'!C55</f>
        <v>-200731</v>
      </c>
    </row>
    <row r="103" spans="1:3">
      <c r="A103" s="335" t="s">
        <v>212</v>
      </c>
      <c r="B103" s="335"/>
      <c r="C103" s="194">
        <f>'4'!C56</f>
        <v>-20785</v>
      </c>
    </row>
    <row r="104" spans="1:3">
      <c r="A104" s="335" t="s">
        <v>213</v>
      </c>
      <c r="B104" s="335"/>
      <c r="C104" s="194">
        <f>'4'!C57</f>
        <v>-1221</v>
      </c>
    </row>
    <row r="105" spans="1:3">
      <c r="A105" s="335" t="s">
        <v>214</v>
      </c>
      <c r="B105" s="335"/>
      <c r="C105" s="194">
        <f>'4'!C58</f>
        <v>-82044</v>
      </c>
    </row>
    <row r="106" spans="1:3">
      <c r="A106" s="335" t="s">
        <v>215</v>
      </c>
      <c r="B106" s="335"/>
      <c r="C106" s="194">
        <f>'4'!C59</f>
        <v>-10</v>
      </c>
    </row>
    <row r="107" spans="1:3" ht="17.25" customHeight="1">
      <c r="A107" s="303" t="s">
        <v>29</v>
      </c>
      <c r="B107" s="303"/>
      <c r="C107" s="194">
        <f>'4'!C60</f>
        <v>-69000</v>
      </c>
    </row>
    <row r="108" spans="1:3" ht="17.25" customHeight="1">
      <c r="A108" s="56"/>
      <c r="B108" s="56"/>
      <c r="C108" s="186"/>
    </row>
    <row r="109" spans="1:3" ht="86.25">
      <c r="A109" s="107" t="s">
        <v>30</v>
      </c>
      <c r="B109" s="107" t="s">
        <v>142</v>
      </c>
      <c r="C109" s="178" t="s">
        <v>253</v>
      </c>
    </row>
    <row r="110" spans="1:3">
      <c r="A110" s="107" t="s">
        <v>26</v>
      </c>
      <c r="B110" s="107">
        <v>12001</v>
      </c>
      <c r="C110" s="179" t="s">
        <v>14</v>
      </c>
    </row>
    <row r="111" spans="1:3" ht="34.5">
      <c r="A111" s="27" t="s">
        <v>27</v>
      </c>
      <c r="B111" s="8" t="s">
        <v>151</v>
      </c>
      <c r="C111" s="179"/>
    </row>
    <row r="112" spans="1:3" ht="17.25" customHeight="1">
      <c r="A112" s="27" t="s">
        <v>28</v>
      </c>
      <c r="B112" s="107" t="s">
        <v>152</v>
      </c>
      <c r="C112" s="332"/>
    </row>
    <row r="113" spans="1:3" ht="17.25" customHeight="1">
      <c r="A113" s="27" t="s">
        <v>22</v>
      </c>
      <c r="B113" s="107" t="s">
        <v>21</v>
      </c>
      <c r="C113" s="333"/>
    </row>
    <row r="114" spans="1:3" ht="51.75">
      <c r="A114" s="27" t="s">
        <v>15</v>
      </c>
      <c r="B114" s="107" t="s">
        <v>153</v>
      </c>
      <c r="C114" s="334"/>
    </row>
    <row r="115" spans="1:3">
      <c r="A115" s="287" t="s">
        <v>31</v>
      </c>
      <c r="B115" s="289"/>
      <c r="C115" s="180"/>
    </row>
    <row r="116" spans="1:3">
      <c r="A116" s="315" t="s">
        <v>150</v>
      </c>
      <c r="B116" s="316"/>
      <c r="C116" s="182">
        <f>'4'!C69</f>
        <v>-1036</v>
      </c>
    </row>
    <row r="117" spans="1:3">
      <c r="A117" s="330" t="s">
        <v>29</v>
      </c>
      <c r="B117" s="331"/>
      <c r="C117" s="182">
        <f>'4'!C70</f>
        <v>-350000</v>
      </c>
    </row>
    <row r="118" spans="1:3" ht="17.25" customHeight="1">
      <c r="A118" s="103"/>
      <c r="B118" s="103"/>
    </row>
    <row r="119" spans="1:3">
      <c r="A119" s="26" t="s">
        <v>52</v>
      </c>
      <c r="B119" s="26" t="s">
        <v>53</v>
      </c>
    </row>
    <row r="120" spans="1:3">
      <c r="A120" s="58" t="s">
        <v>223</v>
      </c>
      <c r="B120" s="38" t="s">
        <v>224</v>
      </c>
    </row>
    <row r="121" spans="1:3" ht="17.25" customHeight="1">
      <c r="A121" s="38" t="s">
        <v>144</v>
      </c>
      <c r="B121" s="103"/>
    </row>
    <row r="122" spans="1:3" ht="17.25" customHeight="1">
      <c r="A122" s="103"/>
      <c r="B122" s="103"/>
    </row>
    <row r="123" spans="1:3" ht="86.25">
      <c r="A123" s="107" t="s">
        <v>30</v>
      </c>
      <c r="B123" s="107">
        <v>1015</v>
      </c>
      <c r="C123" s="178" t="s">
        <v>253</v>
      </c>
    </row>
    <row r="124" spans="1:3" ht="17.25" customHeight="1">
      <c r="A124" s="107" t="s">
        <v>26</v>
      </c>
      <c r="B124" s="107">
        <v>12001</v>
      </c>
      <c r="C124" s="179" t="s">
        <v>14</v>
      </c>
    </row>
    <row r="125" spans="1:3" ht="34.5">
      <c r="A125" s="107" t="s">
        <v>27</v>
      </c>
      <c r="B125" s="94" t="s">
        <v>219</v>
      </c>
      <c r="C125" s="185"/>
    </row>
    <row r="126" spans="1:3" ht="51.75">
      <c r="A126" s="107" t="s">
        <v>28</v>
      </c>
      <c r="B126" s="98" t="s">
        <v>220</v>
      </c>
      <c r="C126" s="185"/>
    </row>
    <row r="127" spans="1:3" ht="17.25" customHeight="1">
      <c r="A127" s="107" t="s">
        <v>22</v>
      </c>
      <c r="B127" s="95" t="s">
        <v>21</v>
      </c>
      <c r="C127" s="185"/>
    </row>
    <row r="128" spans="1:3" ht="17.25" customHeight="1">
      <c r="A128" s="107" t="s">
        <v>227</v>
      </c>
      <c r="B128" s="96" t="s">
        <v>221</v>
      </c>
      <c r="C128" s="185"/>
    </row>
    <row r="129" spans="1:6">
      <c r="A129" s="328" t="s">
        <v>31</v>
      </c>
      <c r="B129" s="329"/>
      <c r="C129" s="185"/>
    </row>
    <row r="130" spans="1:6">
      <c r="A130" s="90" t="s">
        <v>226</v>
      </c>
      <c r="B130" s="97"/>
      <c r="C130" s="183">
        <f>'4'!C83</f>
        <v>-319.44444444444446</v>
      </c>
    </row>
    <row r="131" spans="1:6">
      <c r="A131" s="303" t="s">
        <v>29</v>
      </c>
      <c r="B131" s="303"/>
      <c r="C131" s="183">
        <f>'4'!C84</f>
        <v>-23000</v>
      </c>
    </row>
    <row r="132" spans="1:6">
      <c r="A132" s="103"/>
      <c r="B132" s="93"/>
    </row>
    <row r="133" spans="1:6" ht="17.25" customHeight="1">
      <c r="A133" s="88"/>
      <c r="B133" s="88"/>
      <c r="C133" s="184"/>
    </row>
    <row r="134" spans="1:6">
      <c r="A134" s="28"/>
      <c r="B134" s="28"/>
      <c r="C134" s="184"/>
    </row>
    <row r="135" spans="1:6" ht="17.25" customHeight="1">
      <c r="A135" s="89" t="s">
        <v>52</v>
      </c>
      <c r="B135" s="89" t="s">
        <v>53</v>
      </c>
      <c r="C135" s="184"/>
    </row>
    <row r="136" spans="1:6" ht="17.25" customHeight="1">
      <c r="A136" s="32" t="s">
        <v>154</v>
      </c>
      <c r="B136" s="32" t="s">
        <v>155</v>
      </c>
      <c r="C136" s="184"/>
    </row>
    <row r="137" spans="1:6" ht="17.25" customHeight="1">
      <c r="A137" s="58" t="s">
        <v>54</v>
      </c>
      <c r="B137" s="59"/>
      <c r="C137" s="184"/>
    </row>
    <row r="138" spans="1:6" ht="86.25">
      <c r="A138" s="107" t="s">
        <v>30</v>
      </c>
      <c r="B138" s="107" t="s">
        <v>154</v>
      </c>
      <c r="C138" s="178" t="s">
        <v>240</v>
      </c>
    </row>
    <row r="139" spans="1:6" ht="17.25" customHeight="1">
      <c r="A139" s="107" t="s">
        <v>26</v>
      </c>
      <c r="B139" s="107" t="s">
        <v>132</v>
      </c>
      <c r="C139" s="179" t="s">
        <v>14</v>
      </c>
    </row>
    <row r="140" spans="1:6" ht="17.25" customHeight="1">
      <c r="A140" s="107" t="s">
        <v>27</v>
      </c>
      <c r="B140" s="8" t="s">
        <v>156</v>
      </c>
      <c r="C140" s="343"/>
    </row>
    <row r="141" spans="1:6" ht="17.25" customHeight="1">
      <c r="A141" s="107" t="s">
        <v>28</v>
      </c>
      <c r="B141" s="107" t="s">
        <v>157</v>
      </c>
      <c r="C141" s="344"/>
      <c r="F141" s="29"/>
    </row>
    <row r="142" spans="1:6" ht="17.25" customHeight="1">
      <c r="A142" s="107" t="s">
        <v>22</v>
      </c>
      <c r="B142" s="107" t="s">
        <v>21</v>
      </c>
      <c r="C142" s="344"/>
    </row>
    <row r="143" spans="1:6" ht="69">
      <c r="A143" s="107" t="s">
        <v>15</v>
      </c>
      <c r="B143" s="107" t="s">
        <v>158</v>
      </c>
      <c r="C143" s="345"/>
    </row>
    <row r="144" spans="1:6">
      <c r="A144" s="268" t="s">
        <v>31</v>
      </c>
      <c r="B144" s="268"/>
      <c r="C144" s="188"/>
    </row>
    <row r="145" spans="1:3" ht="17.25" customHeight="1">
      <c r="A145" s="303" t="s">
        <v>159</v>
      </c>
      <c r="B145" s="303"/>
      <c r="C145" s="183">
        <f>'4'!C117</f>
        <v>2006.5715217336776</v>
      </c>
    </row>
    <row r="146" spans="1:3" ht="17.25" customHeight="1">
      <c r="A146" s="303" t="s">
        <v>160</v>
      </c>
      <c r="B146" s="303"/>
      <c r="C146" s="183">
        <f>'4'!C118</f>
        <v>2006.5715217336776</v>
      </c>
    </row>
    <row r="147" spans="1:3">
      <c r="A147" s="303" t="s">
        <v>29</v>
      </c>
      <c r="B147" s="303"/>
      <c r="C147" s="183">
        <f>'4'!C119</f>
        <v>1920000</v>
      </c>
    </row>
    <row r="148" spans="1:3">
      <c r="A148" s="57"/>
      <c r="B148" s="57"/>
      <c r="C148" s="189"/>
    </row>
    <row r="149" spans="1:3" ht="86.25">
      <c r="A149" s="107" t="s">
        <v>30</v>
      </c>
      <c r="B149" s="107" t="s">
        <v>154</v>
      </c>
      <c r="C149" s="178" t="s">
        <v>240</v>
      </c>
    </row>
    <row r="150" spans="1:3" ht="17.25" customHeight="1">
      <c r="A150" s="107" t="s">
        <v>26</v>
      </c>
      <c r="B150" s="107">
        <v>12002</v>
      </c>
      <c r="C150" s="179" t="s">
        <v>14</v>
      </c>
    </row>
    <row r="151" spans="1:3" ht="17.25" customHeight="1">
      <c r="A151" s="107" t="s">
        <v>27</v>
      </c>
      <c r="B151" s="8" t="s">
        <v>161</v>
      </c>
      <c r="C151" s="343"/>
    </row>
    <row r="152" spans="1:3" ht="17.25" customHeight="1">
      <c r="A152" s="107" t="s">
        <v>28</v>
      </c>
      <c r="B152" s="107" t="s">
        <v>162</v>
      </c>
      <c r="C152" s="344"/>
    </row>
    <row r="153" spans="1:3">
      <c r="A153" s="107" t="s">
        <v>22</v>
      </c>
      <c r="B153" s="107" t="s">
        <v>21</v>
      </c>
      <c r="C153" s="344"/>
    </row>
    <row r="154" spans="1:3" ht="69">
      <c r="A154" s="107" t="s">
        <v>15</v>
      </c>
      <c r="B154" s="107" t="s">
        <v>163</v>
      </c>
      <c r="C154" s="345"/>
    </row>
    <row r="155" spans="1:3">
      <c r="A155" s="268" t="s">
        <v>31</v>
      </c>
      <c r="B155" s="268"/>
      <c r="C155" s="188"/>
    </row>
    <row r="156" spans="1:3">
      <c r="A156" s="303" t="s">
        <v>164</v>
      </c>
      <c r="B156" s="303"/>
      <c r="C156" s="181">
        <f>'4'!C128</f>
        <v>35.599495504292285</v>
      </c>
    </row>
    <row r="157" spans="1:3">
      <c r="A157" s="303" t="s">
        <v>29</v>
      </c>
      <c r="B157" s="303"/>
      <c r="C157" s="181">
        <f>'4'!C129</f>
        <v>14000</v>
      </c>
    </row>
    <row r="158" spans="1:3">
      <c r="A158" s="57"/>
      <c r="B158" s="57"/>
      <c r="C158" s="189"/>
    </row>
    <row r="159" spans="1:3" ht="86.25">
      <c r="A159" s="107" t="s">
        <v>30</v>
      </c>
      <c r="B159" s="107" t="s">
        <v>154</v>
      </c>
      <c r="C159" s="178" t="s">
        <v>240</v>
      </c>
    </row>
    <row r="160" spans="1:3" ht="17.25" customHeight="1">
      <c r="A160" s="107" t="s">
        <v>26</v>
      </c>
      <c r="B160" s="107">
        <v>12003</v>
      </c>
      <c r="C160" s="179" t="s">
        <v>14</v>
      </c>
    </row>
    <row r="161" spans="1:3" ht="17.25" customHeight="1">
      <c r="A161" s="107" t="s">
        <v>27</v>
      </c>
      <c r="B161" s="8" t="s">
        <v>165</v>
      </c>
      <c r="C161" s="343"/>
    </row>
    <row r="162" spans="1:3" ht="17.25" customHeight="1">
      <c r="A162" s="107" t="s">
        <v>28</v>
      </c>
      <c r="B162" s="107" t="s">
        <v>166</v>
      </c>
      <c r="C162" s="344"/>
    </row>
    <row r="163" spans="1:3">
      <c r="A163" s="107" t="s">
        <v>22</v>
      </c>
      <c r="B163" s="107" t="s">
        <v>21</v>
      </c>
      <c r="C163" s="344"/>
    </row>
    <row r="164" spans="1:3" ht="86.25">
      <c r="A164" s="107" t="s">
        <v>15</v>
      </c>
      <c r="B164" s="107" t="s">
        <v>167</v>
      </c>
      <c r="C164" s="345"/>
    </row>
    <row r="165" spans="1:3">
      <c r="A165" s="268" t="s">
        <v>31</v>
      </c>
      <c r="B165" s="268"/>
      <c r="C165" s="188"/>
    </row>
    <row r="166" spans="1:3">
      <c r="A166" s="303" t="s">
        <v>159</v>
      </c>
      <c r="B166" s="303"/>
      <c r="C166" s="181">
        <f>'4'!C138</f>
        <v>8602.8282477034973</v>
      </c>
    </row>
    <row r="167" spans="1:3" ht="17.25" customHeight="1">
      <c r="A167" s="303" t="s">
        <v>29</v>
      </c>
      <c r="B167" s="303"/>
      <c r="C167" s="181">
        <f>'4'!C139</f>
        <v>4750000</v>
      </c>
    </row>
    <row r="168" spans="1:3">
      <c r="A168" s="57"/>
      <c r="B168" s="57"/>
      <c r="C168" s="189"/>
    </row>
    <row r="169" spans="1:3" ht="86.25">
      <c r="A169" s="107" t="s">
        <v>30</v>
      </c>
      <c r="B169" s="107" t="s">
        <v>154</v>
      </c>
      <c r="C169" s="178" t="s">
        <v>240</v>
      </c>
    </row>
    <row r="170" spans="1:3" ht="17.25" customHeight="1">
      <c r="A170" s="107" t="s">
        <v>26</v>
      </c>
      <c r="B170" s="107">
        <v>12004</v>
      </c>
      <c r="C170" s="179" t="s">
        <v>14</v>
      </c>
    </row>
    <row r="171" spans="1:3" ht="17.25" customHeight="1">
      <c r="A171" s="107" t="s">
        <v>27</v>
      </c>
      <c r="B171" s="107" t="s">
        <v>168</v>
      </c>
      <c r="C171" s="343"/>
    </row>
    <row r="172" spans="1:3" ht="69">
      <c r="A172" s="107" t="s">
        <v>28</v>
      </c>
      <c r="B172" s="107" t="s">
        <v>169</v>
      </c>
      <c r="C172" s="344"/>
    </row>
    <row r="173" spans="1:3">
      <c r="A173" s="107" t="s">
        <v>22</v>
      </c>
      <c r="B173" s="107" t="s">
        <v>21</v>
      </c>
      <c r="C173" s="344"/>
    </row>
    <row r="174" spans="1:3" ht="69">
      <c r="A174" s="107" t="s">
        <v>15</v>
      </c>
      <c r="B174" s="107" t="s">
        <v>170</v>
      </c>
      <c r="C174" s="345"/>
    </row>
    <row r="175" spans="1:3" ht="17.25" customHeight="1">
      <c r="A175" s="268" t="s">
        <v>31</v>
      </c>
      <c r="B175" s="268"/>
      <c r="C175" s="188"/>
    </row>
    <row r="176" spans="1:3">
      <c r="A176" s="303" t="s">
        <v>159</v>
      </c>
      <c r="B176" s="303"/>
      <c r="C176" s="181">
        <f>'4'!C148</f>
        <v>33.372235270378162</v>
      </c>
    </row>
    <row r="177" spans="1:3" ht="17.25" customHeight="1">
      <c r="A177" s="303" t="s">
        <v>29</v>
      </c>
      <c r="B177" s="303"/>
      <c r="C177" s="181">
        <f>'4'!C149</f>
        <v>137600</v>
      </c>
    </row>
    <row r="178" spans="1:3">
      <c r="A178" s="57"/>
      <c r="B178" s="57"/>
      <c r="C178" s="189"/>
    </row>
    <row r="179" spans="1:3">
      <c r="A179" s="28"/>
      <c r="B179" s="28"/>
      <c r="C179" s="184"/>
    </row>
    <row r="180" spans="1:3">
      <c r="A180" s="89" t="s">
        <v>52</v>
      </c>
      <c r="B180" s="89" t="s">
        <v>53</v>
      </c>
      <c r="C180" s="184"/>
    </row>
    <row r="181" spans="1:3">
      <c r="A181" s="32" t="s">
        <v>171</v>
      </c>
      <c r="B181" s="32" t="s">
        <v>172</v>
      </c>
      <c r="C181" s="34"/>
    </row>
    <row r="182" spans="1:3">
      <c r="A182" s="299" t="s">
        <v>54</v>
      </c>
      <c r="B182" s="300"/>
      <c r="C182" s="34"/>
    </row>
    <row r="183" spans="1:3" ht="86.25">
      <c r="A183" s="109" t="s">
        <v>30</v>
      </c>
      <c r="B183" s="109" t="s">
        <v>171</v>
      </c>
      <c r="C183" s="178" t="s">
        <v>240</v>
      </c>
    </row>
    <row r="184" spans="1:3" ht="17.25" customHeight="1">
      <c r="A184" s="109" t="s">
        <v>26</v>
      </c>
      <c r="B184" s="109" t="s">
        <v>132</v>
      </c>
      <c r="C184" s="179" t="s">
        <v>14</v>
      </c>
    </row>
    <row r="185" spans="1:3" ht="17.25" customHeight="1">
      <c r="A185" s="109" t="s">
        <v>27</v>
      </c>
      <c r="B185" s="109" t="s">
        <v>173</v>
      </c>
      <c r="C185" s="343"/>
    </row>
    <row r="186" spans="1:3" ht="34.5">
      <c r="A186" s="109" t="s">
        <v>28</v>
      </c>
      <c r="B186" s="109" t="s">
        <v>174</v>
      </c>
      <c r="C186" s="344"/>
    </row>
    <row r="187" spans="1:3">
      <c r="A187" s="109" t="s">
        <v>22</v>
      </c>
      <c r="B187" s="109" t="s">
        <v>21</v>
      </c>
      <c r="C187" s="344"/>
    </row>
    <row r="188" spans="1:3" ht="51.75">
      <c r="A188" s="109" t="s">
        <v>15</v>
      </c>
      <c r="B188" s="109" t="s">
        <v>175</v>
      </c>
      <c r="C188" s="345"/>
    </row>
    <row r="189" spans="1:3">
      <c r="A189" s="301" t="s">
        <v>31</v>
      </c>
      <c r="B189" s="302"/>
      <c r="C189" s="188"/>
    </row>
    <row r="190" spans="1:3" ht="17.25" customHeight="1">
      <c r="A190" s="109" t="s">
        <v>176</v>
      </c>
      <c r="B190" s="109"/>
      <c r="C190" s="181">
        <f>'4'!C163</f>
        <v>2848.1012658227846</v>
      </c>
    </row>
    <row r="191" spans="1:3">
      <c r="A191" s="295" t="s">
        <v>177</v>
      </c>
      <c r="B191" s="296"/>
      <c r="C191" s="181">
        <f>'4'!C164</f>
        <v>2848.1012658227846</v>
      </c>
    </row>
    <row r="192" spans="1:3">
      <c r="A192" s="295" t="s">
        <v>29</v>
      </c>
      <c r="B192" s="296"/>
      <c r="C192" s="181">
        <f>'4'!C165</f>
        <v>1080000</v>
      </c>
    </row>
    <row r="193" spans="1:5">
      <c r="A193" s="28"/>
      <c r="B193" s="28"/>
      <c r="C193" s="34"/>
    </row>
    <row r="194" spans="1:5" ht="86.25">
      <c r="A194" s="38" t="s">
        <v>30</v>
      </c>
      <c r="B194" s="38" t="s">
        <v>171</v>
      </c>
      <c r="C194" s="178" t="s">
        <v>253</v>
      </c>
    </row>
    <row r="195" spans="1:5" ht="17.25" customHeight="1">
      <c r="A195" s="38" t="s">
        <v>26</v>
      </c>
      <c r="B195" s="38" t="s">
        <v>137</v>
      </c>
      <c r="C195" s="179" t="s">
        <v>14</v>
      </c>
    </row>
    <row r="196" spans="1:5" ht="69">
      <c r="A196" s="38" t="s">
        <v>27</v>
      </c>
      <c r="B196" s="38" t="s">
        <v>178</v>
      </c>
      <c r="C196" s="343"/>
    </row>
    <row r="197" spans="1:5" ht="69">
      <c r="A197" s="38" t="s">
        <v>28</v>
      </c>
      <c r="B197" s="38" t="s">
        <v>179</v>
      </c>
      <c r="C197" s="344"/>
    </row>
    <row r="198" spans="1:5">
      <c r="A198" s="38" t="s">
        <v>22</v>
      </c>
      <c r="B198" s="38" t="s">
        <v>21</v>
      </c>
      <c r="C198" s="344"/>
    </row>
    <row r="199" spans="1:5" ht="51.75">
      <c r="A199" s="38" t="s">
        <v>15</v>
      </c>
      <c r="B199" s="38" t="s">
        <v>180</v>
      </c>
      <c r="C199" s="345"/>
    </row>
    <row r="200" spans="1:5">
      <c r="A200" s="297" t="s">
        <v>31</v>
      </c>
      <c r="B200" s="298"/>
      <c r="C200" s="188"/>
    </row>
    <row r="201" spans="1:5">
      <c r="A201" s="58" t="s">
        <v>181</v>
      </c>
      <c r="B201" s="59"/>
      <c r="C201" s="183">
        <f>'4'!C174</f>
        <v>-875</v>
      </c>
    </row>
    <row r="202" spans="1:5">
      <c r="A202" s="299" t="s">
        <v>29</v>
      </c>
      <c r="B202" s="300"/>
      <c r="C202" s="183">
        <f>'4'!C175</f>
        <v>-175000</v>
      </c>
    </row>
    <row r="203" spans="1:5">
      <c r="A203" s="60"/>
      <c r="B203" s="60"/>
      <c r="C203" s="190"/>
    </row>
    <row r="204" spans="1:5" s="113" customFormat="1" ht="86.25">
      <c r="A204" s="115" t="s">
        <v>30</v>
      </c>
      <c r="B204" s="115" t="s">
        <v>171</v>
      </c>
      <c r="C204" s="178" t="s">
        <v>253</v>
      </c>
      <c r="D204" s="106"/>
      <c r="E204" s="106"/>
    </row>
    <row r="205" spans="1:5" s="113" customFormat="1">
      <c r="A205" s="115" t="s">
        <v>26</v>
      </c>
      <c r="B205" s="122">
        <v>12023</v>
      </c>
      <c r="C205" s="179" t="s">
        <v>14</v>
      </c>
      <c r="D205" s="106"/>
      <c r="E205" s="106"/>
    </row>
    <row r="206" spans="1:5" s="113" customFormat="1" ht="86.25">
      <c r="A206" s="115" t="s">
        <v>27</v>
      </c>
      <c r="B206" s="114" t="s">
        <v>232</v>
      </c>
      <c r="C206" s="343"/>
      <c r="D206" s="106"/>
      <c r="E206" s="106"/>
    </row>
    <row r="207" spans="1:5" s="113" customFormat="1" ht="120.75">
      <c r="A207" s="115" t="s">
        <v>28</v>
      </c>
      <c r="B207" s="116" t="s">
        <v>231</v>
      </c>
      <c r="C207" s="344"/>
      <c r="D207" s="106"/>
      <c r="E207" s="106"/>
    </row>
    <row r="208" spans="1:5" s="113" customFormat="1">
      <c r="A208" s="115" t="s">
        <v>22</v>
      </c>
      <c r="B208" s="115" t="s">
        <v>21</v>
      </c>
      <c r="C208" s="344"/>
      <c r="D208" s="106"/>
      <c r="E208" s="106"/>
    </row>
    <row r="209" spans="1:5" s="113" customFormat="1" ht="69">
      <c r="A209" s="115" t="s">
        <v>15</v>
      </c>
      <c r="B209" s="115" t="s">
        <v>233</v>
      </c>
      <c r="C209" s="345"/>
      <c r="D209" s="106"/>
      <c r="E209" s="106"/>
    </row>
    <row r="210" spans="1:5" s="113" customFormat="1">
      <c r="A210" s="297" t="s">
        <v>31</v>
      </c>
      <c r="B210" s="298"/>
      <c r="C210" s="188"/>
      <c r="D210" s="106"/>
      <c r="E210" s="106"/>
    </row>
    <row r="211" spans="1:5" s="113" customFormat="1">
      <c r="A211" s="123" t="s">
        <v>234</v>
      </c>
      <c r="B211" s="117"/>
      <c r="C211" s="183">
        <f>'4'!C184</f>
        <v>-50</v>
      </c>
      <c r="D211" s="106"/>
      <c r="E211" s="106"/>
    </row>
    <row r="212" spans="1:5" s="113" customFormat="1">
      <c r="A212" s="299" t="s">
        <v>29</v>
      </c>
      <c r="B212" s="300"/>
      <c r="C212" s="183">
        <f>'4'!C185</f>
        <v>-25000</v>
      </c>
      <c r="D212" s="106"/>
      <c r="E212" s="106"/>
    </row>
    <row r="213" spans="1:5" s="113" customFormat="1">
      <c r="A213" s="128"/>
      <c r="B213" s="128"/>
      <c r="C213" s="186"/>
      <c r="D213" s="106"/>
      <c r="E213" s="106"/>
    </row>
    <row r="214" spans="1:5" s="113" customFormat="1" ht="86.25">
      <c r="A214" s="115" t="s">
        <v>30</v>
      </c>
      <c r="B214" s="115" t="s">
        <v>171</v>
      </c>
      <c r="C214" s="178" t="s">
        <v>240</v>
      </c>
      <c r="D214" s="106"/>
      <c r="E214" s="106"/>
    </row>
    <row r="215" spans="1:5" s="113" customFormat="1">
      <c r="A215" s="115" t="s">
        <v>26</v>
      </c>
      <c r="B215" s="125">
        <v>12029</v>
      </c>
      <c r="C215" s="179" t="s">
        <v>14</v>
      </c>
      <c r="D215" s="106"/>
      <c r="E215" s="106"/>
    </row>
    <row r="216" spans="1:5" s="113" customFormat="1" ht="45" customHeight="1">
      <c r="A216" s="115" t="s">
        <v>27</v>
      </c>
      <c r="B216" s="114" t="s">
        <v>235</v>
      </c>
      <c r="C216" s="343"/>
      <c r="D216" s="106"/>
      <c r="E216" s="106"/>
    </row>
    <row r="217" spans="1:5" s="113" customFormat="1" ht="51.75">
      <c r="A217" s="115" t="s">
        <v>28</v>
      </c>
      <c r="B217" s="126" t="s">
        <v>236</v>
      </c>
      <c r="C217" s="344"/>
      <c r="D217" s="106"/>
      <c r="E217" s="106"/>
    </row>
    <row r="218" spans="1:5" s="113" customFormat="1">
      <c r="A218" s="115" t="s">
        <v>22</v>
      </c>
      <c r="B218" s="115" t="s">
        <v>21</v>
      </c>
      <c r="C218" s="344"/>
      <c r="D218" s="106"/>
      <c r="E218" s="106"/>
    </row>
    <row r="219" spans="1:5" s="113" customFormat="1" ht="34.5">
      <c r="A219" s="115" t="s">
        <v>15</v>
      </c>
      <c r="B219" s="115" t="s">
        <v>238</v>
      </c>
      <c r="C219" s="345"/>
      <c r="D219" s="106"/>
      <c r="E219" s="106"/>
    </row>
    <row r="220" spans="1:5" s="113" customFormat="1">
      <c r="A220" s="301" t="s">
        <v>31</v>
      </c>
      <c r="B220" s="302"/>
      <c r="C220" s="188"/>
      <c r="D220" s="106"/>
      <c r="E220" s="106"/>
    </row>
    <row r="221" spans="1:5" s="113" customFormat="1">
      <c r="A221" s="127" t="s">
        <v>239</v>
      </c>
      <c r="B221" s="130"/>
      <c r="C221" s="183">
        <f>'4'!C194</f>
        <v>40000</v>
      </c>
      <c r="D221" s="106"/>
      <c r="E221" s="106"/>
    </row>
    <row r="222" spans="1:5" s="113" customFormat="1">
      <c r="A222" s="299" t="s">
        <v>29</v>
      </c>
      <c r="B222" s="300"/>
      <c r="C222" s="183">
        <f>'4'!C195</f>
        <v>200000</v>
      </c>
      <c r="D222" s="106"/>
      <c r="E222" s="106"/>
    </row>
    <row r="223" spans="1:5" s="113" customFormat="1">
      <c r="A223" s="128"/>
      <c r="B223" s="128"/>
      <c r="C223" s="186"/>
      <c r="D223" s="106"/>
      <c r="E223" s="106"/>
    </row>
    <row r="224" spans="1:5" s="113" customFormat="1">
      <c r="A224" s="128"/>
      <c r="B224" s="128"/>
      <c r="C224" s="186"/>
      <c r="D224" s="106"/>
      <c r="E224" s="106"/>
    </row>
    <row r="225" spans="1:3">
      <c r="A225" s="28"/>
      <c r="B225" s="30" t="s">
        <v>182</v>
      </c>
      <c r="C225" s="191"/>
    </row>
    <row r="226" spans="1:3">
      <c r="A226" s="28"/>
      <c r="B226" s="28"/>
      <c r="C226" s="191"/>
    </row>
    <row r="227" spans="1:3">
      <c r="A227" s="89" t="s">
        <v>52</v>
      </c>
      <c r="B227" s="89" t="s">
        <v>53</v>
      </c>
      <c r="C227" s="191"/>
    </row>
    <row r="228" spans="1:3">
      <c r="A228" s="32">
        <v>1139</v>
      </c>
      <c r="B228" s="32" t="s">
        <v>183</v>
      </c>
      <c r="C228" s="191"/>
    </row>
    <row r="229" spans="1:3" ht="17.25" customHeight="1">
      <c r="A229" s="109" t="s">
        <v>54</v>
      </c>
      <c r="B229" s="103"/>
      <c r="C229" s="184"/>
    </row>
    <row r="230" spans="1:3" ht="86.25">
      <c r="A230" s="109" t="s">
        <v>30</v>
      </c>
      <c r="B230" s="107">
        <v>1139</v>
      </c>
      <c r="C230" s="178" t="s">
        <v>255</v>
      </c>
    </row>
    <row r="231" spans="1:3">
      <c r="A231" s="109" t="s">
        <v>26</v>
      </c>
      <c r="B231" s="108">
        <v>11001</v>
      </c>
      <c r="C231" s="179" t="s">
        <v>14</v>
      </c>
    </row>
    <row r="232" spans="1:3">
      <c r="A232" s="109" t="s">
        <v>27</v>
      </c>
      <c r="B232" s="108" t="s">
        <v>103</v>
      </c>
      <c r="C232" s="343"/>
    </row>
    <row r="233" spans="1:3" ht="69">
      <c r="A233" s="109" t="s">
        <v>28</v>
      </c>
      <c r="B233" s="61" t="s">
        <v>184</v>
      </c>
      <c r="C233" s="344"/>
    </row>
    <row r="234" spans="1:3">
      <c r="A234" s="109" t="s">
        <v>22</v>
      </c>
      <c r="B234" s="108" t="s">
        <v>185</v>
      </c>
      <c r="C234" s="345"/>
    </row>
    <row r="235" spans="1:3">
      <c r="A235" s="293" t="s">
        <v>31</v>
      </c>
      <c r="B235" s="294"/>
      <c r="C235" s="192"/>
    </row>
    <row r="236" spans="1:3">
      <c r="A236" s="295" t="s">
        <v>29</v>
      </c>
      <c r="B236" s="296"/>
      <c r="C236" s="193">
        <f>'4'!C237</f>
        <v>-7954600</v>
      </c>
    </row>
    <row r="237" spans="1:3">
      <c r="A237" s="103"/>
      <c r="B237" s="103"/>
      <c r="C237" s="184"/>
    </row>
    <row r="238" spans="1:3">
      <c r="A238" s="103"/>
      <c r="B238" s="103"/>
      <c r="C238" s="184"/>
    </row>
    <row r="239" spans="1:3" ht="17.25" customHeight="1">
      <c r="A239" s="103"/>
      <c r="B239" s="103"/>
      <c r="C239" s="184"/>
    </row>
    <row r="240" spans="1:3">
      <c r="A240" s="103"/>
      <c r="B240" s="103"/>
      <c r="C240" s="184"/>
    </row>
    <row r="241" spans="1:3">
      <c r="A241" s="103"/>
      <c r="B241" s="103"/>
      <c r="C241" s="184"/>
    </row>
    <row r="242" spans="1:3">
      <c r="A242" s="103"/>
      <c r="B242" s="103"/>
      <c r="C242" s="184"/>
    </row>
    <row r="243" spans="1:3">
      <c r="A243" s="103"/>
      <c r="B243" s="103"/>
      <c r="C243" s="184"/>
    </row>
    <row r="244" spans="1:3">
      <c r="A244" s="103"/>
      <c r="B244" s="103"/>
      <c r="C244" s="184"/>
    </row>
    <row r="245" spans="1:3">
      <c r="A245" s="103"/>
      <c r="B245" s="103"/>
      <c r="C245" s="184"/>
    </row>
    <row r="246" spans="1:3">
      <c r="A246" s="103"/>
      <c r="B246" s="103"/>
      <c r="C246" s="184"/>
    </row>
    <row r="247" spans="1:3">
      <c r="A247" s="103"/>
      <c r="B247" s="103"/>
      <c r="C247" s="184"/>
    </row>
    <row r="248" spans="1:3">
      <c r="A248" s="103"/>
      <c r="B248" s="103"/>
      <c r="C248" s="184"/>
    </row>
    <row r="249" spans="1:3">
      <c r="A249" s="103"/>
      <c r="B249" s="103"/>
      <c r="C249" s="184"/>
    </row>
    <row r="250" spans="1:3">
      <c r="A250" s="103"/>
      <c r="B250" s="103"/>
      <c r="C250" s="184"/>
    </row>
    <row r="251" spans="1:3">
      <c r="A251" s="103"/>
      <c r="B251" s="103"/>
      <c r="C251" s="184"/>
    </row>
    <row r="252" spans="1:3">
      <c r="A252" s="103"/>
      <c r="B252" s="103"/>
      <c r="C252" s="184"/>
    </row>
    <row r="253" spans="1:3">
      <c r="A253" s="103"/>
      <c r="B253" s="103"/>
      <c r="C253" s="184"/>
    </row>
    <row r="254" spans="1:3">
      <c r="A254" s="103"/>
      <c r="B254" s="103"/>
      <c r="C254" s="184"/>
    </row>
    <row r="255" spans="1:3">
      <c r="A255" s="103"/>
      <c r="B255" s="103"/>
      <c r="C255" s="184"/>
    </row>
    <row r="256" spans="1:3">
      <c r="A256" s="103"/>
      <c r="B256" s="103"/>
      <c r="C256" s="184"/>
    </row>
    <row r="257" spans="1:3">
      <c r="A257" s="103"/>
      <c r="B257" s="103"/>
      <c r="C257" s="184"/>
    </row>
    <row r="258" spans="1:3">
      <c r="A258" s="103"/>
      <c r="B258" s="103"/>
      <c r="C258" s="184"/>
    </row>
    <row r="259" spans="1:3">
      <c r="A259" s="103"/>
      <c r="B259" s="103"/>
      <c r="C259" s="184"/>
    </row>
    <row r="260" spans="1:3">
      <c r="A260" s="103"/>
      <c r="B260" s="103"/>
      <c r="C260" s="184"/>
    </row>
    <row r="261" spans="1:3">
      <c r="A261" s="103"/>
      <c r="B261" s="103"/>
      <c r="C261" s="184"/>
    </row>
    <row r="262" spans="1:3">
      <c r="C262" s="184"/>
    </row>
    <row r="263" spans="1:3">
      <c r="C263" s="184"/>
    </row>
    <row r="264" spans="1:3">
      <c r="C264" s="184"/>
    </row>
    <row r="265" spans="1:3">
      <c r="C265" s="184"/>
    </row>
    <row r="266" spans="1:3">
      <c r="C266" s="184"/>
    </row>
    <row r="267" spans="1:3">
      <c r="C267" s="184"/>
    </row>
    <row r="268" spans="1:3">
      <c r="C268" s="184"/>
    </row>
    <row r="269" spans="1:3">
      <c r="C269" s="184"/>
    </row>
    <row r="270" spans="1:3">
      <c r="C270" s="184"/>
    </row>
    <row r="271" spans="1:3">
      <c r="C271" s="184"/>
    </row>
    <row r="272" spans="1:3">
      <c r="C272" s="184"/>
    </row>
    <row r="273" spans="3:3">
      <c r="C273" s="184"/>
    </row>
    <row r="274" spans="3:3">
      <c r="C274" s="184"/>
    </row>
    <row r="275" spans="3:3">
      <c r="C275" s="184"/>
    </row>
    <row r="276" spans="3:3">
      <c r="C276" s="184"/>
    </row>
    <row r="277" spans="3:3">
      <c r="C277" s="184"/>
    </row>
    <row r="278" spans="3:3">
      <c r="C278" s="184"/>
    </row>
    <row r="279" spans="3:3">
      <c r="C279" s="184"/>
    </row>
  </sheetData>
  <mergeCells count="71">
    <mergeCell ref="A7:C7"/>
    <mergeCell ref="A18:B18"/>
    <mergeCell ref="A19:B19"/>
    <mergeCell ref="A49:B49"/>
    <mergeCell ref="A50:B50"/>
    <mergeCell ref="A20:B20"/>
    <mergeCell ref="A21:B21"/>
    <mergeCell ref="A22:B22"/>
    <mergeCell ref="A236:B236"/>
    <mergeCell ref="C196:C199"/>
    <mergeCell ref="A200:B200"/>
    <mergeCell ref="A202:B202"/>
    <mergeCell ref="C232:C234"/>
    <mergeCell ref="A235:B235"/>
    <mergeCell ref="C206:C209"/>
    <mergeCell ref="A210:B210"/>
    <mergeCell ref="A212:B212"/>
    <mergeCell ref="C216:C219"/>
    <mergeCell ref="A220:B220"/>
    <mergeCell ref="A222:B222"/>
    <mergeCell ref="A177:B177"/>
    <mergeCell ref="C185:C188"/>
    <mergeCell ref="A189:B189"/>
    <mergeCell ref="A191:B191"/>
    <mergeCell ref="A192:B192"/>
    <mergeCell ref="A182:B182"/>
    <mergeCell ref="A166:B166"/>
    <mergeCell ref="A167:B167"/>
    <mergeCell ref="C171:C174"/>
    <mergeCell ref="A176:B176"/>
    <mergeCell ref="A175:B175"/>
    <mergeCell ref="A155:B155"/>
    <mergeCell ref="A156:B156"/>
    <mergeCell ref="A157:B157"/>
    <mergeCell ref="C161:C164"/>
    <mergeCell ref="A165:B165"/>
    <mergeCell ref="A144:B144"/>
    <mergeCell ref="A145:B145"/>
    <mergeCell ref="A146:B146"/>
    <mergeCell ref="A147:B147"/>
    <mergeCell ref="C151:C154"/>
    <mergeCell ref="C140:C143"/>
    <mergeCell ref="A131:B131"/>
    <mergeCell ref="A116:B116"/>
    <mergeCell ref="A117:B117"/>
    <mergeCell ref="A129:B129"/>
    <mergeCell ref="A4:B4"/>
    <mergeCell ref="A6:B6"/>
    <mergeCell ref="A53:B53"/>
    <mergeCell ref="A106:B106"/>
    <mergeCell ref="A65:B65"/>
    <mergeCell ref="A103:B103"/>
    <mergeCell ref="A104:B104"/>
    <mergeCell ref="A105:B105"/>
    <mergeCell ref="A66:B66"/>
    <mergeCell ref="A91:B91"/>
    <mergeCell ref="A92:B92"/>
    <mergeCell ref="A90:B90"/>
    <mergeCell ref="A5:C5"/>
    <mergeCell ref="C61:C64"/>
    <mergeCell ref="C71:C74"/>
    <mergeCell ref="A75:B75"/>
    <mergeCell ref="A76:B76"/>
    <mergeCell ref="A77:B77"/>
    <mergeCell ref="A67:B67"/>
    <mergeCell ref="C112:C114"/>
    <mergeCell ref="A115:B115"/>
    <mergeCell ref="A100:B100"/>
    <mergeCell ref="A101:B101"/>
    <mergeCell ref="A102:B102"/>
    <mergeCell ref="A107:B107"/>
  </mergeCells>
  <pageMargins left="0.2" right="0" top="0.25" bottom="0.25" header="0.3" footer="0.3"/>
  <pageSetup paperSize="9" scale="65" fitToHeight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view="pageBreakPreview" topLeftCell="A13" zoomScaleNormal="100" zoomScaleSheetLayoutView="100" workbookViewId="0">
      <selection activeCell="H11" sqref="H11:I11"/>
    </sheetView>
  </sheetViews>
  <sheetFormatPr defaultRowHeight="13.5"/>
  <cols>
    <col min="1" max="1" width="17.85546875" style="77" customWidth="1"/>
    <col min="2" max="2" width="17.42578125" style="77" customWidth="1"/>
    <col min="3" max="3" width="9.140625" style="77"/>
    <col min="4" max="4" width="15" style="77" customWidth="1"/>
    <col min="5" max="5" width="9.140625" style="77"/>
    <col min="6" max="6" width="10.28515625" style="77" customWidth="1"/>
    <col min="7" max="7" width="20" style="77" customWidth="1"/>
    <col min="8" max="8" width="16.5703125" style="77" customWidth="1"/>
    <col min="9" max="9" width="15.7109375" style="77" customWidth="1"/>
    <col min="10" max="16384" width="9.140625" style="77"/>
  </cols>
  <sheetData>
    <row r="1" spans="1:9">
      <c r="A1" s="74"/>
      <c r="B1" s="74"/>
      <c r="C1" s="74"/>
      <c r="D1" s="74"/>
      <c r="E1" s="74"/>
      <c r="F1" s="74"/>
      <c r="G1" s="74"/>
      <c r="H1" s="74"/>
      <c r="I1" s="75" t="s">
        <v>242</v>
      </c>
    </row>
    <row r="2" spans="1:9">
      <c r="A2" s="74"/>
      <c r="B2" s="74"/>
      <c r="C2" s="74"/>
      <c r="D2" s="74"/>
      <c r="E2" s="74"/>
      <c r="F2" s="74"/>
      <c r="G2" s="74"/>
      <c r="H2" s="74"/>
      <c r="I2" s="75" t="s">
        <v>198</v>
      </c>
    </row>
    <row r="3" spans="1:9">
      <c r="A3" s="74"/>
      <c r="B3" s="74"/>
      <c r="C3" s="74"/>
      <c r="D3" s="74"/>
      <c r="E3" s="74"/>
      <c r="F3" s="74"/>
      <c r="G3" s="74"/>
      <c r="H3" s="74"/>
      <c r="I3" s="75" t="s">
        <v>1</v>
      </c>
    </row>
    <row r="4" spans="1:9">
      <c r="A4" s="74"/>
      <c r="B4" s="74"/>
      <c r="C4" s="74"/>
      <c r="D4" s="74"/>
      <c r="E4" s="74"/>
      <c r="F4" s="74"/>
      <c r="G4" s="74"/>
      <c r="H4" s="74"/>
      <c r="I4" s="74"/>
    </row>
    <row r="5" spans="1:9">
      <c r="A5" s="74"/>
      <c r="B5" s="74"/>
      <c r="C5" s="74"/>
      <c r="D5" s="74"/>
      <c r="E5" s="74"/>
      <c r="F5" s="74"/>
      <c r="G5" s="74"/>
      <c r="H5" s="74"/>
      <c r="I5" s="74"/>
    </row>
    <row r="6" spans="1:9">
      <c r="A6" s="347" t="s">
        <v>256</v>
      </c>
      <c r="B6" s="347"/>
      <c r="C6" s="347"/>
      <c r="D6" s="347"/>
      <c r="E6" s="347"/>
      <c r="F6" s="347"/>
      <c r="G6" s="347"/>
      <c r="H6" s="347"/>
      <c r="I6" s="347"/>
    </row>
    <row r="7" spans="1:9" ht="40.5" customHeight="1">
      <c r="A7" s="347"/>
      <c r="B7" s="347"/>
      <c r="C7" s="347"/>
      <c r="D7" s="347"/>
      <c r="E7" s="347"/>
      <c r="F7" s="347"/>
      <c r="G7" s="347"/>
      <c r="H7" s="347"/>
      <c r="I7" s="347"/>
    </row>
    <row r="8" spans="1:9" ht="17.25">
      <c r="A8" s="76"/>
      <c r="B8" s="76"/>
      <c r="C8" s="76"/>
      <c r="D8" s="76"/>
      <c r="E8" s="76"/>
      <c r="F8" s="76"/>
      <c r="G8" s="76"/>
      <c r="H8" s="74"/>
      <c r="I8" s="74"/>
    </row>
    <row r="9" spans="1:9" ht="48" customHeight="1">
      <c r="A9" s="347" t="s">
        <v>199</v>
      </c>
      <c r="B9" s="347"/>
      <c r="C9" s="347"/>
      <c r="D9" s="347"/>
      <c r="E9" s="347"/>
      <c r="F9" s="347"/>
      <c r="G9" s="347"/>
      <c r="H9" s="347"/>
      <c r="I9" s="347"/>
    </row>
    <row r="10" spans="1:9" ht="17.25">
      <c r="A10" s="76"/>
      <c r="B10" s="76"/>
      <c r="C10" s="76"/>
      <c r="D10" s="76"/>
      <c r="E10" s="76"/>
      <c r="F10" s="76"/>
      <c r="G10" s="76"/>
      <c r="H10" s="74"/>
      <c r="I10" s="74"/>
    </row>
    <row r="11" spans="1:9" ht="87.75" customHeight="1">
      <c r="A11" s="348" t="s">
        <v>200</v>
      </c>
      <c r="B11" s="348"/>
      <c r="C11" s="348"/>
      <c r="D11" s="348"/>
      <c r="E11" s="348"/>
      <c r="F11" s="348"/>
      <c r="G11" s="348" t="s">
        <v>201</v>
      </c>
      <c r="H11" s="348" t="s">
        <v>254</v>
      </c>
      <c r="I11" s="348"/>
    </row>
    <row r="12" spans="1:9" ht="59.25" customHeight="1">
      <c r="A12" s="348" t="s">
        <v>202</v>
      </c>
      <c r="B12" s="348"/>
      <c r="C12" s="348"/>
      <c r="D12" s="78" t="s">
        <v>203</v>
      </c>
      <c r="E12" s="78" t="s">
        <v>204</v>
      </c>
      <c r="F12" s="78" t="s">
        <v>205</v>
      </c>
      <c r="G12" s="348"/>
      <c r="H12" s="78" t="s">
        <v>206</v>
      </c>
      <c r="I12" s="78" t="s">
        <v>207</v>
      </c>
    </row>
    <row r="13" spans="1:9" ht="36" customHeight="1">
      <c r="A13" s="357" t="s">
        <v>208</v>
      </c>
      <c r="B13" s="357"/>
      <c r="C13" s="357"/>
      <c r="D13" s="357"/>
      <c r="E13" s="357"/>
      <c r="F13" s="357"/>
      <c r="G13" s="357"/>
      <c r="H13" s="357"/>
      <c r="I13" s="79">
        <f>I15+I19</f>
        <v>-21000</v>
      </c>
    </row>
    <row r="14" spans="1:9" ht="36" customHeight="1">
      <c r="A14" s="133" t="s">
        <v>243</v>
      </c>
      <c r="B14" s="133" t="s">
        <v>244</v>
      </c>
      <c r="C14" s="133" t="s">
        <v>245</v>
      </c>
      <c r="D14" s="355" t="s">
        <v>118</v>
      </c>
      <c r="E14" s="355"/>
      <c r="F14" s="355"/>
      <c r="G14" s="355"/>
      <c r="H14" s="355"/>
      <c r="I14" s="132">
        <f>SUM(I15)</f>
        <v>-13000</v>
      </c>
    </row>
    <row r="15" spans="1:9" ht="35.25" customHeight="1">
      <c r="A15" s="80" t="s">
        <v>189</v>
      </c>
      <c r="B15" s="352" t="s">
        <v>190</v>
      </c>
      <c r="C15" s="353"/>
      <c r="D15" s="353"/>
      <c r="E15" s="353"/>
      <c r="F15" s="353"/>
      <c r="G15" s="353"/>
      <c r="H15" s="354"/>
      <c r="I15" s="82">
        <f>SUM(I16)</f>
        <v>-13000</v>
      </c>
    </row>
    <row r="16" spans="1:9" ht="24.95" customHeight="1">
      <c r="A16" s="81" t="s">
        <v>0</v>
      </c>
      <c r="B16" s="81" t="s">
        <v>191</v>
      </c>
      <c r="C16" s="81"/>
      <c r="D16" s="81"/>
      <c r="E16" s="81" t="s">
        <v>0</v>
      </c>
      <c r="F16" s="81" t="s">
        <v>0</v>
      </c>
      <c r="G16" s="81" t="s">
        <v>0</v>
      </c>
      <c r="H16" s="81"/>
      <c r="I16" s="82">
        <f>SUM(I17)</f>
        <v>-13000</v>
      </c>
    </row>
    <row r="17" spans="1:9" ht="24.95" customHeight="1">
      <c r="A17" s="81" t="s">
        <v>192</v>
      </c>
      <c r="B17" s="81" t="s">
        <v>193</v>
      </c>
      <c r="C17" s="81"/>
      <c r="D17" s="81"/>
      <c r="E17" s="81" t="s">
        <v>194</v>
      </c>
      <c r="F17" s="81" t="s">
        <v>195</v>
      </c>
      <c r="G17" s="83"/>
      <c r="H17" s="81"/>
      <c r="I17" s="85">
        <f>SUM('2'!G143)</f>
        <v>-13000</v>
      </c>
    </row>
    <row r="18" spans="1:9" ht="24.95" customHeight="1">
      <c r="A18" s="134" t="s">
        <v>243</v>
      </c>
      <c r="B18" s="134" t="s">
        <v>244</v>
      </c>
      <c r="C18" s="134" t="s">
        <v>246</v>
      </c>
      <c r="D18" s="356" t="s">
        <v>119</v>
      </c>
      <c r="E18" s="356"/>
      <c r="F18" s="356"/>
      <c r="G18" s="356"/>
      <c r="H18" s="356"/>
      <c r="I18" s="85">
        <f>SUM(I19)</f>
        <v>-8000</v>
      </c>
    </row>
    <row r="19" spans="1:9" ht="29.25" customHeight="1">
      <c r="A19" s="80" t="s">
        <v>196</v>
      </c>
      <c r="B19" s="349" t="s">
        <v>82</v>
      </c>
      <c r="C19" s="350"/>
      <c r="D19" s="350"/>
      <c r="E19" s="350"/>
      <c r="F19" s="350"/>
      <c r="G19" s="350"/>
      <c r="H19" s="351"/>
      <c r="I19" s="82">
        <f>SUM(I20)</f>
        <v>-8000</v>
      </c>
    </row>
    <row r="20" spans="1:9" ht="24.95" customHeight="1">
      <c r="A20" s="81" t="s">
        <v>0</v>
      </c>
      <c r="B20" s="81" t="s">
        <v>191</v>
      </c>
      <c r="C20" s="81"/>
      <c r="D20" s="81"/>
      <c r="E20" s="81" t="s">
        <v>0</v>
      </c>
      <c r="F20" s="81" t="s">
        <v>0</v>
      </c>
      <c r="G20" s="84"/>
      <c r="H20" s="81"/>
      <c r="I20" s="82">
        <f>SUM(I21)</f>
        <v>-8000</v>
      </c>
    </row>
    <row r="21" spans="1:9" ht="24.95" customHeight="1">
      <c r="A21" s="81" t="s">
        <v>192</v>
      </c>
      <c r="B21" s="81" t="s">
        <v>193</v>
      </c>
      <c r="C21" s="81"/>
      <c r="D21" s="81"/>
      <c r="E21" s="81" t="s">
        <v>194</v>
      </c>
      <c r="F21" s="81" t="s">
        <v>195</v>
      </c>
      <c r="G21" s="83"/>
      <c r="H21" s="81"/>
      <c r="I21" s="85">
        <f>SUM('1'!D37)</f>
        <v>-8000</v>
      </c>
    </row>
  </sheetData>
  <mergeCells count="11">
    <mergeCell ref="B19:H19"/>
    <mergeCell ref="B15:H15"/>
    <mergeCell ref="D14:H14"/>
    <mergeCell ref="D18:H18"/>
    <mergeCell ref="A13:H13"/>
    <mergeCell ref="A9:I9"/>
    <mergeCell ref="A6:I7"/>
    <mergeCell ref="A11:F11"/>
    <mergeCell ref="G11:G12"/>
    <mergeCell ref="H11:I11"/>
    <mergeCell ref="A12:C12"/>
  </mergeCells>
  <pageMargins left="0.7" right="0.2" top="0.75" bottom="0" header="0.3" footer="0.3"/>
  <pageSetup paperSize="9" orientation="landscape" r:id="rId1"/>
  <ignoredErrors>
    <ignoredError sqref="I17 I2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topLeftCell="A7" zoomScaleNormal="100" zoomScaleSheetLayoutView="100" workbookViewId="0">
      <selection activeCell="G8" sqref="G8"/>
    </sheetView>
  </sheetViews>
  <sheetFormatPr defaultRowHeight="12.75"/>
  <cols>
    <col min="6" max="6" width="45" customWidth="1"/>
    <col min="7" max="7" width="23" customWidth="1"/>
  </cols>
  <sheetData>
    <row r="1" spans="1:8" ht="13.5">
      <c r="A1" s="74"/>
      <c r="B1" s="74"/>
      <c r="C1" s="74"/>
      <c r="D1" s="74"/>
      <c r="E1" s="74"/>
      <c r="F1" s="74"/>
      <c r="G1" s="75" t="s">
        <v>313</v>
      </c>
    </row>
    <row r="2" spans="1:8" ht="13.5">
      <c r="A2" s="74"/>
      <c r="B2" s="74"/>
      <c r="C2" s="74"/>
      <c r="D2" s="74"/>
      <c r="E2" s="74"/>
      <c r="F2" s="74"/>
      <c r="G2" s="75" t="s">
        <v>198</v>
      </c>
    </row>
    <row r="3" spans="1:8" ht="13.5">
      <c r="A3" s="74"/>
      <c r="B3" s="74"/>
      <c r="C3" s="74"/>
      <c r="D3" s="74"/>
      <c r="E3" s="74"/>
      <c r="F3" s="74"/>
      <c r="G3" s="75" t="s">
        <v>1</v>
      </c>
    </row>
    <row r="4" spans="1:8" ht="13.5">
      <c r="A4" s="74"/>
      <c r="B4" s="74"/>
      <c r="C4" s="74"/>
      <c r="D4" s="74"/>
      <c r="E4" s="74"/>
      <c r="F4" s="74"/>
      <c r="G4" s="74"/>
      <c r="H4" s="74"/>
    </row>
    <row r="5" spans="1:8" ht="13.5">
      <c r="A5" s="77"/>
      <c r="B5" s="77"/>
      <c r="C5" s="77"/>
      <c r="D5" s="77"/>
      <c r="E5" s="77"/>
      <c r="F5" s="77"/>
      <c r="G5" s="77"/>
      <c r="H5" s="77"/>
    </row>
    <row r="6" spans="1:8" ht="75.75" customHeight="1">
      <c r="A6" s="270" t="s">
        <v>241</v>
      </c>
      <c r="B6" s="270"/>
      <c r="C6" s="270"/>
      <c r="D6" s="270"/>
      <c r="E6" s="270"/>
      <c r="F6" s="270"/>
      <c r="G6" s="270"/>
      <c r="H6" s="77"/>
    </row>
    <row r="7" spans="1:8" ht="18" thickBot="1">
      <c r="A7" s="113"/>
      <c r="B7" s="113"/>
      <c r="C7" s="113"/>
      <c r="D7" s="113"/>
      <c r="E7" s="113"/>
      <c r="F7" s="113"/>
      <c r="G7" s="39" t="s">
        <v>249</v>
      </c>
      <c r="H7" s="77"/>
    </row>
    <row r="8" spans="1:8" ht="86.25">
      <c r="A8" s="358" t="s">
        <v>17</v>
      </c>
      <c r="B8" s="273"/>
      <c r="C8" s="273"/>
      <c r="D8" s="359" t="s">
        <v>3</v>
      </c>
      <c r="E8" s="273"/>
      <c r="F8" s="273" t="s">
        <v>13</v>
      </c>
      <c r="G8" s="40" t="s">
        <v>255</v>
      </c>
      <c r="H8" s="77"/>
    </row>
    <row r="9" spans="1:8" ht="78.75">
      <c r="A9" s="3" t="s">
        <v>8</v>
      </c>
      <c r="B9" s="4" t="s">
        <v>9</v>
      </c>
      <c r="C9" s="4" t="s">
        <v>10</v>
      </c>
      <c r="D9" s="6" t="s">
        <v>11</v>
      </c>
      <c r="E9" s="4" t="s">
        <v>12</v>
      </c>
      <c r="F9" s="360"/>
      <c r="G9" s="124" t="s">
        <v>14</v>
      </c>
      <c r="H9" s="77"/>
    </row>
    <row r="10" spans="1:8" ht="17.25">
      <c r="A10" s="126"/>
      <c r="B10" s="126"/>
      <c r="C10" s="126"/>
      <c r="D10" s="126"/>
      <c r="E10" s="126"/>
      <c r="F10" s="114" t="s">
        <v>34</v>
      </c>
      <c r="G10" s="20">
        <f>G12</f>
        <v>-7954600</v>
      </c>
      <c r="H10" s="77"/>
    </row>
    <row r="11" spans="1:8" ht="17.25">
      <c r="A11" s="126"/>
      <c r="B11" s="126"/>
      <c r="C11" s="126"/>
      <c r="D11" s="126"/>
      <c r="E11" s="126"/>
      <c r="F11" s="126" t="s">
        <v>33</v>
      </c>
      <c r="G11" s="16"/>
      <c r="H11" s="77"/>
    </row>
    <row r="12" spans="1:8" ht="34.5">
      <c r="A12" s="114" t="s">
        <v>123</v>
      </c>
      <c r="B12" s="126"/>
      <c r="C12" s="126"/>
      <c r="D12" s="126"/>
      <c r="E12" s="126"/>
      <c r="F12" s="114" t="s">
        <v>124</v>
      </c>
      <c r="G12" s="111">
        <f>SUM(G14)</f>
        <v>-7954600</v>
      </c>
      <c r="H12" s="77"/>
    </row>
    <row r="13" spans="1:8" ht="17.25">
      <c r="A13" s="126"/>
      <c r="B13" s="126"/>
      <c r="C13" s="126"/>
      <c r="D13" s="126"/>
      <c r="E13" s="126"/>
      <c r="F13" s="126" t="s">
        <v>33</v>
      </c>
      <c r="G13" s="111"/>
      <c r="H13" s="77"/>
    </row>
    <row r="14" spans="1:8" ht="34.5">
      <c r="A14" s="126"/>
      <c r="B14" s="114" t="s">
        <v>37</v>
      </c>
      <c r="C14" s="126"/>
      <c r="D14" s="126"/>
      <c r="E14" s="126"/>
      <c r="F14" s="114" t="s">
        <v>125</v>
      </c>
      <c r="G14" s="111">
        <f>SUM(G16)</f>
        <v>-7954600</v>
      </c>
      <c r="H14" s="77"/>
    </row>
    <row r="15" spans="1:8" ht="17.25">
      <c r="A15" s="126"/>
      <c r="B15" s="126"/>
      <c r="C15" s="126"/>
      <c r="D15" s="126"/>
      <c r="E15" s="126"/>
      <c r="F15" s="126" t="s">
        <v>33</v>
      </c>
      <c r="G15" s="111"/>
      <c r="H15" s="77"/>
    </row>
    <row r="16" spans="1:8" ht="34.5">
      <c r="A16" s="126"/>
      <c r="B16" s="126"/>
      <c r="C16" s="114" t="s">
        <v>37</v>
      </c>
      <c r="D16" s="126"/>
      <c r="E16" s="126"/>
      <c r="F16" s="126" t="s">
        <v>103</v>
      </c>
      <c r="G16" s="111">
        <f>SUM(G18)</f>
        <v>-7954600</v>
      </c>
      <c r="H16" s="77"/>
    </row>
    <row r="17" spans="1:8" ht="17.25">
      <c r="A17" s="126"/>
      <c r="B17" s="126"/>
      <c r="C17" s="126"/>
      <c r="D17" s="126"/>
      <c r="E17" s="126"/>
      <c r="F17" s="126" t="s">
        <v>33</v>
      </c>
      <c r="G17" s="111"/>
      <c r="H17" s="77"/>
    </row>
    <row r="18" spans="1:8" ht="34.5">
      <c r="A18" s="126"/>
      <c r="B18" s="126"/>
      <c r="C18" s="126"/>
      <c r="D18" s="114" t="s">
        <v>126</v>
      </c>
      <c r="E18" s="126"/>
      <c r="F18" s="126" t="s">
        <v>103</v>
      </c>
      <c r="G18" s="111">
        <f>SUM(G20)</f>
        <v>-7954600</v>
      </c>
      <c r="H18" s="77"/>
    </row>
    <row r="19" spans="1:8" ht="17.25">
      <c r="A19" s="126"/>
      <c r="B19" s="126"/>
      <c r="C19" s="126"/>
      <c r="D19" s="126"/>
      <c r="E19" s="126"/>
      <c r="F19" s="126" t="s">
        <v>33</v>
      </c>
      <c r="G19" s="111"/>
      <c r="H19" s="77"/>
    </row>
    <row r="20" spans="1:8" ht="34.5">
      <c r="A20" s="126"/>
      <c r="B20" s="126"/>
      <c r="C20" s="126"/>
      <c r="D20" s="126"/>
      <c r="E20" s="126">
        <v>11001</v>
      </c>
      <c r="F20" s="126" t="s">
        <v>103</v>
      </c>
      <c r="G20" s="111">
        <f>G22</f>
        <v>-7954600</v>
      </c>
      <c r="H20" s="77"/>
    </row>
    <row r="21" spans="1:8" ht="17.25">
      <c r="A21" s="126"/>
      <c r="B21" s="126"/>
      <c r="C21" s="126"/>
      <c r="D21" s="126"/>
      <c r="E21" s="126"/>
      <c r="F21" s="126" t="s">
        <v>23</v>
      </c>
      <c r="G21" s="111"/>
      <c r="H21" s="77"/>
    </row>
    <row r="22" spans="1:8" ht="17.25">
      <c r="A22" s="126"/>
      <c r="B22" s="126"/>
      <c r="C22" s="126"/>
      <c r="D22" s="126"/>
      <c r="E22" s="126"/>
      <c r="F22" s="112" t="s">
        <v>127</v>
      </c>
      <c r="G22" s="111">
        <f>G23</f>
        <v>-7954600</v>
      </c>
      <c r="H22" s="77"/>
    </row>
    <row r="23" spans="1:8" ht="51.75">
      <c r="A23" s="126"/>
      <c r="B23" s="126"/>
      <c r="C23" s="126"/>
      <c r="D23" s="126"/>
      <c r="E23" s="126"/>
      <c r="F23" s="126" t="s">
        <v>24</v>
      </c>
      <c r="G23" s="111">
        <f t="shared" ref="G23:G25" si="0">SUM(G25)</f>
        <v>-7954600</v>
      </c>
      <c r="H23" s="77"/>
    </row>
    <row r="24" spans="1:8" ht="17.25">
      <c r="A24" s="126"/>
      <c r="B24" s="126"/>
      <c r="C24" s="126"/>
      <c r="D24" s="126"/>
      <c r="E24" s="126"/>
      <c r="F24" s="126" t="s">
        <v>34</v>
      </c>
      <c r="G24" s="111">
        <f t="shared" si="0"/>
        <v>-7954600</v>
      </c>
      <c r="H24" s="77"/>
    </row>
    <row r="25" spans="1:8" ht="17.25">
      <c r="A25" s="126"/>
      <c r="B25" s="126"/>
      <c r="C25" s="126"/>
      <c r="D25" s="126"/>
      <c r="E25" s="126"/>
      <c r="F25" s="112" t="s">
        <v>39</v>
      </c>
      <c r="G25" s="111">
        <f t="shared" si="0"/>
        <v>-7954600</v>
      </c>
      <c r="H25" s="77"/>
    </row>
    <row r="26" spans="1:8" ht="17.25">
      <c r="A26" s="126"/>
      <c r="B26" s="126"/>
      <c r="C26" s="126"/>
      <c r="D26" s="126"/>
      <c r="E26" s="126"/>
      <c r="F26" s="126" t="s">
        <v>128</v>
      </c>
      <c r="G26" s="111">
        <f>SUM(G27)</f>
        <v>-7954600</v>
      </c>
      <c r="H26" s="77"/>
    </row>
    <row r="27" spans="1:8" ht="17.25">
      <c r="A27" s="126"/>
      <c r="B27" s="126"/>
      <c r="C27" s="126"/>
      <c r="D27" s="126"/>
      <c r="E27" s="126"/>
      <c r="F27" s="126" t="s">
        <v>129</v>
      </c>
      <c r="G27" s="111">
        <f>'1'!D175</f>
        <v>-7954600</v>
      </c>
      <c r="H27" s="77"/>
    </row>
  </sheetData>
  <mergeCells count="4">
    <mergeCell ref="A6:G6"/>
    <mergeCell ref="A8:C8"/>
    <mergeCell ref="D8:E8"/>
    <mergeCell ref="F8:F9"/>
  </mergeCells>
  <pageMargins left="0.7" right="0.7" top="0.75" bottom="0.75" header="0.3" footer="0.3"/>
  <pageSetup paperSize="9" scale="78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'4'!Print_Area</vt:lpstr>
      <vt:lpstr>'5'!Print_Area</vt:lpstr>
      <vt:lpstr>'7'!Print_Area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2022-12-05T07:49:06Z</cp:lastPrinted>
  <dcterms:created xsi:type="dcterms:W3CDTF">2003-05-20T07:22:10Z</dcterms:created>
  <dcterms:modified xsi:type="dcterms:W3CDTF">2022-12-13T09:59:19Z</dcterms:modified>
</cp:coreProperties>
</file>