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naghagic1\"/>
    </mc:Choice>
  </mc:AlternateContent>
  <bookViews>
    <workbookView xWindow="0" yWindow="0" windowWidth="20490" windowHeight="7050" tabRatio="423" activeTab="6"/>
  </bookViews>
  <sheets>
    <sheet name="1" sheetId="41" r:id="rId1"/>
    <sheet name="2" sheetId="35" r:id="rId2"/>
    <sheet name="3" sheetId="36" r:id="rId3"/>
    <sheet name="4" sheetId="42" r:id="rId4"/>
    <sheet name="5" sheetId="39" r:id="rId5"/>
    <sheet name="6" sheetId="40" r:id="rId6"/>
    <sheet name="7" sheetId="43" r:id="rId7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Functional1" localSheetId="5">#REF!</definedName>
    <definedName name="Functional1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_xlnm.Print_Area" localSheetId="0">'1'!$A$1:$D$37</definedName>
    <definedName name="_xlnm.Print_Area" localSheetId="6">'7'!$A$1:$G$13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0" i="40" l="1"/>
  <c r="D12" i="41" l="1"/>
  <c r="D33" i="41"/>
  <c r="D26" i="41" s="1"/>
  <c r="D17" i="42" l="1"/>
  <c r="D9" i="42" s="1"/>
  <c r="G49" i="36"/>
  <c r="G32" i="36" s="1"/>
  <c r="G31" i="36"/>
  <c r="G19" i="36" s="1"/>
  <c r="C13" i="35"/>
  <c r="D17" i="35"/>
  <c r="G13" i="35" s="1"/>
  <c r="G30" i="36" l="1"/>
  <c r="G25" i="36"/>
  <c r="G27" i="36"/>
  <c r="G29" i="36"/>
  <c r="G23" i="36"/>
  <c r="G28" i="36"/>
  <c r="G48" i="36"/>
  <c r="D15" i="42"/>
  <c r="G15" i="36"/>
  <c r="G46" i="36"/>
  <c r="D11" i="42"/>
  <c r="G42" i="36"/>
  <c r="D13" i="35"/>
  <c r="G15" i="35"/>
  <c r="G11" i="35"/>
  <c r="G38" i="36"/>
  <c r="G34" i="36"/>
  <c r="D15" i="35"/>
  <c r="D11" i="35"/>
  <c r="G17" i="35"/>
  <c r="G21" i="36"/>
  <c r="G17" i="36"/>
  <c r="G13" i="36"/>
  <c r="G12" i="36" s="1"/>
  <c r="G10" i="36" s="1"/>
  <c r="G47" i="36"/>
  <c r="G44" i="36"/>
  <c r="G40" i="36"/>
  <c r="G36" i="36"/>
  <c r="D13" i="42"/>
  <c r="B21" i="40"/>
  <c r="B20" i="40"/>
  <c r="B19" i="40"/>
  <c r="B18" i="40"/>
  <c r="B17" i="40"/>
  <c r="B16" i="40"/>
  <c r="C11" i="42"/>
  <c r="B13" i="40" l="1"/>
  <c r="A13" i="40"/>
  <c r="B26" i="39"/>
  <c r="C23" i="39"/>
  <c r="C23" i="40" s="1"/>
  <c r="C38" i="39" l="1"/>
  <c r="C41" i="40" s="1"/>
  <c r="B37" i="40" l="1"/>
  <c r="B33" i="39" l="1"/>
  <c r="B36" i="40" s="1"/>
  <c r="B32" i="39"/>
  <c r="B35" i="40" s="1"/>
  <c r="B31" i="39"/>
  <c r="B34" i="40" s="1"/>
  <c r="B30" i="40"/>
  <c r="F42" i="36"/>
  <c r="C13" i="42" s="1"/>
  <c r="F40" i="36"/>
  <c r="E42" i="36"/>
  <c r="B13" i="42" s="1"/>
  <c r="D40" i="36"/>
  <c r="A13" i="42" s="1"/>
  <c r="A26" i="39" s="1"/>
  <c r="B30" i="39" s="1"/>
  <c r="B33" i="40" s="1"/>
  <c r="B15" i="35"/>
  <c r="A15" i="35"/>
  <c r="A7" i="39" l="1"/>
  <c r="H15" i="35" l="1"/>
  <c r="H13" i="35" s="1"/>
  <c r="H11" i="35" s="1"/>
  <c r="F15" i="35"/>
  <c r="F13" i="35" s="1"/>
  <c r="F11" i="35" s="1"/>
  <c r="E15" i="35"/>
  <c r="E13" i="35" s="1"/>
  <c r="E11" i="35" s="1"/>
</calcChain>
</file>

<file path=xl/sharedStrings.xml><?xml version="1.0" encoding="utf-8"?>
<sst xmlns="http://schemas.openxmlformats.org/spreadsheetml/2006/main" count="236" uniqueCount="149">
  <si>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</si>
  <si>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</si>
  <si>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</si>
  <si>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</si>
  <si>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</si>
  <si>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Հավելված 3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</si>
  <si>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</si>
  <si>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</si>
  <si>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</si>
  <si>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</si>
  <si>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</si>
  <si>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</si>
  <si>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</si>
  <si>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</si>
  <si>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</si>
  <si>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</si>
  <si>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</si>
  <si>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</si>
  <si>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</si>
  <si>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միջոցառումներ</t>
  </si>
  <si>
    <t xml:space="preserve"> Ծրագրի միջոցառումները </t>
  </si>
  <si>
    <t xml:space="preserve"> Միջոցառման վրա կատարվող ծախսը (հազար դրամ) </t>
  </si>
  <si>
    <t>Ցուցանիշների փոփոխությունը (ավելացումները նշված են դրական նշանով, իսկ նվազեցումները` փակագծերում)</t>
  </si>
  <si>
    <t xml:space="preserve"> Միջոցա ռում</t>
  </si>
  <si>
    <t xml:space="preserve"> 01</t>
  </si>
  <si>
    <t>այդ թվում` ըստ կատարողների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</si>
  <si>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</si>
  <si>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1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</si>
  <si>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</si>
  <si>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</si>
  <si>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</si>
  <si>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>01</t>
  </si>
  <si>
    <t xml:space="preserve"> այդ թվում` բյուջետային ծախսերի տնտեսագիտական դասակարգման հոդվածներ</t>
  </si>
  <si>
    <t xml:space="preserve"> - Նախագծահետազոտական ծախսեր</t>
  </si>
  <si>
    <t>Հանրության կողմից անմիջականորեն օգտագործվող ակտիվների հետ կապված միջոցառումներ</t>
  </si>
  <si>
    <t>Հավելված  N 2</t>
  </si>
  <si>
    <t>___________  ___-ի N _______ -Ն    որոշման</t>
  </si>
  <si>
    <t>հազար դրամ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</si>
  <si>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</si>
  <si>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</si>
  <si>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</si>
  <si>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Ծրագիր</t>
  </si>
  <si>
    <t>Միջոցառում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</si>
  <si>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</si>
  <si>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</si>
  <si>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</si>
  <si>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</si>
  <si>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</si>
  <si>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</si>
  <si>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 xml:space="preserve"> այդ թվում` ըստ կատարողների</t>
  </si>
  <si>
    <t>ՈՉ ՖԻՆԱՆՍԱԿԱՆ ԱԿՏԻՎՆԵՐԻ ԳԾՈՎ ԾԱԽՍԵՐ</t>
  </si>
  <si>
    <t xml:space="preserve">ԱՅԼ ՀԻՄՆԱԿԱՆ ՄԻՋՈՑՆԵՐ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</si>
  <si>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</si>
  <si>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փոփոխությունը (ավելացումները նշված են դրական նշանով)  </t>
  </si>
  <si>
    <t xml:space="preserve"> ԸՆԴԱՄԵՆԸ </t>
  </si>
  <si>
    <t>Հավելված 6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</si>
  <si>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</si>
  <si>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</si>
  <si>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</si>
  <si>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ՄԱՍ 1. ՊԵՏԱԿԱՆ ՄԱՐՄՆԻ ԳԾՈՎ ԱՐԴՅՈՒՆՔԱՅԻՆ (ԿԱՏԱՐՈՂԱԿԱՆ) ՑՈՒՑԱՆԻՇՆԵՐԸ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</si>
  <si>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</si>
  <si>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</si>
  <si>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</si>
  <si>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</si>
  <si>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</si>
  <si>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</si>
  <si>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</si>
  <si>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Ծրագրի միջոցառումները</t>
  </si>
  <si>
    <t>Հավելված 5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</si>
  <si>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</si>
  <si>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</si>
  <si>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</si>
  <si>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</si>
  <si>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</si>
  <si>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</si>
  <si>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</si>
  <si>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06,  խումբ N 01,  դաս N 01, Բնակարանային շինարարություն</t>
  </si>
  <si>
    <t xml:space="preserve">                                                                                                                                                                          </t>
  </si>
  <si>
    <t xml:space="preserve">ՄԱՍ III. ԾԱՌԱՅՈՒԹՅՈՒՆՆԵՐ           </t>
  </si>
  <si>
    <t>դրամ</t>
  </si>
  <si>
    <t>Տարի</t>
  </si>
  <si>
    <t>այդ թվում` ըստ ուղղությունների</t>
  </si>
  <si>
    <t xml:space="preserve"> 1212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</si>
  <si>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</si>
  <si>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</si>
  <si>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</si>
  <si>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ՀՀ տարածքային կառավարման և ենթակառուցվածքների նախարարություն</t>
  </si>
  <si>
    <t>Հավելված 4</t>
  </si>
  <si>
    <t>Ծրագրային դասիչը</t>
  </si>
  <si>
    <t xml:space="preserve">Հավելված N 7   </t>
  </si>
  <si>
    <t>ՀՀ համայնքներում բազմաբնակարան շենքերի տեխնիկական վիճակի բարելավում</t>
  </si>
  <si>
    <t xml:space="preserve">2022 թվականի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</si>
  <si>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N5  ՀԱՎԵԼՎԱԾԻ  N1  ԱՂՅՈՒՍԱԿՈՒՄ ԿԱՏԱՐՎՈՂ ՓՈՓՈԽՈՒԹՅՈՒՆՆԵՐԸ ԵՎ ԼՐԱՑՈՒՄՆԵՐԸ</t>
  </si>
  <si>
    <t xml:space="preserve">ՀՀ կառավարության 2022 թվականի </t>
  </si>
  <si>
    <t>ՀԱՅԱՍՏԱՆԻ ՀԱՆՐԱՊԵՏՈՒԹՅԱՆ 2022 ԹՎԱԿԱՆԻ ՊԵՏԱԿԱՆ ԲՅՈՒՋԵԻ ՄԱՍԻՆ ՕՐԵՆՔԻ N 1 ՀԱՎԵԼՎԱԾԻ N  3 ԱՂՅՈՒՍԱԿՈՒՄ ԿԱՏԱՐՎՈՂ ԼՐԱՑՈՒՄԸ</t>
  </si>
  <si>
    <t>ՀԱՅԱՍՏԱՆԻ ՀԱՆՐԱՊԵՏՈՒԹՅԱՆ ԿԱՌԱՎԱՐՈՒԹՅԱՆ 2021 ԹՎԱԿԱՆԻ ԴԵԿՏԵՄԲԵՐԻ 23-Ի N 2121-Ն ՈՐՈՇՄԱՆ N 3 ԵՎ N 4 ՀԱՎԵԼՎԱԾՆԵՐՈՒՄ ԿԱՏԱՐՎՈՂ ՓՈՓՈԽՈՒԹՅՈՒՆՆԵՐԸ ԵՎ  ԼՐԱՑՈՒՄՆԵՐԸ</t>
  </si>
  <si>
    <t xml:space="preserve">ՀՀ կառավարության  2022 թվականի </t>
  </si>
  <si>
    <t>ՀԱՅԱՍՏԱՆԻ ՀԱՆՐԱՊԵՏՈՒԹՅԱՆ ԿԱՌԱՎԱՐՈՒԹՅԱՆ 2021 ԹՎԱԿԱՆԻ ԴԵԿՏԵՄԲԵՐԻ 23-Ի N 2121-Ն ՈՐՈՇՄԱՆ N5 ՀԱՎԵԼՎԱԾԻ N 2 ԱՂՅՈՒՍԱԿՈՒՄ  ԿԱՏԱՐՎՈՂ ԼՐԱՑՈՒՄԸ</t>
  </si>
  <si>
    <t>ՀՀ կառավարության 2022 թվականի ___________  ___-ի N _______ -Ն    որոշման</t>
  </si>
  <si>
    <t xml:space="preserve">ՀՀ տարածքային կառավարման և ենթակառուցվածքների նախարարություն 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</si>
  <si>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</si>
  <si>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</si>
  <si>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</si>
  <si>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Տրանսֆերտների տրամադրում</t>
  </si>
  <si>
    <t>10</t>
  </si>
  <si>
    <t xml:space="preserve"> ՍՈՑԻԱԼԱԿԱՆ ՊԱՇՏՊԱՆՈՒԹՅՈՒՆ</t>
  </si>
  <si>
    <t xml:space="preserve"> ՀՀ  տարածքային կառավարման և ենթակառուցվածքների նախարարության միգրացիոն ծառայություն</t>
  </si>
  <si>
    <t xml:space="preserve"> ԸՆԹԱՑԻԿ ԾԱԽՍԵՐ</t>
  </si>
  <si>
    <t xml:space="preserve"> Ծրագրի դասիչը </t>
  </si>
  <si>
    <t xml:space="preserve"> Ծրագրի անվանումը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</si>
  <si>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</si>
  <si>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</si>
  <si>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</si>
  <si>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</si>
  <si>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</si>
  <si>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</si>
  <si>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Շահառուների ընտրության չափանիշներ </t>
  </si>
  <si>
    <t xml:space="preserve"> Արդյունքի չափորոշիչներ </t>
  </si>
  <si>
    <t xml:space="preserve"> Աղյուսակ 9.1.35 </t>
  </si>
  <si>
    <t xml:space="preserve"> ՀՀ  տարածքային կառավարման և ենթակառուցվածքների նախարարության միգրացիոն ծառայություն </t>
  </si>
  <si>
    <t xml:space="preserve"> ՄԱՍ 1. ՊԵՏԱԿԱՆ ՄԱՐՄՆԻ ԳԾՈՎ ԱՐԴՅՈՒՆՔԱՅԻՆ (ԿԱՏԱՐՈՂԱԿԱՆ) ՑՈՒՑԱՆԻՇՆԵՐԸ </t>
  </si>
  <si>
    <t>Աղյուսակ 9.7</t>
  </si>
  <si>
    <t>ՀՀ համայնքներում անբավարար տեխնիկական վիճակում գտնվող վթարային շենքերի ուժեղացման-վերականգնման (ամրացման) աշխատանքներ, նախագծանախահաշվային փաստաթղթերի ձեռքբերում</t>
  </si>
  <si>
    <t xml:space="preserve"> ՀՀ Շիրակի մարզպետարան </t>
  </si>
  <si>
    <t>Աղյուսակ 9.1.55</t>
  </si>
  <si>
    <t xml:space="preserve"> ՀՀ Շիրակի մարզպետարան</t>
  </si>
  <si>
    <t xml:space="preserve"> ՀՀ-ում փախստական ճանաչված և ապաստան ստացած անձանց վարձակալությամբ բնակարանների ձեռքբերման ծախսերի փոխհատուցման տրամադրում</t>
  </si>
  <si>
    <t>09</t>
  </si>
  <si>
    <t>02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</si>
  <si>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</si>
  <si>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</si>
  <si>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</si>
  <si>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</si>
  <si>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Բնակարանային նպաստներ բյուջեից</t>
  </si>
  <si>
    <t xml:space="preserve"> ՀՀ-ում փախստական ճանաչված և ապաստան ստացած անձանց մինչև 9 ամիս տևողությամբ բնակարաններ վարձակալելու նպատակով փոխհատուցման տրամադրում</t>
  </si>
  <si>
    <t xml:space="preserve">ՀՀ Տարածքային կառավարման և ենթակառուցվածքների նախարարություն </t>
  </si>
  <si>
    <t xml:space="preserve"> ՀՀ-ում փախստական ճանաչված և ապաստան ստացած անձանց վարձակալությամբ բնակարանների ձեռքբերման ծախսերի փոխհատուցման տրամադրում </t>
  </si>
  <si>
    <t xml:space="preserve"> ՀՀ-ում փախստական ճանաչված և ապաստան ստացած անձանց մինչև 9 ամիս տևողությամբ բնակարաններ վարձակալելու նպատակով փոխհատուցման տրամադրում </t>
  </si>
  <si>
    <t xml:space="preserve">Տրանսֆերտների տրամադրում </t>
  </si>
  <si>
    <t xml:space="preserve">Ժամանակավոր կացարանով ապահովման խնդիր ունեցող ՀՀ-ում փախստական ճանաչված անձինք </t>
  </si>
  <si>
    <t>1212    21002    ՀՀ համայնքներում բազմաբնակարան շենքերի պայմանների բարելավում</t>
  </si>
  <si>
    <t>ՀԱՅԱՍՏԱՆԻ ՀԱՆՐԱՊԵՏՈՒԹՅԱՆ ԿԱՌԱՎԱՐՈՒԹՅԱՆ 2021 ԹՎԱԿԱՆԻ ԴԵԿՏԵՄԲԵՐԻ 23-Ի ԹԻՎ 2121-Ն ՈՐՈՇՄԱՆ N9.1 ՀԱՎԵԼՎԱԾԻ 9.1.35 ԵՎ 9.1.55  ԱՂՅՈՒՍԱԿՆԵՐՈՒՄ ԿԱՏԱՐՎՈՂ ՓՈՓՈԽՈՒԹՅՈՒՆԸ ԵՎ ԼՐԱՑՈՒՄԸ</t>
  </si>
  <si>
    <t>ՄԱ</t>
  </si>
  <si>
    <t xml:space="preserve">ՀԱՅԱՍՏԱՆԻ ՀԱՆՐԱՊԵՏՈՒԹՅԱՆ ԿԱՌԱՎԱՐՈՒԹՅԱՆ 2021 ԹՎԱԿԱՆԻ ԴԵԿՏԵՄԲԵՐԻ 23-Ի 
N 2121-Ն ՈՐՈՇՄԱՆ N 10 ՀԱՎԵԼՎԱԾՈՒՄ ԿԱՏԱՐՎՈՂ ԼՐԱՑՈՒՄԸ
</t>
  </si>
  <si>
    <r>
      <t xml:space="preserve">ՀԱՅԱՍՏԱՆԻ ՀԱՆՐԱՊԵՏՈՒԹՅԱՆ ԿԱՌԱՎԱՐՈՒԹՅԱՆ 2021 ԹՎԱԿԱՆԻ ԴԵԿՏԵՄԲԵՐԻ 23-Ի ԹԻՎ 2121-Ն ՈՐՈՇՄԱՆ N9 ՀԱՎԵԼՎԱԾԻ  9.7  </t>
    </r>
    <r>
      <rPr>
        <sz val="12"/>
        <color rgb="FFFF0000"/>
        <rFont val="GHEA Grapalat"/>
        <family val="3"/>
      </rPr>
      <t xml:space="preserve"> </t>
    </r>
    <r>
      <rPr>
        <sz val="12"/>
        <color theme="1"/>
        <rFont val="GHEA Grapalat"/>
        <family val="3"/>
      </rPr>
      <t xml:space="preserve"> ԱՂՅՈՒՍԱԿՈՒՄ ԿԱՏԱՐՎՈՂ ՓՈՓՈԽՈՒԹՅՈՒՆԸ ԵՎ ԼՐԱՑՈՒՄԸ</t>
    </r>
  </si>
  <si>
    <t>Փորձաքննության ծառայություններ</t>
  </si>
  <si>
    <t>ՀՀ Շիրակի մարզի Գյումրի քաղաքի Տիգրան Մեծ N 5 շենքի անբավարար տեխնիկական վիճակում գտնվող թվով 3 մուտքերի ուժեղացման-վերականգնման (ամրացման) նախագծանախահաշվային փաստաթղթերի փորձաքննության ծառայությունների ձեռքբերում</t>
  </si>
  <si>
    <t>Գյումրի քաղաքի Տիգրան Մեծ N 5 շենքի անբավարար տեխնիկական վիճակում գտնվող թվով 3
մուտքերի ուժեղացման-վերականգնման (ամրացման) նախագծանախահաշվային փաստաթղթերի
փորձաքննության ծառայությունների ձեռքբերում, հատ</t>
  </si>
  <si>
    <t>700 000.0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</si>
</sst>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0.0"/>
    <numFmt numFmtId="168" formatCode="#,##0.0"/>
    <numFmt numFmtId="169" formatCode="##,##0.00;\(##,##0.00\);\-"/>
  </numFmts>
  <fonts count="3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theme="1" tint="4.9989318521683403E-2"/>
      <name val="GHEA Grapalat"/>
      <family val="3"/>
    </font>
    <font>
      <i/>
      <sz val="8"/>
      <name val="GHEA Grapalat"/>
      <family val="2"/>
    </font>
    <font>
      <sz val="12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FF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164" fontId="7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7" fillId="0" borderId="0">
      <alignment horizontal="left" vertical="top" wrapText="1"/>
    </xf>
    <xf numFmtId="164" fontId="11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7" fillId="0" borderId="0">
      <alignment horizontal="left" vertical="top" wrapText="1"/>
    </xf>
    <xf numFmtId="0" fontId="7" fillId="0" borderId="0">
      <alignment horizontal="left" vertical="top" wrapText="1"/>
    </xf>
    <xf numFmtId="164" fontId="20" fillId="0" borderId="0" applyFill="0" applyBorder="0" applyProtection="0">
      <alignment horizontal="right" vertical="top"/>
    </xf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0" borderId="15" applyNumberFormat="0" applyFill="0" applyAlignment="0" applyProtection="0"/>
    <xf numFmtId="0" fontId="25" fillId="0" borderId="16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0" applyNumberFormat="0" applyBorder="0" applyAlignment="0" applyProtection="0"/>
    <xf numFmtId="0" fontId="29" fillId="7" borderId="17" applyNumberFormat="0" applyAlignment="0" applyProtection="0"/>
    <xf numFmtId="0" fontId="30" fillId="8" borderId="18" applyNumberFormat="0" applyAlignment="0" applyProtection="0"/>
    <xf numFmtId="0" fontId="31" fillId="8" borderId="17" applyNumberFormat="0" applyAlignment="0" applyProtection="0"/>
    <xf numFmtId="0" fontId="32" fillId="0" borderId="19" applyNumberFormat="0" applyFill="0" applyAlignment="0" applyProtection="0"/>
    <xf numFmtId="0" fontId="33" fillId="9" borderId="20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22" applyNumberFormat="0" applyFill="0" applyAlignment="0" applyProtection="0"/>
    <xf numFmtId="0" fontId="3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7" fillId="18" borderId="0" applyNumberFormat="0" applyBorder="0" applyAlignment="0" applyProtection="0"/>
    <xf numFmtId="0" fontId="3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7" fillId="22" borderId="0" applyNumberFormat="0" applyBorder="0" applyAlignment="0" applyProtection="0"/>
    <xf numFmtId="0" fontId="3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7" fillId="26" borderId="0" applyNumberFormat="0" applyBorder="0" applyAlignment="0" applyProtection="0"/>
    <xf numFmtId="0" fontId="3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7" fillId="34" borderId="0" applyNumberFormat="0" applyBorder="0" applyAlignment="0" applyProtection="0"/>
    <xf numFmtId="0" fontId="1" fillId="10" borderId="21" applyNumberFormat="0" applyFont="0" applyAlignment="0" applyProtection="0"/>
  </cellStyleXfs>
  <cellXfs count="206">
    <xf numFmtId="0" fontId="0" fillId="0" borderId="0" xfId="0"/>
    <xf numFmtId="0" fontId="15" fillId="2" borderId="9" xfId="0" applyFont="1" applyFill="1" applyBorder="1" applyAlignment="1">
      <alignment horizontal="left" vertical="top" wrapText="1"/>
    </xf>
    <xf numFmtId="0" fontId="15" fillId="0" borderId="9" xfId="0" applyFont="1" applyBorder="1" applyAlignment="1">
      <alignment horizontal="center" vertical="top"/>
    </xf>
    <xf numFmtId="0" fontId="16" fillId="2" borderId="9" xfId="0" applyFont="1" applyFill="1" applyBorder="1" applyAlignment="1">
      <alignment horizontal="left" vertical="top" wrapText="1"/>
    </xf>
    <xf numFmtId="0" fontId="15" fillId="0" borderId="0" xfId="0" applyFont="1"/>
    <xf numFmtId="0" fontId="15" fillId="0" borderId="9" xfId="0" applyFont="1" applyBorder="1"/>
    <xf numFmtId="0" fontId="15" fillId="0" borderId="0" xfId="0" applyFont="1" applyBorder="1"/>
    <xf numFmtId="0" fontId="10" fillId="2" borderId="0" xfId="8" applyFont="1" applyFill="1" applyAlignment="1">
      <alignment horizontal="left" vertical="center" wrapText="1"/>
    </xf>
    <xf numFmtId="0" fontId="10" fillId="2" borderId="0" xfId="8" applyFont="1" applyFill="1" applyAlignment="1">
      <alignment horizontal="center" vertical="center" wrapText="1"/>
    </xf>
    <xf numFmtId="0" fontId="10" fillId="2" borderId="8" xfId="8" applyFont="1" applyFill="1" applyBorder="1" applyAlignment="1">
      <alignment horizontal="right" wrapText="1"/>
    </xf>
    <xf numFmtId="0" fontId="10" fillId="2" borderId="6" xfId="8" applyFont="1" applyFill="1" applyBorder="1" applyAlignment="1">
      <alignment horizontal="center" vertical="center" wrapText="1"/>
    </xf>
    <xf numFmtId="0" fontId="10" fillId="2" borderId="9" xfId="8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vertical="top" wrapText="1"/>
    </xf>
    <xf numFmtId="168" fontId="15" fillId="0" borderId="9" xfId="0" applyNumberFormat="1" applyFont="1" applyBorder="1" applyAlignment="1">
      <alignment horizontal="center" vertical="center"/>
    </xf>
    <xf numFmtId="0" fontId="15" fillId="0" borderId="0" xfId="0" applyFont="1" applyFill="1" applyAlignment="1">
      <alignment horizontal="right"/>
    </xf>
    <xf numFmtId="0" fontId="8" fillId="2" borderId="0" xfId="8" applyFont="1" applyFill="1" applyAlignment="1">
      <alignment horizontal="right" vertical="center" wrapText="1"/>
    </xf>
    <xf numFmtId="0" fontId="15" fillId="0" borderId="0" xfId="0" applyFont="1" applyAlignment="1"/>
    <xf numFmtId="0" fontId="15" fillId="3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center" wrapText="1"/>
    </xf>
    <xf numFmtId="0" fontId="15" fillId="0" borderId="9" xfId="0" applyFont="1" applyBorder="1" applyAlignment="1">
      <alignment horizontal="center"/>
    </xf>
    <xf numFmtId="168" fontId="17" fillId="3" borderId="9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168" fontId="15" fillId="3" borderId="9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vertical="center"/>
    </xf>
    <xf numFmtId="0" fontId="15" fillId="3" borderId="11" xfId="0" applyFont="1" applyFill="1" applyBorder="1" applyAlignment="1">
      <alignment vertical="center" wrapText="1"/>
    </xf>
    <xf numFmtId="0" fontId="15" fillId="3" borderId="12" xfId="0" applyFont="1" applyFill="1" applyBorder="1" applyAlignment="1">
      <alignment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8" fillId="2" borderId="0" xfId="0" applyFont="1" applyFill="1" applyAlignment="1">
      <alignment horizontal="left" vertical="top" wrapText="1"/>
    </xf>
    <xf numFmtId="0" fontId="10" fillId="0" borderId="0" xfId="0" applyFont="1"/>
    <xf numFmtId="0" fontId="13" fillId="2" borderId="9" xfId="0" applyFont="1" applyFill="1" applyBorder="1" applyAlignment="1">
      <alignment horizontal="left" vertical="top" wrapText="1"/>
    </xf>
    <xf numFmtId="0" fontId="15" fillId="0" borderId="0" xfId="0" applyFont="1" applyAlignment="1">
      <alignment horizontal="justify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left" vertical="top" wrapText="1"/>
    </xf>
    <xf numFmtId="0" fontId="15" fillId="0" borderId="9" xfId="0" applyFont="1" applyBorder="1" applyAlignment="1">
      <alignment horizontal="left" vertical="center" wrapText="1"/>
    </xf>
    <xf numFmtId="0" fontId="15" fillId="2" borderId="2" xfId="0" applyFont="1" applyFill="1" applyBorder="1" applyAlignment="1">
      <alignment vertical="top" wrapText="1"/>
    </xf>
    <xf numFmtId="0" fontId="15" fillId="2" borderId="4" xfId="0" applyFont="1" applyFill="1" applyBorder="1" applyAlignment="1">
      <alignment vertical="top" wrapText="1"/>
    </xf>
    <xf numFmtId="0" fontId="15" fillId="2" borderId="9" xfId="0" applyFont="1" applyFill="1" applyBorder="1" applyAlignment="1">
      <alignment horizontal="center" vertical="center" wrapText="1"/>
    </xf>
    <xf numFmtId="0" fontId="15" fillId="0" borderId="0" xfId="1" applyFont="1"/>
    <xf numFmtId="0" fontId="18" fillId="0" borderId="0" xfId="1" applyFont="1"/>
    <xf numFmtId="166" fontId="19" fillId="2" borderId="9" xfId="7" applyNumberFormat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10" fillId="2" borderId="9" xfId="8" applyFont="1" applyFill="1" applyBorder="1" applyAlignment="1">
      <alignment horizontal="left" vertical="top" wrapText="1"/>
    </xf>
    <xf numFmtId="0" fontId="18" fillId="2" borderId="0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center" wrapText="1"/>
    </xf>
    <xf numFmtId="0" fontId="10" fillId="0" borderId="0" xfId="8" applyFont="1">
      <alignment horizontal="left" vertical="top" wrapText="1"/>
    </xf>
    <xf numFmtId="0" fontId="10" fillId="0" borderId="9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10" fillId="2" borderId="9" xfId="8" applyFont="1" applyFill="1" applyBorder="1">
      <alignment horizontal="left" vertical="top" wrapText="1"/>
    </xf>
    <xf numFmtId="0" fontId="10" fillId="2" borderId="0" xfId="8" applyFont="1" applyFill="1">
      <alignment horizontal="left" vertical="top" wrapText="1"/>
    </xf>
    <xf numFmtId="164" fontId="10" fillId="2" borderId="7" xfId="6" applyNumberFormat="1" applyFont="1" applyFill="1" applyBorder="1" applyAlignment="1">
      <alignment horizontal="right" vertical="center"/>
    </xf>
    <xf numFmtId="169" fontId="10" fillId="2" borderId="7" xfId="6" applyNumberFormat="1" applyFont="1" applyFill="1" applyBorder="1" applyAlignment="1">
      <alignment horizontal="right" vertical="center"/>
    </xf>
    <xf numFmtId="0" fontId="10" fillId="2" borderId="5" xfId="8" applyFont="1" applyFill="1" applyBorder="1" applyAlignment="1">
      <alignment horizontal="left" vertical="top" wrapText="1"/>
    </xf>
    <xf numFmtId="0" fontId="10" fillId="2" borderId="5" xfId="8" applyFont="1" applyFill="1" applyBorder="1">
      <alignment horizontal="left" vertical="top" wrapText="1"/>
    </xf>
    <xf numFmtId="168" fontId="15" fillId="0" borderId="9" xfId="0" applyNumberFormat="1" applyFont="1" applyBorder="1" applyAlignment="1">
      <alignment horizontal="center" vertical="center" wrapText="1"/>
    </xf>
    <xf numFmtId="168" fontId="15" fillId="0" borderId="0" xfId="0" applyNumberFormat="1" applyFont="1" applyBorder="1" applyAlignment="1">
      <alignment horizontal="center" vertical="center" wrapText="1"/>
    </xf>
    <xf numFmtId="0" fontId="10" fillId="0" borderId="0" xfId="8" applyFont="1" applyAlignment="1">
      <alignment horizontal="left" vertical="top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/>
    <xf numFmtId="0" fontId="8" fillId="2" borderId="0" xfId="8" applyFont="1" applyFill="1" applyAlignment="1">
      <alignment vertical="center" wrapText="1"/>
    </xf>
    <xf numFmtId="0" fontId="10" fillId="2" borderId="0" xfId="8" applyFont="1" applyFill="1" applyAlignment="1">
      <alignment vertical="center" wrapText="1"/>
    </xf>
    <xf numFmtId="0" fontId="15" fillId="0" borderId="0" xfId="0" applyFont="1" applyFill="1"/>
    <xf numFmtId="0" fontId="15" fillId="0" borderId="4" xfId="0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168" fontId="15" fillId="0" borderId="7" xfId="0" applyNumberFormat="1" applyFont="1" applyBorder="1" applyAlignment="1">
      <alignment horizontal="center" vertical="center" wrapText="1"/>
    </xf>
    <xf numFmtId="168" fontId="15" fillId="0" borderId="2" xfId="0" applyNumberFormat="1" applyFont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center" wrapText="1"/>
    </xf>
    <xf numFmtId="0" fontId="10" fillId="2" borderId="10" xfId="0" applyFont="1" applyFill="1" applyBorder="1" applyAlignment="1">
      <alignment horizontal="left" vertical="top" wrapText="1"/>
    </xf>
    <xf numFmtId="0" fontId="15" fillId="2" borderId="10" xfId="0" applyFont="1" applyFill="1" applyBorder="1" applyAlignment="1">
      <alignment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2" borderId="13" xfId="0" applyFont="1" applyFill="1" applyBorder="1" applyAlignment="1">
      <alignment vertical="top" wrapText="1"/>
    </xf>
    <xf numFmtId="0" fontId="16" fillId="2" borderId="5" xfId="0" applyFont="1" applyFill="1" applyBorder="1" applyAlignment="1">
      <alignment vertical="top" wrapText="1"/>
    </xf>
    <xf numFmtId="0" fontId="16" fillId="2" borderId="10" xfId="0" applyFont="1" applyFill="1" applyBorder="1" applyAlignment="1">
      <alignment vertical="top" wrapText="1"/>
    </xf>
    <xf numFmtId="0" fontId="16" fillId="2" borderId="7" xfId="0" applyFont="1" applyFill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10" fillId="0" borderId="9" xfId="0" applyFont="1" applyBorder="1" applyAlignment="1">
      <alignment horizontal="left" vertical="top" wrapText="1"/>
    </xf>
    <xf numFmtId="164" fontId="10" fillId="0" borderId="9" xfId="6" applyFont="1" applyFill="1" applyBorder="1" applyAlignment="1">
      <alignment horizontal="center" vertical="top"/>
    </xf>
    <xf numFmtId="0" fontId="15" fillId="0" borderId="0" xfId="0" applyFont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164" fontId="10" fillId="0" borderId="9" xfId="0" applyNumberFormat="1" applyFont="1" applyBorder="1" applyAlignment="1">
      <alignment horizontal="center" vertical="top" wrapText="1"/>
    </xf>
    <xf numFmtId="0" fontId="9" fillId="0" borderId="9" xfId="14" applyFont="1" applyBorder="1">
      <alignment horizontal="left" vertical="top" wrapText="1"/>
    </xf>
    <xf numFmtId="0" fontId="10" fillId="0" borderId="9" xfId="14" applyFont="1" applyBorder="1">
      <alignment horizontal="left" vertical="top" wrapText="1"/>
    </xf>
    <xf numFmtId="0" fontId="10" fillId="0" borderId="9" xfId="14" applyFont="1" applyBorder="1" applyAlignment="1">
      <alignment horizontal="center" vertical="top"/>
    </xf>
    <xf numFmtId="164" fontId="9" fillId="0" borderId="9" xfId="6" applyFont="1" applyFill="1" applyBorder="1" applyAlignment="1">
      <alignment horizontal="center" vertical="center"/>
    </xf>
    <xf numFmtId="0" fontId="15" fillId="0" borderId="9" xfId="0" applyFont="1" applyBorder="1" applyAlignment="1">
      <alignment vertical="center" wrapText="1"/>
    </xf>
    <xf numFmtId="164" fontId="10" fillId="0" borderId="9" xfId="6" applyFont="1" applyFill="1" applyBorder="1" applyAlignment="1">
      <alignment horizontal="center" vertical="center"/>
    </xf>
    <xf numFmtId="0" fontId="10" fillId="0" borderId="9" xfId="0" applyFont="1" applyBorder="1" applyAlignment="1">
      <alignment wrapText="1"/>
    </xf>
    <xf numFmtId="0" fontId="0" fillId="0" borderId="9" xfId="0" applyBorder="1" applyAlignment="1">
      <alignment horizontal="left" vertical="top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1" applyFont="1" applyBorder="1" applyAlignment="1">
      <alignment vertical="top" wrapText="1"/>
    </xf>
    <xf numFmtId="0" fontId="10" fillId="0" borderId="0" xfId="1" applyFont="1"/>
    <xf numFmtId="0" fontId="12" fillId="0" borderId="9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1" fillId="0" borderId="0" xfId="1" applyFont="1" applyAlignment="1">
      <alignment horizontal="left" vertical="top" wrapText="1"/>
    </xf>
    <xf numFmtId="0" fontId="12" fillId="0" borderId="0" xfId="1" applyFont="1" applyAlignment="1">
      <alignment vertical="top"/>
    </xf>
    <xf numFmtId="0" fontId="12" fillId="0" borderId="0" xfId="1" applyFont="1" applyAlignment="1">
      <alignment vertical="top" wrapText="1"/>
    </xf>
    <xf numFmtId="0" fontId="10" fillId="0" borderId="9" xfId="1" applyFont="1" applyBorder="1" applyAlignment="1">
      <alignment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left" vertical="center" wrapText="1"/>
    </xf>
    <xf numFmtId="0" fontId="10" fillId="0" borderId="10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left" vertical="top"/>
    </xf>
    <xf numFmtId="0" fontId="10" fillId="0" borderId="4" xfId="1" applyFont="1" applyBorder="1" applyAlignment="1">
      <alignment horizontal="left" vertical="top"/>
    </xf>
    <xf numFmtId="165" fontId="10" fillId="0" borderId="9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vertical="top" wrapText="1"/>
    </xf>
    <xf numFmtId="0" fontId="12" fillId="0" borderId="0" xfId="1" applyFont="1" applyAlignment="1">
      <alignment horizontal="left" vertical="top" wrapText="1"/>
    </xf>
    <xf numFmtId="0" fontId="10" fillId="0" borderId="13" xfId="1" applyFont="1" applyBorder="1" applyAlignment="1">
      <alignment horizontal="center" wrapText="1"/>
    </xf>
    <xf numFmtId="0" fontId="12" fillId="2" borderId="9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top" wrapText="1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9" xfId="0" applyFont="1" applyBorder="1" applyAlignment="1">
      <alignment vertical="top" wrapText="1"/>
    </xf>
    <xf numFmtId="166" fontId="10" fillId="2" borderId="9" xfId="7" applyNumberFormat="1" applyFont="1" applyFill="1" applyBorder="1" applyAlignment="1">
      <alignment vertical="center"/>
    </xf>
    <xf numFmtId="0" fontId="10" fillId="2" borderId="9" xfId="8" applyFont="1" applyFill="1" applyBorder="1" applyAlignment="1">
      <alignment horizontal="left" vertical="top"/>
    </xf>
    <xf numFmtId="0" fontId="10" fillId="2" borderId="9" xfId="8" applyFont="1" applyFill="1" applyBorder="1" applyAlignment="1">
      <alignment horizontal="center" vertical="top"/>
    </xf>
    <xf numFmtId="0" fontId="10" fillId="2" borderId="0" xfId="8" applyFont="1" applyFill="1" applyAlignment="1">
      <alignment horizontal="left" vertical="center"/>
    </xf>
    <xf numFmtId="0" fontId="10" fillId="2" borderId="0" xfId="8" applyFont="1" applyFill="1" applyAlignment="1">
      <alignment horizontal="right" vertical="center" wrapText="1"/>
    </xf>
    <xf numFmtId="0" fontId="10" fillId="2" borderId="0" xfId="8" applyFont="1" applyFill="1" applyAlignment="1">
      <alignment horizontal="center" vertical="center" wrapText="1"/>
    </xf>
    <xf numFmtId="0" fontId="10" fillId="0" borderId="9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0" xfId="0" applyFont="1" applyAlignment="1">
      <alignment horizontal="right"/>
    </xf>
    <xf numFmtId="0" fontId="10" fillId="0" borderId="3" xfId="0" applyFont="1" applyBorder="1" applyAlignment="1">
      <alignment horizontal="center" vertical="top" wrapText="1"/>
    </xf>
    <xf numFmtId="0" fontId="15" fillId="2" borderId="0" xfId="0" applyFont="1" applyFill="1"/>
    <xf numFmtId="0" fontId="10" fillId="2" borderId="6" xfId="8" applyFont="1" applyFill="1" applyBorder="1" applyAlignment="1">
      <alignment horizontal="left" vertical="center" wrapText="1"/>
    </xf>
    <xf numFmtId="164" fontId="10" fillId="2" borderId="6" xfId="9" applyNumberFormat="1" applyFont="1" applyFill="1" applyBorder="1" applyAlignment="1">
      <alignment horizontal="center" vertical="center"/>
    </xf>
    <xf numFmtId="167" fontId="10" fillId="2" borderId="9" xfId="8" applyNumberFormat="1" applyFont="1" applyFill="1" applyBorder="1" applyAlignment="1">
      <alignment horizontal="center" vertical="center" wrapText="1"/>
    </xf>
    <xf numFmtId="49" fontId="10" fillId="2" borderId="6" xfId="8" applyNumberFormat="1" applyFont="1" applyFill="1" applyBorder="1" applyAlignment="1">
      <alignment horizontal="left" vertical="center" wrapText="1"/>
    </xf>
    <xf numFmtId="0" fontId="10" fillId="2" borderId="9" xfId="8" applyFont="1" applyFill="1" applyBorder="1" applyAlignment="1">
      <alignment horizontal="left" vertical="center" wrapText="1"/>
    </xf>
    <xf numFmtId="164" fontId="10" fillId="2" borderId="9" xfId="8" applyNumberFormat="1" applyFont="1" applyFill="1" applyBorder="1" applyAlignment="1">
      <alignment horizontal="center" vertical="center" wrapText="1"/>
    </xf>
    <xf numFmtId="164" fontId="10" fillId="2" borderId="6" xfId="6" applyNumberFormat="1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vertical="top" wrapText="1"/>
    </xf>
    <xf numFmtId="0" fontId="10" fillId="2" borderId="0" xfId="8" applyFont="1" applyFill="1" applyAlignment="1">
      <alignment horizontal="right" vertical="center" wrapText="1"/>
    </xf>
    <xf numFmtId="0" fontId="10" fillId="2" borderId="1" xfId="8" applyFont="1" applyFill="1" applyBorder="1" applyAlignment="1">
      <alignment horizontal="center" vertical="center" wrapText="1"/>
    </xf>
    <xf numFmtId="0" fontId="10" fillId="2" borderId="0" xfId="8" applyFont="1" applyFill="1" applyAlignment="1">
      <alignment horizontal="center" vertical="center" wrapText="1"/>
    </xf>
    <xf numFmtId="166" fontId="10" fillId="2" borderId="9" xfId="7" applyNumberFormat="1" applyFont="1" applyFill="1" applyBorder="1" applyAlignment="1">
      <alignment horizontal="center" vertical="center" wrapText="1"/>
    </xf>
    <xf numFmtId="0" fontId="10" fillId="2" borderId="0" xfId="8" applyFont="1" applyFill="1" applyBorder="1" applyAlignment="1">
      <alignment vertical="center" wrapText="1"/>
    </xf>
    <xf numFmtId="165" fontId="10" fillId="2" borderId="9" xfId="8" applyNumberFormat="1" applyFont="1" applyFill="1" applyBorder="1" applyAlignment="1">
      <alignment horizontal="center" wrapText="1"/>
    </xf>
    <xf numFmtId="0" fontId="10" fillId="2" borderId="9" xfId="8" applyFont="1" applyFill="1" applyBorder="1" applyAlignment="1">
      <alignment horizontal="center" vertical="top" wrapText="1"/>
    </xf>
    <xf numFmtId="0" fontId="10" fillId="0" borderId="0" xfId="1" applyFont="1" applyAlignment="1"/>
    <xf numFmtId="0" fontId="10" fillId="0" borderId="0" xfId="1" applyFont="1" applyAlignment="1">
      <alignment horizontal="right"/>
    </xf>
    <xf numFmtId="0" fontId="10" fillId="0" borderId="9" xfId="14" applyFont="1" applyBorder="1" applyAlignment="1">
      <alignment horizontal="left" vertical="top" wrapText="1"/>
    </xf>
    <xf numFmtId="0" fontId="10" fillId="0" borderId="4" xfId="0" applyFont="1" applyBorder="1" applyAlignment="1">
      <alignment vertical="top" wrapText="1"/>
    </xf>
    <xf numFmtId="164" fontId="10" fillId="0" borderId="9" xfId="6" applyNumberFormat="1" applyFont="1" applyFill="1" applyBorder="1" applyAlignment="1">
      <alignment horizontal="center" vertical="top"/>
    </xf>
    <xf numFmtId="0" fontId="10" fillId="0" borderId="9" xfId="14" applyFont="1" applyFill="1" applyBorder="1">
      <alignment horizontal="left" vertical="top" wrapText="1"/>
    </xf>
    <xf numFmtId="0" fontId="15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0" xfId="8" applyFont="1" applyFill="1" applyAlignment="1">
      <alignment horizontal="left" vertical="center" wrapText="1"/>
    </xf>
    <xf numFmtId="49" fontId="10" fillId="0" borderId="9" xfId="0" applyNumberFormat="1" applyFont="1" applyFill="1" applyBorder="1" applyAlignment="1">
      <alignment vertical="top" wrapText="1"/>
    </xf>
    <xf numFmtId="0" fontId="15" fillId="0" borderId="9" xfId="0" applyFont="1" applyFill="1" applyBorder="1" applyAlignment="1">
      <alignment vertical="top" wrapText="1"/>
    </xf>
    <xf numFmtId="0" fontId="15" fillId="0" borderId="9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9" xfId="8" applyFont="1" applyFill="1" applyBorder="1" applyAlignment="1">
      <alignment vertical="top" wrapText="1"/>
    </xf>
    <xf numFmtId="49" fontId="10" fillId="0" borderId="9" xfId="8" applyNumberFormat="1" applyFont="1" applyFill="1" applyBorder="1" applyAlignment="1">
      <alignment vertical="top" wrapText="1"/>
    </xf>
    <xf numFmtId="0" fontId="10" fillId="0" borderId="9" xfId="0" applyFont="1" applyFill="1" applyBorder="1" applyAlignment="1">
      <alignment wrapText="1"/>
    </xf>
    <xf numFmtId="0" fontId="10" fillId="0" borderId="9" xfId="8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6" xfId="8" applyFont="1" applyFill="1" applyBorder="1" applyAlignment="1">
      <alignment horizontal="left" vertical="center" wrapText="1"/>
    </xf>
    <xf numFmtId="164" fontId="10" fillId="0" borderId="9" xfId="6" applyFont="1" applyFill="1" applyBorder="1">
      <alignment horizontal="right" vertical="top"/>
    </xf>
    <xf numFmtId="164" fontId="9" fillId="0" borderId="9" xfId="15" applyFont="1" applyFill="1" applyBorder="1">
      <alignment horizontal="right" vertical="top"/>
    </xf>
    <xf numFmtId="166" fontId="10" fillId="2" borderId="9" xfId="7" applyNumberFormat="1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top" wrapText="1"/>
    </xf>
    <xf numFmtId="0" fontId="10" fillId="2" borderId="1" xfId="8" applyFont="1" applyFill="1" applyBorder="1" applyAlignment="1">
      <alignment horizontal="center" vertical="center" wrapText="1"/>
    </xf>
    <xf numFmtId="0" fontId="10" fillId="2" borderId="0" xfId="8" applyFont="1" applyFill="1" applyAlignment="1">
      <alignment horizontal="right" vertical="center" wrapText="1"/>
    </xf>
    <xf numFmtId="0" fontId="10" fillId="2" borderId="0" xfId="8" applyFont="1" applyFill="1" applyBorder="1" applyAlignment="1">
      <alignment horizontal="right" vertical="center" wrapText="1"/>
    </xf>
    <xf numFmtId="0" fontId="10" fillId="2" borderId="0" xfId="8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Border="1" applyAlignment="1">
      <alignment horizontal="right" wrapText="1"/>
    </xf>
    <xf numFmtId="0" fontId="15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wrapText="1"/>
    </xf>
    <xf numFmtId="0" fontId="15" fillId="0" borderId="0" xfId="0" applyFont="1" applyFill="1" applyAlignment="1">
      <alignment horizontal="right"/>
    </xf>
    <xf numFmtId="0" fontId="10" fillId="2" borderId="2" xfId="8" applyFont="1" applyFill="1" applyBorder="1" applyAlignment="1">
      <alignment horizontal="center" vertical="center" wrapText="1"/>
    </xf>
    <xf numFmtId="0" fontId="10" fillId="2" borderId="3" xfId="8" applyFont="1" applyFill="1" applyBorder="1" applyAlignment="1">
      <alignment horizontal="center" vertical="center" wrapText="1"/>
    </xf>
    <xf numFmtId="0" fontId="10" fillId="2" borderId="4" xfId="8" applyFont="1" applyFill="1" applyBorder="1" applyAlignment="1">
      <alignment horizontal="center" vertical="center" wrapText="1"/>
    </xf>
    <xf numFmtId="0" fontId="10" fillId="2" borderId="5" xfId="8" applyFont="1" applyFill="1" applyBorder="1" applyAlignment="1">
      <alignment horizontal="center" vertical="center" wrapText="1"/>
    </xf>
    <xf numFmtId="0" fontId="10" fillId="2" borderId="7" xfId="8" applyFont="1" applyFill="1" applyBorder="1" applyAlignment="1">
      <alignment horizontal="center" vertical="center" wrapText="1"/>
    </xf>
    <xf numFmtId="0" fontId="10" fillId="0" borderId="9" xfId="8" applyFont="1" applyBorder="1" applyAlignment="1">
      <alignment horizontal="center" vertical="center" wrapText="1"/>
    </xf>
    <xf numFmtId="0" fontId="10" fillId="2" borderId="0" xfId="8" applyFont="1" applyFill="1" applyAlignment="1">
      <alignment horizontal="right" vertical="center"/>
    </xf>
    <xf numFmtId="0" fontId="15" fillId="0" borderId="0" xfId="0" applyFont="1" applyFill="1" applyAlignment="1">
      <alignment horizontal="center" wrapText="1"/>
    </xf>
    <xf numFmtId="0" fontId="12" fillId="2" borderId="9" xfId="0" applyFont="1" applyFill="1" applyBorder="1" applyAlignment="1">
      <alignment horizontal="left" vertical="top" wrapText="1"/>
    </xf>
    <xf numFmtId="0" fontId="10" fillId="0" borderId="2" xfId="1" applyFont="1" applyBorder="1" applyAlignment="1">
      <alignment horizontal="center" wrapText="1"/>
    </xf>
    <xf numFmtId="0" fontId="10" fillId="0" borderId="4" xfId="1" applyFont="1" applyBorder="1" applyAlignment="1">
      <alignment horizontal="center" wrapText="1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0" fillId="0" borderId="5" xfId="1" applyFont="1" applyBorder="1" applyAlignment="1">
      <alignment horizontal="center" vertical="top" wrapText="1"/>
    </xf>
    <xf numFmtId="0" fontId="10" fillId="0" borderId="10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vertical="top" wrapText="1"/>
    </xf>
    <xf numFmtId="0" fontId="12" fillId="2" borderId="0" xfId="0" applyFont="1" applyFill="1" applyAlignment="1">
      <alignment horizontal="left" vertical="top" wrapText="1"/>
    </xf>
    <xf numFmtId="0" fontId="15" fillId="0" borderId="0" xfId="0" applyFont="1" applyAlignment="1">
      <alignment horizontal="right" vertical="top"/>
    </xf>
    <xf numFmtId="0" fontId="10" fillId="2" borderId="0" xfId="0" applyFont="1" applyFill="1" applyAlignment="1">
      <alignment horizontal="center" wrapText="1"/>
    </xf>
    <xf numFmtId="0" fontId="15" fillId="0" borderId="0" xfId="0" applyFont="1" applyAlignment="1">
      <alignment horizontal="right" wrapText="1"/>
    </xf>
    <xf numFmtId="0" fontId="15" fillId="3" borderId="9" xfId="0" applyFont="1" applyFill="1" applyBorder="1" applyAlignment="1">
      <alignment wrapText="1"/>
    </xf>
    <xf numFmtId="0" fontId="15" fillId="2" borderId="9" xfId="0" applyFont="1" applyFill="1" applyBorder="1" applyAlignment="1">
      <alignment wrapText="1"/>
    </xf>
    <xf numFmtId="0" fontId="10" fillId="2" borderId="2" xfId="0" applyFont="1" applyFill="1" applyBorder="1" applyAlignment="1">
      <alignment horizontal="left" wrapText="1"/>
    </xf>
    <xf numFmtId="0" fontId="10" fillId="2" borderId="3" xfId="0" applyFont="1" applyFill="1" applyBorder="1" applyAlignment="1">
      <alignment horizontal="left" wrapText="1"/>
    </xf>
    <xf numFmtId="0" fontId="10" fillId="2" borderId="4" xfId="0" applyFont="1" applyFill="1" applyBorder="1" applyAlignment="1">
      <alignment horizontal="left" wrapText="1"/>
    </xf>
    <xf numFmtId="0" fontId="15" fillId="3" borderId="9" xfId="0" applyFont="1" applyFill="1" applyBorder="1" applyAlignment="1">
      <alignment horizontal="left" vertical="center"/>
    </xf>
    <xf numFmtId="0" fontId="15" fillId="0" borderId="0" xfId="0" applyFont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3" borderId="9" xfId="0" applyFont="1" applyFill="1" applyBorder="1" applyAlignment="1">
      <alignment horizontal="center" vertical="center" wrapText="1"/>
    </xf>
  </cellXfs>
  <cellStyles count="57">
    <cellStyle name="20% - Accent1" xfId="33" builtinId="30" customBuiltin="1"/>
    <cellStyle name="20% - Accent2" xfId="37" builtinId="34" customBuiltin="1"/>
    <cellStyle name="20% - Accent3" xfId="41" builtinId="38" customBuiltin="1"/>
    <cellStyle name="20% - Accent4" xfId="45" builtinId="42" customBuiltin="1"/>
    <cellStyle name="20% - Accent5" xfId="49" builtinId="46" customBuiltin="1"/>
    <cellStyle name="20% - Accent6" xfId="53" builtinId="50" customBuiltin="1"/>
    <cellStyle name="40% - Accent1" xfId="34" builtinId="31" customBuiltin="1"/>
    <cellStyle name="40% - Accent2" xfId="38" builtinId="35" customBuiltin="1"/>
    <cellStyle name="40% - Accent3" xfId="42" builtinId="39" customBuiltin="1"/>
    <cellStyle name="40% - Accent4" xfId="46" builtinId="43" customBuiltin="1"/>
    <cellStyle name="40% - Accent5" xfId="50" builtinId="47" customBuiltin="1"/>
    <cellStyle name="40% - Accent6" xfId="54" builtinId="51" customBuiltin="1"/>
    <cellStyle name="60% - Accent1" xfId="35" builtinId="32" customBuiltin="1"/>
    <cellStyle name="60% - Accent2" xfId="39" builtinId="36" customBuiltin="1"/>
    <cellStyle name="60% - Accent3" xfId="43" builtinId="40" customBuiltin="1"/>
    <cellStyle name="60% - Accent4" xfId="47" builtinId="44" customBuiltin="1"/>
    <cellStyle name="60% - Accent5" xfId="51" builtinId="48" customBuiltin="1"/>
    <cellStyle name="60% - Accent6" xfId="55" builtinId="52" customBuiltin="1"/>
    <cellStyle name="Accent1" xfId="32" builtinId="29" customBuiltin="1"/>
    <cellStyle name="Accent2" xfId="36" builtinId="33" customBuiltin="1"/>
    <cellStyle name="Accent3" xfId="40" builtinId="37" customBuiltin="1"/>
    <cellStyle name="Accent4" xfId="44" builtinId="41" customBuiltin="1"/>
    <cellStyle name="Accent5" xfId="48" builtinId="45" customBuiltin="1"/>
    <cellStyle name="Accent6" xfId="52" builtinId="49" customBuiltin="1"/>
    <cellStyle name="Bad" xfId="22" builtinId="27" customBuiltin="1"/>
    <cellStyle name="Calculation" xfId="26" builtinId="22" customBuiltin="1"/>
    <cellStyle name="Check Cell" xfId="28" builtinId="23" customBuiltin="1"/>
    <cellStyle name="Comma" xfId="7" builtinId="3"/>
    <cellStyle name="Comma 2" xfId="11"/>
    <cellStyle name="Explanatory Text" xfId="30" builtinId="53" customBuiltin="1"/>
    <cellStyle name="Good" xfId="21" builtinId="26" customBuiltin="1"/>
    <cellStyle name="Heading 1" xfId="17" builtinId="16" customBuiltin="1"/>
    <cellStyle name="Heading 2" xfId="18" builtinId="17" customBuiltin="1"/>
    <cellStyle name="Heading 3" xfId="19" builtinId="18" customBuiltin="1"/>
    <cellStyle name="Heading 4" xfId="20" builtinId="19" customBuiltin="1"/>
    <cellStyle name="Input" xfId="24" builtinId="20" customBuiltin="1"/>
    <cellStyle name="Linked Cell" xfId="27" builtinId="24" customBuiltin="1"/>
    <cellStyle name="Neutral" xfId="23" builtinId="28" customBuiltin="1"/>
    <cellStyle name="Normal" xfId="0" builtinId="0"/>
    <cellStyle name="Normal 10" xfId="4"/>
    <cellStyle name="Normal 12" xfId="14"/>
    <cellStyle name="Normal 2" xfId="1"/>
    <cellStyle name="Normal 3" xfId="3"/>
    <cellStyle name="Normal 4" xfId="5"/>
    <cellStyle name="Normal 5" xfId="10"/>
    <cellStyle name="Normal 8" xfId="8"/>
    <cellStyle name="Note 2" xfId="56"/>
    <cellStyle name="Output" xfId="25" builtinId="21" customBuiltin="1"/>
    <cellStyle name="Percent 2" xfId="2"/>
    <cellStyle name="Percent 3" xfId="12"/>
    <cellStyle name="SN_241" xfId="6"/>
    <cellStyle name="SN_b" xfId="9"/>
    <cellStyle name="SN_it" xfId="15"/>
    <cellStyle name="Title" xfId="16" builtinId="15" customBuiltin="1"/>
    <cellStyle name="Total" xfId="31" builtinId="25" customBuiltin="1"/>
    <cellStyle name="Warning Text" xfId="29" builtinId="11" customBuiltin="1"/>
    <cellStyle name="Обычный 2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34" zoomScaleNormal="100" workbookViewId="0">
      <selection activeCell="C7" sqref="C7:C8"/>
    </sheetView>
  </sheetViews>
  <sheetFormatPr defaultRowHeight="17.25" x14ac:dyDescent="0.25"/>
  <cols>
    <col min="1" max="1" width="10.85546875" style="139" bestFit="1" customWidth="1"/>
    <col min="2" max="2" width="22.140625" style="139" customWidth="1"/>
    <col min="3" max="3" width="79.7109375" style="7" customWidth="1"/>
    <col min="4" max="4" width="39" style="7" customWidth="1"/>
    <col min="5" max="5" width="14.140625" style="7" customWidth="1"/>
    <col min="6" max="6" width="14.42578125" style="7" customWidth="1"/>
    <col min="7" max="16384" width="9.140625" style="7"/>
  </cols>
  <sheetData>
    <row r="1" spans="1:7" ht="17.25" customHeight="1" x14ac:dyDescent="0.25">
      <c r="A1" s="168" t="s">
        <v>27</v>
      </c>
      <c r="B1" s="168"/>
      <c r="C1" s="168"/>
      <c r="D1" s="169"/>
      <c r="E1" s="141"/>
      <c r="F1" s="141"/>
      <c r="G1" s="64"/>
    </row>
    <row r="2" spans="1:7" ht="17.25" customHeight="1" x14ac:dyDescent="0.25">
      <c r="A2" s="168" t="s">
        <v>91</v>
      </c>
      <c r="B2" s="168"/>
      <c r="C2" s="168"/>
      <c r="D2" s="169"/>
      <c r="E2" s="141"/>
      <c r="F2" s="141"/>
      <c r="G2" s="64"/>
    </row>
    <row r="3" spans="1:7" ht="17.25" customHeight="1" x14ac:dyDescent="0.25">
      <c r="A3" s="168" t="s">
        <v>0</v>
      </c>
      <c r="B3" s="168"/>
      <c r="C3" s="168"/>
      <c r="D3" s="169"/>
      <c r="E3" s="141"/>
      <c r="F3" s="141"/>
      <c r="G3" s="64"/>
    </row>
    <row r="5" spans="1:7" ht="81.75" customHeight="1" x14ac:dyDescent="0.25">
      <c r="A5" s="170" t="s">
        <v>92</v>
      </c>
      <c r="B5" s="170"/>
      <c r="C5" s="170"/>
      <c r="D5" s="170"/>
      <c r="E5" s="64"/>
      <c r="F5" s="64"/>
    </row>
    <row r="6" spans="1:7" ht="29.25" customHeight="1" x14ac:dyDescent="0.25">
      <c r="D6" s="137" t="s">
        <v>37</v>
      </c>
      <c r="F6" s="120"/>
    </row>
    <row r="7" spans="1:7" ht="90" customHeight="1" x14ac:dyDescent="0.25">
      <c r="A7" s="167" t="s">
        <v>1</v>
      </c>
      <c r="B7" s="167"/>
      <c r="C7" s="167" t="s">
        <v>2</v>
      </c>
      <c r="D7" s="140" t="s">
        <v>22</v>
      </c>
    </row>
    <row r="8" spans="1:7" ht="41.25" customHeight="1" x14ac:dyDescent="0.25">
      <c r="A8" s="138" t="s">
        <v>3</v>
      </c>
      <c r="B8" s="138" t="s">
        <v>4</v>
      </c>
      <c r="C8" s="167"/>
      <c r="D8" s="11" t="s">
        <v>80</v>
      </c>
      <c r="G8" s="139"/>
    </row>
    <row r="9" spans="1:7" x14ac:dyDescent="0.25">
      <c r="A9" s="79"/>
      <c r="B9" s="113"/>
      <c r="C9" s="123" t="s">
        <v>8</v>
      </c>
      <c r="D9" s="81"/>
    </row>
    <row r="10" spans="1:7" x14ac:dyDescent="0.25">
      <c r="A10" s="79"/>
      <c r="B10" s="113"/>
      <c r="C10" s="123" t="s">
        <v>40</v>
      </c>
      <c r="D10" s="81"/>
    </row>
    <row r="11" spans="1:7" ht="17.25" customHeight="1" x14ac:dyDescent="0.25">
      <c r="A11" s="79"/>
      <c r="B11" s="116"/>
      <c r="C11" s="147" t="s">
        <v>99</v>
      </c>
      <c r="D11" s="81"/>
    </row>
    <row r="12" spans="1:7" x14ac:dyDescent="0.25">
      <c r="A12" s="79">
        <v>1070</v>
      </c>
      <c r="B12" s="116"/>
      <c r="C12" s="83" t="s">
        <v>13</v>
      </c>
      <c r="D12" s="84">
        <f>D20</f>
        <v>-700</v>
      </c>
    </row>
    <row r="13" spans="1:7" x14ac:dyDescent="0.25">
      <c r="A13" s="79"/>
      <c r="B13" s="116"/>
      <c r="C13" s="123" t="s">
        <v>100</v>
      </c>
      <c r="D13" s="81"/>
    </row>
    <row r="14" spans="1:7" x14ac:dyDescent="0.25">
      <c r="A14" s="79"/>
      <c r="B14" s="116"/>
      <c r="C14" s="85" t="s">
        <v>14</v>
      </c>
      <c r="D14" s="84"/>
    </row>
    <row r="15" spans="1:7" x14ac:dyDescent="0.3">
      <c r="A15" s="79"/>
      <c r="B15" s="116"/>
      <c r="C15" s="86" t="s">
        <v>101</v>
      </c>
      <c r="D15" s="20"/>
    </row>
    <row r="16" spans="1:7" x14ac:dyDescent="0.3">
      <c r="A16" s="79"/>
      <c r="B16" s="116"/>
      <c r="C16" s="85" t="s">
        <v>15</v>
      </c>
      <c r="D16" s="20"/>
    </row>
    <row r="17" spans="1:4" ht="34.5" x14ac:dyDescent="0.3">
      <c r="A17" s="79"/>
      <c r="B17" s="116"/>
      <c r="C17" s="86" t="s">
        <v>102</v>
      </c>
      <c r="D17" s="20"/>
    </row>
    <row r="18" spans="1:4" x14ac:dyDescent="0.3">
      <c r="A18" s="79"/>
      <c r="B18" s="5"/>
      <c r="C18" s="87" t="s">
        <v>19</v>
      </c>
      <c r="D18" s="87"/>
    </row>
    <row r="19" spans="1:4" x14ac:dyDescent="0.3">
      <c r="A19" s="79"/>
      <c r="B19" s="89">
        <v>12002</v>
      </c>
      <c r="C19" s="83" t="s">
        <v>16</v>
      </c>
      <c r="D19" s="20"/>
    </row>
    <row r="20" spans="1:4" ht="51.75" x14ac:dyDescent="0.25">
      <c r="A20" s="79"/>
      <c r="B20" s="89"/>
      <c r="C20" s="146" t="s">
        <v>126</v>
      </c>
      <c r="D20" s="148">
        <v>-700</v>
      </c>
    </row>
    <row r="21" spans="1:4" x14ac:dyDescent="0.3">
      <c r="A21" s="79"/>
      <c r="B21" s="89"/>
      <c r="C21" s="85" t="s">
        <v>17</v>
      </c>
      <c r="D21" s="20"/>
    </row>
    <row r="22" spans="1:4" ht="54" customHeight="1" x14ac:dyDescent="0.3">
      <c r="A22" s="79"/>
      <c r="B22" s="89"/>
      <c r="C22" s="146" t="s">
        <v>134</v>
      </c>
      <c r="D22" s="20"/>
    </row>
    <row r="23" spans="1:4" x14ac:dyDescent="0.3">
      <c r="A23" s="79"/>
      <c r="B23" s="89"/>
      <c r="C23" s="85" t="s">
        <v>18</v>
      </c>
      <c r="D23" s="20"/>
    </row>
    <row r="24" spans="1:4" x14ac:dyDescent="0.3">
      <c r="A24" s="79"/>
      <c r="B24" s="89"/>
      <c r="C24" s="146" t="s">
        <v>103</v>
      </c>
      <c r="D24" s="20"/>
    </row>
    <row r="25" spans="1:4" x14ac:dyDescent="0.25">
      <c r="A25" s="11" t="s">
        <v>82</v>
      </c>
      <c r="B25" s="2"/>
      <c r="C25" s="3" t="s">
        <v>13</v>
      </c>
      <c r="D25" s="117"/>
    </row>
    <row r="26" spans="1:4" x14ac:dyDescent="0.25">
      <c r="A26" s="11"/>
      <c r="B26" s="2"/>
      <c r="C26" s="1" t="s">
        <v>83</v>
      </c>
      <c r="D26" s="148">
        <f>D33</f>
        <v>700</v>
      </c>
    </row>
    <row r="27" spans="1:4" x14ac:dyDescent="0.25">
      <c r="A27" s="11"/>
      <c r="B27" s="2"/>
      <c r="C27" s="3" t="s">
        <v>14</v>
      </c>
      <c r="D27" s="148"/>
    </row>
    <row r="28" spans="1:4" x14ac:dyDescent="0.25">
      <c r="A28" s="11"/>
      <c r="B28" s="2"/>
      <c r="C28" s="1" t="s">
        <v>84</v>
      </c>
      <c r="D28" s="148"/>
    </row>
    <row r="29" spans="1:4" x14ac:dyDescent="0.25">
      <c r="A29" s="11"/>
      <c r="B29" s="2"/>
      <c r="C29" s="3" t="s">
        <v>15</v>
      </c>
      <c r="D29" s="148"/>
    </row>
    <row r="30" spans="1:4" ht="34.5" x14ac:dyDescent="0.25">
      <c r="A30" s="11"/>
      <c r="B30" s="2"/>
      <c r="C30" s="1" t="s">
        <v>85</v>
      </c>
      <c r="D30" s="148"/>
    </row>
    <row r="31" spans="1:4" x14ac:dyDescent="0.25">
      <c r="A31" s="118"/>
      <c r="B31" s="119"/>
      <c r="C31" s="11" t="s">
        <v>19</v>
      </c>
      <c r="D31" s="148"/>
    </row>
    <row r="32" spans="1:4" x14ac:dyDescent="0.25">
      <c r="A32" s="11"/>
      <c r="B32" s="2">
        <v>21002</v>
      </c>
      <c r="C32" s="3" t="s">
        <v>16</v>
      </c>
      <c r="D32" s="148"/>
    </row>
    <row r="33" spans="1:4" ht="34.5" x14ac:dyDescent="0.25">
      <c r="A33" s="11"/>
      <c r="B33" s="2"/>
      <c r="C33" s="70" t="s">
        <v>90</v>
      </c>
      <c r="D33" s="148">
        <f>-D20</f>
        <v>700</v>
      </c>
    </row>
    <row r="34" spans="1:4" x14ac:dyDescent="0.25">
      <c r="A34" s="11"/>
      <c r="B34" s="2"/>
      <c r="C34" s="3" t="s">
        <v>17</v>
      </c>
      <c r="D34" s="165"/>
    </row>
    <row r="35" spans="1:4" ht="69" x14ac:dyDescent="0.25">
      <c r="A35" s="11"/>
      <c r="B35" s="2"/>
      <c r="C35" s="1" t="s">
        <v>122</v>
      </c>
      <c r="D35" s="165"/>
    </row>
    <row r="36" spans="1:4" x14ac:dyDescent="0.25">
      <c r="A36" s="11"/>
      <c r="B36" s="2"/>
      <c r="C36" s="3" t="s">
        <v>18</v>
      </c>
      <c r="D36" s="165"/>
    </row>
    <row r="37" spans="1:4" ht="34.5" x14ac:dyDescent="0.25">
      <c r="A37" s="11"/>
      <c r="B37" s="2"/>
      <c r="C37" s="1" t="s">
        <v>34</v>
      </c>
      <c r="D37" s="165"/>
    </row>
  </sheetData>
  <mergeCells count="6">
    <mergeCell ref="A7:B7"/>
    <mergeCell ref="C7:C8"/>
    <mergeCell ref="A1:D1"/>
    <mergeCell ref="A2:D2"/>
    <mergeCell ref="A3:D3"/>
    <mergeCell ref="A5:D5"/>
  </mergeCells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7"/>
  <sheetViews>
    <sheetView topLeftCell="A13" zoomScaleNormal="100" workbookViewId="0">
      <selection activeCell="C17" sqref="C17"/>
    </sheetView>
  </sheetViews>
  <sheetFormatPr defaultRowHeight="17.25" x14ac:dyDescent="0.3"/>
  <cols>
    <col min="1" max="1" width="12.7109375" style="4" customWidth="1"/>
    <col min="2" max="2" width="18.140625" style="4" customWidth="1"/>
    <col min="3" max="3" width="60.42578125" style="4" customWidth="1"/>
    <col min="4" max="4" width="14.7109375" style="4" customWidth="1"/>
    <col min="5" max="5" width="18" style="4" customWidth="1"/>
    <col min="6" max="6" width="21.42578125" style="4" customWidth="1"/>
    <col min="7" max="7" width="21.5703125" style="4" customWidth="1"/>
    <col min="8" max="8" width="16.140625" style="4" customWidth="1"/>
    <col min="9" max="16384" width="9.140625" style="4"/>
  </cols>
  <sheetData>
    <row r="1" spans="1:44" ht="15.75" customHeight="1" x14ac:dyDescent="0.3">
      <c r="D1" s="65"/>
      <c r="E1" s="65"/>
      <c r="F1" s="176" t="s">
        <v>35</v>
      </c>
      <c r="G1" s="176"/>
      <c r="H1" s="176"/>
      <c r="I1" s="14"/>
    </row>
    <row r="2" spans="1:44" x14ac:dyDescent="0.3">
      <c r="D2" s="176" t="s">
        <v>93</v>
      </c>
      <c r="E2" s="176"/>
      <c r="F2" s="176"/>
      <c r="G2" s="176"/>
      <c r="H2" s="17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</row>
    <row r="3" spans="1:44" ht="15.75" customHeight="1" x14ac:dyDescent="0.3">
      <c r="D3" s="176" t="s">
        <v>36</v>
      </c>
      <c r="E3" s="176"/>
      <c r="F3" s="176"/>
      <c r="G3" s="176"/>
      <c r="H3" s="17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</row>
    <row r="4" spans="1:44" x14ac:dyDescent="0.3">
      <c r="D4" s="176"/>
      <c r="E4" s="176"/>
      <c r="F4" s="176"/>
      <c r="G4" s="14"/>
      <c r="H4" s="14"/>
      <c r="I4" s="14"/>
    </row>
    <row r="5" spans="1:44" ht="15.75" customHeight="1" x14ac:dyDescent="0.3">
      <c r="D5" s="176"/>
      <c r="E5" s="176"/>
      <c r="F5" s="176"/>
      <c r="G5" s="14"/>
      <c r="H5" s="14"/>
      <c r="I5" s="14"/>
    </row>
    <row r="6" spans="1:44" ht="31.5" customHeight="1" x14ac:dyDescent="0.3">
      <c r="A6" s="171" t="s">
        <v>94</v>
      </c>
      <c r="B6" s="171"/>
      <c r="C6" s="171"/>
      <c r="D6" s="171"/>
      <c r="E6" s="171"/>
      <c r="F6" s="171"/>
      <c r="G6" s="171"/>
      <c r="H6" s="171"/>
      <c r="I6" s="48"/>
    </row>
    <row r="7" spans="1:44" x14ac:dyDescent="0.3">
      <c r="B7" s="48"/>
      <c r="C7" s="48"/>
      <c r="D7" s="48"/>
      <c r="E7" s="48"/>
      <c r="F7" s="48"/>
      <c r="G7" s="172" t="s">
        <v>37</v>
      </c>
      <c r="H7" s="172"/>
      <c r="I7" s="48"/>
    </row>
    <row r="8" spans="1:44" ht="39" customHeight="1" x14ac:dyDescent="0.3">
      <c r="A8" s="173" t="s">
        <v>88</v>
      </c>
      <c r="B8" s="173"/>
      <c r="C8" s="174" t="s">
        <v>38</v>
      </c>
      <c r="D8" s="174" t="s">
        <v>39</v>
      </c>
      <c r="E8" s="175" t="s">
        <v>53</v>
      </c>
      <c r="F8" s="175"/>
      <c r="G8" s="175"/>
      <c r="H8" s="175"/>
      <c r="I8" s="48"/>
    </row>
    <row r="9" spans="1:44" ht="21.75" customHeight="1" x14ac:dyDescent="0.3">
      <c r="A9" s="173"/>
      <c r="B9" s="173"/>
      <c r="C9" s="174"/>
      <c r="D9" s="174"/>
      <c r="E9" s="174" t="s">
        <v>40</v>
      </c>
      <c r="F9" s="174"/>
      <c r="G9" s="174"/>
      <c r="H9" s="174"/>
    </row>
    <row r="10" spans="1:44" ht="99" customHeight="1" x14ac:dyDescent="0.3">
      <c r="A10" s="25" t="s">
        <v>41</v>
      </c>
      <c r="B10" s="25" t="s">
        <v>42</v>
      </c>
      <c r="C10" s="174"/>
      <c r="D10" s="174"/>
      <c r="E10" s="61" t="s">
        <v>43</v>
      </c>
      <c r="F10" s="61" t="s">
        <v>44</v>
      </c>
      <c r="G10" s="61" t="s">
        <v>45</v>
      </c>
      <c r="H10" s="61" t="s">
        <v>46</v>
      </c>
    </row>
    <row r="11" spans="1:44" ht="25.5" customHeight="1" x14ac:dyDescent="0.3">
      <c r="A11" s="66"/>
      <c r="B11" s="66"/>
      <c r="C11" s="67" t="s">
        <v>47</v>
      </c>
      <c r="D11" s="13">
        <f>D17</f>
        <v>700</v>
      </c>
      <c r="E11" s="13">
        <f t="shared" ref="E11:H11" si="0">+E13</f>
        <v>0</v>
      </c>
      <c r="F11" s="13">
        <f t="shared" si="0"/>
        <v>0</v>
      </c>
      <c r="G11" s="13">
        <f>D17</f>
        <v>700</v>
      </c>
      <c r="H11" s="13">
        <f t="shared" si="0"/>
        <v>0</v>
      </c>
    </row>
    <row r="12" spans="1:44" x14ac:dyDescent="0.3">
      <c r="A12" s="66"/>
      <c r="B12" s="66"/>
      <c r="C12" s="40" t="s">
        <v>48</v>
      </c>
      <c r="D12" s="68"/>
      <c r="E12" s="68"/>
      <c r="F12" s="68"/>
      <c r="G12" s="68"/>
      <c r="H12" s="68"/>
    </row>
    <row r="13" spans="1:44" ht="36" customHeight="1" x14ac:dyDescent="0.3">
      <c r="A13" s="66"/>
      <c r="B13" s="66"/>
      <c r="C13" s="61" t="str">
        <f>'3'!F38</f>
        <v xml:space="preserve">ՀՀ Տարածքային կառավարման և ենթակառուցվածքների նախարարություն </v>
      </c>
      <c r="D13" s="13">
        <f>D17</f>
        <v>700</v>
      </c>
      <c r="E13" s="68">
        <f>+E15</f>
        <v>0</v>
      </c>
      <c r="F13" s="68">
        <f t="shared" ref="F13:H13" si="1">+F15</f>
        <v>0</v>
      </c>
      <c r="G13" s="13">
        <f>D17</f>
        <v>700</v>
      </c>
      <c r="H13" s="68">
        <f t="shared" si="1"/>
        <v>0</v>
      </c>
    </row>
    <row r="14" spans="1:44" x14ac:dyDescent="0.3">
      <c r="A14" s="25"/>
      <c r="B14" s="62"/>
      <c r="C14" s="40" t="s">
        <v>48</v>
      </c>
      <c r="D14" s="13"/>
      <c r="E14" s="13"/>
      <c r="F14" s="69"/>
      <c r="G14" s="13"/>
      <c r="H14" s="68"/>
    </row>
    <row r="15" spans="1:44" ht="42" customHeight="1" x14ac:dyDescent="0.3">
      <c r="A15" s="2" t="str">
        <f>+'1'!A25</f>
        <v xml:space="preserve"> 1212</v>
      </c>
      <c r="B15" s="2">
        <f>+'1'!B32</f>
        <v>21002</v>
      </c>
      <c r="C15" s="70" t="s">
        <v>90</v>
      </c>
      <c r="D15" s="13">
        <f>D17</f>
        <v>700</v>
      </c>
      <c r="E15" s="68">
        <f>+E17</f>
        <v>0</v>
      </c>
      <c r="F15" s="68">
        <f>+F17</f>
        <v>0</v>
      </c>
      <c r="G15" s="13">
        <f>D17</f>
        <v>700</v>
      </c>
      <c r="H15" s="68">
        <f>+H17</f>
        <v>0</v>
      </c>
    </row>
    <row r="16" spans="1:44" x14ac:dyDescent="0.3">
      <c r="A16" s="25"/>
      <c r="B16" s="62"/>
      <c r="C16" s="40" t="s">
        <v>48</v>
      </c>
      <c r="D16" s="13"/>
      <c r="E16" s="13"/>
      <c r="F16" s="69"/>
      <c r="G16" s="13"/>
      <c r="H16" s="68"/>
    </row>
    <row r="17" spans="1:8" ht="103.5" x14ac:dyDescent="0.3">
      <c r="A17" s="2"/>
      <c r="B17" s="2"/>
      <c r="C17" s="1" t="s">
        <v>146</v>
      </c>
      <c r="D17" s="13">
        <f>'1'!D33</f>
        <v>700</v>
      </c>
      <c r="E17" s="68">
        <v>0</v>
      </c>
      <c r="F17" s="68">
        <v>0</v>
      </c>
      <c r="G17" s="13">
        <f>D17</f>
        <v>700</v>
      </c>
      <c r="H17" s="68">
        <v>0</v>
      </c>
    </row>
  </sheetData>
  <mergeCells count="12">
    <mergeCell ref="F1:H1"/>
    <mergeCell ref="D2:H2"/>
    <mergeCell ref="D3:H3"/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5" right="0.75" top="1" bottom="1" header="0.5" footer="0.5"/>
  <pageSetup scale="4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43" zoomScaleNormal="100" workbookViewId="0">
      <selection activeCell="F32" sqref="F32"/>
    </sheetView>
  </sheetViews>
  <sheetFormatPr defaultRowHeight="17.25" x14ac:dyDescent="0.25"/>
  <cols>
    <col min="1" max="1" width="9.140625" style="8" customWidth="1"/>
    <col min="2" max="2" width="14" style="8" customWidth="1"/>
    <col min="3" max="3" width="9.140625" style="8" customWidth="1"/>
    <col min="4" max="4" width="11.28515625" style="8" customWidth="1"/>
    <col min="5" max="5" width="13.28515625" style="8" customWidth="1"/>
    <col min="6" max="6" width="76.140625" style="7" customWidth="1"/>
    <col min="7" max="7" width="29.140625" style="7" customWidth="1"/>
    <col min="8" max="16384" width="9.140625" style="7"/>
  </cols>
  <sheetData>
    <row r="1" spans="1:7" ht="14.25" customHeight="1" x14ac:dyDescent="0.25">
      <c r="A1" s="168" t="s">
        <v>5</v>
      </c>
      <c r="B1" s="168"/>
      <c r="C1" s="168"/>
      <c r="D1" s="168"/>
      <c r="E1" s="168"/>
      <c r="F1" s="168"/>
      <c r="G1" s="168"/>
    </row>
    <row r="2" spans="1:7" ht="20.25" customHeight="1" x14ac:dyDescent="0.25">
      <c r="A2" s="168" t="s">
        <v>96</v>
      </c>
      <c r="B2" s="168"/>
      <c r="C2" s="168"/>
      <c r="D2" s="168"/>
      <c r="E2" s="168"/>
      <c r="F2" s="168"/>
      <c r="G2" s="168"/>
    </row>
    <row r="3" spans="1:7" ht="17.25" customHeight="1" x14ac:dyDescent="0.25">
      <c r="A3" s="168" t="s">
        <v>0</v>
      </c>
      <c r="B3" s="168"/>
      <c r="C3" s="168"/>
      <c r="D3" s="168"/>
      <c r="E3" s="168"/>
      <c r="F3" s="168"/>
      <c r="G3" s="168"/>
    </row>
    <row r="4" spans="1:7" x14ac:dyDescent="0.25">
      <c r="A4" s="168"/>
      <c r="B4" s="168"/>
      <c r="C4" s="168"/>
      <c r="D4" s="168"/>
      <c r="E4" s="168"/>
      <c r="F4" s="168"/>
      <c r="G4" s="168"/>
    </row>
    <row r="5" spans="1:7" ht="51" customHeight="1" x14ac:dyDescent="0.25">
      <c r="A5" s="170" t="s">
        <v>95</v>
      </c>
      <c r="B5" s="170"/>
      <c r="C5" s="170"/>
      <c r="D5" s="170"/>
      <c r="E5" s="170"/>
      <c r="F5" s="170"/>
      <c r="G5" s="170"/>
    </row>
    <row r="6" spans="1:7" x14ac:dyDescent="0.25">
      <c r="A6" s="170"/>
      <c r="B6" s="170"/>
      <c r="C6" s="170"/>
      <c r="D6" s="170"/>
      <c r="E6" s="170"/>
      <c r="F6" s="170"/>
      <c r="G6" s="170"/>
    </row>
    <row r="7" spans="1:7" ht="17.25" customHeight="1" x14ac:dyDescent="0.3">
      <c r="A7" s="122"/>
      <c r="B7" s="122"/>
      <c r="C7" s="122"/>
      <c r="D7" s="122"/>
      <c r="E7" s="122"/>
      <c r="G7" s="9" t="s">
        <v>37</v>
      </c>
    </row>
    <row r="8" spans="1:7" ht="87.75" customHeight="1" x14ac:dyDescent="0.3">
      <c r="A8" s="177" t="s">
        <v>9</v>
      </c>
      <c r="B8" s="178"/>
      <c r="C8" s="179"/>
      <c r="D8" s="177" t="s">
        <v>1</v>
      </c>
      <c r="E8" s="179"/>
      <c r="F8" s="180" t="s">
        <v>26</v>
      </c>
      <c r="G8" s="142" t="s">
        <v>22</v>
      </c>
    </row>
    <row r="9" spans="1:7" ht="41.25" customHeight="1" x14ac:dyDescent="0.25">
      <c r="A9" s="10" t="s">
        <v>10</v>
      </c>
      <c r="B9" s="10" t="s">
        <v>11</v>
      </c>
      <c r="C9" s="10" t="s">
        <v>12</v>
      </c>
      <c r="D9" s="10" t="s">
        <v>3</v>
      </c>
      <c r="E9" s="10" t="s">
        <v>23</v>
      </c>
      <c r="F9" s="181"/>
      <c r="G9" s="11" t="s">
        <v>80</v>
      </c>
    </row>
    <row r="10" spans="1:7" ht="17.25" customHeight="1" x14ac:dyDescent="0.25">
      <c r="A10" s="44"/>
      <c r="B10" s="44"/>
      <c r="C10" s="44"/>
      <c r="D10" s="124"/>
      <c r="E10" s="124"/>
      <c r="F10" s="123" t="s">
        <v>8</v>
      </c>
      <c r="G10" s="90">
        <f>G12</f>
        <v>0</v>
      </c>
    </row>
    <row r="11" spans="1:7" x14ac:dyDescent="0.25">
      <c r="A11" s="44"/>
      <c r="B11" s="44"/>
      <c r="C11" s="44"/>
      <c r="D11" s="124"/>
      <c r="E11" s="124"/>
      <c r="F11" s="123" t="s">
        <v>40</v>
      </c>
      <c r="G11" s="88"/>
    </row>
    <row r="12" spans="1:7" s="152" customFormat="1" ht="34.5" x14ac:dyDescent="0.25">
      <c r="A12" s="70"/>
      <c r="B12" s="70"/>
      <c r="C12" s="70"/>
      <c r="D12" s="150"/>
      <c r="E12" s="150"/>
      <c r="F12" s="151" t="s">
        <v>99</v>
      </c>
      <c r="G12" s="90">
        <f>G13+G32</f>
        <v>0</v>
      </c>
    </row>
    <row r="13" spans="1:7" s="152" customFormat="1" ht="17.25" customHeight="1" x14ac:dyDescent="0.25">
      <c r="A13" s="153" t="s">
        <v>104</v>
      </c>
      <c r="B13" s="154"/>
      <c r="C13" s="154"/>
      <c r="D13" s="155"/>
      <c r="E13" s="154"/>
      <c r="F13" s="156" t="s">
        <v>105</v>
      </c>
      <c r="G13" s="90">
        <f>G31</f>
        <v>-700</v>
      </c>
    </row>
    <row r="14" spans="1:7" s="152" customFormat="1" ht="17.25" customHeight="1" x14ac:dyDescent="0.25">
      <c r="A14" s="153"/>
      <c r="B14" s="154"/>
      <c r="C14" s="154"/>
      <c r="D14" s="155"/>
      <c r="E14" s="154"/>
      <c r="F14" s="151" t="s">
        <v>6</v>
      </c>
      <c r="G14" s="88"/>
    </row>
    <row r="15" spans="1:7" s="152" customFormat="1" ht="27" customHeight="1" x14ac:dyDescent="0.25">
      <c r="A15" s="157"/>
      <c r="B15" s="158" t="s">
        <v>127</v>
      </c>
      <c r="C15" s="157"/>
      <c r="D15" s="157"/>
      <c r="E15" s="157"/>
      <c r="F15" s="151" t="s">
        <v>129</v>
      </c>
      <c r="G15" s="81">
        <f>G31</f>
        <v>-700</v>
      </c>
    </row>
    <row r="16" spans="1:7" s="152" customFormat="1" ht="17.25" customHeight="1" x14ac:dyDescent="0.25">
      <c r="A16" s="157"/>
      <c r="B16" s="157"/>
      <c r="C16" s="157"/>
      <c r="D16" s="157"/>
      <c r="E16" s="157"/>
      <c r="F16" s="156" t="s">
        <v>6</v>
      </c>
      <c r="G16" s="81"/>
    </row>
    <row r="17" spans="1:7" s="152" customFormat="1" ht="41.25" customHeight="1" x14ac:dyDescent="0.25">
      <c r="A17" s="157"/>
      <c r="B17" s="157"/>
      <c r="C17" s="158" t="s">
        <v>128</v>
      </c>
      <c r="D17" s="157"/>
      <c r="E17" s="157"/>
      <c r="F17" s="151" t="s">
        <v>130</v>
      </c>
      <c r="G17" s="81">
        <f>G31</f>
        <v>-700</v>
      </c>
    </row>
    <row r="18" spans="1:7" s="152" customFormat="1" ht="17.25" customHeight="1" x14ac:dyDescent="0.25">
      <c r="A18" s="157"/>
      <c r="B18" s="157"/>
      <c r="C18" s="157"/>
      <c r="D18" s="157"/>
      <c r="E18" s="157"/>
      <c r="F18" s="151" t="s">
        <v>6</v>
      </c>
      <c r="G18" s="81"/>
    </row>
    <row r="19" spans="1:7" s="152" customFormat="1" ht="17.25" customHeight="1" x14ac:dyDescent="0.3">
      <c r="A19" s="157"/>
      <c r="B19" s="157"/>
      <c r="C19" s="157"/>
      <c r="D19" s="157"/>
      <c r="E19" s="159"/>
      <c r="F19" s="149" t="s">
        <v>86</v>
      </c>
      <c r="G19" s="90">
        <f>G31</f>
        <v>-700</v>
      </c>
    </row>
    <row r="20" spans="1:7" s="152" customFormat="1" ht="17.25" customHeight="1" x14ac:dyDescent="0.3">
      <c r="A20" s="70"/>
      <c r="B20" s="70"/>
      <c r="C20" s="70"/>
      <c r="D20" s="70"/>
      <c r="E20" s="159"/>
      <c r="F20" s="149" t="s">
        <v>6</v>
      </c>
      <c r="G20" s="90"/>
    </row>
    <row r="21" spans="1:7" s="152" customFormat="1" ht="22.5" customHeight="1" x14ac:dyDescent="0.3">
      <c r="A21" s="70"/>
      <c r="B21" s="70"/>
      <c r="C21" s="70"/>
      <c r="D21" s="160">
        <v>1070</v>
      </c>
      <c r="E21" s="159"/>
      <c r="F21" s="149" t="s">
        <v>100</v>
      </c>
      <c r="G21" s="90">
        <f>G31</f>
        <v>-700</v>
      </c>
    </row>
    <row r="22" spans="1:7" s="152" customFormat="1" ht="17.25" customHeight="1" x14ac:dyDescent="0.3">
      <c r="A22" s="70"/>
      <c r="B22" s="70"/>
      <c r="C22" s="70"/>
      <c r="D22" s="70"/>
      <c r="E22" s="159"/>
      <c r="F22" s="149" t="s">
        <v>6</v>
      </c>
      <c r="G22" s="90"/>
    </row>
    <row r="23" spans="1:7" s="152" customFormat="1" ht="60" customHeight="1" x14ac:dyDescent="0.25">
      <c r="A23" s="70"/>
      <c r="B23" s="70"/>
      <c r="C23" s="70"/>
      <c r="D23" s="163"/>
      <c r="E23" s="161">
        <v>12002</v>
      </c>
      <c r="F23" s="70" t="s">
        <v>126</v>
      </c>
      <c r="G23" s="90">
        <f>G31</f>
        <v>-700</v>
      </c>
    </row>
    <row r="24" spans="1:7" ht="17.25" customHeight="1" x14ac:dyDescent="0.3">
      <c r="A24" s="44"/>
      <c r="B24" s="44"/>
      <c r="C24" s="44"/>
      <c r="D24" s="44"/>
      <c r="E24" s="91"/>
      <c r="F24" s="44" t="s">
        <v>49</v>
      </c>
      <c r="G24" s="88"/>
    </row>
    <row r="25" spans="1:7" ht="34.5" x14ac:dyDescent="0.25">
      <c r="A25" s="44"/>
      <c r="B25" s="44"/>
      <c r="C25" s="83"/>
      <c r="D25" s="164"/>
      <c r="E25" s="79"/>
      <c r="F25" s="83" t="s">
        <v>106</v>
      </c>
      <c r="G25" s="90">
        <f>G31</f>
        <v>-700</v>
      </c>
    </row>
    <row r="26" spans="1:7" ht="34.5" x14ac:dyDescent="0.25">
      <c r="A26" s="44"/>
      <c r="B26" s="44"/>
      <c r="C26" s="44"/>
      <c r="D26" s="44"/>
      <c r="E26" s="79"/>
      <c r="F26" s="44" t="s">
        <v>32</v>
      </c>
      <c r="G26" s="90"/>
    </row>
    <row r="27" spans="1:7" ht="17.25" customHeight="1" x14ac:dyDescent="0.25">
      <c r="A27" s="44"/>
      <c r="B27" s="44"/>
      <c r="C27" s="44"/>
      <c r="D27" s="163"/>
      <c r="E27" s="79"/>
      <c r="F27" s="44" t="s">
        <v>7</v>
      </c>
      <c r="G27" s="90">
        <f>G31</f>
        <v>-700</v>
      </c>
    </row>
    <row r="28" spans="1:7" ht="17.25" customHeight="1" x14ac:dyDescent="0.25">
      <c r="A28" s="44"/>
      <c r="B28" s="44"/>
      <c r="C28" s="44"/>
      <c r="D28" s="163"/>
      <c r="E28" s="79"/>
      <c r="F28" s="44" t="s">
        <v>107</v>
      </c>
      <c r="G28" s="90">
        <f>G31</f>
        <v>-700</v>
      </c>
    </row>
    <row r="29" spans="1:7" ht="17.25" customHeight="1" x14ac:dyDescent="0.25">
      <c r="A29" s="44"/>
      <c r="B29" s="44"/>
      <c r="C29" s="44"/>
      <c r="D29" s="163"/>
      <c r="E29" s="79"/>
      <c r="F29" s="44" t="s">
        <v>131</v>
      </c>
      <c r="G29" s="90">
        <f>G31</f>
        <v>-700</v>
      </c>
    </row>
    <row r="30" spans="1:7" ht="37.5" customHeight="1" x14ac:dyDescent="0.25">
      <c r="A30" s="44"/>
      <c r="B30" s="44"/>
      <c r="C30" s="44"/>
      <c r="D30" s="163"/>
      <c r="E30" s="79"/>
      <c r="F30" s="44" t="s">
        <v>132</v>
      </c>
      <c r="G30" s="90">
        <f>G31</f>
        <v>-700</v>
      </c>
    </row>
    <row r="31" spans="1:7" ht="17.25" customHeight="1" x14ac:dyDescent="0.25">
      <c r="A31" s="44"/>
      <c r="B31" s="44"/>
      <c r="C31" s="44"/>
      <c r="D31" s="163"/>
      <c r="E31" s="79"/>
      <c r="F31" s="44" t="s">
        <v>133</v>
      </c>
      <c r="G31" s="81">
        <f>'1'!D20</f>
        <v>-700</v>
      </c>
    </row>
    <row r="32" spans="1:7" ht="34.5" x14ac:dyDescent="0.25">
      <c r="A32" s="129" t="s">
        <v>28</v>
      </c>
      <c r="B32" s="129"/>
      <c r="C32" s="129"/>
      <c r="D32" s="129"/>
      <c r="E32" s="1"/>
      <c r="F32" s="129" t="s">
        <v>29</v>
      </c>
      <c r="G32" s="130">
        <f>G49</f>
        <v>700</v>
      </c>
    </row>
    <row r="33" spans="1:7" x14ac:dyDescent="0.25">
      <c r="A33" s="129"/>
      <c r="B33" s="129"/>
      <c r="C33" s="129"/>
      <c r="D33" s="129"/>
      <c r="E33" s="1"/>
      <c r="F33" s="129" t="s">
        <v>6</v>
      </c>
      <c r="G33" s="11"/>
    </row>
    <row r="34" spans="1:7" x14ac:dyDescent="0.25">
      <c r="A34" s="129"/>
      <c r="B34" s="132" t="s">
        <v>31</v>
      </c>
      <c r="C34" s="129"/>
      <c r="D34" s="129"/>
      <c r="E34" s="1"/>
      <c r="F34" s="129" t="s">
        <v>30</v>
      </c>
      <c r="G34" s="130">
        <f>G49</f>
        <v>700</v>
      </c>
    </row>
    <row r="35" spans="1:7" x14ac:dyDescent="0.25">
      <c r="A35" s="129"/>
      <c r="B35" s="129"/>
      <c r="C35" s="129"/>
      <c r="D35" s="129"/>
      <c r="E35" s="1"/>
      <c r="F35" s="162" t="s">
        <v>6</v>
      </c>
      <c r="G35" s="131"/>
    </row>
    <row r="36" spans="1:7" x14ac:dyDescent="0.25">
      <c r="A36" s="129"/>
      <c r="B36" s="129"/>
      <c r="C36" s="129" t="s">
        <v>24</v>
      </c>
      <c r="D36" s="129"/>
      <c r="E36" s="1"/>
      <c r="F36" s="162" t="s">
        <v>30</v>
      </c>
      <c r="G36" s="130">
        <f>G49</f>
        <v>700</v>
      </c>
    </row>
    <row r="37" spans="1:7" x14ac:dyDescent="0.25">
      <c r="A37" s="129"/>
      <c r="B37" s="129"/>
      <c r="C37" s="129"/>
      <c r="D37" s="129"/>
      <c r="E37" s="1"/>
      <c r="F37" s="162" t="s">
        <v>6</v>
      </c>
      <c r="G37" s="131"/>
    </row>
    <row r="38" spans="1:7" ht="34.5" x14ac:dyDescent="0.25">
      <c r="A38" s="133"/>
      <c r="B38" s="133"/>
      <c r="C38" s="133"/>
      <c r="D38" s="133"/>
      <c r="E38" s="1"/>
      <c r="F38" s="162" t="s">
        <v>135</v>
      </c>
      <c r="G38" s="134">
        <f>G49</f>
        <v>700</v>
      </c>
    </row>
    <row r="39" spans="1:7" x14ac:dyDescent="0.25">
      <c r="A39" s="133"/>
      <c r="B39" s="133"/>
      <c r="C39" s="133"/>
      <c r="D39" s="133"/>
      <c r="E39" s="1"/>
      <c r="F39" s="162" t="s">
        <v>6</v>
      </c>
      <c r="G39" s="131"/>
    </row>
    <row r="40" spans="1:7" x14ac:dyDescent="0.25">
      <c r="A40" s="129"/>
      <c r="B40" s="129"/>
      <c r="C40" s="129"/>
      <c r="D40" s="129" t="str">
        <f>+'1'!A25</f>
        <v xml:space="preserve"> 1212</v>
      </c>
      <c r="E40" s="1"/>
      <c r="F40" s="162" t="str">
        <f>+'1'!C26</f>
        <v xml:space="preserve"> Տարածքային զարգացում</v>
      </c>
      <c r="G40" s="130">
        <f>G49</f>
        <v>700</v>
      </c>
    </row>
    <row r="41" spans="1:7" x14ac:dyDescent="0.25">
      <c r="A41" s="129"/>
      <c r="B41" s="129"/>
      <c r="C41" s="129"/>
      <c r="D41" s="129"/>
      <c r="E41" s="10"/>
      <c r="F41" s="162" t="s">
        <v>6</v>
      </c>
      <c r="G41" s="131"/>
    </row>
    <row r="42" spans="1:7" ht="34.5" x14ac:dyDescent="0.25">
      <c r="A42" s="10"/>
      <c r="B42" s="10"/>
      <c r="C42" s="10"/>
      <c r="D42" s="10"/>
      <c r="E42" s="10">
        <f>+'1'!B32</f>
        <v>21002</v>
      </c>
      <c r="F42" s="1" t="str">
        <f>+'1'!C33</f>
        <v>ՀՀ համայնքներում բազմաբնակարան շենքերի տեխնիկական վիճակի բարելավում</v>
      </c>
      <c r="G42" s="135">
        <f>G49</f>
        <v>700</v>
      </c>
    </row>
    <row r="43" spans="1:7" x14ac:dyDescent="0.25">
      <c r="A43" s="10"/>
      <c r="B43" s="10"/>
      <c r="C43" s="10"/>
      <c r="D43" s="10"/>
      <c r="E43" s="10"/>
      <c r="F43" s="1" t="s">
        <v>49</v>
      </c>
      <c r="G43" s="131"/>
    </row>
    <row r="44" spans="1:7" x14ac:dyDescent="0.25">
      <c r="A44" s="11"/>
      <c r="B44" s="11"/>
      <c r="C44" s="11"/>
      <c r="D44" s="11"/>
      <c r="E44" s="11"/>
      <c r="F44" s="136" t="s">
        <v>123</v>
      </c>
      <c r="G44" s="135">
        <f>G49</f>
        <v>700</v>
      </c>
    </row>
    <row r="45" spans="1:7" ht="34.5" x14ac:dyDescent="0.25">
      <c r="A45" s="11"/>
      <c r="B45" s="11"/>
      <c r="C45" s="11"/>
      <c r="D45" s="11"/>
      <c r="E45" s="11"/>
      <c r="F45" s="1" t="s">
        <v>32</v>
      </c>
      <c r="G45" s="131"/>
    </row>
    <row r="46" spans="1:7" x14ac:dyDescent="0.25">
      <c r="A46" s="11"/>
      <c r="B46" s="11"/>
      <c r="C46" s="11"/>
      <c r="D46" s="11"/>
      <c r="E46" s="11"/>
      <c r="F46" s="1" t="s">
        <v>7</v>
      </c>
      <c r="G46" s="135">
        <f>G49</f>
        <v>700</v>
      </c>
    </row>
    <row r="47" spans="1:7" x14ac:dyDescent="0.25">
      <c r="A47" s="11"/>
      <c r="B47" s="11"/>
      <c r="C47" s="11"/>
      <c r="D47" s="11"/>
      <c r="E47" s="11"/>
      <c r="F47" s="12" t="s">
        <v>50</v>
      </c>
      <c r="G47" s="135">
        <f>G49</f>
        <v>700</v>
      </c>
    </row>
    <row r="48" spans="1:7" x14ac:dyDescent="0.25">
      <c r="A48" s="11"/>
      <c r="B48" s="11"/>
      <c r="C48" s="11"/>
      <c r="D48" s="11"/>
      <c r="E48" s="11"/>
      <c r="F48" s="12" t="s">
        <v>51</v>
      </c>
      <c r="G48" s="135">
        <f>G49</f>
        <v>700</v>
      </c>
    </row>
    <row r="49" spans="1:7" x14ac:dyDescent="0.25">
      <c r="A49" s="11"/>
      <c r="B49" s="11"/>
      <c r="C49" s="11"/>
      <c r="D49" s="11"/>
      <c r="E49" s="11"/>
      <c r="F49" s="12" t="s">
        <v>33</v>
      </c>
      <c r="G49" s="135">
        <f>'1'!D26</f>
        <v>700</v>
      </c>
    </row>
    <row r="50" spans="1:7" x14ac:dyDescent="0.25">
      <c r="A50" s="122"/>
      <c r="B50" s="122"/>
      <c r="C50" s="122"/>
      <c r="D50" s="122"/>
      <c r="E50" s="122"/>
    </row>
  </sheetData>
  <mergeCells count="8">
    <mergeCell ref="A8:C8"/>
    <mergeCell ref="D8:E8"/>
    <mergeCell ref="F8:F9"/>
    <mergeCell ref="A4:G4"/>
    <mergeCell ref="A1:G1"/>
    <mergeCell ref="A2:G2"/>
    <mergeCell ref="A3:G3"/>
    <mergeCell ref="A5:G6"/>
  </mergeCells>
  <pageMargins left="0.75" right="0.75" top="1" bottom="1" header="0.5" footer="0.5"/>
  <pageSetup paperSize="9" scale="56" orientation="portrait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A13" workbookViewId="0">
      <selection activeCell="C22" sqref="C22"/>
    </sheetView>
  </sheetViews>
  <sheetFormatPr defaultRowHeight="17.25" x14ac:dyDescent="0.25"/>
  <cols>
    <col min="1" max="1" width="10" style="49" customWidth="1"/>
    <col min="2" max="2" width="14.85546875" style="49" customWidth="1"/>
    <col min="3" max="3" width="76.140625" style="60" customWidth="1"/>
    <col min="4" max="4" width="26.7109375" style="60" customWidth="1"/>
    <col min="5" max="16384" width="9.140625" style="49"/>
  </cols>
  <sheetData>
    <row r="1" spans="1:7" s="7" customFormat="1" ht="14.25" customHeight="1" x14ac:dyDescent="0.25">
      <c r="A1" s="183" t="s">
        <v>87</v>
      </c>
      <c r="B1" s="183"/>
      <c r="C1" s="183"/>
      <c r="D1" s="183"/>
      <c r="E1" s="63"/>
      <c r="F1" s="63"/>
      <c r="G1" s="63"/>
    </row>
    <row r="2" spans="1:7" s="7" customFormat="1" ht="20.25" customHeight="1" x14ac:dyDescent="0.25">
      <c r="A2" s="121"/>
      <c r="B2" s="15"/>
      <c r="C2" s="183" t="s">
        <v>96</v>
      </c>
      <c r="D2" s="183"/>
      <c r="E2" s="63"/>
      <c r="F2" s="63"/>
      <c r="G2" s="63"/>
    </row>
    <row r="3" spans="1:7" s="7" customFormat="1" ht="17.25" customHeight="1" x14ac:dyDescent="0.25">
      <c r="A3" s="121"/>
      <c r="B3" s="15"/>
      <c r="C3" s="183" t="s">
        <v>0</v>
      </c>
      <c r="D3" s="183"/>
      <c r="E3" s="63"/>
      <c r="F3" s="63"/>
      <c r="G3" s="63"/>
    </row>
    <row r="4" spans="1:7" s="7" customFormat="1" x14ac:dyDescent="0.25">
      <c r="A4" s="15"/>
      <c r="B4" s="15"/>
      <c r="C4" s="15"/>
      <c r="D4" s="15"/>
      <c r="E4" s="15"/>
      <c r="F4" s="15"/>
      <c r="G4" s="15"/>
    </row>
    <row r="5" spans="1:7" s="4" customFormat="1" ht="40.5" customHeight="1" x14ac:dyDescent="0.3">
      <c r="A5" s="184" t="s">
        <v>97</v>
      </c>
      <c r="B5" s="184"/>
      <c r="C5" s="184"/>
      <c r="D5" s="184"/>
      <c r="E5" s="48"/>
      <c r="F5" s="48"/>
    </row>
    <row r="6" spans="1:7" s="4" customFormat="1" ht="40.5" customHeight="1" x14ac:dyDescent="0.3">
      <c r="B6" s="48"/>
      <c r="C6" s="48"/>
      <c r="D6" s="71"/>
      <c r="E6" s="48"/>
      <c r="F6" s="48"/>
    </row>
    <row r="7" spans="1:7" ht="79.5" customHeight="1" x14ac:dyDescent="0.25">
      <c r="A7" s="182" t="s">
        <v>1</v>
      </c>
      <c r="B7" s="182"/>
      <c r="C7" s="182" t="s">
        <v>52</v>
      </c>
      <c r="D7" s="143" t="s">
        <v>53</v>
      </c>
    </row>
    <row r="8" spans="1:7" ht="38.25" customHeight="1" x14ac:dyDescent="0.25">
      <c r="A8" s="50" t="s">
        <v>41</v>
      </c>
      <c r="B8" s="50" t="s">
        <v>42</v>
      </c>
      <c r="C8" s="182"/>
      <c r="D8" s="51" t="s">
        <v>80</v>
      </c>
    </row>
    <row r="9" spans="1:7" s="53" customFormat="1" ht="24" customHeight="1" x14ac:dyDescent="0.25">
      <c r="A9" s="52"/>
      <c r="B9" s="52"/>
      <c r="C9" s="46" t="s">
        <v>54</v>
      </c>
      <c r="D9" s="13">
        <f>D17</f>
        <v>700</v>
      </c>
    </row>
    <row r="10" spans="1:7" s="53" customFormat="1" ht="24" customHeight="1" x14ac:dyDescent="0.25">
      <c r="A10" s="52"/>
      <c r="B10" s="52"/>
      <c r="C10" s="46" t="s">
        <v>40</v>
      </c>
      <c r="D10" s="54"/>
    </row>
    <row r="11" spans="1:7" s="53" customFormat="1" ht="34.5" x14ac:dyDescent="0.25">
      <c r="A11" s="52"/>
      <c r="B11" s="52"/>
      <c r="C11" s="125" t="str">
        <f>'3'!F38</f>
        <v xml:space="preserve">ՀՀ Տարածքային կառավարման և ենթակառուցվածքների նախարարություն </v>
      </c>
      <c r="D11" s="13">
        <f>D17</f>
        <v>700</v>
      </c>
    </row>
    <row r="12" spans="1:7" s="53" customFormat="1" x14ac:dyDescent="0.25">
      <c r="A12" s="52"/>
      <c r="B12" s="52"/>
      <c r="C12" s="46" t="s">
        <v>40</v>
      </c>
      <c r="D12" s="55"/>
    </row>
    <row r="13" spans="1:7" s="53" customFormat="1" ht="34.5" x14ac:dyDescent="0.25">
      <c r="A13" s="52" t="str">
        <f>+'3'!D40</f>
        <v xml:space="preserve"> 1212</v>
      </c>
      <c r="B13" s="52">
        <f>+'3'!E42</f>
        <v>21002</v>
      </c>
      <c r="C13" s="1" t="str">
        <f>+'3'!F42</f>
        <v>ՀՀ համայնքներում բազմաբնակարան շենքերի տեխնիկական վիճակի բարելավում</v>
      </c>
      <c r="D13" s="13">
        <f>D17</f>
        <v>700</v>
      </c>
    </row>
    <row r="14" spans="1:7" s="53" customFormat="1" x14ac:dyDescent="0.25">
      <c r="A14" s="52"/>
      <c r="B14" s="52"/>
      <c r="C14" s="46" t="s">
        <v>25</v>
      </c>
      <c r="D14" s="54"/>
    </row>
    <row r="15" spans="1:7" s="53" customFormat="1" x14ac:dyDescent="0.25">
      <c r="A15" s="56"/>
      <c r="B15" s="57"/>
      <c r="C15" s="56" t="s">
        <v>123</v>
      </c>
      <c r="D15" s="13">
        <f>D17</f>
        <v>700</v>
      </c>
    </row>
    <row r="16" spans="1:7" s="4" customFormat="1" ht="16.5" customHeight="1" x14ac:dyDescent="0.3">
      <c r="A16" s="2"/>
      <c r="B16" s="2"/>
      <c r="C16" s="40" t="s">
        <v>81</v>
      </c>
      <c r="D16" s="58"/>
      <c r="E16" s="59"/>
    </row>
    <row r="17" spans="1:5" s="4" customFormat="1" ht="86.25" x14ac:dyDescent="0.3">
      <c r="A17" s="5"/>
      <c r="B17" s="62"/>
      <c r="C17" s="36" t="s">
        <v>146</v>
      </c>
      <c r="D17" s="13">
        <f>'1'!D33</f>
        <v>700</v>
      </c>
      <c r="E17" s="59"/>
    </row>
  </sheetData>
  <mergeCells count="6">
    <mergeCell ref="A7:B7"/>
    <mergeCell ref="C7:C8"/>
    <mergeCell ref="A1:D1"/>
    <mergeCell ref="C2:D2"/>
    <mergeCell ref="C3:D3"/>
    <mergeCell ref="A5:D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40" zoomScaleNormal="100" workbookViewId="0">
      <selection activeCell="B47" sqref="B47"/>
    </sheetView>
  </sheetViews>
  <sheetFormatPr defaultColWidth="9.140625" defaultRowHeight="17.25" x14ac:dyDescent="0.3"/>
  <cols>
    <col min="1" max="1" width="51.140625" style="4" customWidth="1"/>
    <col min="2" max="2" width="62.140625" style="4" customWidth="1"/>
    <col min="3" max="3" width="29.42578125" style="4" customWidth="1"/>
    <col min="4" max="4" width="49.85546875" style="4" customWidth="1"/>
    <col min="5" max="5" width="9.140625" style="4"/>
    <col min="6" max="6" width="11.28515625" style="4" bestFit="1" customWidth="1"/>
    <col min="7" max="16384" width="9.140625" style="4"/>
  </cols>
  <sheetData>
    <row r="1" spans="1:3" ht="15" customHeight="1" x14ac:dyDescent="0.3">
      <c r="B1" s="188" t="s">
        <v>68</v>
      </c>
      <c r="C1" s="188"/>
    </row>
    <row r="2" spans="1:3" ht="15" customHeight="1" x14ac:dyDescent="0.3">
      <c r="B2" s="188" t="s">
        <v>96</v>
      </c>
      <c r="C2" s="188"/>
    </row>
    <row r="3" spans="1:3" ht="15" customHeight="1" x14ac:dyDescent="0.3">
      <c r="B3" s="188" t="s">
        <v>0</v>
      </c>
      <c r="C3" s="188"/>
    </row>
    <row r="5" spans="1:3" ht="67.5" customHeight="1" x14ac:dyDescent="0.3">
      <c r="A5" s="171" t="s">
        <v>144</v>
      </c>
      <c r="B5" s="171"/>
      <c r="C5" s="171"/>
    </row>
    <row r="6" spans="1:3" x14ac:dyDescent="0.3">
      <c r="A6" s="65"/>
      <c r="B6" s="65"/>
      <c r="C6" s="65" t="s">
        <v>121</v>
      </c>
    </row>
    <row r="7" spans="1:3" x14ac:dyDescent="0.3">
      <c r="A7" s="189" t="str">
        <f>+'4'!C11</f>
        <v xml:space="preserve">ՀՀ Տարածքային կառավարման և ենթակառուցվածքների նախարարություն </v>
      </c>
      <c r="B7" s="189"/>
      <c r="C7" s="189"/>
    </row>
    <row r="9" spans="1:3" x14ac:dyDescent="0.3">
      <c r="A9" s="31" t="s">
        <v>56</v>
      </c>
    </row>
    <row r="10" spans="1:3" x14ac:dyDescent="0.3">
      <c r="A10" s="31"/>
    </row>
    <row r="11" spans="1:3" x14ac:dyDescent="0.3">
      <c r="A11" s="94" t="s">
        <v>108</v>
      </c>
      <c r="B11" s="94" t="s">
        <v>109</v>
      </c>
      <c r="C11" s="95"/>
    </row>
    <row r="12" spans="1:3" x14ac:dyDescent="0.3">
      <c r="A12" s="96">
        <v>1070</v>
      </c>
      <c r="B12" s="97" t="s">
        <v>100</v>
      </c>
      <c r="C12" s="95"/>
    </row>
    <row r="13" spans="1:3" x14ac:dyDescent="0.3">
      <c r="A13" s="98"/>
      <c r="B13" s="98"/>
      <c r="C13" s="95"/>
    </row>
    <row r="14" spans="1:3" x14ac:dyDescent="0.3">
      <c r="A14" s="99" t="s">
        <v>20</v>
      </c>
      <c r="B14" s="100"/>
      <c r="C14" s="95"/>
    </row>
    <row r="15" spans="1:3" x14ac:dyDescent="0.3">
      <c r="A15" s="94"/>
      <c r="B15" s="80"/>
      <c r="C15" s="127"/>
    </row>
    <row r="16" spans="1:3" ht="76.5" customHeight="1" x14ac:dyDescent="0.3">
      <c r="A16" s="101" t="s">
        <v>110</v>
      </c>
      <c r="B16" s="80">
        <v>1070</v>
      </c>
      <c r="C16" s="93" t="s">
        <v>111</v>
      </c>
    </row>
    <row r="17" spans="1:4" x14ac:dyDescent="0.3">
      <c r="A17" s="101" t="s">
        <v>112</v>
      </c>
      <c r="B17" s="80">
        <v>12002</v>
      </c>
      <c r="C17" s="102" t="s">
        <v>80</v>
      </c>
    </row>
    <row r="18" spans="1:4" ht="51.75" x14ac:dyDescent="0.3">
      <c r="A18" s="103" t="s">
        <v>113</v>
      </c>
      <c r="B18" s="123" t="s">
        <v>136</v>
      </c>
      <c r="C18" s="104"/>
    </row>
    <row r="19" spans="1:4" ht="89.25" customHeight="1" x14ac:dyDescent="0.3">
      <c r="A19" s="103" t="s">
        <v>114</v>
      </c>
      <c r="B19" s="123" t="s">
        <v>137</v>
      </c>
      <c r="C19" s="104"/>
    </row>
    <row r="20" spans="1:4" ht="40.5" customHeight="1" x14ac:dyDescent="0.3">
      <c r="A20" s="103" t="s">
        <v>115</v>
      </c>
      <c r="B20" s="123" t="s">
        <v>138</v>
      </c>
      <c r="C20" s="105"/>
    </row>
    <row r="21" spans="1:4" ht="52.5" customHeight="1" x14ac:dyDescent="0.3">
      <c r="A21" s="103" t="s">
        <v>116</v>
      </c>
      <c r="B21" s="80" t="s">
        <v>139</v>
      </c>
      <c r="C21" s="105"/>
    </row>
    <row r="22" spans="1:4" x14ac:dyDescent="0.3">
      <c r="A22" s="186" t="s">
        <v>117</v>
      </c>
      <c r="B22" s="187"/>
      <c r="C22" s="92"/>
    </row>
    <row r="23" spans="1:4" x14ac:dyDescent="0.3">
      <c r="A23" s="106" t="s">
        <v>21</v>
      </c>
      <c r="B23" s="107"/>
      <c r="C23" s="108">
        <f>+'3'!G13</f>
        <v>-700</v>
      </c>
    </row>
    <row r="24" spans="1:4" x14ac:dyDescent="0.3">
      <c r="A24" s="114"/>
      <c r="B24" s="114"/>
      <c r="C24" s="115"/>
    </row>
    <row r="25" spans="1:4" ht="21" customHeight="1" x14ac:dyDescent="0.3">
      <c r="A25" s="12" t="s">
        <v>57</v>
      </c>
      <c r="B25" s="12" t="s">
        <v>58</v>
      </c>
    </row>
    <row r="26" spans="1:4" ht="21" customHeight="1" x14ac:dyDescent="0.3">
      <c r="A26" s="44" t="str">
        <f>+'4'!A13</f>
        <v xml:space="preserve"> 1212</v>
      </c>
      <c r="B26" s="5" t="str">
        <f>+'1'!C26</f>
        <v xml:space="preserve"> Տարածքային զարգացում</v>
      </c>
    </row>
    <row r="27" spans="1:4" ht="6.75" customHeight="1" x14ac:dyDescent="0.3">
      <c r="A27" s="33"/>
    </row>
    <row r="28" spans="1:4" x14ac:dyDescent="0.3">
      <c r="A28" s="45" t="s">
        <v>67</v>
      </c>
    </row>
    <row r="29" spans="1:4" ht="4.5" customHeight="1" x14ac:dyDescent="0.3">
      <c r="A29" s="47"/>
      <c r="B29" s="47"/>
      <c r="C29" s="47"/>
      <c r="D29" s="6"/>
    </row>
    <row r="30" spans="1:4" ht="81.75" customHeight="1" x14ac:dyDescent="0.3">
      <c r="A30" s="12" t="s">
        <v>60</v>
      </c>
      <c r="B30" s="3" t="str">
        <f>+A26</f>
        <v xml:space="preserve"> 1212</v>
      </c>
      <c r="C30" s="143" t="s">
        <v>53</v>
      </c>
    </row>
    <row r="31" spans="1:4" x14ac:dyDescent="0.3">
      <c r="A31" s="34" t="s">
        <v>61</v>
      </c>
      <c r="B31" s="32">
        <f>+'1'!B32</f>
        <v>21002</v>
      </c>
      <c r="C31" s="35" t="s">
        <v>80</v>
      </c>
    </row>
    <row r="32" spans="1:4" ht="39.75" customHeight="1" x14ac:dyDescent="0.3">
      <c r="A32" s="34" t="s">
        <v>62</v>
      </c>
      <c r="B32" s="36" t="str">
        <f>+'1'!C33</f>
        <v>ՀՀ համայնքներում բազմաբնակարան շենքերի տեխնիկական վիճակի բարելավում</v>
      </c>
      <c r="C32" s="72"/>
    </row>
    <row r="33" spans="1:6" ht="86.25" x14ac:dyDescent="0.3">
      <c r="A33" s="34" t="s">
        <v>63</v>
      </c>
      <c r="B33" s="34" t="str">
        <f>+'1'!C35</f>
        <v>ՀՀ համայնքներում անբավարար տեխնիկական վիճակում գտնվող վթարային շենքերի ուժեղացման-վերականգնման (ամրացման) աշխատանքներ, նախագծանախահաշվային փաստաթղթերի ձեռքբերում</v>
      </c>
      <c r="C33" s="73"/>
    </row>
    <row r="34" spans="1:6" ht="34.5" customHeight="1" x14ac:dyDescent="0.3">
      <c r="A34" s="34" t="s">
        <v>64</v>
      </c>
      <c r="B34" s="36" t="s">
        <v>34</v>
      </c>
      <c r="C34" s="72"/>
    </row>
    <row r="35" spans="1:6" x14ac:dyDescent="0.3">
      <c r="A35" s="37" t="s">
        <v>65</v>
      </c>
      <c r="B35" s="37" t="s">
        <v>123</v>
      </c>
      <c r="C35" s="74"/>
    </row>
    <row r="36" spans="1:6" ht="21.75" customHeight="1" x14ac:dyDescent="0.3">
      <c r="A36" s="38"/>
      <c r="B36" s="39" t="s">
        <v>66</v>
      </c>
      <c r="C36" s="75"/>
    </row>
    <row r="37" spans="1:6" s="42" customFormat="1" ht="52.5" customHeight="1" x14ac:dyDescent="0.3">
      <c r="A37" s="185" t="s">
        <v>147</v>
      </c>
      <c r="B37" s="185"/>
      <c r="C37" s="166">
        <v>1</v>
      </c>
      <c r="D37" s="41"/>
      <c r="E37" s="41"/>
      <c r="F37" s="41"/>
    </row>
    <row r="38" spans="1:6" ht="17.25" customHeight="1" x14ac:dyDescent="0.3">
      <c r="A38" s="185" t="s">
        <v>21</v>
      </c>
      <c r="B38" s="185"/>
      <c r="C38" s="43">
        <f>SUM('4'!D13)</f>
        <v>700</v>
      </c>
    </row>
  </sheetData>
  <mergeCells count="8">
    <mergeCell ref="A38:B38"/>
    <mergeCell ref="A37:B37"/>
    <mergeCell ref="A22:B22"/>
    <mergeCell ref="B1:C1"/>
    <mergeCell ref="B2:C2"/>
    <mergeCell ref="B3:C3"/>
    <mergeCell ref="A5:C5"/>
    <mergeCell ref="A7:C7"/>
  </mergeCells>
  <pageMargins left="0.75" right="0.75" top="1" bottom="1" header="0.5" footer="0.5"/>
  <pageSetup paperSize="9" scale="91" orientation="landscape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40" workbookViewId="0">
      <selection activeCell="A40" sqref="A40:B40"/>
    </sheetView>
  </sheetViews>
  <sheetFormatPr defaultColWidth="9.140625" defaultRowHeight="17.25" x14ac:dyDescent="0.3"/>
  <cols>
    <col min="1" max="1" width="41.85546875" style="4" customWidth="1"/>
    <col min="2" max="2" width="64" style="4" customWidth="1"/>
    <col min="3" max="3" width="36.85546875" style="4" customWidth="1"/>
    <col min="4" max="16384" width="9.140625" style="4"/>
  </cols>
  <sheetData>
    <row r="1" spans="1:3" ht="15" customHeight="1" x14ac:dyDescent="0.3">
      <c r="B1" s="188" t="s">
        <v>55</v>
      </c>
      <c r="C1" s="188"/>
    </row>
    <row r="2" spans="1:3" ht="15" customHeight="1" x14ac:dyDescent="0.3">
      <c r="B2" s="188" t="s">
        <v>96</v>
      </c>
      <c r="C2" s="188"/>
    </row>
    <row r="3" spans="1:3" ht="15" customHeight="1" x14ac:dyDescent="0.3">
      <c r="B3" s="188" t="s">
        <v>0</v>
      </c>
      <c r="C3" s="188"/>
    </row>
    <row r="5" spans="1:3" ht="45" customHeight="1" x14ac:dyDescent="0.3">
      <c r="A5" s="195" t="s">
        <v>141</v>
      </c>
      <c r="B5" s="195"/>
      <c r="C5" s="195"/>
    </row>
    <row r="6" spans="1:3" x14ac:dyDescent="0.3">
      <c r="A6" s="195"/>
      <c r="B6" s="195"/>
      <c r="C6" s="195"/>
    </row>
    <row r="8" spans="1:3" x14ac:dyDescent="0.3">
      <c r="A8" s="82"/>
      <c r="B8" s="194" t="s">
        <v>118</v>
      </c>
      <c r="C8" s="194"/>
    </row>
    <row r="9" spans="1:3" x14ac:dyDescent="0.3">
      <c r="A9" s="144" t="s">
        <v>119</v>
      </c>
      <c r="B9" s="145"/>
      <c r="C9" s="145"/>
    </row>
    <row r="10" spans="1:3" x14ac:dyDescent="0.3">
      <c r="A10" s="95" t="s">
        <v>120</v>
      </c>
      <c r="B10" s="95"/>
      <c r="C10" s="95"/>
    </row>
    <row r="11" spans="1:3" x14ac:dyDescent="0.3">
      <c r="A11" s="95"/>
      <c r="B11" s="95"/>
      <c r="C11" s="95"/>
    </row>
    <row r="12" spans="1:3" x14ac:dyDescent="0.3">
      <c r="A12" s="94" t="s">
        <v>108</v>
      </c>
      <c r="B12" s="94" t="s">
        <v>109</v>
      </c>
      <c r="C12" s="109"/>
    </row>
    <row r="13" spans="1:3" x14ac:dyDescent="0.3">
      <c r="A13" s="96">
        <f>+'5'!A12</f>
        <v>1070</v>
      </c>
      <c r="B13" s="96" t="str">
        <f>+'5'!B12</f>
        <v xml:space="preserve"> Աջակցություն փախստականների ինտեգրմանը</v>
      </c>
      <c r="C13" s="110"/>
    </row>
    <row r="14" spans="1:3" x14ac:dyDescent="0.3">
      <c r="A14" s="98"/>
      <c r="B14" s="98"/>
      <c r="C14" s="98"/>
    </row>
    <row r="15" spans="1:3" x14ac:dyDescent="0.3">
      <c r="A15" s="99" t="s">
        <v>20</v>
      </c>
      <c r="B15" s="100"/>
      <c r="C15" s="100"/>
    </row>
    <row r="16" spans="1:3" ht="55.5" customHeight="1" x14ac:dyDescent="0.3">
      <c r="A16" s="80" t="s">
        <v>110</v>
      </c>
      <c r="B16" s="80">
        <f>'5'!B16</f>
        <v>1070</v>
      </c>
      <c r="C16" s="93" t="s">
        <v>111</v>
      </c>
    </row>
    <row r="17" spans="1:3" x14ac:dyDescent="0.3">
      <c r="A17" s="80" t="s">
        <v>112</v>
      </c>
      <c r="B17" s="80">
        <f>'5'!B17</f>
        <v>12002</v>
      </c>
      <c r="C17" s="93" t="s">
        <v>80</v>
      </c>
    </row>
    <row r="18" spans="1:3" ht="54.75" customHeight="1" x14ac:dyDescent="0.3">
      <c r="A18" s="80" t="s">
        <v>113</v>
      </c>
      <c r="B18" s="80" t="str">
        <f>'5'!B18</f>
        <v xml:space="preserve"> ՀՀ-ում փախստական ճանաչված և ապաստան ստացած անձանց վարձակալությամբ բնակարանների ձեռքբերման ծախսերի փոխհատուցման տրամադրում </v>
      </c>
      <c r="C18" s="190"/>
    </row>
    <row r="19" spans="1:3" ht="58.5" customHeight="1" x14ac:dyDescent="0.3">
      <c r="A19" s="80" t="s">
        <v>114</v>
      </c>
      <c r="B19" s="80" t="str">
        <f>'5'!B19</f>
        <v xml:space="preserve"> ՀՀ-ում փախստական ճանաչված և ապաստան ստացած անձանց մինչև 9 ամիս տևողությամբ բնակարաններ վարձակալելու նպատակով փոխհատուցման տրամադրում </v>
      </c>
      <c r="C19" s="191"/>
    </row>
    <row r="20" spans="1:3" ht="31.5" customHeight="1" x14ac:dyDescent="0.3">
      <c r="A20" s="80" t="s">
        <v>115</v>
      </c>
      <c r="B20" s="80" t="str">
        <f>'5'!B20</f>
        <v xml:space="preserve">Տրանսֆերտների տրամադրում </v>
      </c>
      <c r="C20" s="191"/>
    </row>
    <row r="21" spans="1:3" ht="46.5" customHeight="1" x14ac:dyDescent="0.3">
      <c r="A21" s="80" t="s">
        <v>116</v>
      </c>
      <c r="B21" s="80" t="str">
        <f>'5'!B21</f>
        <v xml:space="preserve">Ժամանակավոր կացարանով ապահովման խնդիր ունեցող ՀՀ-ում փախստական ճանաչված անձինք </v>
      </c>
      <c r="C21" s="192"/>
    </row>
    <row r="22" spans="1:3" x14ac:dyDescent="0.3">
      <c r="A22" s="186" t="s">
        <v>66</v>
      </c>
      <c r="B22" s="187"/>
      <c r="C22" s="111"/>
    </row>
    <row r="23" spans="1:3" x14ac:dyDescent="0.3">
      <c r="A23" s="106" t="s">
        <v>21</v>
      </c>
      <c r="B23" s="107"/>
      <c r="C23" s="108">
        <f>+'5'!C23</f>
        <v>-700</v>
      </c>
    </row>
    <row r="25" spans="1:3" x14ac:dyDescent="0.3">
      <c r="C25" s="126" t="s">
        <v>124</v>
      </c>
    </row>
    <row r="26" spans="1:3" x14ac:dyDescent="0.3">
      <c r="A26" s="189" t="s">
        <v>123</v>
      </c>
      <c r="B26" s="189"/>
      <c r="C26" s="189"/>
    </row>
    <row r="28" spans="1:3" x14ac:dyDescent="0.3">
      <c r="A28" s="31" t="s">
        <v>59</v>
      </c>
    </row>
    <row r="29" spans="1:3" ht="24" customHeight="1" x14ac:dyDescent="0.3">
      <c r="A29" s="12" t="s">
        <v>57</v>
      </c>
      <c r="B29" s="12" t="s">
        <v>58</v>
      </c>
    </row>
    <row r="30" spans="1:3" ht="25.5" customHeight="1" x14ac:dyDescent="0.3">
      <c r="A30" s="32">
        <v>1212</v>
      </c>
      <c r="B30" s="5" t="str">
        <f>+'5'!B26</f>
        <v xml:space="preserve"> Տարածքային զարգացում</v>
      </c>
    </row>
    <row r="31" spans="1:3" ht="6.75" customHeight="1" x14ac:dyDescent="0.3">
      <c r="A31" s="33"/>
    </row>
    <row r="32" spans="1:3" s="30" customFormat="1" ht="27" customHeight="1" x14ac:dyDescent="0.25">
      <c r="A32" s="193" t="s">
        <v>20</v>
      </c>
      <c r="B32" s="193"/>
      <c r="C32" s="193"/>
    </row>
    <row r="33" spans="1:6" ht="62.25" customHeight="1" x14ac:dyDescent="0.3">
      <c r="A33" s="12" t="s">
        <v>60</v>
      </c>
      <c r="B33" s="3" t="str">
        <f>+'5'!B30</f>
        <v xml:space="preserve"> 1212</v>
      </c>
      <c r="C33" s="143" t="s">
        <v>53</v>
      </c>
    </row>
    <row r="34" spans="1:6" x14ac:dyDescent="0.3">
      <c r="A34" s="34" t="s">
        <v>61</v>
      </c>
      <c r="B34" s="3">
        <f>+'5'!B31</f>
        <v>21002</v>
      </c>
      <c r="C34" s="35" t="s">
        <v>80</v>
      </c>
    </row>
    <row r="35" spans="1:6" ht="39.75" customHeight="1" x14ac:dyDescent="0.3">
      <c r="A35" s="34" t="s">
        <v>62</v>
      </c>
      <c r="B35" s="1" t="str">
        <f>+'5'!B32</f>
        <v>ՀՀ համայնքներում բազմաբնակարան շենքերի տեխնիկական վիճակի բարելավում</v>
      </c>
      <c r="C35" s="76"/>
    </row>
    <row r="36" spans="1:6" ht="69" x14ac:dyDescent="0.3">
      <c r="A36" s="34" t="s">
        <v>63</v>
      </c>
      <c r="B36" s="1" t="str">
        <f>+'5'!B33</f>
        <v>ՀՀ համայնքներում անբավարար տեխնիկական վիճակում գտնվող վթարային շենքերի ուժեղացման-վերականգնման (ամրացման) աշխատանքներ, նախագծանախահաշվային փաստաթղթերի ձեռքբերում</v>
      </c>
      <c r="C36" s="77"/>
    </row>
    <row r="37" spans="1:6" ht="34.5" customHeight="1" x14ac:dyDescent="0.3">
      <c r="A37" s="34" t="s">
        <v>64</v>
      </c>
      <c r="B37" s="1" t="str">
        <f>+'5'!B34</f>
        <v>Հանրության կողմից անմիջականորեն օգտագործվող ակտիվների հետ կապված միջոցառումներ</v>
      </c>
      <c r="C37" s="77"/>
    </row>
    <row r="38" spans="1:6" ht="39.75" customHeight="1" x14ac:dyDescent="0.3">
      <c r="A38" s="37" t="s">
        <v>65</v>
      </c>
      <c r="B38" s="1" t="s">
        <v>123</v>
      </c>
      <c r="C38" s="77"/>
    </row>
    <row r="39" spans="1:6" ht="21.75" customHeight="1" x14ac:dyDescent="0.3">
      <c r="A39" s="38"/>
      <c r="B39" s="39" t="s">
        <v>66</v>
      </c>
      <c r="C39" s="78"/>
    </row>
    <row r="40" spans="1:6" s="42" customFormat="1" ht="54" customHeight="1" x14ac:dyDescent="0.3">
      <c r="A40" s="185" t="str">
        <f>'5'!A37:B37</f>
        <v>Գյումրի քաղաքի Տիգրան Մեծ N 5 շենքի անբավարար տեխնիկական վիճակում գտնվող թվով 3
մուտքերի ուժեղացման-վերականգնման (ամրացման) նախագծանախահաշվային փաստաթղթերի
փորձաքննության ծառայությունների ձեռքբերում, հատ</v>
      </c>
      <c r="B40" s="185"/>
      <c r="C40" s="112">
        <v>1</v>
      </c>
      <c r="D40" s="41"/>
      <c r="E40" s="41"/>
      <c r="F40" s="41"/>
    </row>
    <row r="41" spans="1:6" ht="17.25" customHeight="1" x14ac:dyDescent="0.3">
      <c r="A41" s="185" t="s">
        <v>21</v>
      </c>
      <c r="B41" s="185"/>
      <c r="C41" s="43">
        <f>SUM('5'!C38)</f>
        <v>700</v>
      </c>
    </row>
    <row r="44" spans="1:6" x14ac:dyDescent="0.3">
      <c r="A44" s="115"/>
      <c r="B44" s="115"/>
      <c r="C44" s="115"/>
    </row>
  </sheetData>
  <mergeCells count="11">
    <mergeCell ref="B8:C8"/>
    <mergeCell ref="B1:C1"/>
    <mergeCell ref="B2:C2"/>
    <mergeCell ref="B3:C3"/>
    <mergeCell ref="A5:C6"/>
    <mergeCell ref="C18:C21"/>
    <mergeCell ref="A26:C26"/>
    <mergeCell ref="A41:B41"/>
    <mergeCell ref="A32:C32"/>
    <mergeCell ref="A40:B40"/>
    <mergeCell ref="A22:B22"/>
  </mergeCells>
  <pageMargins left="0.75" right="0.75" top="1" bottom="1" header="0.5" footer="0.5"/>
  <pageSetup paperSize="9" orientation="landscape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topLeftCell="A4" zoomScaleNormal="100" workbookViewId="0">
      <selection activeCell="F15" sqref="F15"/>
    </sheetView>
  </sheetViews>
  <sheetFormatPr defaultRowHeight="17.25" x14ac:dyDescent="0.3"/>
  <cols>
    <col min="1" max="1" width="14" style="4" customWidth="1"/>
    <col min="2" max="2" width="35.42578125" style="4" customWidth="1"/>
    <col min="3" max="3" width="9.42578125" style="4" customWidth="1"/>
    <col min="4" max="4" width="12.42578125" style="4" customWidth="1"/>
    <col min="5" max="5" width="15" style="4" bestFit="1" customWidth="1"/>
    <col min="6" max="6" width="14" style="4" customWidth="1"/>
    <col min="7" max="7" width="35.140625" style="4" customWidth="1"/>
    <col min="8" max="16384" width="9.140625" style="4"/>
  </cols>
  <sheetData>
    <row r="1" spans="1:18" ht="24.75" customHeight="1" x14ac:dyDescent="0.3">
      <c r="G1" s="29" t="s">
        <v>89</v>
      </c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36" customHeight="1" x14ac:dyDescent="0.3">
      <c r="F2" s="196" t="s">
        <v>98</v>
      </c>
      <c r="G2" s="196"/>
    </row>
    <row r="3" spans="1:18" ht="12.75" customHeight="1" x14ac:dyDescent="0.3">
      <c r="F3" s="203"/>
      <c r="G3" s="203"/>
    </row>
    <row r="4" spans="1:18" ht="60" customHeight="1" x14ac:dyDescent="0.3">
      <c r="A4" s="203" t="s">
        <v>143</v>
      </c>
      <c r="B4" s="203"/>
      <c r="C4" s="203"/>
      <c r="D4" s="203"/>
      <c r="E4" s="203"/>
      <c r="F4" s="203"/>
      <c r="G4" s="203"/>
    </row>
    <row r="5" spans="1:18" ht="15.75" customHeight="1" x14ac:dyDescent="0.3">
      <c r="A5" s="204"/>
      <c r="B5" s="204"/>
      <c r="C5" s="204"/>
      <c r="D5" s="204"/>
      <c r="E5" s="204"/>
      <c r="F5" s="204"/>
      <c r="G5" s="204"/>
    </row>
    <row r="6" spans="1:18" ht="39" customHeight="1" x14ac:dyDescent="0.3">
      <c r="A6" s="205" t="s">
        <v>69</v>
      </c>
      <c r="B6" s="205" t="s">
        <v>70</v>
      </c>
      <c r="C6" s="205" t="s">
        <v>71</v>
      </c>
      <c r="D6" s="205" t="s">
        <v>72</v>
      </c>
      <c r="E6" s="26" t="s">
        <v>73</v>
      </c>
      <c r="F6" s="177" t="s">
        <v>53</v>
      </c>
      <c r="G6" s="179"/>
    </row>
    <row r="7" spans="1:18" ht="27.75" customHeight="1" x14ac:dyDescent="0.3">
      <c r="A7" s="205"/>
      <c r="B7" s="205"/>
      <c r="C7" s="205"/>
      <c r="D7" s="205"/>
      <c r="E7" s="27"/>
      <c r="F7" s="23" t="s">
        <v>74</v>
      </c>
      <c r="G7" s="17" t="s">
        <v>75</v>
      </c>
    </row>
    <row r="8" spans="1:18" x14ac:dyDescent="0.3">
      <c r="A8" s="18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20">
        <v>7</v>
      </c>
    </row>
    <row r="9" spans="1:18" x14ac:dyDescent="0.3">
      <c r="A9" s="197" t="s">
        <v>125</v>
      </c>
      <c r="B9" s="197"/>
      <c r="C9" s="197"/>
      <c r="D9" s="197"/>
      <c r="E9" s="197"/>
      <c r="F9" s="197"/>
      <c r="G9" s="21">
        <v>700</v>
      </c>
    </row>
    <row r="10" spans="1:18" s="128" customFormat="1" x14ac:dyDescent="0.3">
      <c r="A10" s="198" t="s">
        <v>76</v>
      </c>
      <c r="B10" s="198"/>
      <c r="C10" s="198"/>
      <c r="D10" s="198"/>
      <c r="E10" s="198"/>
      <c r="F10" s="198"/>
      <c r="G10" s="21">
        <v>700</v>
      </c>
    </row>
    <row r="11" spans="1:18" s="128" customFormat="1" ht="18.75" customHeight="1" x14ac:dyDescent="0.3">
      <c r="A11" s="199" t="s">
        <v>140</v>
      </c>
      <c r="B11" s="200"/>
      <c r="C11" s="200"/>
      <c r="D11" s="200"/>
      <c r="E11" s="200"/>
      <c r="F11" s="201"/>
      <c r="G11" s="21">
        <v>700</v>
      </c>
      <c r="L11" s="128" t="s">
        <v>77</v>
      </c>
    </row>
    <row r="12" spans="1:18" x14ac:dyDescent="0.3">
      <c r="A12" s="202" t="s">
        <v>78</v>
      </c>
      <c r="B12" s="202"/>
      <c r="C12" s="202"/>
      <c r="D12" s="202"/>
      <c r="E12" s="202"/>
      <c r="F12" s="202"/>
      <c r="G12" s="21">
        <v>700</v>
      </c>
    </row>
    <row r="13" spans="1:18" ht="36" customHeight="1" x14ac:dyDescent="0.3">
      <c r="A13" s="22">
        <v>50531140</v>
      </c>
      <c r="B13" s="23" t="s">
        <v>145</v>
      </c>
      <c r="C13" s="22" t="s">
        <v>142</v>
      </c>
      <c r="D13" s="28" t="s">
        <v>79</v>
      </c>
      <c r="E13" s="24" t="s">
        <v>148</v>
      </c>
      <c r="F13" s="17">
        <v>1</v>
      </c>
      <c r="G13" s="21">
        <v>700</v>
      </c>
    </row>
  </sheetData>
  <mergeCells count="12">
    <mergeCell ref="F2:G2"/>
    <mergeCell ref="A9:F9"/>
    <mergeCell ref="A10:F10"/>
    <mergeCell ref="A11:F11"/>
    <mergeCell ref="A12:F12"/>
    <mergeCell ref="A4:G5"/>
    <mergeCell ref="A6:A7"/>
    <mergeCell ref="B6:B7"/>
    <mergeCell ref="C6:C7"/>
    <mergeCell ref="D6:D7"/>
    <mergeCell ref="F6:G6"/>
    <mergeCell ref="F3:G3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Mulberry 2.0</cp:keywords>
  <cp:lastModifiedBy>Anush Khudoyan</cp:lastModifiedBy>
  <cp:lastPrinted>2022-12-08T08:56:59Z</cp:lastPrinted>
  <dcterms:created xsi:type="dcterms:W3CDTF">2021-08-13T13:12:24Z</dcterms:created>
  <dcterms:modified xsi:type="dcterms:W3CDTF">2022-12-14T15:49:16Z</dcterms:modified>
</cp:coreProperties>
</file>