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esktop\"/>
    </mc:Choice>
  </mc:AlternateContent>
  <bookViews>
    <workbookView xWindow="0" yWindow="0" windowWidth="21570" windowHeight="7485"/>
  </bookViews>
  <sheets>
    <sheet name="1" sheetId="43" r:id="rId1"/>
    <sheet name="2" sheetId="44" r:id="rId2"/>
    <sheet name="3" sheetId="26" r:id="rId3"/>
    <sheet name="4." sheetId="52" r:id="rId4"/>
    <sheet name="5." sheetId="27" r:id="rId5"/>
    <sheet name="6." sheetId="60" r:id="rId6"/>
    <sheet name="7." sheetId="50" r:id="rId7"/>
    <sheet name="8." sheetId="59" r:id="rId8"/>
  </sheets>
  <definedNames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par_count">#REF!,#REF!,#REF!,#REF!,#REF!,#REF!,#REF!,#REF!,#REF!,#REF!,#REF!,#REF!,#REF!,#REF!,#REF!</definedName>
    <definedName name="par_qual">#REF!,#REF!,#REF!,#REF!,#REF!</definedName>
    <definedName name="par_time">#REF!,#REF!,#REF!,#REF!</definedName>
    <definedName name="par2.12s">#REF!</definedName>
    <definedName name="par2.4s">#REF!,#REF!,#REF!,#REF!,#REF!,#REF!,#REF!,#REF!,#REF!,#REF!,#REF!,#REF!,#REF!,#REF!,#REF!,#REF!</definedName>
    <definedName name="par2.5s">#REF!,#REF!</definedName>
    <definedName name="par2.6s">#REF!,#REF!,#REF!,#REF!</definedName>
    <definedName name="par2.7s">#REF!,#REF!</definedName>
    <definedName name="par2.9s">#REF!,#REF!,#REF!,#REF!,#REF!,#REF!,#REF!,#REF!,#REF!,#REF!,#REF!,#REF!,#REF!,#REF!,#REF!,#REF!</definedName>
    <definedName name="par4.10s">#REF!,#REF!</definedName>
    <definedName name="par4.11d">#REF!,#REF!,#REF!,#REF!,#REF!</definedName>
    <definedName name="par4.12d">#REF!</definedName>
    <definedName name="par4.13s">#REF!</definedName>
    <definedName name="par4.14">#REF!,#REF!,#REF!,#REF!,#REF!,#REF!</definedName>
    <definedName name="par4.15">#REF!,#REF!,#REF!</definedName>
    <definedName name="par4.16">#REF!,#REF!,#REF!</definedName>
    <definedName name="par4.17">#REF!,#REF!,#REF!,#REF!</definedName>
    <definedName name="par4.18d">#REF!,#REF!</definedName>
    <definedName name="par4.19s">#REF!</definedName>
    <definedName name="par4.20f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>#REF!,#REF!,#REF!,#REF!,#REF!</definedName>
    <definedName name="par4.9">#REF!,#REF!,#REF!,#REF!,#REF!,#REF!</definedName>
    <definedName name="par5.1">#REF!,#REF!</definedName>
    <definedName name="par5.3">#REF!,#REF!,#REF!,#REF!,#REF!,#REF!</definedName>
    <definedName name="par5.4">#REF!,#REF!,#REF!,#REF!,#REF!</definedName>
    <definedName name="par5.5">#REF!</definedName>
    <definedName name="par5.6">#REF!,#REF!</definedName>
    <definedName name="_xlnm.Print_Titles" localSheetId="2">'3'!$6:$7</definedName>
    <definedName name="program">#REF!,#REF!,#REF!,#REF!,#REF!,#REF!,#REF!,#REF!,#REF!,#REF!,#REF!,#REF!,#REF!,#REF!,#REF!,#REF!,#REF!,#REF!,#REF!,#REF!</definedName>
  </definedNames>
  <calcPr calcId="162913"/>
</workbook>
</file>

<file path=xl/calcChain.xml><?xml version="1.0" encoding="utf-8"?>
<calcChain xmlns="http://schemas.openxmlformats.org/spreadsheetml/2006/main">
  <c r="D89" i="44" l="1"/>
  <c r="G83" i="26"/>
  <c r="C208" i="27"/>
  <c r="C208" i="60"/>
  <c r="C301" i="60"/>
  <c r="I27" i="50"/>
  <c r="G66" i="59"/>
  <c r="G81" i="26"/>
  <c r="D9" i="44"/>
  <c r="D96" i="44"/>
  <c r="D150" i="44"/>
  <c r="C13" i="43"/>
  <c r="C16" i="43"/>
  <c r="C251" i="60" l="1"/>
  <c r="C228" i="60"/>
  <c r="B203" i="60"/>
  <c r="B202" i="60"/>
  <c r="B199" i="60"/>
  <c r="C185" i="60"/>
  <c r="C155" i="60"/>
  <c r="C140" i="60"/>
  <c r="B133" i="60"/>
  <c r="B132" i="60"/>
  <c r="B129" i="60"/>
  <c r="C126" i="60"/>
  <c r="C116" i="60"/>
  <c r="C95" i="60"/>
  <c r="C84" i="60"/>
  <c r="B72" i="60"/>
  <c r="C59" i="60"/>
  <c r="C33" i="60"/>
  <c r="B25" i="60"/>
  <c r="B24" i="60"/>
  <c r="B23" i="60"/>
  <c r="B20" i="60"/>
  <c r="C17" i="60"/>
  <c r="C251" i="27"/>
  <c r="C228" i="27"/>
  <c r="C185" i="27"/>
  <c r="C155" i="27"/>
  <c r="C140" i="27"/>
  <c r="C126" i="27"/>
  <c r="C116" i="27"/>
  <c r="C95" i="27"/>
  <c r="C84" i="27"/>
  <c r="C33" i="27"/>
  <c r="G156" i="59"/>
  <c r="G155" i="59" s="1"/>
  <c r="G136" i="59"/>
  <c r="G121" i="59"/>
  <c r="G119" i="59" s="1"/>
  <c r="G112" i="59"/>
  <c r="G110" i="59" s="1"/>
  <c r="G103" i="59"/>
  <c r="G101" i="59" s="1"/>
  <c r="G88" i="59"/>
  <c r="G86" i="59" s="1"/>
  <c r="G79" i="59"/>
  <c r="G77" i="59" s="1"/>
  <c r="G70" i="59"/>
  <c r="G68" i="59" s="1"/>
  <c r="G53" i="59"/>
  <c r="G51" i="59" s="1"/>
  <c r="G38" i="59"/>
  <c r="G36" i="59" s="1"/>
  <c r="G35" i="59" s="1"/>
  <c r="G27" i="59"/>
  <c r="G25" i="59" s="1"/>
  <c r="G23" i="59" s="1"/>
  <c r="G21" i="59" s="1"/>
  <c r="G19" i="59" s="1"/>
  <c r="G17" i="59" s="1"/>
  <c r="G15" i="59" s="1"/>
  <c r="G26" i="26"/>
  <c r="G11" i="26"/>
  <c r="G149" i="26"/>
  <c r="G140" i="26"/>
  <c r="G131" i="26"/>
  <c r="G116" i="26"/>
  <c r="G92" i="26"/>
  <c r="G101" i="26"/>
  <c r="G40" i="26"/>
  <c r="G51" i="26"/>
  <c r="G24" i="59" l="1"/>
  <c r="G154" i="59"/>
  <c r="G153" i="59"/>
  <c r="G151" i="59" s="1"/>
  <c r="G149" i="59" s="1"/>
  <c r="G147" i="59" s="1"/>
  <c r="G143" i="59" s="1"/>
  <c r="G141" i="59" s="1"/>
  <c r="G139" i="59" s="1"/>
  <c r="G64" i="59"/>
  <c r="G62" i="59" s="1"/>
  <c r="G67" i="59"/>
  <c r="G84" i="59"/>
  <c r="G82" i="59" s="1"/>
  <c r="G80" i="59" s="1"/>
  <c r="G85" i="59"/>
  <c r="G99" i="59"/>
  <c r="G97" i="59" s="1"/>
  <c r="G95" i="59" s="1"/>
  <c r="G100" i="59"/>
  <c r="G117" i="59"/>
  <c r="G115" i="59" s="1"/>
  <c r="G113" i="59" s="1"/>
  <c r="G118" i="59"/>
  <c r="G145" i="59"/>
  <c r="G34" i="59"/>
  <c r="G32" i="59" s="1"/>
  <c r="G30" i="59" s="1"/>
  <c r="G28" i="59" s="1"/>
  <c r="G13" i="59" s="1"/>
  <c r="G49" i="59"/>
  <c r="G47" i="59" s="1"/>
  <c r="G45" i="59" s="1"/>
  <c r="G43" i="59" s="1"/>
  <c r="G50" i="59"/>
  <c r="G75" i="59"/>
  <c r="G73" i="59" s="1"/>
  <c r="G71" i="59" s="1"/>
  <c r="G76" i="59"/>
  <c r="G108" i="59"/>
  <c r="G106" i="59" s="1"/>
  <c r="G104" i="59" s="1"/>
  <c r="G109" i="59"/>
  <c r="G134" i="59"/>
  <c r="G132" i="59" s="1"/>
  <c r="G130" i="59" s="1"/>
  <c r="G128" i="59" s="1"/>
  <c r="G135" i="59"/>
  <c r="G93" i="59" l="1"/>
  <c r="G126" i="59"/>
  <c r="G124" i="59"/>
  <c r="G122" i="59" s="1"/>
  <c r="G41" i="59"/>
  <c r="G39" i="59"/>
  <c r="G11" i="59" s="1"/>
  <c r="G60" i="59"/>
  <c r="E10" i="52"/>
  <c r="E12" i="52"/>
  <c r="G58" i="59" l="1"/>
  <c r="G56" i="59"/>
  <c r="G91" i="59"/>
  <c r="G89" i="59"/>
  <c r="E11" i="52"/>
  <c r="G54" i="59" l="1"/>
  <c r="G9" i="59" s="1"/>
  <c r="G8" i="59" s="1"/>
  <c r="D143" i="44"/>
  <c r="D142" i="44" s="1"/>
  <c r="D129" i="44"/>
  <c r="D116" i="44"/>
  <c r="D69" i="44"/>
  <c r="D56" i="44"/>
  <c r="D23" i="44"/>
  <c r="D10" i="44"/>
  <c r="D8" i="44" l="1"/>
  <c r="I44" i="50"/>
  <c r="I43" i="50"/>
  <c r="I42" i="50" s="1"/>
  <c r="I40" i="50"/>
  <c r="I39" i="50" s="1"/>
  <c r="I37" i="50"/>
  <c r="I36" i="50" s="1"/>
  <c r="I35" i="50" s="1"/>
  <c r="I33" i="50"/>
  <c r="I32" i="50"/>
  <c r="I31" i="50" s="1"/>
  <c r="I29" i="50"/>
  <c r="I28" i="50" s="1"/>
  <c r="I26" i="50"/>
  <c r="I25" i="50" s="1"/>
  <c r="I24" i="50" s="1"/>
  <c r="I22" i="50"/>
  <c r="I21" i="50"/>
  <c r="I20" i="50" s="1"/>
  <c r="I18" i="50"/>
  <c r="I17" i="50" s="1"/>
  <c r="I15" i="50"/>
  <c r="I14" i="50" s="1"/>
  <c r="I11" i="50"/>
  <c r="I10" i="50"/>
  <c r="I9" i="50" s="1"/>
  <c r="I13" i="50" l="1"/>
  <c r="C17" i="27" l="1"/>
  <c r="G99" i="26"/>
  <c r="G90" i="26"/>
  <c r="C8" i="43"/>
  <c r="G38" i="26" l="1"/>
  <c r="G37" i="26" s="1"/>
  <c r="G49" i="26"/>
  <c r="G48" i="26" s="1"/>
  <c r="G138" i="26"/>
  <c r="G137" i="26" s="1"/>
  <c r="G129" i="26"/>
  <c r="G128" i="26" s="1"/>
  <c r="G36" i="26" l="1"/>
  <c r="G34" i="26" s="1"/>
  <c r="G32" i="26" s="1"/>
  <c r="G30" i="26" s="1"/>
  <c r="G98" i="26"/>
  <c r="G97" i="26"/>
  <c r="G95" i="26" s="1"/>
  <c r="G93" i="26" s="1"/>
  <c r="G47" i="26"/>
  <c r="G45" i="26" s="1"/>
  <c r="G43" i="26" s="1"/>
  <c r="G41" i="26" s="1"/>
  <c r="G136" i="26"/>
  <c r="G134" i="26" s="1"/>
  <c r="G132" i="26" s="1"/>
  <c r="G127" i="26"/>
  <c r="G125" i="26" s="1"/>
  <c r="G123" i="26" s="1"/>
  <c r="B20" i="27" l="1"/>
  <c r="G165" i="26"/>
  <c r="F156" i="26"/>
  <c r="G164" i="26"/>
  <c r="G163" i="26" l="1"/>
  <c r="G162" i="26"/>
  <c r="G158" i="26" l="1"/>
  <c r="G156" i="26" s="1"/>
  <c r="G152" i="26" l="1"/>
  <c r="G150" i="26" s="1"/>
  <c r="G154" i="26"/>
  <c r="F15" i="26" l="1"/>
  <c r="G25" i="26"/>
  <c r="C59" i="27" l="1"/>
  <c r="B25" i="27"/>
  <c r="B24" i="27"/>
  <c r="B23" i="27"/>
  <c r="G24" i="26"/>
  <c r="G23" i="26" s="1"/>
  <c r="G22" i="26" s="1"/>
  <c r="G21" i="26" s="1"/>
  <c r="G19" i="26" s="1"/>
  <c r="G17" i="26" s="1"/>
  <c r="G15" i="26" s="1"/>
  <c r="G14" i="26" l="1"/>
  <c r="G13" i="26"/>
  <c r="B203" i="27"/>
  <c r="B202" i="27"/>
  <c r="B199" i="27"/>
  <c r="B133" i="27"/>
  <c r="B132" i="27"/>
  <c r="B129" i="27"/>
  <c r="B72" i="27"/>
  <c r="G66" i="26" l="1"/>
  <c r="G64" i="26" s="1"/>
  <c r="G114" i="26"/>
  <c r="G80" i="26"/>
  <c r="G182" i="26"/>
  <c r="G147" i="26"/>
  <c r="G113" i="26" l="1"/>
  <c r="G112" i="26"/>
  <c r="G110" i="26" s="1"/>
  <c r="G108" i="26" s="1"/>
  <c r="G106" i="26" s="1"/>
  <c r="G79" i="26"/>
  <c r="G146" i="26"/>
  <c r="G145" i="26"/>
  <c r="G143" i="26" s="1"/>
  <c r="G141" i="26" s="1"/>
  <c r="G121" i="26" s="1"/>
  <c r="G117" i="26" s="1"/>
  <c r="G63" i="26"/>
  <c r="G62" i="26"/>
  <c r="G60" i="26" s="1"/>
  <c r="G58" i="26" s="1"/>
  <c r="G56" i="26" s="1"/>
  <c r="G52" i="26" s="1"/>
  <c r="G104" i="26" l="1"/>
  <c r="G102" i="26"/>
  <c r="G77" i="26"/>
  <c r="G75" i="26" s="1"/>
  <c r="G119" i="26"/>
  <c r="G28" i="26"/>
  <c r="G54" i="26"/>
  <c r="G89" i="26" l="1"/>
  <c r="G88" i="26"/>
  <c r="G86" i="26" s="1"/>
  <c r="G84" i="26" s="1"/>
  <c r="G73" i="26" s="1"/>
  <c r="C301" i="27"/>
  <c r="G200" i="26"/>
  <c r="G69" i="26" l="1"/>
  <c r="G67" i="26" s="1"/>
  <c r="G9" i="26" s="1"/>
  <c r="G71" i="26"/>
  <c r="G199" i="26" l="1"/>
  <c r="G198" i="26" s="1"/>
  <c r="G180" i="26"/>
  <c r="G197" i="26" l="1"/>
  <c r="G195" i="26" s="1"/>
  <c r="G193" i="26" s="1"/>
  <c r="G191" i="26" s="1"/>
  <c r="G189" i="26" l="1"/>
  <c r="G187" i="26"/>
  <c r="G185" i="26" s="1"/>
  <c r="G183" i="26" s="1"/>
  <c r="G179" i="26" l="1"/>
  <c r="G178" i="26"/>
  <c r="G176" i="26" l="1"/>
  <c r="G174" i="26" s="1"/>
  <c r="G172" i="26" s="1"/>
  <c r="G168" i="26" l="1"/>
  <c r="G166" i="26" s="1"/>
  <c r="G8" i="26" s="1"/>
  <c r="G170" i="26"/>
</calcChain>
</file>

<file path=xl/sharedStrings.xml><?xml version="1.0" encoding="utf-8"?>
<sst xmlns="http://schemas.openxmlformats.org/spreadsheetml/2006/main" count="1702" uniqueCount="367">
  <si>
    <t>Տարի</t>
  </si>
  <si>
    <t>Ծրագրային դասիչը</t>
  </si>
  <si>
    <t>այդ թվում՝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</si>
  <si>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</si>
  <si>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ԸՆԴԱՄԵՆԸ ԾԱԽՍԵՐ</t>
  </si>
  <si>
    <t>ԸՆԹԱՑԻԿ ԾԱԽՍԵՐ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</si>
  <si>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</si>
  <si>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</si>
  <si>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</si>
  <si>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</si>
  <si>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</si>
  <si>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</si>
  <si>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</si>
  <si>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Արդյունքի չափորոշիչներ </t>
  </si>
  <si>
    <t>Միջոցառման վրա կատարվող ծախսը (հազար դրամ)</t>
  </si>
  <si>
    <t>№ ------------ -Ն որոշման</t>
  </si>
  <si>
    <t xml:space="preserve">Գործառական դասիչը </t>
  </si>
  <si>
    <t>բաժին</t>
  </si>
  <si>
    <t>խումբ</t>
  </si>
  <si>
    <t>դաս</t>
  </si>
  <si>
    <t>Ծրագիր</t>
  </si>
  <si>
    <t>Միջոցառում</t>
  </si>
  <si>
    <t>ԸՆԴԱՄԵՆԸ</t>
  </si>
  <si>
    <t>Բյուջետային հատկացումների գլխավոր կարգադրիչների, ծրագրերի և միջոցառումների անվանումները</t>
  </si>
  <si>
    <t>Ծրագրի միջոցառումներ</t>
  </si>
  <si>
    <t>ՀՀ առողջապահության նախարարություն</t>
  </si>
  <si>
    <t>ՄԱՍ 2. ՊԵՏԱԿԱՆ ՄԱՐՄՆԻ ԳԾՈՎ ԱՐԴՅՈՒՆՔԱՅԻՆ (ԿԱՏԱՐՈՂԱԿԱՆ) ՑՈՒՑԱՆԻՇՆԵՐԸ</t>
  </si>
  <si>
    <t xml:space="preserve">Միջոցառման տեսակը` </t>
  </si>
  <si>
    <t>Հավելված  № 1</t>
  </si>
  <si>
    <t>Հավելված  № 4</t>
  </si>
  <si>
    <t>01</t>
  </si>
  <si>
    <t>ԱՅԼ ԾԱԽՍԵՐ</t>
  </si>
  <si>
    <t xml:space="preserve">Ծրագրի անվանումը </t>
  </si>
  <si>
    <t>Ծրագրի նպատակը</t>
  </si>
  <si>
    <t>Վերջնական արդյունքի նկարագրությունը</t>
  </si>
  <si>
    <t>Միջոցառման անվանումը</t>
  </si>
  <si>
    <t>Միջոցառման նկարագրությունը</t>
  </si>
  <si>
    <t>Միջոցառման տեսակը</t>
  </si>
  <si>
    <t xml:space="preserve">այդ թվում` </t>
  </si>
  <si>
    <t>այդ թվում ըստ կատարողների</t>
  </si>
  <si>
    <t>այդ թվում` բյուջետային ծախսերի տնտեսագիտական դասակարգման հոդվածներ</t>
  </si>
  <si>
    <t>Ծրագրի անվանումը</t>
  </si>
  <si>
    <t>Ընդամենը</t>
  </si>
  <si>
    <t>Հավելված  № 3</t>
  </si>
  <si>
    <t>07</t>
  </si>
  <si>
    <t>ԱՌՈՂՋԱՊԱՀՈՒԹՅՈՒՆ</t>
  </si>
  <si>
    <t>Հավելված  № 2</t>
  </si>
  <si>
    <t xml:space="preserve">Ծրագրի դասիչը </t>
  </si>
  <si>
    <t>Ցուցանիշների փոփոխությունը
 (ավելացումը նշված է դրական նշանով)</t>
  </si>
  <si>
    <t>Ծառայությունների մատուցում</t>
  </si>
  <si>
    <t>№ ---------- որոշման</t>
  </si>
  <si>
    <t>ՀՀ կառավարության պահուստային ֆոնդ</t>
  </si>
  <si>
    <t>Ցուցանիշների փոփոխությունները (ավելացումները նշված են դրական նշանով, իսկ նվազեցումները` փակագծերում)</t>
  </si>
  <si>
    <t>ՀՀ կառավարություն</t>
  </si>
  <si>
    <t xml:space="preserve"> ՀՀ կառավարության պահուստային ֆոնդ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</si>
  <si>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</si>
  <si>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</si>
  <si>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</si>
  <si>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Միջոցառման տեսակը</t>
  </si>
  <si>
    <t xml:space="preserve"> Ծառայությունների մատուցում</t>
  </si>
  <si>
    <t xml:space="preserve"> Ծրագրի անվանումը</t>
  </si>
  <si>
    <t xml:space="preserve"> Ծրագրի նպատակը</t>
  </si>
  <si>
    <t xml:space="preserve"> Վերջնական արդյունքի նկարագրությունը</t>
  </si>
  <si>
    <t xml:space="preserve"> Միջոցառման անվանումը</t>
  </si>
  <si>
    <t xml:space="preserve"> Միջոցառման նկարագրությունը</t>
  </si>
  <si>
    <t>11</t>
  </si>
  <si>
    <t>ՀԻՄՆԱԿԱՆ ԲԱԺԻՆՆԵՐԻՆ ՉԴԱՍՎՈՂ ՊԱՀՈՒՍՏԱՅԻՆ ՖՈՆԴԵՐ</t>
  </si>
  <si>
    <t>ՀՀ կառավարության և համայնքների պահուստային ֆոնդ</t>
  </si>
  <si>
    <t xml:space="preserve"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</si>
  <si>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>Ցուցանիշների փոփոխությունները     
      (ավելացումները նշված են դրական նշանով, իսկ նվազեցումները` փակագծերում)</t>
  </si>
  <si>
    <t>Ցուցանիշների փոփոխությունը
 (նվազեցումը նշված է փակագծերում)</t>
  </si>
  <si>
    <t>Ցուցանիշների փոփոխությունները
(ավելացումը նշված է դրական նշանով, իսկ նվազեցումը` փակագծերում)</t>
  </si>
  <si>
    <t xml:space="preserve">«ՀԱՅԱՍՏԱՆԻ ՀԱՆՐԱՊԵՏՈՒԹՅԱՆ 2022 ԹՎԱԿԱՆԻ ՊԵՏԱԿԱՆ ԲՅՈՒՋԵԻ ՄԱՍԻՆ» ՀԱՅԱՍՏԱՆԻ ՀԱՆՐԱՊԵՏՈՒԹՅԱՆ ՕՐԵՆՔԻ N 1 ՀԱՎԵԼՎԱԾԻ N 1 ԱՂՅՈՒՍԱԿՈՒՄ ԿԱՏԱՐՎՈՂ ՓՈՓՈԽՈՒԹՅՈՒՆԸ ԵՎ ԼՐԱՑՈՒՄԸ </t>
  </si>
  <si>
    <t>ՀՀ կառավարության 2022 թվականի ----------</t>
  </si>
  <si>
    <t>«ՀԱՅԱՍՏԱՆԻ ՀԱՆՐԱՊԵՏՈՒԹՅԱՆ 2022 ԹՎԱԿԱՆԻ ՊԵՏԱԿԱՆ ԲՅՈՒՋԵԻ ՄԱՍԻՆ» ՀԱՅԱՍՏԱՆԻ ՀԱՆՐԱՊԵՏՈՒԹՅԱՆ ՕՐԵՆՔԻ N 1 ՀԱՎԵԼՎԱԾԻ N 2 ԱՂՅՈՒՍԱԿՈՒՄ ԿԱՏԱՐՎՈՂ ՎԵՐԱԲԱՇԽՈՒՄԸ  ԵՎ ՀԱՅԱՍՏԱՆԻ ՀԱՆՐԱՊԵՏՈՒԹՅԱՆ ԿԱՌԱՎԱՐՈՒԹՅԱՆ 2021 ԹՎԱԿԱՆԻ ԴԵԿՏԵՄԲԵՐԻ 23-Ի  №  2121-Ն ՈՐՈՇՄԱՆ № 5 ՀԱՎԵԼՎԱԾԻ № 1 ԱՂՅՈՒՍԱԿՈՒՄ ԿԱՏԱՐՎՈՂ ՓՈՓՈԽՈՒԹՅՈՒՆԸ ԵՎ ԼՐԱՑՈՒՄԸ</t>
  </si>
  <si>
    <t>ՀԱՅԱՍՏԱՆԻ ՀԱՆՐԱՊԵՏՈՒԹՅԱՆ ԿԱՌԱՎԱՐՈՒԹՅԱՆ 2021 ԹՎԱԿԱՆԻ ԴԵԿՏԵՄԲԵՐԻ 23-Ի № 2121-Ն ՈՐՈՇՄԱՆ NN 3 և 4 ՀԱՎԵԼՎԱԾՆԵՐՈՒՄ ԿԱՏԱՐՎՈՂ ՓՈՓՈԽՈՒԹՅՈՒՆՆԵՐԸ ԵՎ ԼՐԱՑՈՒՄՆԵՐԸ</t>
  </si>
  <si>
    <t>Պահուստային միջոցներ</t>
  </si>
  <si>
    <t xml:space="preserve"> Պայմանագրային այլ ծառայությունների ձեռքբերում</t>
  </si>
  <si>
    <t>ԾԱՌԱՅՈՒԹՅՈՒՆՆԵՐԻ  ԵՎ   ԱՊՐԱՆՔՆԵՐԻ  ՁԵՌՔԲԵՐՈՒՄ</t>
  </si>
  <si>
    <t xml:space="preserve"> Ընդհանուր բնույթի այլ ծառայություններ</t>
  </si>
  <si>
    <t>հազար դրամ</t>
  </si>
  <si>
    <t xml:space="preserve">ՀՀ կառավարության 2022 թվականի  ----------- </t>
  </si>
  <si>
    <t>03</t>
  </si>
  <si>
    <t xml:space="preserve"> Հիվանդանոցային ծառայություններ</t>
  </si>
  <si>
    <t xml:space="preserve">ՀՀ կառավարության  2022 թվականի ----------- </t>
  </si>
  <si>
    <t xml:space="preserve"> Մոր և մանկան առողջության պահպանում</t>
  </si>
  <si>
    <t xml:space="preserve"> Մոր և մանկան բժշկական ծառայություններ</t>
  </si>
  <si>
    <t xml:space="preserve"> Երեխաներին բժշկական օգնության ծառայություններ</t>
  </si>
  <si>
    <t xml:space="preserve"> Մոր և մանկան առողջության պահպանում, կանանց և երեխաներին մատուցվող բժշկական ծառայությունների մատչելիության և որակի բարելավում</t>
  </si>
  <si>
    <t xml:space="preserve"> Մանկական և մայրական մահացության և հիվանդացության կրճատում, կանանց վերարտադրողական առողջության բարելավում</t>
  </si>
  <si>
    <t xml:space="preserve"> Երեխաների (0-18 տարեկան երեխաներին) հիվանդանոցային բժշկական օգնության իրականացում (հետազոտում, ախտորոշում, բուժում)</t>
  </si>
  <si>
    <t xml:space="preserve"> Դատաբժշկական և ախտաբանաանատոմիական ծառայություններ</t>
  </si>
  <si>
    <t xml:space="preserve"> Շտապ բժշկական օգնություն</t>
  </si>
  <si>
    <t xml:space="preserve"> Սոցիալապես անապահով և առանձին խմբերի անձանց բժշկական օգնություն</t>
  </si>
  <si>
    <t xml:space="preserve"> Ծրագրի անվանումը`</t>
  </si>
  <si>
    <t xml:space="preserve"> Ծրագրի նպատակը`</t>
  </si>
  <si>
    <t xml:space="preserve"> Պաթանատոմիական կանխորոշումների հիման վրա ախտորոշման և բուժման արդյունավետության բարձրացում</t>
  </si>
  <si>
    <t xml:space="preserve"> Վերջնական արդյունքի նկարագրությունը`</t>
  </si>
  <si>
    <t xml:space="preserve"> Մահերի պատճառների բացահայտում</t>
  </si>
  <si>
    <t xml:space="preserve"> Միջոցառման անվանումը`</t>
  </si>
  <si>
    <t xml:space="preserve"> Դատաբժշկական փորձաքննություններ</t>
  </si>
  <si>
    <t xml:space="preserve"> Միջոցառման նկարագրությունը`</t>
  </si>
  <si>
    <t xml:space="preserve"> Հանրապետության ուժային մարմինների որոշումների հիման վրա դատաբժշկական և գենետիկ փորձաքննությունների ապահովում` մահերի պատճառների վերհանման նպատակով դիակների փորձաքննություն</t>
  </si>
  <si>
    <t xml:space="preserve"> Առողջապահական հարակից ծառայություններ և ծրագրեր</t>
  </si>
  <si>
    <t xml:space="preserve"> ԸՆԴԱՄԵՆԸ ԾԱԽՍԵՐ</t>
  </si>
  <si>
    <t xml:space="preserve"> ԸՆԹԱՑԻԿ ԾԱԽՍԵՐ</t>
  </si>
  <si>
    <t xml:space="preserve"> ԴՐԱՄԱՇՆՈՐՀՆԵՐ</t>
  </si>
  <si>
    <t xml:space="preserve"> Ընթացիկ դրամաշնորհներ պետական հատվածի այլ մակարդակներին</t>
  </si>
  <si>
    <t>06</t>
  </si>
  <si>
    <t xml:space="preserve"> Առողջապահություն (այլ դասերին չպատկանող)</t>
  </si>
  <si>
    <t xml:space="preserve"> - Ընթացիկ դրամաշնորհներ պետական և համայնքային ոչ առևտրային կազմակերպություններին</t>
  </si>
  <si>
    <t xml:space="preserve"> Ընդհանուր բնույթի հիվանդանոցային ծառայություններ</t>
  </si>
  <si>
    <t xml:space="preserve"> Սոցիալապես անապահով և հատուկ խմբերում ընդգրկվածներին բժշկական օգնության ծառայություններ</t>
  </si>
  <si>
    <t xml:space="preserve"> - Ընդհանուր բնույթի այլ ծառայություններ</t>
  </si>
  <si>
    <t>02</t>
  </si>
  <si>
    <t xml:space="preserve"> Մասնագիտացված հիվանդանոցային ծառայություններ</t>
  </si>
  <si>
    <t xml:space="preserve"> Մասնագիտացված բժշկական ծառայություններ</t>
  </si>
  <si>
    <t xml:space="preserve"> Արտահիվանդանոցային ծառայություններ</t>
  </si>
  <si>
    <t>04</t>
  </si>
  <si>
    <t xml:space="preserve"> Պարաբժշկական ծառայություններ</t>
  </si>
  <si>
    <t xml:space="preserve"> Շտապ բժշկական օգնության ծառայություններ</t>
  </si>
  <si>
    <t xml:space="preserve"> Մարդու կյանքին և առողջությանը վտանգ սպառնացող վիճակներում որակյալ շտապ բժշկական օգնության ծառայությունների տրամադրում</t>
  </si>
  <si>
    <t xml:space="preserve"> Շտապ օգնության համակարգի պատրաստվածության բարելավում, արձագանքման արագության, հասանելիության և բժշկական օգնության ծառայությունների որակի բարելավում</t>
  </si>
  <si>
    <t xml:space="preserve"> Շտապ բժշկական օգնության իրականացում</t>
  </si>
  <si>
    <t xml:space="preserve"> Սոցիալապես անապահով և հատուկ խմբերում ընդգրկված անձանց բժշկական օգնության հասանելիության և մատչելիության մակարդակի բարձրացում, հիվանդանոցային որակյալ բժշկական օգնության ապահովում</t>
  </si>
  <si>
    <t xml:space="preserve"> Սոցիալապես անապահով և հատուկ խմբերում ընդգրկված անձանց բժշկական օգնության հասանելիության և մատչելիության բարձրացում, ծառայությունների մատուցման հասցեականության բարելավում</t>
  </si>
  <si>
    <t xml:space="preserve"> Բնակչության սոցիալապես անապահով և հատուկ խմբերում ընդգրկվածների բժշկական օգնության իրականացում` ՀՀ կառավարության որոշմամբ հաստատված բնակչության խմբերի և ծառայությունների ցանկի համաձայն</t>
  </si>
  <si>
    <r>
      <t xml:space="preserve">  </t>
    </r>
    <r>
      <rPr>
        <b/>
        <sz val="9"/>
        <rFont val="GHEA Grapalat"/>
        <family val="3"/>
      </rPr>
      <t>ՀԱՅԱՍՏԱՆԻ ՀԱՆՐԱՊԵՏՈՒԹՅԱՆ ԿԱՌԱՎԱՐՈՒԹՅԱՆ 2021 ԹՎԱԿԱՆԻ ԴԵԿՏԵՄԲԵՐԻ 23-Ի N 2121-Ն ՈՐՈՇՄԱՆ N  9 ՀԱՎԵԼՎԱԾԻ 9.47 ԱՂՅՈՒՍԱԿՈՒՄ ԿԱՏԱՐՎՈՂ ՓՈՓՈԽՈՒԹՅՈՒՆԸ</t>
    </r>
  </si>
  <si>
    <t xml:space="preserve"> Առողջության առաջնային պահպանում</t>
  </si>
  <si>
    <t xml:space="preserve"> Ընդհանուր բնույթի բժշկական ծառայություններ</t>
  </si>
  <si>
    <t xml:space="preserve"> Ամբուլատոր-պոլիկլինիկական բժշկական օգնության ծառայություններ</t>
  </si>
  <si>
    <t xml:space="preserve"> այդ թվում` ըստ կատարողների</t>
  </si>
  <si>
    <t xml:space="preserve"> ՀՀ  առողջապահության  նախարարություն</t>
  </si>
  <si>
    <t xml:space="preserve"> այդ թվում` բյուջետային ծախսերի տնտեսագիտական դասակարգման հոդվածներ</t>
  </si>
  <si>
    <t xml:space="preserve"> ԾԱՌԱՅՈՒԹՅՈՒՆՆԵՐԻ  ԵՎ   ԱՊՐԱՆՔՆԵՐԻ  ՁԵՌՔԲԵՐՈՒՄ</t>
  </si>
  <si>
    <t xml:space="preserve"> Բնակչությանը մատչելի և որակյալ առաջնային բժշկական օգնության և սպասարկման տրամադրում, առողջության վատթարացման ռիսկի գործոնների վերհանում և դրանց հնարավոր անբարենպաստ ազդեցության կանխարգելում</t>
  </si>
  <si>
    <t xml:space="preserve"> Առողջության առաջնային պահպանման օղակում ցուցաբերվող բժշկական օգնության որակի, հիվանդությունների վաղ հայտնաբերման և կանխարգելման մակարդակի բարելավում, առողջապահական ծառայությունների վերաբերյալ իրազեկվածության և դրանց նկատմամբ պահանջարկի ավելացում</t>
  </si>
  <si>
    <t xml:space="preserve"> Ծառայությունը մատուցող կազմակերպության(ների) անվանում(ներ)ը </t>
  </si>
  <si>
    <t xml:space="preserve"> ՀՀ գնումների մասին օրենսդրությանը համապատասխան ընտրված կազմակերպություններ </t>
  </si>
  <si>
    <t xml:space="preserve"> Մասնագիտացված կազմակերպություն </t>
  </si>
  <si>
    <t>Հանրային առողջության պահպանում</t>
  </si>
  <si>
    <t xml:space="preserve"> Հանրային առողջապահական ծառայություններ</t>
  </si>
  <si>
    <t>Առողջապահական և լաբորատոր նյութեր</t>
  </si>
  <si>
    <t xml:space="preserve"> Իմունականխարգելման ազգային ծրագիր</t>
  </si>
  <si>
    <t xml:space="preserve"> Հանրային առողջության պահպանում</t>
  </si>
  <si>
    <t xml:space="preserve"> Մարդու օրգանիզմի վրա շրջակա միջավայրի վնասակար և վտանգավոր գործոնների ազդեցության բացառում և նվազեցում, կառավարելի վարակիչ հիվանդությունների դեմ պայքար:</t>
  </si>
  <si>
    <t xml:space="preserve"> Բնակչության սանիտարահամաճարակային անվտանգության և վարակիչ հիվանդությունների նկատմամբ բնակչության անընկալության ապահովում: Հանրապետությունում արյան, արյան բաղադրամասերի և արյան  պատրաստուկների  անհրաժեշտ  քանակության ապահովում</t>
  </si>
  <si>
    <t xml:space="preserve"> Բնակչության շրջանում կառավարելի վարակիչ հիվանդությունների իմունականխարգելում` կառավարելի վարակիչ հիվանդություններով հիվանդացության նվազեցման և մահվան դեպքերի կանխման, ինչպես նաև բնակչության կոլեկտիվ անընկալության ապահովման նպատակով</t>
  </si>
  <si>
    <t xml:space="preserve"> Ոչ վարակիչ հիվանդությունների բժշկական օգնության ապահովում</t>
  </si>
  <si>
    <t xml:space="preserve"> Ոչ վարակիչ հիվանդությունների (մասնավորապես՛ սիրտանոթային, շաքարային դիաբետի և չարորակ նորագոյացությունների) բուժման արդյունավետության բարձրացում</t>
  </si>
  <si>
    <t xml:space="preserve"> Ոչ վարակիչ հիվանդություններով պայմանավորված հիվանդացության և մահացության նվազեցում</t>
  </si>
  <si>
    <t xml:space="preserve"> այդ թվում`</t>
  </si>
  <si>
    <t xml:space="preserve"> Բնակչության առողջության առաջնային պահպանման գծով կազմակերպություններում գրանցված բնակչության թիվ, մարդ </t>
  </si>
  <si>
    <t xml:space="preserve"> Տեղամասային թերապևտի, ընտանեկան բժշկի կողմից կազմակերպություններում գրանցված բնակչության թիվ` 18 և ավելի բարձր տարիքի անձինք, մարդ </t>
  </si>
  <si>
    <t xml:space="preserve"> Տեղամասային մանկաբույժի, ընտանեկան բժշկի կողմից կազմակերպություններում գրանցված բնակչության թիվ` մինչև 18տ. երեխաներ, մարդ </t>
  </si>
  <si>
    <t xml:space="preserve"> Դպրոցում բժշկական օգնություն և սպասարկում ստացող աշակերտների թիվ, մարդ </t>
  </si>
  <si>
    <t xml:space="preserve"> Հղիների նախածննդյան և հետծննդյան հսկողության ընթացքում իրականացվող լաբորատոր-գործիքային ախտորոշիչ հետազոտությունների թիվ, հատ </t>
  </si>
  <si>
    <t xml:space="preserve"> Դատաբժշկական  փորձաքննությունների թիվ, հատ </t>
  </si>
  <si>
    <t xml:space="preserve"> Դիակի փորձաքննությունների թիվ, հատ </t>
  </si>
  <si>
    <t xml:space="preserve"> Կենդանի անձի փորձաքննությունների թիվ, հատ </t>
  </si>
  <si>
    <t xml:space="preserve"> Հյուսվածքաբանական  փորձաքննությունների թիվ, հատ </t>
  </si>
  <si>
    <t xml:space="preserve"> Համալիր փորձաքննությունների թիվ, հատ </t>
  </si>
  <si>
    <t xml:space="preserve"> Երեխաների բժշկական օգնության գծով ծառայություններից օգտվելու դեպքերի թիվ, հատ </t>
  </si>
  <si>
    <t xml:space="preserve"> ցերակային ստացիոնար և կարճաժամկետ կամ փոքր ծավալի բուժօգնության դեպքերի թիվ, հատ </t>
  </si>
  <si>
    <t xml:space="preserve"> Մտավոր, հոգեկան (վարքագծային), լսողական, ֆիզիկական (շարժողական) և զարգացման այլ խանգարումներով երեխաների վերականգնողական բուժման գծով ծառայություններից օգտվելու դեպքերի թիվ, հատ </t>
  </si>
  <si>
    <t xml:space="preserve"> Շտապ բժշկական օգնության գծով կանչերի թիվ, հատ </t>
  </si>
  <si>
    <t xml:space="preserve"> Օդային ճանապարհով սանիտարականավիացիայի կանչերի թիվ, հատ </t>
  </si>
  <si>
    <t xml:space="preserve"> մարզից Երևան կամ այլ տարածաշրջանային հիվանդանոցներ հիվանդի տեղափոխման դեպքերի թիվ, հատ </t>
  </si>
  <si>
    <t xml:space="preserve"> Բնակչության սոցիալապես անապահով և հատուկ խմբերում ընդգրկվածների բժշկական օգնության ծառայություններից օգտվելու դեպքերի թիվ, հատ </t>
  </si>
  <si>
    <t xml:space="preserve"> Աղիքային և այլ ինֆեկցիոն հիվանդությունների բժշկական օգնության գծով ծառայություններից օգտվելու դեպքերի թիվ, հատ </t>
  </si>
  <si>
    <t xml:space="preserve"> Ծրագրի դասիչը </t>
  </si>
  <si>
    <t xml:space="preserve"> 1003 </t>
  </si>
  <si>
    <t xml:space="preserve"> Հանրային առողջության պահպանում </t>
  </si>
  <si>
    <t xml:space="preserve"> 11002 </t>
  </si>
  <si>
    <t xml:space="preserve"> Իմունականխարգելման ազգային ծրագիր </t>
  </si>
  <si>
    <t xml:space="preserve"> Բնակչության շրջանում կառավարելի վարակիչ հիվանդությունների իմունականխարգելում` կառավարելի վարակիչ հիվանդություններով հիվանդացության նվազեցման և մահվան դեպքերի կանխման, ինչպես նաև բնակչության կոլեկտիվ անընկալության ապահովման նպատակով </t>
  </si>
  <si>
    <t xml:space="preserve"> Միջոցառման տեսակը` </t>
  </si>
  <si>
    <t xml:space="preserve"> Ծառայությունների մատուցում </t>
  </si>
  <si>
    <t xml:space="preserve"> Միջոցառման վրա կատարվող ծախսը (հազար դրամ) </t>
  </si>
  <si>
    <t xml:space="preserve"> 1207 </t>
  </si>
  <si>
    <t xml:space="preserve"> Ստոմատոլոգիական բժշկական օգնության ծառայություններ </t>
  </si>
  <si>
    <t xml:space="preserve"> Ստոմատոլոգիական բժշկական օգնության համալիր միջոցառումների (հետազոտում, ախտորոշում, բուժում) իրականացում սոցիալապես անապահով ու հատուկ խմբերում ընդգրկվածներին </t>
  </si>
  <si>
    <t xml:space="preserve"> Ստոմատոլոգիական բժշկական օգնության գծով դեպքերի թիվ, հատ </t>
  </si>
  <si>
    <t xml:space="preserve"> 1202 </t>
  </si>
  <si>
    <t xml:space="preserve"> Ոչ վարակիչ հիվանդությունների բժշկական օգնության ապահովում </t>
  </si>
  <si>
    <t xml:space="preserve"> Անհետաձգելի բժշկական օգնության ծառայություններ </t>
  </si>
  <si>
    <t xml:space="preserve"> Անհետաձգելի բժշկական օգնության իրականացում` ՀՀ առողջապահության նախարարի կողմից հաստատված հիվանդությունների, վիճակների ցանկի համաձայն </t>
  </si>
  <si>
    <t xml:space="preserve"> Անհետաձգելի բժշկական օգնության ծառայություններից օգտվելու դեպքերի թիվ, հատ </t>
  </si>
  <si>
    <r>
      <rPr>
        <b/>
        <sz val="9"/>
        <rFont val="GHEA Grapalat"/>
        <family val="3"/>
      </rPr>
      <t xml:space="preserve">ՀԱՅԱՍՏԱՆԻ ՀԱՆՐԱՊԵՏՈՒԹՅԱՆ ԿԱՌԱՎԱՐՈՒԹՅԱՆ 2021 ԹՎԱԿԱՆԻ ԴԵԿՏԵՄԲԵՐԻ 23-Ի N 2121-Ն ՈՐՈՇՄԱՆ N  9 ՀԱՎԵԼՎԱԾԻ 9.8 ԱՂՅՈՒՍԱԿՈՒՄ ԿԱՏԱՐՎՈՂ ՓՈՓՈԽՈՒԹՅՈՒՆՆԵՐԸ </t>
    </r>
    <r>
      <rPr>
        <sz val="9"/>
        <color indexed="8"/>
        <rFont val="GHEA Grapalat"/>
        <family val="3"/>
      </rPr>
      <t xml:space="preserve"> </t>
    </r>
  </si>
  <si>
    <t xml:space="preserve">ՀԱՅԱՍՏԱՆԻ ՀԱՆՐԱՊԵՏՈՒԹՅԱՆ ԿԱՌԱՎԱՐՈՒԹՅԱՆ 2021 ԹՎԱԿԱՆԻ ԴԵԿՏԵՄԲԵՐԻ 23-Ի N 2121-Ն ՈՐՈՇՄԱՆ N 10 ՀԱՎԵԼՎԱԾՈՒՄ ԿԱՏԱՐՎՈՂ ՓՈՓՈԽՈՒԹՅՈՒՆՆԵՐԸ  </t>
  </si>
  <si>
    <t>Հայաստանի Հանրապետության 2022 թվականի պետական բյուջեի մասին  Հայաստանի Հանրապետության օրենքի N 1 հավելվածով սահմանված բյուջետային հատկացումների հաշվին` ներառյալ սույն որոշմամբ կատարված փոփոխությունները, պետության կարիքների (բացառությամբ արտասահմանում գտնվող Հայաստանի Հանրապետության պետական հիմնարկների և ներկայացուցիչների գործունեության ապահովման ծրագրերի, ինչպես նաև օտարերկրյա պետությունների, միջազգային կազմակերպությունների և այլ արտաքին դոնորների աջակցությամբ Հայաստանի Հանրապետությունում իրականացվող նպատակային ծրագրերի) համար 2022 թվականին իրականացվող գնումների պլանը ըստ բյուջետային ծախսերի ծրագրային և գործառական դասակարգման և ըստ ծրագրերի միջոցառումները կատարող հանրային իշխանության մարմինների</t>
  </si>
  <si>
    <t xml:space="preserve"> Կոդը</t>
  </si>
  <si>
    <t xml:space="preserve"> Անվանումը</t>
  </si>
  <si>
    <t xml:space="preserve"> Գնման ձևը</t>
  </si>
  <si>
    <t xml:space="preserve"> Չափման միավորը</t>
  </si>
  <si>
    <t xml:space="preserve"> Միավորի գինը</t>
  </si>
  <si>
    <t xml:space="preserve"> Քանակը</t>
  </si>
  <si>
    <t xml:space="preserve"> Գումարը                       (հազար դրամով)</t>
  </si>
  <si>
    <t xml:space="preserve"> Բաժին N 07</t>
  </si>
  <si>
    <t xml:space="preserve"> Խումբ N 02</t>
  </si>
  <si>
    <t xml:space="preserve"> Դաս N 01</t>
  </si>
  <si>
    <t>Ընդհանուր բնույթի բժշկական ծառայություններ</t>
  </si>
  <si>
    <t xml:space="preserve"> 1099  11001</t>
  </si>
  <si>
    <t>Ամբուլատոր-պոլիկլինիկական բժշկական օգնության ծառայություններ</t>
  </si>
  <si>
    <t xml:space="preserve"> </t>
  </si>
  <si>
    <t xml:space="preserve"> ՄԱՍ III. ԾԱՌԱՅՈՒԹՅՈՒՆՆԵՐ</t>
  </si>
  <si>
    <t>85121120-1</t>
  </si>
  <si>
    <t>ամբուլատոր-բժշկական ծառայություններ</t>
  </si>
  <si>
    <t xml:space="preserve"> ՄԱ</t>
  </si>
  <si>
    <t xml:space="preserve"> դրամ</t>
  </si>
  <si>
    <t xml:space="preserve"> Դաս N 02</t>
  </si>
  <si>
    <t>Մասնագիտացված բժշկական ծառայություններ</t>
  </si>
  <si>
    <t>85121100-1</t>
  </si>
  <si>
    <t>բժշկական ծառայություններ</t>
  </si>
  <si>
    <t xml:space="preserve"> Դաս N 03</t>
  </si>
  <si>
    <t xml:space="preserve"> Դաս N 04</t>
  </si>
  <si>
    <t>Պարաբժշկական ծառայություններ</t>
  </si>
  <si>
    <t xml:space="preserve"> 1201  11001</t>
  </si>
  <si>
    <t>Շտապ բժշկական օգնության ծառայություններ</t>
  </si>
  <si>
    <t>85141210-1</t>
  </si>
  <si>
    <t>շտապ օգնության ծառայություններ</t>
  </si>
  <si>
    <t xml:space="preserve"> Խումբ N 03</t>
  </si>
  <si>
    <t>Ընդհանուր բնույթի հիվանդանոցային ծառայություններ</t>
  </si>
  <si>
    <t>85111100-1</t>
  </si>
  <si>
    <t>հիվանդանոցային ծառայություններ</t>
  </si>
  <si>
    <t xml:space="preserve"> 1207  11001</t>
  </si>
  <si>
    <t>Սոցիալապես անապահով և հատուկ խմբերում ընդգրկվածներին բժշկական օգնության ծառայություններ</t>
  </si>
  <si>
    <t>Մասնագիտացված հիվանդանոցային ծառայություններ</t>
  </si>
  <si>
    <t>85111120-1</t>
  </si>
  <si>
    <t>հիվանդանոցների կողմից մատուցվող բժշկական ծառայություններ</t>
  </si>
  <si>
    <t>Մոր և մանկան բժշկական ծառայություններ</t>
  </si>
  <si>
    <t xml:space="preserve"> 1200   11003</t>
  </si>
  <si>
    <t>Երեխաներին բժշկական օգնության ծառայություններ</t>
  </si>
  <si>
    <t xml:space="preserve"> Խումբ N 04</t>
  </si>
  <si>
    <t>Հանրային առողջապահական ծառայություններ</t>
  </si>
  <si>
    <t>1003   11002</t>
  </si>
  <si>
    <t>Իմունականխարգելման ազգային ծրագիր</t>
  </si>
  <si>
    <t xml:space="preserve"> ՄԱՍ I. ԱՊՐԱՆՔՆԵՐ</t>
  </si>
  <si>
    <t>33651211-3</t>
  </si>
  <si>
    <t xml:space="preserve"> կապույտ հազի դեմ պատվաստանյութ</t>
  </si>
  <si>
    <t>ԷԱՃ</t>
  </si>
  <si>
    <t>հատ</t>
  </si>
  <si>
    <t>33651211-4</t>
  </si>
  <si>
    <t>33651220-2</t>
  </si>
  <si>
    <t>գրիպի դեմ պատվաստանյութ</t>
  </si>
  <si>
    <t>33651263-3</t>
  </si>
  <si>
    <t>վեցավալենտ/դիֆթերիա, կապույտ հազ, փայտացում, հեպատիտ Բ, Հիբ, պոլիոմիելիտ/ պատվաստանյութ</t>
  </si>
  <si>
    <t>Հավելված  № 6</t>
  </si>
  <si>
    <t xml:space="preserve"> Մանկաբարձական բժշկական օգնության ծառայություններ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</si>
  <si>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</si>
  <si>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</si>
  <si>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</si>
  <si>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 xml:space="preserve"> Անպտուղ զույգերի համար վերարտադրողական օժանդակ տեխնոլոգիաների կիրառմամբ բժշկական օգնության ծառայություններ</t>
  </si>
  <si>
    <t xml:space="preserve"> Հեմոդիալիզի և պերիտոնիալ դիալիզի անցկացման ծառայություններ</t>
  </si>
  <si>
    <t xml:space="preserve"> Բնածին հիպոթիրեոզի, ֆենիլկենտոնուրիայի, լսողության և տեսողության (անհասների ռետինոպաթիա) խանգարումների, կոնքազդրային հոդի խախտման վաղ հայտնաբերման նպատակով նորածնային սքրինգների անցկացում</t>
  </si>
  <si>
    <t xml:space="preserve"> Ուռուցքաբանական և արյունաբանական հիվանդությունների բժշկական օգնության ծառայություններ</t>
  </si>
  <si>
    <t xml:space="preserve"> Զինծառայողներին, ինչպես նաև փրկարար ծառայողներին և նրանց ընտանիքի անդամներին բժշկական օգնության ծառայություններ</t>
  </si>
  <si>
    <t xml:space="preserve"> Փոխպատվաստման ծառայություններ</t>
  </si>
  <si>
    <t xml:space="preserve"> 1200 </t>
  </si>
  <si>
    <t xml:space="preserve"> 11001 </t>
  </si>
  <si>
    <t xml:space="preserve"> Մանկաբարձական բժշկական օգնության ծառայություններ </t>
  </si>
  <si>
    <t xml:space="preserve"> Մանկաբարձական բժշկական օգնության համալիր միջոցառումների իրականացում, հղիության ախտաբանական ընթացքի բժշկական օգնություն և ծննդօգնություն </t>
  </si>
  <si>
    <t xml:space="preserve"> Մանկաբարձական բժշկական օգնության ծառայություններից օգտվելու դեպքերի թիվ, հատ </t>
  </si>
  <si>
    <t xml:space="preserve"> Ծնունդների թիվ, հատ, որից </t>
  </si>
  <si>
    <t xml:space="preserve"> Կեսարյան հատումների թիվ, հատ </t>
  </si>
  <si>
    <t xml:space="preserve"> 11003 </t>
  </si>
  <si>
    <t xml:space="preserve"> Երեխաներին բժշկական օգնության ծառայություններ </t>
  </si>
  <si>
    <t xml:space="preserve"> Երեխաների (0-18 տարեկան երեխաներին) հիվանդանոցային բժշկական օգնության իրականացում (հետազոտում, ախտորոշում, բուժում) </t>
  </si>
  <si>
    <t xml:space="preserve"> 11004 </t>
  </si>
  <si>
    <t xml:space="preserve"> 11006 </t>
  </si>
  <si>
    <t xml:space="preserve"> Անպտուղ զույգերի համար վերարտադրողական օժանդակ տեխնոլոգիաների կիրառմամբ բժշկական օգնության ծառայություններ </t>
  </si>
  <si>
    <t xml:space="preserve"> Բնակչության առանձին և հատուկ խմբերում ընդգրկված անպտուղ զույգերին վերարտադրողական օժանդակ տեխնոլոգիաների կիրառմամբ բժշկական օգնության տրամադրում </t>
  </si>
  <si>
    <t xml:space="preserve"> Վերարտադրողական օժանդակ տեխնոլոգիաների կիրառմամբ բժշկական օգնության ծառայություններ ստացած զույգերի թիվ, հատ </t>
  </si>
  <si>
    <t xml:space="preserve"> Հետազոտություններ քանակ (հատ) </t>
  </si>
  <si>
    <t xml:space="preserve"> Հղիությամբ ավարտված դեպքերի թիվ, հատ </t>
  </si>
  <si>
    <t xml:space="preserve"> 11007 </t>
  </si>
  <si>
    <t xml:space="preserve"> Բնածին հիպոթիրեոզի, ֆենիլկենտոնուրիայի, լսողության և տեսողության (անհասների ռետինոպաթիա) խանգարումների, կոնքազդրային հոդի խախտման վաղ հայտնաբերման նպատակով նորածնային սքրինգների անցկացում </t>
  </si>
  <si>
    <t xml:space="preserve"> Նորածնային սքրինինգներ իրականացում (բնածին հիպոթիրեոզի, ֆենիլկետոնուրիայի, լսողության, տեսողության և կոնքազդրային հոդի) </t>
  </si>
  <si>
    <t xml:space="preserve"> Հետազոտությունների քանակ, հատ </t>
  </si>
  <si>
    <t xml:space="preserve"> Հեմոդիալիզի և պերիտոնիալ դիալիզի անցկացման ծառայություններ </t>
  </si>
  <si>
    <t xml:space="preserve"> Հեմոդիալիզի կարիք ունեցող հիվանդների բժշկական օգնության համալիր միջոցառումների իրականացում </t>
  </si>
  <si>
    <t xml:space="preserve"> Հեմոդիալիզի սեանսների թիվ, հատ </t>
  </si>
  <si>
    <t xml:space="preserve"> Ուռուցքաբանական և արյունաբանական հիվանդությունների բժշկական օգնության ծառայություններ </t>
  </si>
  <si>
    <t xml:space="preserve"> Ուռուցքաբանական և արյունաբանական հիվանդների բուժում և շարունակական հսկողության համալիր միջոցառումների իրականացում </t>
  </si>
  <si>
    <t xml:space="preserve"> Ուռուցքաբանական և արյունաբանական հիվանդությունների բժշկական օգնության գծով ծառայություններից օգտվելու դեպքերի թիվ, հատ </t>
  </si>
  <si>
    <t xml:space="preserve"> Վիրաբուժական միջամտությունների թիվ, հատ </t>
  </si>
  <si>
    <t xml:space="preserve"> Զինծառայողներին, ինչպես նաև փրկարար ծառայողներին և նրանց ընտանիքի անդամներին բժշկական օգնության ծառայություններ </t>
  </si>
  <si>
    <t xml:space="preserve"> Զինծառայողներին, նրանց հավասարեցված անձանց, ինչպես նաև փրկարար ծառայողներին և նրանց ընտանիքի անդամներին բժշկական օգնության իրականացում (հետազոտում, ախտորոշում, բուժում) </t>
  </si>
  <si>
    <t xml:space="preserve"> Բժշկական օգնության գծով ծառայություններից օգտվելու դեպքերի թիվ, հատ </t>
  </si>
  <si>
    <t xml:space="preserve"> Փոխպատվաստման ծառայություններ </t>
  </si>
  <si>
    <t xml:space="preserve"> Մարդու օրգանների և ոսկրածուծի փոխպատվաստման ծառայությունների իրականացում </t>
  </si>
  <si>
    <t xml:space="preserve"> Մարդու օրգանների փոխպատվաստում, դեպք </t>
  </si>
  <si>
    <t xml:space="preserve"> Ոսկրածուծի փոխպատվաստում, դեպք </t>
  </si>
  <si>
    <t xml:space="preserve"> 11001</t>
  </si>
  <si>
    <t xml:space="preserve"> Մանկաբարձական բժշկական օգնության համալիր միջոցառումների իրականացում, հղիության ախտաբանական ընթացքի բժշկական օգնություն և ծննդօգնություն</t>
  </si>
  <si>
    <t xml:space="preserve"> 11006</t>
  </si>
  <si>
    <t xml:space="preserve"> Բնակչության առանձին և հատուկ խմբերում ընդգրկված անպտուղ զույգերին վերարտադրողական օժանդակ տեխնոլոգիաների կիրառմամբ բժշկական օգնության տրամադրում</t>
  </si>
  <si>
    <t xml:space="preserve"> 11007</t>
  </si>
  <si>
    <t xml:space="preserve"> Նորածնային սքրինինգներ իրականացում (բնածին հիպոթիրեոզի, ֆենիլկետոնուրիայի, լսողության, տեսողության և կոնքազդրային հոդի)</t>
  </si>
  <si>
    <t xml:space="preserve"> Հեմոդիալիզի կարիք ունեցող հիվանդների բժշկական օգնության համալիր միջոցառումների իրականացում</t>
  </si>
  <si>
    <t xml:space="preserve"> 11004</t>
  </si>
  <si>
    <t xml:space="preserve"> Ուռուցքաբանական և արյունաբանական հիվանդների բուժում և շարունակական հսկողության համալիր միջոցառումների իրականացում</t>
  </si>
  <si>
    <t xml:space="preserve"> 11003</t>
  </si>
  <si>
    <t xml:space="preserve"> Զինծառայողներին, նրանց հավասարեցված անձանց, ինչպես նաև փրկարար ծառայողներին և նրանց ընտանիքի անդամներին բժշկական օգնության իրականացում (հետազոտում, ախտորոշում, բուժում)</t>
  </si>
  <si>
    <t xml:space="preserve"> Մարդու օրգանների և ոսկրածուծի փոխպատվաստման ծառայությունների իրականացում</t>
  </si>
  <si>
    <t xml:space="preserve"> 1142 </t>
  </si>
  <si>
    <t xml:space="preserve"> Ախտաբանաանատոմիական հետազոտություններ </t>
  </si>
  <si>
    <t xml:space="preserve"> Մանկական մահերի հիվանդությունների պատճառների բացահայտում` մանկամահացության մակարդակը նվազեցնելու նպատակով </t>
  </si>
  <si>
    <t xml:space="preserve"> Ախտաբանաանատոմիական դիահերձումների թիվ, հատ </t>
  </si>
  <si>
    <t xml:space="preserve"> Վիրահատական և բիոպսիոն նյութերի հետազոտությունների թիվ, հատ </t>
  </si>
  <si>
    <t xml:space="preserve"> Մտավոր, հոգեկան (վարքագծային), լսողական, ֆիզիկական (շարժողական) և զարգացման այլ խանգարումներով երեխաների գնահատման և վերականգնողական բուժման ծառայություններ </t>
  </si>
  <si>
    <t xml:space="preserve"> Մտավոր, հոգեկան (վարքագծային), լսողական, ֆիզիկական (շարժողական) և զարգացման  այլ խանգարումներով երեխաների առողջական վիճակի գնահատումը և վերականգնողական ամբուլատոր բուժման կազմակերպումը </t>
  </si>
  <si>
    <t xml:space="preserve"> Հոգեկան և նարկոլոգիական հիվանդների բժշկական օգնության ծառայություններ </t>
  </si>
  <si>
    <t xml:space="preserve"> Հոգեկան և նարկոլոգիական հիվանդների բուժում և շարունակական հսկողության համալիր միջոցառումների իրականացում </t>
  </si>
  <si>
    <t xml:space="preserve"> Հոգեկան և նարկոլոգիական հիվանդների բժշկական օգնության գծով ծառայություններից օգտվելու դեպքերի թիվ, հատ </t>
  </si>
  <si>
    <t xml:space="preserve"> 11005 </t>
  </si>
  <si>
    <t xml:space="preserve"> Սրտի անհետաձգելի վիրահատություններ </t>
  </si>
  <si>
    <t xml:space="preserve"> Սրտի անհետաձգելի վիրահատության կարիք ունեցող հիվանդների բժշկական օգնության իրականացում` ՀՀ առողջապահության նախարարի հրամանով սահմանված կարգով </t>
  </si>
  <si>
    <t xml:space="preserve">  Սրտի անհետաձգելի վիրահատությունների դեպքերի թիվ, ստենտ </t>
  </si>
  <si>
    <t xml:space="preserve"> Կորոնարոգրաֆիայով ավարտված դեպքերի թիվ, հատ </t>
  </si>
  <si>
    <t xml:space="preserve"> Պետական հիմնարկների և կազմակերպությունների աշխատողների բժշկական օգնության և սպասարկման ծառայություններ </t>
  </si>
  <si>
    <t xml:space="preserve"> Պարտադիր կանխարգելիչ քննություններ անցած անձանց թիվ, մարդ </t>
  </si>
  <si>
    <t xml:space="preserve"> 1208 </t>
  </si>
  <si>
    <t xml:space="preserve"> Վարակիչ հիվանդությունների կանխարգելման ծրագիր </t>
  </si>
  <si>
    <t xml:space="preserve"> ՄԻԱՎ/ՁԻԱՀ-ի կանխարգելման և բուժօգնության ծառայություններ </t>
  </si>
  <si>
    <t xml:space="preserve"> ՄԻԱՎ/ՁԻԱՀ հիվանդացության կանխարգելում, ախտորոշում, բուժում և հիվանդների  դիսպանսերային հսկողություն, քարոզչություն </t>
  </si>
  <si>
    <t xml:space="preserve"> Հետազոտությունների թիվ, հատ </t>
  </si>
  <si>
    <t xml:space="preserve"> ՁԻԱՀ/ՄԻԱՎով հիվանդների դիսպանսերային հսկողության հիվանդ/ամիսների թիվ, հիվանդ/ամիս </t>
  </si>
  <si>
    <t xml:space="preserve"> Մորից երեխային ՄԻԱՎ-ի փոխանցման կանխարգելիչ բուժում, դեպքերի թիվը </t>
  </si>
  <si>
    <t xml:space="preserve"> ՄԻԱՎ վարակի հետկոնտակտային կանխարգելում, դեպքերի թիվը </t>
  </si>
  <si>
    <t xml:space="preserve"> Տուբերկուլյոզի բժշկական օգնության ծառայություններ </t>
  </si>
  <si>
    <t xml:space="preserve"> Տուբերկուլյոզի վաղ հայտնաբերմանն ուղղված ախտորոշիչ և այլ հետազոտություններ, հիվանդների բուժում </t>
  </si>
  <si>
    <t xml:space="preserve"> Տուբերկուլյոզի բժշկական օգնության գծով ծառայություններից օգտվելու դեպքերի թիվ, հատ </t>
  </si>
  <si>
    <t xml:space="preserve"> Աղիքային և այլ ինֆեկցիոն հիվանդությունների բժշկական օգնության ծառայություններ </t>
  </si>
  <si>
    <t xml:space="preserve"> Աղիքային և այլ ինֆեկցիոն հիվանդությունների վաղ հայտնաբերմանն ուղղված ախտորոշիչ հետազոտություններ, հիվանդների բուժում </t>
  </si>
  <si>
    <r>
      <rPr>
        <b/>
        <sz val="10"/>
        <rFont val="GHEA Grapalat"/>
        <family val="3"/>
      </rPr>
      <t xml:space="preserve">ՀԱՅԱՍՏԱՆԻ ՀԱՆՐԱՊԵՏՈՒԹՅԱՆ ԿԱՌԱՎԱՐՈՒԹՅԱՆ 2021 ԹՎԱԿԱՆԻ ԴԵԿՏԵՄԲԵՐԻ 23-Ի N 2121-Ն ՈՐՈՇՄԱՆ N  9.1 ՀԱՎԵԼՎԱԾԻ 9.1.9 ԱՂՅՈՒՍԱԿՈՒՄ ԿԱՏԱՐՎՈՂ ՓՈՓՈԽՈՒԹՅՈՒՆՆԵՐԸ </t>
    </r>
    <r>
      <rPr>
        <sz val="10"/>
        <rFont val="GHEA Grapalat"/>
        <family val="3"/>
      </rPr>
      <t xml:space="preserve"> </t>
    </r>
  </si>
  <si>
    <r>
      <t xml:space="preserve">  </t>
    </r>
    <r>
      <rPr>
        <b/>
        <sz val="10"/>
        <rFont val="GHEA Grapalat"/>
        <family val="3"/>
      </rPr>
      <t>ՀԱՅԱՍՏԱՆԻ ՀԱՆՐԱՊԵՏՈՒԹՅԱՆ ԿԱՌԱՎԱՐՈՒԹՅԱՆ2021 ԹՎԱԿԱՆԻ ԴԵԿՏԵՄԲԵՐԻ 23-Ի N 2121-Ն ՈՐՈՇՄԱՆ N  9.1 ՀԱՎԵԼՎԱԾԻ 9.1.59 ԱՂՅՈՒՍԱԿՈՒՄ ԿԱՏԱՐՎՈՂ ՓՈՓՈԽՈՒԹՅՈՒՆԸ</t>
    </r>
  </si>
  <si>
    <t xml:space="preserve"> 1200  11001</t>
  </si>
  <si>
    <t>Հեմոդիալիզի և պերինատալ դիալիզի անցկացման ծառայություններ</t>
  </si>
  <si>
    <t>85111230-1</t>
  </si>
  <si>
    <t>հիվանդանոցային պայմաններում դիալիզի ծառայություններ</t>
  </si>
  <si>
    <t xml:space="preserve"> 1200  11007</t>
  </si>
  <si>
    <t>Բնածին հիպոթերիոզի, ֆենիլկետոնուրիայի, լսողության (անհասների ռեթինոպաթիա) խանգարումների, կոնքազդրային հոդի դիսպլազիայի վաղ հայտնաբերման նպատակով նորածնային  սքրինինգների անցկացում</t>
  </si>
  <si>
    <t xml:space="preserve"> 1207  11007</t>
  </si>
  <si>
    <t>Փոխպատվաստման ծառայություններ</t>
  </si>
  <si>
    <t>1202  11004</t>
  </si>
  <si>
    <t>Ուռուցքաբանական և արյունաբանական հիվանդությունների բժշկական օգնության ծառայություններին</t>
  </si>
  <si>
    <t xml:space="preserve"> 1200   11006</t>
  </si>
  <si>
    <t>Անպտուղ զույգերի համար վերարտադրողական օժանդակ տեխնոլոգիաների կիրառմամբ բժշկական օգնության ծառայություններ</t>
  </si>
  <si>
    <t>ՀՀ կառավարության           2022 թվականի</t>
  </si>
  <si>
    <t xml:space="preserve">ՀԱՅԱՍՏԱՆԻ ՀԱՆՐԱՊԵՏՈՒԹՅԱՆ ԿԱՌԱՎԱՐՈՒԹՅԱՆ 2021 ԹՎԱԿԱՆԻ ԴԵԿՏԵՄԲԵՐԻ 23-Ի № 2121-Ն ՈՐՈՇՄԱՆ N 5 ՀԱՎԵԼՎԱԾԻ N 7 ԱՂՅՈՒՍԱԿՈՒՄ ԿԱՏԱՐՎՈՂ ԼՐԱՑՈՒՄԸ 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</si>
  <si>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</si>
  <si>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</si>
  <si>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ծրագիրը</t>
  </si>
  <si>
    <t>միջոցառումը</t>
  </si>
  <si>
    <t>Ցուցանիշների փոփոխությունը
 (նվազեցումները նշված են փակագծերում)</t>
  </si>
  <si>
    <t xml:space="preserve">ՀՀ առողջապահության նախարարություն </t>
  </si>
  <si>
    <t>Դատաբժշկական և ախտաբանաանատոմիական ծառայություններ</t>
  </si>
  <si>
    <t>Դատաբժշկական փորձաքննություններ</t>
  </si>
  <si>
    <t>«Դատաբժշկական գիտագործնական կենտրոն» ՊՈԱԿ</t>
  </si>
  <si>
    <t>Հավելված  № 7</t>
  </si>
  <si>
    <t xml:space="preserve"> 1099 </t>
  </si>
  <si>
    <t xml:space="preserve"> Ախտորոշման ճշտման նպատակով լաբորատոր-գործիքային ախտորոշիչ հետազոտություններ նեղ մասնագիտացված կենտրոններում և շարունակական հսկողություն պահանջող և առանձին հիվանդությունների բուժման ծառայություններ </t>
  </si>
  <si>
    <t xml:space="preserve"> Ախտորոշման ճշտման նպատակով հետազոտությունների, քրոնիկ հիվանդությունների շարունակական բժշկական օգնության իրականացում նեղ մասնագիտացված կենտրոններում </t>
  </si>
  <si>
    <t>Հավելված  № 5</t>
  </si>
  <si>
    <t>Հավելված  № 8</t>
  </si>
  <si>
    <t>ՀԱՅԱՍՏԱՆԻ ՀԱՆՐԱՊԵՏՈՒԹՅԱՆ ԿԱՌԱՎԱՐՈՒԹՅԱՆ 2021 ԹՎԱԿԱՆԻ ԴԵԿՏԵՄԲԵՐԻ 23-Ի № 2121-Ն ՈՐՈՇՄԱՆ N 12 ՀԱՎԵԼՎԱԾՈՒՄ ԿԱՏԱՐՎՈՂ ՓՈՓՈԽՈՒԹՅՈՒՆՆԵՐԸ ԵՎ ԼՐԱՑՈՒՄՆԵՐԸ ՀՀ ԿԱՌԱՎԱՐՈՒԹՅԱՆ ՊԱՀՈՒՍՏԱՅԻՆ ՖՈՆԴԻՑ ԿԱՏԱՐՎՈՂ ՀԱՏԿԱՑՈՒՄՆԵՐԻ ՎԵՐԱԲԵՐՅԱԼ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</si>
</sst>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-* #,##0.00_-;\-* #,##0.00_-;_-* &quot;-&quot;??_-;_-@_-"/>
    <numFmt numFmtId="164" formatCode="_(* #,##0.00_);_(* \(#,##0.00\);_(* &quot;-&quot;??_);_(@_)"/>
    <numFmt numFmtId="165" formatCode="_-* #,##0.00_р_._-;\-* #,##0.00_р_._-;_-* &quot;-&quot;??_р_._-;_-@_-"/>
    <numFmt numFmtId="166" formatCode="#,##0.0"/>
    <numFmt numFmtId="167" formatCode="#,##0.0_);\(#,##0.0\)"/>
    <numFmt numFmtId="168" formatCode="##,##0.0;\(##,##0.0\);\-"/>
  </numFmts>
  <fonts count="60" x14ac:knownFonts="1">
    <font>
      <sz val="10"/>
      <name val="Arial"/>
    </font>
    <font>
      <sz val="10"/>
      <name val="GHEA Grapalat"/>
      <family val="3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i/>
      <sz val="10"/>
      <name val="GHEA Grapalat"/>
      <family val="3"/>
    </font>
    <font>
      <b/>
      <sz val="10"/>
      <name val="GHEA Grapalat"/>
      <family val="3"/>
    </font>
    <font>
      <sz val="10"/>
      <name val="Arial"/>
      <family val="2"/>
      <charset val="204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i/>
      <sz val="8"/>
      <name val="GHEA Grapalat"/>
      <family val="3"/>
    </font>
    <font>
      <sz val="8"/>
      <name val="GHEA Grapalat"/>
      <family val="2"/>
    </font>
    <font>
      <i/>
      <sz val="9"/>
      <name val="GHEA Grapalat"/>
      <family val="3"/>
    </font>
    <font>
      <sz val="9"/>
      <name val="GHEA Grapalat"/>
      <family val="3"/>
    </font>
    <font>
      <b/>
      <sz val="9"/>
      <name val="GHEA Grapalat"/>
      <family val="3"/>
    </font>
    <font>
      <b/>
      <sz val="9"/>
      <color theme="1"/>
      <name val="GHEA Grapalat"/>
      <family val="3"/>
    </font>
    <font>
      <sz val="9"/>
      <color theme="1"/>
      <name val="GHEA Grapalat"/>
      <family val="3"/>
    </font>
    <font>
      <sz val="9"/>
      <color indexed="8"/>
      <name val="GHEA Grapalat"/>
      <family val="3"/>
    </font>
    <font>
      <b/>
      <i/>
      <sz val="9"/>
      <name val="GHEA Grapalat"/>
      <family val="3"/>
    </font>
    <font>
      <b/>
      <sz val="12"/>
      <name val="GHEA Grapalat"/>
      <family val="3"/>
    </font>
    <font>
      <sz val="12"/>
      <name val="GHEA Grapalat"/>
      <family val="3"/>
    </font>
    <font>
      <i/>
      <sz val="9"/>
      <color indexed="8"/>
      <name val="GHEA Grapalat"/>
      <family val="3"/>
    </font>
    <font>
      <sz val="9"/>
      <color rgb="FFFF0000"/>
      <name val="GHEA Grapalat"/>
      <family val="3"/>
    </font>
    <font>
      <b/>
      <sz val="9"/>
      <color indexed="8"/>
      <name val="GHEA Grapalat"/>
      <family val="3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2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0"/>
      </bottom>
      <diagonal/>
    </border>
    <border>
      <left style="thin">
        <color indexed="64"/>
      </left>
      <right/>
      <top style="thin">
        <color indexed="0"/>
      </top>
      <bottom style="thin">
        <color indexed="64"/>
      </bottom>
      <diagonal/>
    </border>
    <border>
      <left/>
      <right/>
      <top style="thin">
        <color indexed="0"/>
      </top>
      <bottom style="thin">
        <color indexed="64"/>
      </bottom>
      <diagonal/>
    </border>
    <border>
      <left/>
      <right style="thin">
        <color indexed="64"/>
      </right>
      <top style="thin">
        <color indexed="0"/>
      </top>
      <bottom style="thin">
        <color indexed="64"/>
      </bottom>
      <diagonal/>
    </border>
  </borders>
  <cellStyleXfs count="109">
    <xf numFmtId="0" fontId="0" fillId="0" borderId="0"/>
    <xf numFmtId="0" fontId="2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6" fillId="0" borderId="0"/>
    <xf numFmtId="0" fontId="2" fillId="0" borderId="0"/>
    <xf numFmtId="0" fontId="5" fillId="0" borderId="0"/>
    <xf numFmtId="0" fontId="23" fillId="0" borderId="0"/>
    <xf numFmtId="0" fontId="5" fillId="0" borderId="0"/>
    <xf numFmtId="0" fontId="26" fillId="0" borderId="0"/>
    <xf numFmtId="9" fontId="5" fillId="0" borderId="0" applyFont="0" applyFill="0" applyBorder="0" applyAlignment="0" applyProtection="0"/>
    <xf numFmtId="0" fontId="7" fillId="0" borderId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8" fillId="7" borderId="1" applyNumberFormat="0" applyAlignment="0" applyProtection="0"/>
    <xf numFmtId="0" fontId="9" fillId="20" borderId="8" applyNumberFormat="0" applyAlignment="0" applyProtection="0"/>
    <xf numFmtId="0" fontId="10" fillId="20" borderId="1" applyNumberFormat="0" applyAlignment="0" applyProtection="0"/>
    <xf numFmtId="0" fontId="11" fillId="0" borderId="3" applyNumberFormat="0" applyFill="0" applyAlignment="0" applyProtection="0"/>
    <xf numFmtId="0" fontId="12" fillId="0" borderId="4" applyNumberFormat="0" applyFill="0" applyAlignment="0" applyProtection="0"/>
    <xf numFmtId="0" fontId="13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4" fillId="0" borderId="9" applyNumberFormat="0" applyFill="0" applyAlignment="0" applyProtection="0"/>
    <xf numFmtId="0" fontId="15" fillId="21" borderId="2" applyNumberFormat="0" applyAlignment="0" applyProtection="0"/>
    <xf numFmtId="0" fontId="16" fillId="0" borderId="0" applyNumberFormat="0" applyFill="0" applyBorder="0" applyAlignment="0" applyProtection="0"/>
    <xf numFmtId="0" fontId="17" fillId="22" borderId="0" applyNumberFormat="0" applyBorder="0" applyAlignment="0" applyProtection="0"/>
    <xf numFmtId="0" fontId="18" fillId="3" borderId="0" applyNumberFormat="0" applyBorder="0" applyAlignment="0" applyProtection="0"/>
    <xf numFmtId="0" fontId="19" fillId="0" borderId="0" applyNumberFormat="0" applyFill="0" applyBorder="0" applyAlignment="0" applyProtection="0"/>
    <xf numFmtId="0" fontId="2" fillId="23" borderId="7" applyNumberFormat="0" applyFont="0" applyAlignment="0" applyProtection="0"/>
    <xf numFmtId="0" fontId="20" fillId="0" borderId="6" applyNumberFormat="0" applyFill="0" applyAlignment="0" applyProtection="0"/>
    <xf numFmtId="0" fontId="21" fillId="0" borderId="0" applyNumberFormat="0" applyFill="0" applyBorder="0" applyAlignment="0" applyProtection="0"/>
    <xf numFmtId="0" fontId="22" fillId="4" borderId="0" applyNumberFormat="0" applyBorder="0" applyAlignment="0" applyProtection="0"/>
    <xf numFmtId="0" fontId="6" fillId="0" borderId="0"/>
    <xf numFmtId="0" fontId="27" fillId="2" borderId="0" applyNumberFormat="0" applyBorder="0" applyAlignment="0" applyProtection="0"/>
    <xf numFmtId="0" fontId="27" fillId="3" borderId="0" applyNumberFormat="0" applyBorder="0" applyAlignment="0" applyProtection="0"/>
    <xf numFmtId="0" fontId="27" fillId="4" borderId="0" applyNumberFormat="0" applyBorder="0" applyAlignment="0" applyProtection="0"/>
    <xf numFmtId="0" fontId="27" fillId="5" borderId="0" applyNumberFormat="0" applyBorder="0" applyAlignment="0" applyProtection="0"/>
    <xf numFmtId="0" fontId="27" fillId="6" borderId="0" applyNumberFormat="0" applyBorder="0" applyAlignment="0" applyProtection="0"/>
    <xf numFmtId="0" fontId="27" fillId="7" borderId="0" applyNumberFormat="0" applyBorder="0" applyAlignment="0" applyProtection="0"/>
    <xf numFmtId="0" fontId="27" fillId="8" borderId="0" applyNumberFormat="0" applyBorder="0" applyAlignment="0" applyProtection="0"/>
    <xf numFmtId="0" fontId="27" fillId="9" borderId="0" applyNumberFormat="0" applyBorder="0" applyAlignment="0" applyProtection="0"/>
    <xf numFmtId="0" fontId="27" fillId="10" borderId="0" applyNumberFormat="0" applyBorder="0" applyAlignment="0" applyProtection="0"/>
    <xf numFmtId="0" fontId="27" fillId="5" borderId="0" applyNumberFormat="0" applyBorder="0" applyAlignment="0" applyProtection="0"/>
    <xf numFmtId="0" fontId="27" fillId="8" borderId="0" applyNumberFormat="0" applyBorder="0" applyAlignment="0" applyProtection="0"/>
    <xf numFmtId="0" fontId="27" fillId="11" borderId="0" applyNumberFormat="0" applyBorder="0" applyAlignment="0" applyProtection="0"/>
    <xf numFmtId="0" fontId="28" fillId="12" borderId="0" applyNumberFormat="0" applyBorder="0" applyAlignment="0" applyProtection="0"/>
    <xf numFmtId="0" fontId="28" fillId="9" borderId="0" applyNumberFormat="0" applyBorder="0" applyAlignment="0" applyProtection="0"/>
    <xf numFmtId="0" fontId="28" fillId="10" borderId="0" applyNumberFormat="0" applyBorder="0" applyAlignment="0" applyProtection="0"/>
    <xf numFmtId="0" fontId="28" fillId="13" borderId="0" applyNumberFormat="0" applyBorder="0" applyAlignment="0" applyProtection="0"/>
    <xf numFmtId="0" fontId="28" fillId="14" borderId="0" applyNumberFormat="0" applyBorder="0" applyAlignment="0" applyProtection="0"/>
    <xf numFmtId="0" fontId="28" fillId="15" borderId="0" applyNumberFormat="0" applyBorder="0" applyAlignment="0" applyProtection="0"/>
    <xf numFmtId="0" fontId="28" fillId="16" borderId="0" applyNumberFormat="0" applyBorder="0" applyAlignment="0" applyProtection="0"/>
    <xf numFmtId="0" fontId="28" fillId="17" borderId="0" applyNumberFormat="0" applyBorder="0" applyAlignment="0" applyProtection="0"/>
    <xf numFmtId="0" fontId="28" fillId="18" borderId="0" applyNumberFormat="0" applyBorder="0" applyAlignment="0" applyProtection="0"/>
    <xf numFmtId="0" fontId="28" fillId="13" borderId="0" applyNumberFormat="0" applyBorder="0" applyAlignment="0" applyProtection="0"/>
    <xf numFmtId="0" fontId="28" fillId="14" borderId="0" applyNumberFormat="0" applyBorder="0" applyAlignment="0" applyProtection="0"/>
    <xf numFmtId="0" fontId="28" fillId="19" borderId="0" applyNumberFormat="0" applyBorder="0" applyAlignment="0" applyProtection="0"/>
    <xf numFmtId="0" fontId="29" fillId="3" borderId="0" applyNumberFormat="0" applyBorder="0" applyAlignment="0" applyProtection="0"/>
    <xf numFmtId="0" fontId="30" fillId="20" borderId="1" applyNumberFormat="0" applyAlignment="0" applyProtection="0"/>
    <xf numFmtId="0" fontId="31" fillId="21" borderId="2" applyNumberFormat="0" applyAlignment="0" applyProtection="0"/>
    <xf numFmtId="43" fontId="44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32" fillId="0" borderId="0" applyNumberFormat="0" applyFill="0" applyBorder="0" applyAlignment="0" applyProtection="0"/>
    <xf numFmtId="0" fontId="33" fillId="4" borderId="0" applyNumberFormat="0" applyBorder="0" applyAlignment="0" applyProtection="0"/>
    <xf numFmtId="0" fontId="34" fillId="0" borderId="3" applyNumberFormat="0" applyFill="0" applyAlignment="0" applyProtection="0"/>
    <xf numFmtId="0" fontId="35" fillId="0" borderId="4" applyNumberFormat="0" applyFill="0" applyAlignment="0" applyProtection="0"/>
    <xf numFmtId="0" fontId="36" fillId="0" borderId="5" applyNumberFormat="0" applyFill="0" applyAlignment="0" applyProtection="0"/>
    <xf numFmtId="0" fontId="36" fillId="0" borderId="0" applyNumberFormat="0" applyFill="0" applyBorder="0" applyAlignment="0" applyProtection="0"/>
    <xf numFmtId="0" fontId="37" fillId="7" borderId="1" applyNumberFormat="0" applyAlignment="0" applyProtection="0"/>
    <xf numFmtId="0" fontId="38" fillId="0" borderId="6" applyNumberFormat="0" applyFill="0" applyAlignment="0" applyProtection="0"/>
    <xf numFmtId="0" fontId="39" fillId="22" borderId="0" applyNumberFormat="0" applyBorder="0" applyAlignment="0" applyProtection="0"/>
    <xf numFmtId="0" fontId="5" fillId="0" borderId="0"/>
    <xf numFmtId="0" fontId="6" fillId="0" borderId="0"/>
    <xf numFmtId="0" fontId="44" fillId="0" borderId="0"/>
    <xf numFmtId="0" fontId="6" fillId="0" borderId="0"/>
    <xf numFmtId="0" fontId="27" fillId="23" borderId="7" applyNumberFormat="0" applyFont="0" applyAlignment="0" applyProtection="0"/>
    <xf numFmtId="0" fontId="40" fillId="20" borderId="8" applyNumberFormat="0" applyAlignment="0" applyProtection="0"/>
    <xf numFmtId="0" fontId="41" fillId="0" borderId="0" applyNumberFormat="0" applyFill="0" applyBorder="0" applyAlignment="0" applyProtection="0"/>
    <xf numFmtId="0" fontId="42" fillId="0" borderId="9" applyNumberFormat="0" applyFill="0" applyAlignment="0" applyProtection="0"/>
    <xf numFmtId="0" fontId="43" fillId="0" borderId="0" applyNumberFormat="0" applyFill="0" applyBorder="0" applyAlignment="0" applyProtection="0"/>
    <xf numFmtId="0" fontId="45" fillId="0" borderId="0"/>
    <xf numFmtId="164" fontId="44" fillId="0" borderId="0" applyFont="0" applyFill="0" applyBorder="0" applyAlignment="0" applyProtection="0"/>
    <xf numFmtId="168" fontId="47" fillId="0" borderId="0" applyFill="0" applyBorder="0" applyProtection="0">
      <alignment horizontal="right" vertical="top"/>
    </xf>
    <xf numFmtId="0" fontId="44" fillId="0" borderId="0"/>
  </cellStyleXfs>
  <cellXfs count="338">
    <xf numFmtId="0" fontId="0" fillId="0" borderId="0" xfId="0"/>
    <xf numFmtId="0" fontId="1" fillId="0" borderId="0" xfId="0" applyFont="1" applyFill="1" applyAlignment="1">
      <alignment horizontal="center" vertical="center"/>
    </xf>
    <xf numFmtId="0" fontId="49" fillId="0" borderId="0" xfId="0" applyFont="1" applyAlignment="1">
      <alignment vertical="center"/>
    </xf>
    <xf numFmtId="0" fontId="50" fillId="24" borderId="21" xfId="0" applyFont="1" applyFill="1" applyBorder="1" applyAlignment="1">
      <alignment horizontal="center" vertical="center" wrapText="1"/>
    </xf>
    <xf numFmtId="0" fontId="50" fillId="24" borderId="0" xfId="0" applyFont="1" applyFill="1" applyBorder="1" applyAlignment="1">
      <alignment horizontal="center" vertical="center" wrapText="1"/>
    </xf>
    <xf numFmtId="0" fontId="48" fillId="24" borderId="24" xfId="0" applyFont="1" applyFill="1" applyBorder="1" applyAlignment="1">
      <alignment horizontal="right" vertical="center" wrapText="1"/>
    </xf>
    <xf numFmtId="0" fontId="51" fillId="0" borderId="10" xfId="0" applyFont="1" applyBorder="1" applyAlignment="1">
      <alignment horizontal="center" vertical="center" wrapText="1"/>
    </xf>
    <xf numFmtId="0" fontId="50" fillId="24" borderId="10" xfId="0" applyFont="1" applyFill="1" applyBorder="1" applyAlignment="1">
      <alignment vertical="center" wrapText="1"/>
    </xf>
    <xf numFmtId="0" fontId="52" fillId="0" borderId="10" xfId="0" applyFont="1" applyBorder="1" applyAlignment="1">
      <alignment horizontal="center" vertical="center" wrapText="1"/>
    </xf>
    <xf numFmtId="167" fontId="50" fillId="24" borderId="10" xfId="99" applyNumberFormat="1" applyFont="1" applyFill="1" applyBorder="1" applyAlignment="1">
      <alignment horizontal="center" vertical="center" wrapText="1"/>
    </xf>
    <xf numFmtId="0" fontId="49" fillId="24" borderId="13" xfId="0" applyFont="1" applyFill="1" applyBorder="1" applyAlignment="1">
      <alignment horizontal="center" vertical="center"/>
    </xf>
    <xf numFmtId="0" fontId="49" fillId="0" borderId="13" xfId="0" applyFont="1" applyFill="1" applyBorder="1" applyAlignment="1">
      <alignment horizontal="left" vertical="center" wrapText="1"/>
    </xf>
    <xf numFmtId="167" fontId="49" fillId="24" borderId="10" xfId="99" applyNumberFormat="1" applyFont="1" applyFill="1" applyBorder="1" applyAlignment="1">
      <alignment horizontal="center" vertical="center" wrapText="1"/>
    </xf>
    <xf numFmtId="0" fontId="49" fillId="24" borderId="10" xfId="0" applyFont="1" applyFill="1" applyBorder="1" applyAlignment="1">
      <alignment horizontal="left" vertical="center" wrapText="1"/>
    </xf>
    <xf numFmtId="0" fontId="49" fillId="0" borderId="0" xfId="0" applyFont="1" applyFill="1" applyBorder="1" applyAlignment="1">
      <alignment horizontal="center" vertical="center" wrapText="1"/>
    </xf>
    <xf numFmtId="0" fontId="49" fillId="0" borderId="0" xfId="0" applyFont="1" applyFill="1" applyBorder="1" applyAlignment="1">
      <alignment vertical="center" wrapText="1"/>
    </xf>
    <xf numFmtId="0" fontId="49" fillId="0" borderId="0" xfId="0" applyFont="1" applyFill="1" applyAlignment="1">
      <alignment vertical="center"/>
    </xf>
    <xf numFmtId="0" fontId="50" fillId="0" borderId="10" xfId="0" applyFont="1" applyFill="1" applyBorder="1" applyAlignment="1">
      <alignment horizontal="center" vertical="center"/>
    </xf>
    <xf numFmtId="166" fontId="50" fillId="0" borderId="10" xfId="0" applyNumberFormat="1" applyFont="1" applyFill="1" applyBorder="1" applyAlignment="1">
      <alignment horizontal="center" vertical="center" wrapText="1"/>
    </xf>
    <xf numFmtId="0" fontId="50" fillId="0" borderId="10" xfId="99" applyFont="1" applyBorder="1" applyAlignment="1">
      <alignment vertical="center"/>
    </xf>
    <xf numFmtId="167" fontId="50" fillId="0" borderId="10" xfId="99" applyNumberFormat="1" applyFont="1" applyBorder="1" applyAlignment="1">
      <alignment horizontal="center" vertical="center" wrapText="1"/>
    </xf>
    <xf numFmtId="0" fontId="49" fillId="0" borderId="10" xfId="99" applyFont="1" applyBorder="1" applyAlignment="1">
      <alignment vertical="center"/>
    </xf>
    <xf numFmtId="167" fontId="49" fillId="0" borderId="10" xfId="99" applyNumberFormat="1" applyFont="1" applyBorder="1" applyAlignment="1">
      <alignment horizontal="center" vertical="center" wrapText="1"/>
    </xf>
    <xf numFmtId="0" fontId="50" fillId="0" borderId="10" xfId="0" applyFont="1" applyBorder="1" applyAlignment="1">
      <alignment horizontal="left" vertical="top" wrapText="1"/>
    </xf>
    <xf numFmtId="0" fontId="49" fillId="0" borderId="16" xfId="99" applyFont="1" applyBorder="1" applyAlignment="1">
      <alignment vertical="center"/>
    </xf>
    <xf numFmtId="0" fontId="49" fillId="0" borderId="10" xfId="99" applyFont="1" applyBorder="1" applyAlignment="1">
      <alignment horizontal="center" vertical="center" wrapText="1"/>
    </xf>
    <xf numFmtId="0" fontId="49" fillId="24" borderId="10" xfId="0" applyFont="1" applyFill="1" applyBorder="1" applyAlignment="1">
      <alignment horizontal="left" vertical="top" wrapText="1"/>
    </xf>
    <xf numFmtId="166" fontId="50" fillId="24" borderId="10" xfId="99" applyNumberFormat="1" applyFont="1" applyFill="1" applyBorder="1" applyAlignment="1">
      <alignment horizontal="center" vertical="center" wrapText="1"/>
    </xf>
    <xf numFmtId="167" fontId="50" fillId="24" borderId="10" xfId="0" applyNumberFormat="1" applyFont="1" applyFill="1" applyBorder="1" applyAlignment="1">
      <alignment horizontal="center" vertical="center" wrapText="1"/>
    </xf>
    <xf numFmtId="0" fontId="50" fillId="24" borderId="10" xfId="0" applyFont="1" applyFill="1" applyBorder="1" applyAlignment="1">
      <alignment horizontal="left" vertical="center" wrapText="1"/>
    </xf>
    <xf numFmtId="167" fontId="49" fillId="24" borderId="10" xfId="0" applyNumberFormat="1" applyFont="1" applyFill="1" applyBorder="1" applyAlignment="1">
      <alignment horizontal="center" vertical="center" wrapText="1"/>
    </xf>
    <xf numFmtId="0" fontId="50" fillId="0" borderId="10" xfId="0" applyFont="1" applyFill="1" applyBorder="1" applyAlignment="1">
      <alignment horizontal="left" vertical="center" wrapText="1"/>
    </xf>
    <xf numFmtId="0" fontId="50" fillId="0" borderId="10" xfId="0" applyFont="1" applyBorder="1" applyAlignment="1">
      <alignment horizontal="left" vertical="center" wrapText="1"/>
    </xf>
    <xf numFmtId="166" fontId="49" fillId="0" borderId="0" xfId="0" applyNumberFormat="1" applyFont="1" applyAlignment="1">
      <alignment vertical="center"/>
    </xf>
    <xf numFmtId="167" fontId="49" fillId="0" borderId="0" xfId="0" applyNumberFormat="1" applyFont="1" applyFill="1" applyAlignment="1">
      <alignment vertical="center"/>
    </xf>
    <xf numFmtId="0" fontId="52" fillId="24" borderId="0" xfId="0" applyFont="1" applyFill="1" applyAlignment="1">
      <alignment horizontal="center" vertical="center"/>
    </xf>
    <xf numFmtId="0" fontId="52" fillId="24" borderId="10" xfId="0" applyFont="1" applyFill="1" applyBorder="1" applyAlignment="1">
      <alignment horizontal="left" vertical="center" wrapText="1"/>
    </xf>
    <xf numFmtId="0" fontId="49" fillId="24" borderId="0" xfId="0" applyFont="1" applyFill="1" applyAlignment="1">
      <alignment horizontal="center" vertical="center"/>
    </xf>
    <xf numFmtId="166" fontId="49" fillId="24" borderId="10" xfId="0" applyNumberFormat="1" applyFont="1" applyFill="1" applyBorder="1" applyAlignment="1">
      <alignment horizontal="center" vertical="center" wrapText="1"/>
    </xf>
    <xf numFmtId="0" fontId="51" fillId="24" borderId="10" xfId="0" applyFont="1" applyFill="1" applyBorder="1" applyAlignment="1">
      <alignment horizontal="left" vertical="center" wrapText="1"/>
    </xf>
    <xf numFmtId="166" fontId="49" fillId="0" borderId="0" xfId="0" applyNumberFormat="1" applyFont="1" applyFill="1" applyAlignment="1">
      <alignment vertical="center"/>
    </xf>
    <xf numFmtId="0" fontId="49" fillId="0" borderId="10" xfId="0" applyFont="1" applyFill="1" applyBorder="1" applyAlignment="1">
      <alignment horizontal="center" vertical="center" wrapText="1"/>
    </xf>
    <xf numFmtId="0" fontId="48" fillId="0" borderId="10" xfId="0" applyFont="1" applyFill="1" applyBorder="1" applyAlignment="1">
      <alignment horizontal="left" vertical="center" wrapText="1"/>
    </xf>
    <xf numFmtId="0" fontId="49" fillId="0" borderId="10" xfId="0" applyFont="1" applyFill="1" applyBorder="1" applyAlignment="1">
      <alignment horizontal="left" vertical="center" wrapText="1"/>
    </xf>
    <xf numFmtId="4" fontId="50" fillId="24" borderId="10" xfId="0" applyNumberFormat="1" applyFont="1" applyFill="1" applyBorder="1" applyAlignment="1">
      <alignment horizontal="center" vertical="center" wrapText="1"/>
    </xf>
    <xf numFmtId="0" fontId="52" fillId="24" borderId="0" xfId="0" applyFont="1" applyFill="1" applyAlignment="1">
      <alignment horizontal="center" vertical="center" wrapText="1"/>
    </xf>
    <xf numFmtId="0" fontId="50" fillId="24" borderId="0" xfId="0" applyFont="1" applyFill="1" applyAlignment="1">
      <alignment horizontal="center" vertical="center"/>
    </xf>
    <xf numFmtId="0" fontId="48" fillId="24" borderId="10" xfId="0" applyFont="1" applyFill="1" applyBorder="1" applyAlignment="1">
      <alignment horizontal="right" vertical="center" wrapText="1"/>
    </xf>
    <xf numFmtId="167" fontId="54" fillId="24" borderId="10" xfId="99" applyNumberFormat="1" applyFont="1" applyFill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25" fillId="0" borderId="10" xfId="0" applyFont="1" applyBorder="1" applyAlignment="1">
      <alignment horizontal="center" vertical="center" wrapText="1"/>
    </xf>
    <xf numFmtId="168" fontId="25" fillId="0" borderId="10" xfId="107" applyNumberFormat="1" applyFont="1" applyFill="1" applyBorder="1" applyAlignment="1">
      <alignment horizontal="center" vertical="center" wrapText="1"/>
    </xf>
    <xf numFmtId="168" fontId="1" fillId="0" borderId="10" xfId="107" applyNumberFormat="1" applyFont="1" applyFill="1" applyBorder="1" applyAlignment="1">
      <alignment horizontal="center" vertical="center" wrapText="1"/>
    </xf>
    <xf numFmtId="3" fontId="1" fillId="0" borderId="10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50" fillId="0" borderId="16" xfId="0" applyFont="1" applyFill="1" applyBorder="1" applyAlignment="1">
      <alignment horizontal="center" vertical="center" wrapText="1"/>
    </xf>
    <xf numFmtId="0" fontId="50" fillId="24" borderId="10" xfId="0" applyFont="1" applyFill="1" applyBorder="1" applyAlignment="1">
      <alignment horizontal="center" vertical="center"/>
    </xf>
    <xf numFmtId="0" fontId="50" fillId="24" borderId="10" xfId="0" applyFont="1" applyFill="1" applyBorder="1" applyAlignment="1">
      <alignment horizontal="center" vertical="center" wrapText="1"/>
    </xf>
    <xf numFmtId="0" fontId="49" fillId="24" borderId="10" xfId="0" applyFont="1" applyFill="1" applyBorder="1" applyAlignment="1">
      <alignment horizontal="center" vertical="center"/>
    </xf>
    <xf numFmtId="0" fontId="48" fillId="24" borderId="10" xfId="0" applyFont="1" applyFill="1" applyBorder="1" applyAlignment="1">
      <alignment horizontal="left" vertical="center" wrapText="1"/>
    </xf>
    <xf numFmtId="0" fontId="48" fillId="24" borderId="10" xfId="0" applyFont="1" applyFill="1" applyBorder="1" applyAlignment="1">
      <alignment horizontal="left" vertical="top" wrapText="1"/>
    </xf>
    <xf numFmtId="0" fontId="50" fillId="24" borderId="10" xfId="0" applyFont="1" applyFill="1" applyBorder="1" applyAlignment="1">
      <alignment horizontal="left" vertical="top" wrapText="1"/>
    </xf>
    <xf numFmtId="0" fontId="50" fillId="24" borderId="10" xfId="0" applyFont="1" applyFill="1" applyBorder="1" applyAlignment="1">
      <alignment horizontal="center" vertical="center" wrapText="1"/>
    </xf>
    <xf numFmtId="0" fontId="52" fillId="24" borderId="10" xfId="0" applyFont="1" applyFill="1" applyBorder="1" applyAlignment="1">
      <alignment horizontal="center" vertical="center" wrapText="1"/>
    </xf>
    <xf numFmtId="0" fontId="54" fillId="24" borderId="10" xfId="0" applyFont="1" applyFill="1" applyBorder="1" applyAlignment="1">
      <alignment horizontal="left" vertical="center" wrapText="1"/>
    </xf>
    <xf numFmtId="0" fontId="49" fillId="24" borderId="10" xfId="0" applyFont="1" applyFill="1" applyBorder="1" applyAlignment="1">
      <alignment horizontal="center" vertical="center" wrapText="1"/>
    </xf>
    <xf numFmtId="0" fontId="48" fillId="24" borderId="10" xfId="0" applyFont="1" applyFill="1" applyBorder="1" applyAlignment="1">
      <alignment horizontal="left" vertical="center" wrapText="1"/>
    </xf>
    <xf numFmtId="0" fontId="49" fillId="24" borderId="10" xfId="0" applyFont="1" applyFill="1" applyBorder="1" applyAlignment="1">
      <alignment horizontal="center" vertical="center"/>
    </xf>
    <xf numFmtId="0" fontId="50" fillId="0" borderId="0" xfId="0" applyFont="1" applyFill="1" applyAlignment="1">
      <alignment vertical="center"/>
    </xf>
    <xf numFmtId="0" fontId="1" fillId="24" borderId="10" xfId="0" applyFont="1" applyFill="1" applyBorder="1" applyAlignment="1">
      <alignment horizontal="left" vertical="top" wrapText="1"/>
    </xf>
    <xf numFmtId="0" fontId="46" fillId="24" borderId="10" xfId="0" applyFont="1" applyFill="1" applyBorder="1" applyAlignment="1">
      <alignment horizontal="left" vertical="top" wrapText="1"/>
    </xf>
    <xf numFmtId="0" fontId="25" fillId="24" borderId="10" xfId="0" applyFont="1" applyFill="1" applyBorder="1" applyAlignment="1">
      <alignment horizontal="left" vertical="top" wrapText="1"/>
    </xf>
    <xf numFmtId="0" fontId="24" fillId="24" borderId="10" xfId="0" applyFont="1" applyFill="1" applyBorder="1" applyAlignment="1">
      <alignment horizontal="left" vertical="top" wrapText="1"/>
    </xf>
    <xf numFmtId="0" fontId="49" fillId="24" borderId="0" xfId="0" applyFont="1" applyFill="1" applyAlignment="1">
      <alignment vertical="center"/>
    </xf>
    <xf numFmtId="167" fontId="49" fillId="24" borderId="0" xfId="0" applyNumberFormat="1" applyFont="1" applyFill="1" applyAlignment="1">
      <alignment vertical="center"/>
    </xf>
    <xf numFmtId="0" fontId="50" fillId="24" borderId="10" xfId="99" applyFont="1" applyFill="1" applyBorder="1" applyAlignment="1">
      <alignment vertical="center"/>
    </xf>
    <xf numFmtId="0" fontId="50" fillId="24" borderId="0" xfId="0" applyFont="1" applyFill="1" applyAlignment="1">
      <alignment vertical="center"/>
    </xf>
    <xf numFmtId="166" fontId="49" fillId="24" borderId="0" xfId="0" applyNumberFormat="1" applyFont="1" applyFill="1" applyAlignment="1">
      <alignment vertical="center"/>
    </xf>
    <xf numFmtId="4" fontId="49" fillId="24" borderId="10" xfId="0" applyNumberFormat="1" applyFont="1" applyFill="1" applyBorder="1" applyAlignment="1">
      <alignment horizontal="center" vertical="center" wrapText="1"/>
    </xf>
    <xf numFmtId="164" fontId="50" fillId="24" borderId="10" xfId="0" applyNumberFormat="1" applyFont="1" applyFill="1" applyBorder="1" applyAlignment="1">
      <alignment horizontal="center" vertical="center" wrapText="1"/>
    </xf>
    <xf numFmtId="0" fontId="48" fillId="24" borderId="13" xfId="0" applyFont="1" applyFill="1" applyBorder="1" applyAlignment="1">
      <alignment horizontal="left" vertical="center" wrapText="1"/>
    </xf>
    <xf numFmtId="0" fontId="50" fillId="24" borderId="13" xfId="0" applyFont="1" applyFill="1" applyBorder="1" applyAlignment="1">
      <alignment horizontal="left" vertical="center" wrapText="1"/>
    </xf>
    <xf numFmtId="0" fontId="49" fillId="24" borderId="13" xfId="0" applyFont="1" applyFill="1" applyBorder="1" applyAlignment="1">
      <alignment horizontal="left" vertical="center" wrapText="1"/>
    </xf>
    <xf numFmtId="166" fontId="50" fillId="24" borderId="10" xfId="0" applyNumberFormat="1" applyFont="1" applyFill="1" applyBorder="1" applyAlignment="1">
      <alignment horizontal="center" vertical="center" wrapText="1"/>
    </xf>
    <xf numFmtId="49" fontId="49" fillId="0" borderId="10" xfId="0" applyNumberFormat="1" applyFont="1" applyFill="1" applyBorder="1" applyAlignment="1">
      <alignment horizontal="left" vertical="center" wrapText="1"/>
    </xf>
    <xf numFmtId="0" fontId="50" fillId="24" borderId="11" xfId="99" applyFont="1" applyFill="1" applyBorder="1" applyAlignment="1">
      <alignment horizontal="center" vertical="top"/>
    </xf>
    <xf numFmtId="0" fontId="50" fillId="24" borderId="12" xfId="99" applyFont="1" applyFill="1" applyBorder="1" applyAlignment="1">
      <alignment horizontal="center" vertical="top"/>
    </xf>
    <xf numFmtId="0" fontId="50" fillId="0" borderId="0" xfId="0" applyFont="1" applyFill="1" applyAlignment="1">
      <alignment horizontal="center" vertical="center"/>
    </xf>
    <xf numFmtId="0" fontId="48" fillId="24" borderId="13" xfId="0" applyFont="1" applyFill="1" applyBorder="1" applyAlignment="1">
      <alignment horizontal="left" vertical="top" wrapText="1"/>
    </xf>
    <xf numFmtId="0" fontId="49" fillId="24" borderId="13" xfId="0" applyFont="1" applyFill="1" applyBorder="1" applyAlignment="1">
      <alignment horizontal="left" vertical="top" wrapText="1"/>
    </xf>
    <xf numFmtId="0" fontId="49" fillId="24" borderId="0" xfId="0" applyFont="1" applyFill="1" applyAlignment="1">
      <alignment horizontal="left" vertical="center" wrapText="1"/>
    </xf>
    <xf numFmtId="0" fontId="50" fillId="24" borderId="10" xfId="0" applyFont="1" applyFill="1" applyBorder="1" applyAlignment="1">
      <alignment horizontal="left" vertical="center" wrapText="1"/>
    </xf>
    <xf numFmtId="4" fontId="54" fillId="24" borderId="10" xfId="0" applyNumberFormat="1" applyFont="1" applyFill="1" applyBorder="1" applyAlignment="1">
      <alignment horizontal="center" vertical="center" wrapText="1"/>
    </xf>
    <xf numFmtId="0" fontId="54" fillId="24" borderId="0" xfId="0" applyFont="1" applyFill="1" applyAlignment="1">
      <alignment horizontal="left" vertical="center" wrapText="1"/>
    </xf>
    <xf numFmtId="0" fontId="49" fillId="24" borderId="0" xfId="0" applyFont="1" applyFill="1" applyAlignment="1">
      <alignment horizontal="left" vertical="top" wrapText="1"/>
    </xf>
    <xf numFmtId="0" fontId="48" fillId="24" borderId="10" xfId="0" applyFont="1" applyFill="1" applyBorder="1" applyAlignment="1">
      <alignment horizontal="right" vertical="top" wrapText="1"/>
    </xf>
    <xf numFmtId="0" fontId="49" fillId="24" borderId="10" xfId="0" applyFont="1" applyFill="1" applyBorder="1" applyAlignment="1">
      <alignment horizontal="center" vertical="top" wrapText="1"/>
    </xf>
    <xf numFmtId="4" fontId="54" fillId="24" borderId="10" xfId="0" applyNumberFormat="1" applyFont="1" applyFill="1" applyBorder="1" applyAlignment="1">
      <alignment horizontal="center" vertical="top" wrapText="1"/>
    </xf>
    <xf numFmtId="0" fontId="54" fillId="24" borderId="0" xfId="0" applyFont="1" applyFill="1" applyAlignment="1">
      <alignment horizontal="left" vertical="top" wrapText="1"/>
    </xf>
    <xf numFmtId="0" fontId="49" fillId="24" borderId="10" xfId="0" applyFont="1" applyFill="1" applyBorder="1" applyAlignment="1">
      <alignment vertical="top" wrapText="1"/>
    </xf>
    <xf numFmtId="0" fontId="50" fillId="24" borderId="10" xfId="0" applyFont="1" applyFill="1" applyBorder="1" applyAlignment="1">
      <alignment vertical="top" wrapText="1"/>
    </xf>
    <xf numFmtId="0" fontId="50" fillId="24" borderId="0" xfId="0" applyFont="1" applyFill="1" applyBorder="1" applyAlignment="1">
      <alignment horizontal="left" vertical="top" wrapText="1"/>
    </xf>
    <xf numFmtId="0" fontId="49" fillId="24" borderId="0" xfId="0" applyFont="1" applyFill="1" applyBorder="1" applyAlignment="1">
      <alignment horizontal="left" vertical="top" wrapText="1"/>
    </xf>
    <xf numFmtId="0" fontId="54" fillId="24" borderId="0" xfId="0" applyFont="1" applyFill="1" applyBorder="1" applyAlignment="1">
      <alignment horizontal="left" vertical="top" wrapText="1"/>
    </xf>
    <xf numFmtId="0" fontId="49" fillId="24" borderId="0" xfId="0" applyFont="1" applyFill="1" applyBorder="1" applyAlignment="1">
      <alignment horizontal="left" vertical="center" wrapText="1"/>
    </xf>
    <xf numFmtId="0" fontId="49" fillId="24" borderId="0" xfId="0" applyFont="1" applyFill="1" applyBorder="1" applyAlignment="1">
      <alignment horizontal="center" vertical="center"/>
    </xf>
    <xf numFmtId="0" fontId="56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5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66" fontId="1" fillId="0" borderId="0" xfId="0" applyNumberFormat="1" applyFont="1" applyAlignment="1">
      <alignment horizontal="center" vertical="center"/>
    </xf>
    <xf numFmtId="0" fontId="50" fillId="24" borderId="10" xfId="0" applyFont="1" applyFill="1" applyBorder="1" applyAlignment="1">
      <alignment horizontal="center" vertical="center" wrapText="1"/>
    </xf>
    <xf numFmtId="0" fontId="49" fillId="24" borderId="10" xfId="0" applyFont="1" applyFill="1" applyBorder="1" applyAlignment="1">
      <alignment horizontal="center" vertical="center" wrapText="1"/>
    </xf>
    <xf numFmtId="0" fontId="49" fillId="24" borderId="10" xfId="0" applyFont="1" applyFill="1" applyBorder="1" applyAlignment="1">
      <alignment horizontal="center" vertical="center"/>
    </xf>
    <xf numFmtId="0" fontId="1" fillId="0" borderId="0" xfId="0" applyFont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center" vertical="top" wrapText="1"/>
    </xf>
    <xf numFmtId="4" fontId="50" fillId="24" borderId="10" xfId="0" applyNumberFormat="1" applyFont="1" applyFill="1" applyBorder="1" applyAlignment="1">
      <alignment horizontal="center" vertical="center"/>
    </xf>
    <xf numFmtId="0" fontId="50" fillId="24" borderId="16" xfId="0" applyFont="1" applyFill="1" applyBorder="1" applyAlignment="1">
      <alignment horizontal="center" vertical="center" wrapText="1"/>
    </xf>
    <xf numFmtId="0" fontId="49" fillId="24" borderId="10" xfId="0" applyFont="1" applyFill="1" applyBorder="1" applyAlignment="1">
      <alignment horizontal="center" vertical="center"/>
    </xf>
    <xf numFmtId="0" fontId="48" fillId="0" borderId="19" xfId="108" applyFont="1" applyFill="1" applyBorder="1" applyAlignment="1">
      <alignment horizontal="centerContinuous" vertical="center"/>
    </xf>
    <xf numFmtId="0" fontId="48" fillId="0" borderId="20" xfId="108" applyFont="1" applyFill="1" applyBorder="1" applyAlignment="1">
      <alignment horizontal="centerContinuous" vertical="center"/>
    </xf>
    <xf numFmtId="0" fontId="53" fillId="0" borderId="0" xfId="97" applyFont="1" applyFill="1" applyAlignment="1">
      <alignment vertical="center"/>
    </xf>
    <xf numFmtId="0" fontId="48" fillId="0" borderId="0" xfId="99" applyFont="1" applyAlignment="1">
      <alignment vertical="center"/>
    </xf>
    <xf numFmtId="0" fontId="48" fillId="0" borderId="0" xfId="108" applyFont="1" applyAlignment="1">
      <alignment vertical="center"/>
    </xf>
    <xf numFmtId="0" fontId="48" fillId="0" borderId="21" xfId="108" applyFont="1" applyFill="1" applyBorder="1" applyAlignment="1">
      <alignment horizontal="centerContinuous" vertical="center"/>
    </xf>
    <xf numFmtId="0" fontId="48" fillId="0" borderId="0" xfId="108" applyFont="1" applyFill="1" applyBorder="1" applyAlignment="1">
      <alignment horizontal="centerContinuous" vertical="center"/>
    </xf>
    <xf numFmtId="0" fontId="48" fillId="0" borderId="0" xfId="99" applyFont="1" applyFill="1" applyBorder="1" applyAlignment="1">
      <alignment vertical="center"/>
    </xf>
    <xf numFmtId="0" fontId="58" fillId="0" borderId="0" xfId="108" applyFont="1" applyAlignment="1">
      <alignment vertical="center"/>
    </xf>
    <xf numFmtId="0" fontId="59" fillId="0" borderId="0" xfId="97" applyFont="1" applyFill="1" applyAlignment="1">
      <alignment vertical="center" wrapText="1"/>
    </xf>
    <xf numFmtId="0" fontId="53" fillId="0" borderId="0" xfId="97" applyFont="1" applyFill="1" applyAlignment="1">
      <alignment horizontal="right" vertical="center"/>
    </xf>
    <xf numFmtId="0" fontId="59" fillId="0" borderId="10" xfId="97" applyFont="1" applyFill="1" applyBorder="1" applyAlignment="1">
      <alignment horizontal="center" vertical="center" wrapText="1"/>
    </xf>
    <xf numFmtId="0" fontId="59" fillId="0" borderId="0" xfId="97" applyFont="1" applyFill="1" applyAlignment="1">
      <alignment horizontal="center" vertical="center" wrapText="1"/>
    </xf>
    <xf numFmtId="0" fontId="53" fillId="0" borderId="0" xfId="97" applyFont="1" applyFill="1" applyAlignment="1">
      <alignment horizontal="center" vertical="center"/>
    </xf>
    <xf numFmtId="0" fontId="53" fillId="0" borderId="10" xfId="97" applyFont="1" applyFill="1" applyBorder="1" applyAlignment="1">
      <alignment horizontal="center" vertical="center" wrapText="1"/>
    </xf>
    <xf numFmtId="0" fontId="50" fillId="25" borderId="10" xfId="108" applyFont="1" applyFill="1" applyBorder="1" applyAlignment="1">
      <alignment vertical="center"/>
    </xf>
    <xf numFmtId="0" fontId="50" fillId="0" borderId="0" xfId="108" applyFont="1" applyFill="1" applyBorder="1" applyAlignment="1">
      <alignment vertical="center"/>
    </xf>
    <xf numFmtId="1" fontId="59" fillId="0" borderId="10" xfId="97" applyNumberFormat="1" applyFont="1" applyFill="1" applyBorder="1" applyAlignment="1">
      <alignment horizontal="center" vertical="center" wrapText="1"/>
    </xf>
    <xf numFmtId="0" fontId="53" fillId="0" borderId="10" xfId="97" applyFont="1" applyFill="1" applyBorder="1" applyAlignment="1">
      <alignment horizontal="center" vertical="center"/>
    </xf>
    <xf numFmtId="0" fontId="59" fillId="0" borderId="10" xfId="97" applyFont="1" applyFill="1" applyBorder="1" applyAlignment="1">
      <alignment vertical="center" wrapText="1"/>
    </xf>
    <xf numFmtId="0" fontId="59" fillId="0" borderId="10" xfId="97" applyFont="1" applyFill="1" applyBorder="1" applyAlignment="1">
      <alignment horizontal="left" vertical="center" wrapText="1"/>
    </xf>
    <xf numFmtId="167" fontId="59" fillId="0" borderId="10" xfId="97" applyNumberFormat="1" applyFont="1" applyFill="1" applyBorder="1" applyAlignment="1">
      <alignment horizontal="right" vertical="center" wrapText="1"/>
    </xf>
    <xf numFmtId="167" fontId="53" fillId="0" borderId="10" xfId="97" applyNumberFormat="1" applyFont="1" applyFill="1" applyBorder="1" applyAlignment="1">
      <alignment horizontal="right" vertical="center" wrapText="1"/>
    </xf>
    <xf numFmtId="0" fontId="49" fillId="0" borderId="23" xfId="108" applyFont="1" applyBorder="1" applyAlignment="1">
      <alignment vertical="center"/>
    </xf>
    <xf numFmtId="0" fontId="49" fillId="0" borderId="17" xfId="108" applyFont="1" applyBorder="1" applyAlignment="1">
      <alignment vertical="center"/>
    </xf>
    <xf numFmtId="0" fontId="49" fillId="0" borderId="24" xfId="108" applyFont="1" applyBorder="1" applyAlignment="1">
      <alignment vertical="center"/>
    </xf>
    <xf numFmtId="167" fontId="59" fillId="0" borderId="10" xfId="97" applyNumberFormat="1" applyFont="1" applyFill="1" applyBorder="1" applyAlignment="1">
      <alignment horizontal="center" vertical="center" wrapText="1"/>
    </xf>
    <xf numFmtId="0" fontId="48" fillId="24" borderId="12" xfId="0" applyFont="1" applyFill="1" applyBorder="1" applyAlignment="1">
      <alignment horizontal="center" vertical="center" wrapText="1"/>
    </xf>
    <xf numFmtId="0" fontId="52" fillId="24" borderId="10" xfId="0" applyFont="1" applyFill="1" applyBorder="1" applyAlignment="1">
      <alignment horizontal="center" vertical="center" wrapText="1"/>
    </xf>
    <xf numFmtId="0" fontId="49" fillId="0" borderId="10" xfId="0" applyFont="1" applyBorder="1" applyAlignment="1">
      <alignment horizontal="left" vertical="center" wrapText="1"/>
    </xf>
    <xf numFmtId="0" fontId="48" fillId="0" borderId="10" xfId="0" applyFont="1" applyBorder="1" applyAlignment="1">
      <alignment horizontal="left" vertical="center" wrapText="1"/>
    </xf>
    <xf numFmtId="0" fontId="49" fillId="0" borderId="0" xfId="0" applyFont="1" applyAlignment="1">
      <alignment horizontal="left" vertical="center" wrapText="1"/>
    </xf>
    <xf numFmtId="0" fontId="48" fillId="0" borderId="10" xfId="0" applyFont="1" applyBorder="1" applyAlignment="1">
      <alignment horizontal="right" vertical="center" wrapText="1"/>
    </xf>
    <xf numFmtId="0" fontId="54" fillId="0" borderId="0" xfId="0" applyFont="1" applyAlignment="1">
      <alignment horizontal="left" vertical="center" wrapText="1"/>
    </xf>
    <xf numFmtId="0" fontId="54" fillId="0" borderId="10" xfId="0" applyFont="1" applyBorder="1" applyAlignment="1">
      <alignment horizontal="left" vertical="center" wrapText="1"/>
    </xf>
    <xf numFmtId="0" fontId="50" fillId="24" borderId="10" xfId="0" applyFont="1" applyFill="1" applyBorder="1" applyAlignment="1">
      <alignment horizontal="center" vertical="center"/>
    </xf>
    <xf numFmtId="0" fontId="50" fillId="24" borderId="10" xfId="0" applyFont="1" applyFill="1" applyBorder="1" applyAlignment="1">
      <alignment horizontal="center" vertical="center" wrapText="1"/>
    </xf>
    <xf numFmtId="0" fontId="50" fillId="24" borderId="10" xfId="0" applyFont="1" applyFill="1" applyBorder="1" applyAlignment="1">
      <alignment horizontal="center" vertical="center"/>
    </xf>
    <xf numFmtId="0" fontId="50" fillId="24" borderId="11" xfId="99" applyFont="1" applyFill="1" applyBorder="1" applyAlignment="1">
      <alignment horizontal="center" vertical="top"/>
    </xf>
    <xf numFmtId="0" fontId="50" fillId="24" borderId="12" xfId="99" applyFont="1" applyFill="1" applyBorder="1" applyAlignment="1">
      <alignment horizontal="center" vertical="top"/>
    </xf>
    <xf numFmtId="0" fontId="50" fillId="0" borderId="16" xfId="0" applyFont="1" applyFill="1" applyBorder="1" applyAlignment="1">
      <alignment horizontal="center" vertical="center" wrapText="1"/>
    </xf>
    <xf numFmtId="0" fontId="54" fillId="24" borderId="10" xfId="0" applyFont="1" applyFill="1" applyBorder="1" applyAlignment="1">
      <alignment horizontal="left" vertical="center" wrapText="1"/>
    </xf>
    <xf numFmtId="0" fontId="52" fillId="24" borderId="10" xfId="0" applyFont="1" applyFill="1" applyBorder="1" applyAlignment="1">
      <alignment horizontal="center" vertical="center" wrapText="1"/>
    </xf>
    <xf numFmtId="0" fontId="50" fillId="24" borderId="10" xfId="0" applyFont="1" applyFill="1" applyBorder="1" applyAlignment="1">
      <alignment horizontal="left" vertical="center" wrapText="1"/>
    </xf>
    <xf numFmtId="0" fontId="48" fillId="24" borderId="10" xfId="0" applyFont="1" applyFill="1" applyBorder="1" applyAlignment="1">
      <alignment horizontal="left" vertical="center" wrapText="1"/>
    </xf>
    <xf numFmtId="0" fontId="48" fillId="24" borderId="10" xfId="0" applyFont="1" applyFill="1" applyBorder="1" applyAlignment="1">
      <alignment horizontal="left" vertical="top" wrapText="1"/>
    </xf>
    <xf numFmtId="0" fontId="49" fillId="24" borderId="10" xfId="0" applyFont="1" applyFill="1" applyBorder="1" applyAlignment="1">
      <alignment horizontal="center" vertical="center" wrapText="1"/>
    </xf>
    <xf numFmtId="0" fontId="49" fillId="24" borderId="10" xfId="0" applyFont="1" applyFill="1" applyBorder="1" applyAlignment="1">
      <alignment horizontal="center" vertical="center"/>
    </xf>
    <xf numFmtId="0" fontId="49" fillId="24" borderId="10" xfId="0" applyFont="1" applyFill="1" applyBorder="1" applyAlignment="1">
      <alignment horizontal="center" vertical="top" wrapText="1"/>
    </xf>
    <xf numFmtId="0" fontId="48" fillId="0" borderId="10" xfId="0" applyFont="1" applyBorder="1" applyAlignment="1">
      <alignment horizontal="left" vertical="center" wrapText="1"/>
    </xf>
    <xf numFmtId="0" fontId="54" fillId="0" borderId="10" xfId="0" applyFont="1" applyBorder="1" applyAlignment="1">
      <alignment horizontal="left" vertical="center" wrapText="1"/>
    </xf>
    <xf numFmtId="4" fontId="49" fillId="24" borderId="0" xfId="0" applyNumberFormat="1" applyFont="1" applyFill="1" applyAlignment="1">
      <alignment horizontal="left" vertical="center" wrapText="1"/>
    </xf>
    <xf numFmtId="4" fontId="52" fillId="24" borderId="0" xfId="0" applyNumberFormat="1" applyFont="1" applyFill="1" applyAlignment="1">
      <alignment horizontal="center" vertical="center"/>
    </xf>
    <xf numFmtId="0" fontId="50" fillId="24" borderId="23" xfId="0" applyFont="1" applyFill="1" applyBorder="1" applyAlignment="1">
      <alignment horizontal="center" vertical="center" wrapText="1"/>
    </xf>
    <xf numFmtId="0" fontId="50" fillId="24" borderId="17" xfId="0" applyFont="1" applyFill="1" applyBorder="1" applyAlignment="1">
      <alignment horizontal="center" vertical="center" wrapText="1"/>
    </xf>
    <xf numFmtId="0" fontId="50" fillId="24" borderId="24" xfId="0" applyFont="1" applyFill="1" applyBorder="1" applyAlignment="1">
      <alignment horizontal="center" vertical="center" wrapText="1"/>
    </xf>
    <xf numFmtId="0" fontId="50" fillId="24" borderId="13" xfId="0" applyFont="1" applyFill="1" applyBorder="1" applyAlignment="1">
      <alignment horizontal="left" vertical="center"/>
    </xf>
    <xf numFmtId="0" fontId="50" fillId="24" borderId="15" xfId="0" applyFont="1" applyFill="1" applyBorder="1" applyAlignment="1">
      <alignment horizontal="left" vertical="center"/>
    </xf>
    <xf numFmtId="0" fontId="48" fillId="0" borderId="19" xfId="99" applyFont="1" applyBorder="1" applyAlignment="1">
      <alignment horizontal="right" vertical="center"/>
    </xf>
    <xf numFmtId="0" fontId="48" fillId="0" borderId="20" xfId="99" applyFont="1" applyBorder="1" applyAlignment="1">
      <alignment horizontal="right" vertical="center"/>
    </xf>
    <xf numFmtId="0" fontId="48" fillId="0" borderId="18" xfId="99" applyFont="1" applyBorder="1" applyAlignment="1">
      <alignment horizontal="right" vertical="center"/>
    </xf>
    <xf numFmtId="0" fontId="48" fillId="0" borderId="21" xfId="99" applyFont="1" applyBorder="1" applyAlignment="1">
      <alignment horizontal="right" vertical="center"/>
    </xf>
    <xf numFmtId="0" fontId="48" fillId="0" borderId="0" xfId="99" applyFont="1" applyBorder="1" applyAlignment="1">
      <alignment horizontal="right" vertical="center"/>
    </xf>
    <xf numFmtId="0" fontId="48" fillId="0" borderId="22" xfId="99" applyFont="1" applyBorder="1" applyAlignment="1">
      <alignment horizontal="right" vertical="center"/>
    </xf>
    <xf numFmtId="0" fontId="48" fillId="0" borderId="23" xfId="99" applyFont="1" applyFill="1" applyBorder="1" applyAlignment="1">
      <alignment horizontal="right" vertical="center"/>
    </xf>
    <xf numFmtId="0" fontId="48" fillId="0" borderId="17" xfId="99" applyFont="1" applyFill="1" applyBorder="1" applyAlignment="1">
      <alignment horizontal="right" vertical="center"/>
    </xf>
    <xf numFmtId="0" fontId="48" fillId="0" borderId="24" xfId="99" applyFont="1" applyFill="1" applyBorder="1" applyAlignment="1">
      <alignment horizontal="right" vertical="center"/>
    </xf>
    <xf numFmtId="0" fontId="50" fillId="24" borderId="16" xfId="0" applyFont="1" applyFill="1" applyBorder="1" applyAlignment="1">
      <alignment horizontal="center" vertical="center" wrapText="1"/>
    </xf>
    <xf numFmtId="0" fontId="50" fillId="24" borderId="11" xfId="0" applyFont="1" applyFill="1" applyBorder="1" applyAlignment="1">
      <alignment horizontal="center" vertical="center" wrapText="1"/>
    </xf>
    <xf numFmtId="0" fontId="50" fillId="24" borderId="12" xfId="0" applyFont="1" applyFill="1" applyBorder="1" applyAlignment="1">
      <alignment horizontal="center" vertical="center" wrapText="1"/>
    </xf>
    <xf numFmtId="0" fontId="50" fillId="24" borderId="10" xfId="0" applyFont="1" applyFill="1" applyBorder="1" applyAlignment="1">
      <alignment horizontal="center" vertical="center" wrapText="1"/>
    </xf>
    <xf numFmtId="0" fontId="50" fillId="24" borderId="13" xfId="0" applyFont="1" applyFill="1" applyBorder="1" applyAlignment="1">
      <alignment horizontal="center" vertical="center" wrapText="1"/>
    </xf>
    <xf numFmtId="0" fontId="49" fillId="24" borderId="16" xfId="0" applyFont="1" applyFill="1" applyBorder="1" applyAlignment="1">
      <alignment horizontal="center" vertical="center"/>
    </xf>
    <xf numFmtId="0" fontId="49" fillId="24" borderId="11" xfId="0" applyFont="1" applyFill="1" applyBorder="1" applyAlignment="1">
      <alignment horizontal="center" vertical="center"/>
    </xf>
    <xf numFmtId="0" fontId="49" fillId="24" borderId="12" xfId="0" applyFont="1" applyFill="1" applyBorder="1" applyAlignment="1">
      <alignment horizontal="center" vertical="center"/>
    </xf>
    <xf numFmtId="0" fontId="50" fillId="24" borderId="16" xfId="0" applyFont="1" applyFill="1" applyBorder="1" applyAlignment="1">
      <alignment horizontal="center" vertical="center"/>
    </xf>
    <xf numFmtId="0" fontId="50" fillId="24" borderId="11" xfId="0" applyFont="1" applyFill="1" applyBorder="1" applyAlignment="1">
      <alignment horizontal="center" vertical="center"/>
    </xf>
    <xf numFmtId="0" fontId="50" fillId="24" borderId="12" xfId="0" applyFont="1" applyFill="1" applyBorder="1" applyAlignment="1">
      <alignment horizontal="center" vertical="center"/>
    </xf>
    <xf numFmtId="0" fontId="50" fillId="24" borderId="10" xfId="0" applyFont="1" applyFill="1" applyBorder="1" applyAlignment="1">
      <alignment horizontal="center" vertical="center"/>
    </xf>
    <xf numFmtId="0" fontId="50" fillId="24" borderId="14" xfId="0" applyFont="1" applyFill="1" applyBorder="1" applyAlignment="1">
      <alignment horizontal="center" vertical="center" wrapText="1"/>
    </xf>
    <xf numFmtId="0" fontId="50" fillId="24" borderId="15" xfId="0" applyFont="1" applyFill="1" applyBorder="1" applyAlignment="1">
      <alignment horizontal="center" vertical="center" wrapText="1"/>
    </xf>
    <xf numFmtId="0" fontId="48" fillId="24" borderId="19" xfId="99" applyFont="1" applyFill="1" applyBorder="1" applyAlignment="1">
      <alignment horizontal="right" vertical="center"/>
    </xf>
    <xf numFmtId="0" fontId="48" fillId="24" borderId="20" xfId="99" applyFont="1" applyFill="1" applyBorder="1" applyAlignment="1">
      <alignment horizontal="right" vertical="center"/>
    </xf>
    <xf numFmtId="0" fontId="48" fillId="24" borderId="18" xfId="99" applyFont="1" applyFill="1" applyBorder="1" applyAlignment="1">
      <alignment horizontal="right" vertical="center"/>
    </xf>
    <xf numFmtId="0" fontId="48" fillId="24" borderId="21" xfId="99" applyFont="1" applyFill="1" applyBorder="1" applyAlignment="1">
      <alignment horizontal="right" vertical="center"/>
    </xf>
    <xf numFmtId="0" fontId="48" fillId="24" borderId="0" xfId="99" applyFont="1" applyFill="1" applyBorder="1" applyAlignment="1">
      <alignment horizontal="right" vertical="center"/>
    </xf>
    <xf numFmtId="0" fontId="48" fillId="24" borderId="22" xfId="99" applyFont="1" applyFill="1" applyBorder="1" applyAlignment="1">
      <alignment horizontal="right" vertical="center"/>
    </xf>
    <xf numFmtId="0" fontId="48" fillId="24" borderId="23" xfId="99" applyFont="1" applyFill="1" applyBorder="1" applyAlignment="1">
      <alignment horizontal="right" vertical="center"/>
    </xf>
    <xf numFmtId="0" fontId="48" fillId="24" borderId="17" xfId="99" applyFont="1" applyFill="1" applyBorder="1" applyAlignment="1">
      <alignment horizontal="right" vertical="center"/>
    </xf>
    <xf numFmtId="0" fontId="48" fillId="24" borderId="24" xfId="99" applyFont="1" applyFill="1" applyBorder="1" applyAlignment="1">
      <alignment horizontal="right" vertical="center"/>
    </xf>
    <xf numFmtId="0" fontId="50" fillId="0" borderId="16" xfId="99" applyFont="1" applyBorder="1" applyAlignment="1">
      <alignment horizontal="center" vertical="top"/>
    </xf>
    <xf numFmtId="0" fontId="50" fillId="0" borderId="11" xfId="99" applyFont="1" applyBorder="1" applyAlignment="1">
      <alignment horizontal="center" vertical="top"/>
    </xf>
    <xf numFmtId="0" fontId="50" fillId="0" borderId="12" xfId="99" applyFont="1" applyBorder="1" applyAlignment="1">
      <alignment horizontal="center" vertical="top"/>
    </xf>
    <xf numFmtId="49" fontId="50" fillId="0" borderId="16" xfId="99" applyNumberFormat="1" applyFont="1" applyBorder="1" applyAlignment="1">
      <alignment horizontal="center" vertical="top"/>
    </xf>
    <xf numFmtId="49" fontId="50" fillId="0" borderId="11" xfId="99" applyNumberFormat="1" applyFont="1" applyBorder="1" applyAlignment="1">
      <alignment horizontal="center" vertical="top"/>
    </xf>
    <xf numFmtId="49" fontId="50" fillId="0" borderId="12" xfId="99" applyNumberFormat="1" applyFont="1" applyBorder="1" applyAlignment="1">
      <alignment horizontal="center" vertical="top"/>
    </xf>
    <xf numFmtId="0" fontId="50" fillId="0" borderId="16" xfId="99" applyFont="1" applyBorder="1" applyAlignment="1">
      <alignment horizontal="center" vertical="top" wrapText="1"/>
    </xf>
    <xf numFmtId="0" fontId="50" fillId="0" borderId="11" xfId="99" applyFont="1" applyBorder="1" applyAlignment="1">
      <alignment horizontal="center" vertical="top" wrapText="1"/>
    </xf>
    <xf numFmtId="0" fontId="50" fillId="0" borderId="12" xfId="99" applyFont="1" applyBorder="1" applyAlignment="1">
      <alignment horizontal="center" vertical="top" wrapText="1"/>
    </xf>
    <xf numFmtId="0" fontId="50" fillId="24" borderId="16" xfId="99" applyFont="1" applyFill="1" applyBorder="1" applyAlignment="1">
      <alignment horizontal="center" vertical="top"/>
    </xf>
    <xf numFmtId="0" fontId="50" fillId="24" borderId="11" xfId="99" applyFont="1" applyFill="1" applyBorder="1" applyAlignment="1">
      <alignment horizontal="center" vertical="top"/>
    </xf>
    <xf numFmtId="0" fontId="50" fillId="24" borderId="12" xfId="99" applyFont="1" applyFill="1" applyBorder="1" applyAlignment="1">
      <alignment horizontal="center" vertical="top"/>
    </xf>
    <xf numFmtId="0" fontId="50" fillId="0" borderId="10" xfId="99" applyFont="1" applyBorder="1" applyAlignment="1">
      <alignment horizontal="center" vertical="top"/>
    </xf>
    <xf numFmtId="49" fontId="50" fillId="0" borderId="10" xfId="99" applyNumberFormat="1" applyFont="1" applyBorder="1" applyAlignment="1">
      <alignment horizontal="center" vertical="top"/>
    </xf>
    <xf numFmtId="0" fontId="50" fillId="24" borderId="10" xfId="99" applyFont="1" applyFill="1" applyBorder="1" applyAlignment="1">
      <alignment horizontal="center" vertical="top"/>
    </xf>
    <xf numFmtId="49" fontId="50" fillId="0" borderId="10" xfId="99" applyNumberFormat="1" applyFont="1" applyBorder="1" applyAlignment="1">
      <alignment horizontal="center" vertical="top" wrapText="1"/>
    </xf>
    <xf numFmtId="49" fontId="50" fillId="0" borderId="16" xfId="99" applyNumberFormat="1" applyFont="1" applyBorder="1" applyAlignment="1">
      <alignment horizontal="center" vertical="top" wrapText="1"/>
    </xf>
    <xf numFmtId="49" fontId="50" fillId="0" borderId="11" xfId="99" applyNumberFormat="1" applyFont="1" applyBorder="1" applyAlignment="1">
      <alignment horizontal="center" vertical="top" wrapText="1"/>
    </xf>
    <xf numFmtId="49" fontId="50" fillId="0" borderId="12" xfId="99" applyNumberFormat="1" applyFont="1" applyBorder="1" applyAlignment="1">
      <alignment horizontal="center" vertical="top" wrapText="1"/>
    </xf>
    <xf numFmtId="0" fontId="48" fillId="0" borderId="19" xfId="0" applyFont="1" applyFill="1" applyBorder="1" applyAlignment="1">
      <alignment horizontal="right" vertical="center"/>
    </xf>
    <xf numFmtId="0" fontId="48" fillId="0" borderId="20" xfId="0" applyFont="1" applyFill="1" applyBorder="1" applyAlignment="1">
      <alignment horizontal="right" vertical="center"/>
    </xf>
    <xf numFmtId="0" fontId="48" fillId="0" borderId="18" xfId="0" applyFont="1" applyFill="1" applyBorder="1" applyAlignment="1">
      <alignment horizontal="right" vertical="center"/>
    </xf>
    <xf numFmtId="0" fontId="48" fillId="0" borderId="21" xfId="0" applyFont="1" applyFill="1" applyBorder="1" applyAlignment="1">
      <alignment horizontal="right" vertical="center"/>
    </xf>
    <xf numFmtId="0" fontId="48" fillId="0" borderId="0" xfId="0" applyFont="1" applyFill="1" applyBorder="1" applyAlignment="1">
      <alignment horizontal="right" vertical="center"/>
    </xf>
    <xf numFmtId="0" fontId="48" fillId="0" borderId="22" xfId="0" applyFont="1" applyFill="1" applyBorder="1" applyAlignment="1">
      <alignment horizontal="right" vertical="center"/>
    </xf>
    <xf numFmtId="0" fontId="50" fillId="0" borderId="21" xfId="0" applyFont="1" applyFill="1" applyBorder="1" applyAlignment="1">
      <alignment horizontal="center" vertical="center" wrapText="1"/>
    </xf>
    <xf numFmtId="0" fontId="50" fillId="0" borderId="0" xfId="0" applyFont="1" applyFill="1" applyBorder="1" applyAlignment="1">
      <alignment horizontal="center" vertical="center" wrapText="1"/>
    </xf>
    <xf numFmtId="0" fontId="50" fillId="0" borderId="22" xfId="0" applyFont="1" applyFill="1" applyBorder="1" applyAlignment="1">
      <alignment horizontal="center" vertical="center" wrapText="1"/>
    </xf>
    <xf numFmtId="0" fontId="48" fillId="0" borderId="23" xfId="0" applyFont="1" applyFill="1" applyBorder="1" applyAlignment="1">
      <alignment horizontal="right" vertical="center" wrapText="1"/>
    </xf>
    <xf numFmtId="0" fontId="48" fillId="0" borderId="17" xfId="0" applyFont="1" applyFill="1" applyBorder="1" applyAlignment="1">
      <alignment horizontal="right" vertical="center" wrapText="1"/>
    </xf>
    <xf numFmtId="0" fontId="48" fillId="0" borderId="24" xfId="0" applyFont="1" applyFill="1" applyBorder="1" applyAlignment="1">
      <alignment horizontal="right" vertical="center" wrapText="1"/>
    </xf>
    <xf numFmtId="0" fontId="50" fillId="0" borderId="13" xfId="0" applyFont="1" applyFill="1" applyBorder="1" applyAlignment="1">
      <alignment horizontal="center" vertical="center" wrapText="1"/>
    </xf>
    <xf numFmtId="0" fontId="50" fillId="0" borderId="14" xfId="0" applyFont="1" applyFill="1" applyBorder="1" applyAlignment="1">
      <alignment horizontal="center" vertical="center" wrapText="1"/>
    </xf>
    <xf numFmtId="0" fontId="50" fillId="0" borderId="15" xfId="0" applyFont="1" applyFill="1" applyBorder="1" applyAlignment="1">
      <alignment horizontal="center" vertical="center" wrapText="1"/>
    </xf>
    <xf numFmtId="0" fontId="50" fillId="0" borderId="16" xfId="0" applyFont="1" applyFill="1" applyBorder="1" applyAlignment="1">
      <alignment horizontal="center" vertical="center" wrapText="1"/>
    </xf>
    <xf numFmtId="0" fontId="50" fillId="0" borderId="12" xfId="0" applyFont="1" applyFill="1" applyBorder="1" applyAlignment="1">
      <alignment horizontal="center" vertical="center" wrapText="1"/>
    </xf>
    <xf numFmtId="0" fontId="50" fillId="0" borderId="13" xfId="0" applyFont="1" applyFill="1" applyBorder="1" applyAlignment="1">
      <alignment horizontal="center" vertical="center"/>
    </xf>
    <xf numFmtId="0" fontId="50" fillId="0" borderId="14" xfId="0" applyFont="1" applyFill="1" applyBorder="1" applyAlignment="1">
      <alignment horizontal="center" vertical="center"/>
    </xf>
    <xf numFmtId="0" fontId="50" fillId="0" borderId="15" xfId="0" applyFont="1" applyFill="1" applyBorder="1" applyAlignment="1">
      <alignment horizontal="center" vertical="center"/>
    </xf>
    <xf numFmtId="0" fontId="50" fillId="25" borderId="13" xfId="108" applyFont="1" applyFill="1" applyBorder="1" applyAlignment="1">
      <alignment horizontal="center" vertical="center"/>
    </xf>
    <xf numFmtId="0" fontId="50" fillId="25" borderId="14" xfId="108" applyFont="1" applyFill="1" applyBorder="1" applyAlignment="1">
      <alignment horizontal="center" vertical="center"/>
    </xf>
    <xf numFmtId="0" fontId="50" fillId="25" borderId="15" xfId="108" applyFont="1" applyFill="1" applyBorder="1" applyAlignment="1">
      <alignment horizontal="center" vertical="center"/>
    </xf>
    <xf numFmtId="1" fontId="59" fillId="0" borderId="16" xfId="97" applyNumberFormat="1" applyFont="1" applyFill="1" applyBorder="1" applyAlignment="1">
      <alignment horizontal="center" vertical="center" wrapText="1"/>
    </xf>
    <xf numFmtId="1" fontId="59" fillId="0" borderId="12" xfId="97" applyNumberFormat="1" applyFont="1" applyFill="1" applyBorder="1" applyAlignment="1">
      <alignment horizontal="center" vertical="center" wrapText="1"/>
    </xf>
    <xf numFmtId="0" fontId="59" fillId="0" borderId="16" xfId="97" applyFont="1" applyFill="1" applyBorder="1" applyAlignment="1">
      <alignment horizontal="center" vertical="center" wrapText="1"/>
    </xf>
    <xf numFmtId="0" fontId="59" fillId="0" borderId="12" xfId="97" applyFont="1" applyFill="1" applyBorder="1" applyAlignment="1">
      <alignment horizontal="center" vertical="center" wrapText="1"/>
    </xf>
    <xf numFmtId="0" fontId="57" fillId="0" borderId="20" xfId="97" applyFont="1" applyFill="1" applyBorder="1" applyAlignment="1">
      <alignment horizontal="right" vertical="center"/>
    </xf>
    <xf numFmtId="0" fontId="57" fillId="0" borderId="18" xfId="97" applyFont="1" applyFill="1" applyBorder="1" applyAlignment="1">
      <alignment horizontal="right" vertical="center"/>
    </xf>
    <xf numFmtId="0" fontId="48" fillId="0" borderId="21" xfId="108" applyFont="1" applyBorder="1" applyAlignment="1">
      <alignment horizontal="right" vertical="center"/>
    </xf>
    <xf numFmtId="0" fontId="48" fillId="0" borderId="0" xfId="108" applyFont="1" applyBorder="1" applyAlignment="1">
      <alignment horizontal="right" vertical="center"/>
    </xf>
    <xf numFmtId="0" fontId="48" fillId="0" borderId="22" xfId="108" applyFont="1" applyBorder="1" applyAlignment="1">
      <alignment horizontal="right" vertical="center"/>
    </xf>
    <xf numFmtId="0" fontId="48" fillId="0" borderId="0" xfId="108" applyFont="1" applyFill="1" applyBorder="1" applyAlignment="1">
      <alignment horizontal="right" vertical="center"/>
    </xf>
    <xf numFmtId="0" fontId="48" fillId="0" borderId="22" xfId="108" applyFont="1" applyFill="1" applyBorder="1" applyAlignment="1">
      <alignment horizontal="right" vertical="center"/>
    </xf>
    <xf numFmtId="0" fontId="59" fillId="0" borderId="21" xfId="108" applyFont="1" applyFill="1" applyBorder="1" applyAlignment="1">
      <alignment horizontal="center" vertical="center" wrapText="1"/>
    </xf>
    <xf numFmtId="0" fontId="59" fillId="0" borderId="0" xfId="108" applyFont="1" applyFill="1" applyBorder="1" applyAlignment="1">
      <alignment horizontal="center" vertical="center" wrapText="1"/>
    </xf>
    <xf numFmtId="0" fontId="59" fillId="0" borderId="22" xfId="108" applyFont="1" applyFill="1" applyBorder="1" applyAlignment="1">
      <alignment horizontal="center" vertical="center" wrapText="1"/>
    </xf>
    <xf numFmtId="0" fontId="57" fillId="0" borderId="13" xfId="108" applyFont="1" applyFill="1" applyBorder="1" applyAlignment="1">
      <alignment horizontal="right" vertical="center" wrapText="1"/>
    </xf>
    <xf numFmtId="0" fontId="57" fillId="0" borderId="14" xfId="108" applyFont="1" applyFill="1" applyBorder="1" applyAlignment="1">
      <alignment horizontal="right" vertical="center" wrapText="1"/>
    </xf>
    <xf numFmtId="0" fontId="57" fillId="0" borderId="15" xfId="108" applyFont="1" applyFill="1" applyBorder="1" applyAlignment="1">
      <alignment horizontal="right" vertical="center" wrapText="1"/>
    </xf>
    <xf numFmtId="0" fontId="59" fillId="0" borderId="10" xfId="97" applyFont="1" applyFill="1" applyBorder="1" applyAlignment="1">
      <alignment horizontal="center" vertical="center" wrapText="1"/>
    </xf>
    <xf numFmtId="0" fontId="54" fillId="24" borderId="10" xfId="0" applyFont="1" applyFill="1" applyBorder="1" applyAlignment="1">
      <alignment horizontal="left" vertical="center" wrapText="1"/>
    </xf>
    <xf numFmtId="0" fontId="52" fillId="24" borderId="10" xfId="0" applyFont="1" applyFill="1" applyBorder="1" applyAlignment="1">
      <alignment horizontal="center" vertical="center" wrapText="1"/>
    </xf>
    <xf numFmtId="0" fontId="49" fillId="24" borderId="13" xfId="0" applyFont="1" applyFill="1" applyBorder="1" applyAlignment="1">
      <alignment horizontal="center" vertical="center" wrapText="1"/>
    </xf>
    <xf numFmtId="0" fontId="49" fillId="24" borderId="14" xfId="0" applyFont="1" applyFill="1" applyBorder="1" applyAlignment="1">
      <alignment horizontal="center" vertical="center" wrapText="1"/>
    </xf>
    <xf numFmtId="0" fontId="49" fillId="24" borderId="15" xfId="0" applyFont="1" applyFill="1" applyBorder="1" applyAlignment="1">
      <alignment horizontal="center" vertical="center" wrapText="1"/>
    </xf>
    <xf numFmtId="0" fontId="50" fillId="24" borderId="10" xfId="0" applyFont="1" applyFill="1" applyBorder="1" applyAlignment="1">
      <alignment horizontal="left" vertical="center" wrapText="1"/>
    </xf>
    <xf numFmtId="0" fontId="54" fillId="24" borderId="10" xfId="0" applyFont="1" applyFill="1" applyBorder="1" applyAlignment="1">
      <alignment horizontal="left" vertical="top" wrapText="1"/>
    </xf>
    <xf numFmtId="0" fontId="48" fillId="24" borderId="13" xfId="0" applyFont="1" applyFill="1" applyBorder="1" applyAlignment="1">
      <alignment horizontal="center" vertical="center" wrapText="1"/>
    </xf>
    <xf numFmtId="0" fontId="48" fillId="24" borderId="14" xfId="0" applyFont="1" applyFill="1" applyBorder="1" applyAlignment="1">
      <alignment horizontal="center" vertical="center" wrapText="1"/>
    </xf>
    <xf numFmtId="0" fontId="48" fillId="24" borderId="15" xfId="0" applyFont="1" applyFill="1" applyBorder="1" applyAlignment="1">
      <alignment horizontal="center" vertical="center" wrapText="1"/>
    </xf>
    <xf numFmtId="0" fontId="48" fillId="24" borderId="10" xfId="0" applyFont="1" applyFill="1" applyBorder="1" applyAlignment="1">
      <alignment horizontal="left" vertical="center" wrapText="1"/>
    </xf>
    <xf numFmtId="0" fontId="48" fillId="24" borderId="10" xfId="0" applyFont="1" applyFill="1" applyBorder="1" applyAlignment="1">
      <alignment horizontal="center" vertical="center" wrapText="1"/>
    </xf>
    <xf numFmtId="0" fontId="48" fillId="24" borderId="10" xfId="0" applyFont="1" applyFill="1" applyBorder="1" applyAlignment="1">
      <alignment horizontal="left" vertical="top" wrapText="1"/>
    </xf>
    <xf numFmtId="0" fontId="49" fillId="24" borderId="10" xfId="0" applyFont="1" applyFill="1" applyBorder="1" applyAlignment="1">
      <alignment horizontal="center" vertical="center" wrapText="1"/>
    </xf>
    <xf numFmtId="0" fontId="54" fillId="24" borderId="13" xfId="0" applyFont="1" applyFill="1" applyBorder="1" applyAlignment="1">
      <alignment horizontal="center" vertical="center" wrapText="1"/>
    </xf>
    <xf numFmtId="0" fontId="54" fillId="24" borderId="14" xfId="0" applyFont="1" applyFill="1" applyBorder="1" applyAlignment="1">
      <alignment horizontal="center" vertical="center" wrapText="1"/>
    </xf>
    <xf numFmtId="0" fontId="54" fillId="24" borderId="15" xfId="0" applyFont="1" applyFill="1" applyBorder="1" applyAlignment="1">
      <alignment horizontal="center" vertical="center" wrapText="1"/>
    </xf>
    <xf numFmtId="0" fontId="54" fillId="24" borderId="13" xfId="0" applyFont="1" applyFill="1" applyBorder="1" applyAlignment="1">
      <alignment horizontal="left" vertical="center" wrapText="1"/>
    </xf>
    <xf numFmtId="0" fontId="50" fillId="24" borderId="10" xfId="0" applyFont="1" applyFill="1" applyBorder="1" applyAlignment="1">
      <alignment horizontal="center" vertical="top" wrapText="1"/>
    </xf>
    <xf numFmtId="0" fontId="54" fillId="24" borderId="13" xfId="0" applyFont="1" applyFill="1" applyBorder="1" applyAlignment="1">
      <alignment horizontal="left" vertical="top" wrapText="1"/>
    </xf>
    <xf numFmtId="0" fontId="48" fillId="24" borderId="19" xfId="0" applyFont="1" applyFill="1" applyBorder="1" applyAlignment="1">
      <alignment horizontal="right" vertical="center"/>
    </xf>
    <xf numFmtId="0" fontId="48" fillId="24" borderId="20" xfId="0" applyFont="1" applyFill="1" applyBorder="1" applyAlignment="1">
      <alignment horizontal="right" vertical="center"/>
    </xf>
    <xf numFmtId="0" fontId="48" fillId="24" borderId="18" xfId="0" applyFont="1" applyFill="1" applyBorder="1" applyAlignment="1">
      <alignment horizontal="right" vertical="center"/>
    </xf>
    <xf numFmtId="0" fontId="48" fillId="24" borderId="21" xfId="0" applyFont="1" applyFill="1" applyBorder="1" applyAlignment="1">
      <alignment horizontal="right" vertical="center"/>
    </xf>
    <xf numFmtId="0" fontId="48" fillId="24" borderId="0" xfId="0" applyFont="1" applyFill="1" applyBorder="1" applyAlignment="1">
      <alignment horizontal="right" vertical="center"/>
    </xf>
    <xf numFmtId="0" fontId="48" fillId="24" borderId="22" xfId="0" applyFont="1" applyFill="1" applyBorder="1" applyAlignment="1">
      <alignment horizontal="right" vertical="center"/>
    </xf>
    <xf numFmtId="0" fontId="48" fillId="24" borderId="23" xfId="0" applyFont="1" applyFill="1" applyBorder="1" applyAlignment="1">
      <alignment horizontal="right" vertical="center"/>
    </xf>
    <xf numFmtId="0" fontId="48" fillId="24" borderId="17" xfId="0" applyFont="1" applyFill="1" applyBorder="1" applyAlignment="1">
      <alignment horizontal="right" vertical="center"/>
    </xf>
    <xf numFmtId="0" fontId="48" fillId="24" borderId="24" xfId="0" applyFont="1" applyFill="1" applyBorder="1" applyAlignment="1">
      <alignment horizontal="right" vertical="center"/>
    </xf>
    <xf numFmtId="0" fontId="49" fillId="24" borderId="10" xfId="0" applyFont="1" applyFill="1" applyBorder="1" applyAlignment="1">
      <alignment horizontal="center" vertical="center"/>
    </xf>
    <xf numFmtId="0" fontId="50" fillId="0" borderId="10" xfId="0" applyFont="1" applyBorder="1" applyAlignment="1">
      <alignment horizontal="center" vertical="center" wrapText="1"/>
    </xf>
    <xf numFmtId="0" fontId="48" fillId="0" borderId="10" xfId="0" applyFont="1" applyBorder="1" applyAlignment="1">
      <alignment horizontal="left" vertical="center" wrapText="1"/>
    </xf>
    <xf numFmtId="0" fontId="54" fillId="0" borderId="10" xfId="0" applyFont="1" applyBorder="1" applyAlignment="1">
      <alignment horizontal="left" vertical="center" wrapText="1"/>
    </xf>
    <xf numFmtId="0" fontId="49" fillId="24" borderId="10" xfId="0" applyFont="1" applyFill="1" applyBorder="1" applyAlignment="1">
      <alignment horizontal="center" vertical="top" wrapText="1"/>
    </xf>
    <xf numFmtId="0" fontId="49" fillId="24" borderId="14" xfId="0" applyFont="1" applyFill="1" applyBorder="1" applyAlignment="1">
      <alignment horizontal="center" vertical="top" wrapText="1"/>
    </xf>
    <xf numFmtId="0" fontId="49" fillId="24" borderId="15" xfId="0" applyFont="1" applyFill="1" applyBorder="1" applyAlignment="1">
      <alignment horizontal="center" vertical="top" wrapTex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25" fillId="0" borderId="23" xfId="0" applyFont="1" applyBorder="1" applyAlignment="1">
      <alignment horizontal="center" vertical="center" wrapText="1"/>
    </xf>
    <xf numFmtId="0" fontId="25" fillId="0" borderId="17" xfId="0" applyFont="1" applyBorder="1" applyAlignment="1">
      <alignment horizontal="center" vertical="center" wrapText="1"/>
    </xf>
    <xf numFmtId="0" fontId="25" fillId="0" borderId="24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left" vertical="center" wrapText="1"/>
    </xf>
    <xf numFmtId="0" fontId="25" fillId="0" borderId="10" xfId="0" applyFont="1" applyFill="1" applyBorder="1" applyAlignment="1">
      <alignment horizontal="left"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55" fillId="0" borderId="13" xfId="0" applyFont="1" applyBorder="1" applyAlignment="1">
      <alignment horizontal="center" vertical="center" wrapText="1"/>
    </xf>
    <xf numFmtId="0" fontId="55" fillId="0" borderId="14" xfId="0" applyFont="1" applyBorder="1" applyAlignment="1">
      <alignment horizontal="center" vertical="center" wrapText="1"/>
    </xf>
    <xf numFmtId="0" fontId="55" fillId="0" borderId="15" xfId="0" applyFont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left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46" fillId="0" borderId="21" xfId="0" applyFont="1" applyBorder="1" applyAlignment="1">
      <alignment horizontal="right" vertical="center"/>
    </xf>
    <xf numFmtId="0" fontId="46" fillId="0" borderId="0" xfId="0" applyFont="1" applyBorder="1" applyAlignment="1">
      <alignment horizontal="right" vertical="center"/>
    </xf>
    <xf numFmtId="0" fontId="46" fillId="0" borderId="21" xfId="0" applyFont="1" applyFill="1" applyBorder="1" applyAlignment="1">
      <alignment horizontal="right" vertical="center"/>
    </xf>
    <xf numFmtId="0" fontId="46" fillId="0" borderId="0" xfId="0" applyFont="1" applyFill="1" applyBorder="1" applyAlignment="1">
      <alignment horizontal="right" vertical="center"/>
    </xf>
    <xf numFmtId="0" fontId="25" fillId="0" borderId="0" xfId="0" applyFont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48" fillId="0" borderId="23" xfId="0" applyFont="1" applyFill="1" applyBorder="1" applyAlignment="1">
      <alignment horizontal="right" vertical="center"/>
    </xf>
    <xf numFmtId="0" fontId="48" fillId="0" borderId="17" xfId="0" applyFont="1" applyFill="1" applyBorder="1" applyAlignment="1">
      <alignment horizontal="right" vertical="center"/>
    </xf>
    <xf numFmtId="0" fontId="48" fillId="0" borderId="24" xfId="0" applyFont="1" applyFill="1" applyBorder="1" applyAlignment="1">
      <alignment horizontal="right" vertical="center"/>
    </xf>
    <xf numFmtId="0" fontId="48" fillId="0" borderId="13" xfId="0" applyFont="1" applyFill="1" applyBorder="1" applyAlignment="1">
      <alignment horizontal="right" vertical="center" wrapText="1"/>
    </xf>
    <xf numFmtId="0" fontId="48" fillId="0" borderId="14" xfId="0" applyFont="1" applyFill="1" applyBorder="1" applyAlignment="1">
      <alignment horizontal="right" vertical="center" wrapText="1"/>
    </xf>
    <xf numFmtId="0" fontId="48" fillId="0" borderId="15" xfId="0" applyFont="1" applyFill="1" applyBorder="1" applyAlignment="1">
      <alignment horizontal="right" vertical="center" wrapText="1"/>
    </xf>
  </cellXfs>
  <cellStyles count="109">
    <cellStyle name="_artabyuje" xfId="1"/>
    <cellStyle name="_artabyuje 2" xfId="57"/>
    <cellStyle name="20% - Accent1 2" xfId="58"/>
    <cellStyle name="20% - Accent2 2" xfId="59"/>
    <cellStyle name="20% - Accent3 2" xfId="60"/>
    <cellStyle name="20% - Accent4 2" xfId="61"/>
    <cellStyle name="20% - Accent5 2" xfId="62"/>
    <cellStyle name="20% - Accent6 2" xfId="63"/>
    <cellStyle name="20% - Акцент1" xfId="2"/>
    <cellStyle name="20% - Акцент2" xfId="3"/>
    <cellStyle name="20% - Акцент3" xfId="4"/>
    <cellStyle name="20% - Акцент4" xfId="5"/>
    <cellStyle name="20% - Акцент5" xfId="6"/>
    <cellStyle name="20% - Акцент6" xfId="7"/>
    <cellStyle name="40% - Accent1 2" xfId="64"/>
    <cellStyle name="40% - Accent2 2" xfId="65"/>
    <cellStyle name="40% - Accent3 2" xfId="66"/>
    <cellStyle name="40% - Accent4 2" xfId="67"/>
    <cellStyle name="40% - Accent5 2" xfId="68"/>
    <cellStyle name="40% - Accent6 2" xfId="69"/>
    <cellStyle name="40% - Акцент1" xfId="8"/>
    <cellStyle name="40% - Акцент2" xfId="9"/>
    <cellStyle name="40% - Акцент3" xfId="10"/>
    <cellStyle name="40% - Акцент4" xfId="11"/>
    <cellStyle name="40% - Акцент5" xfId="12"/>
    <cellStyle name="40% - Акцент6" xfId="13"/>
    <cellStyle name="60% - Accent1 2" xfId="70"/>
    <cellStyle name="60% - Accent2 2" xfId="71"/>
    <cellStyle name="60% - Accent3 2" xfId="72"/>
    <cellStyle name="60% - Accent4 2" xfId="73"/>
    <cellStyle name="60% - Accent5 2" xfId="74"/>
    <cellStyle name="60% - Accent6 2" xfId="75"/>
    <cellStyle name="60% - Акцент1" xfId="14"/>
    <cellStyle name="60% - Акцент2" xfId="15"/>
    <cellStyle name="60% - Акцент3" xfId="16"/>
    <cellStyle name="60% - Акцент4" xfId="17"/>
    <cellStyle name="60% - Акцент5" xfId="18"/>
    <cellStyle name="60% - Акцент6" xfId="19"/>
    <cellStyle name="Accent1 2" xfId="76"/>
    <cellStyle name="Accent2 2" xfId="77"/>
    <cellStyle name="Accent3 2" xfId="78"/>
    <cellStyle name="Accent4 2" xfId="79"/>
    <cellStyle name="Accent5 2" xfId="80"/>
    <cellStyle name="Accent6 2" xfId="81"/>
    <cellStyle name="Bad 2" xfId="82"/>
    <cellStyle name="Calculation 2" xfId="83"/>
    <cellStyle name="Check Cell 2" xfId="84"/>
    <cellStyle name="Comma 2" xfId="20"/>
    <cellStyle name="Comma 2 2" xfId="21"/>
    <cellStyle name="Comma 3" xfId="22"/>
    <cellStyle name="Comma 4" xfId="23"/>
    <cellStyle name="Comma 5" xfId="24"/>
    <cellStyle name="Comma 6" xfId="85"/>
    <cellStyle name="Comma 7" xfId="86"/>
    <cellStyle name="Comma 8" xfId="106"/>
    <cellStyle name="Explanatory Text 2" xfId="87"/>
    <cellStyle name="Good 2" xfId="88"/>
    <cellStyle name="Heading 1 2" xfId="89"/>
    <cellStyle name="Heading 2 2" xfId="90"/>
    <cellStyle name="Heading 3 2" xfId="91"/>
    <cellStyle name="Heading 4 2" xfId="92"/>
    <cellStyle name="Input 2" xfId="93"/>
    <cellStyle name="Linked Cell 2" xfId="94"/>
    <cellStyle name="Neutral 2" xfId="95"/>
    <cellStyle name="Normal" xfId="0" builtinId="0"/>
    <cellStyle name="Normal 2" xfId="25"/>
    <cellStyle name="Normal 2 2" xfId="97"/>
    <cellStyle name="Normal 2 3" xfId="96"/>
    <cellStyle name="Normal 3" xfId="26"/>
    <cellStyle name="Normal 4" xfId="27"/>
    <cellStyle name="Normal 4 2" xfId="28"/>
    <cellStyle name="Normal 4 3" xfId="98"/>
    <cellStyle name="Normal 5" xfId="29"/>
    <cellStyle name="Normal 5 2" xfId="99"/>
    <cellStyle name="Normal 6" xfId="30"/>
    <cellStyle name="Normal 7" xfId="31"/>
    <cellStyle name="Normal 8" xfId="105"/>
    <cellStyle name="Normal 9" xfId="108"/>
    <cellStyle name="Note 2" xfId="100"/>
    <cellStyle name="Output 2" xfId="101"/>
    <cellStyle name="Percent 2" xfId="32"/>
    <cellStyle name="SN_241" xfId="107"/>
    <cellStyle name="Style 1" xfId="33"/>
    <cellStyle name="Title 2" xfId="102"/>
    <cellStyle name="Total 2" xfId="103"/>
    <cellStyle name="Warning Text 2" xfId="104"/>
    <cellStyle name="Акцент1" xfId="34"/>
    <cellStyle name="Акцент2" xfId="35"/>
    <cellStyle name="Акцент3" xfId="36"/>
    <cellStyle name="Акцент4" xfId="37"/>
    <cellStyle name="Акцент5" xfId="38"/>
    <cellStyle name="Акцент6" xfId="39"/>
    <cellStyle name="Ввод " xfId="40"/>
    <cellStyle name="Вывод" xfId="41"/>
    <cellStyle name="Вычисление" xfId="42"/>
    <cellStyle name="Заголовок 1" xfId="43"/>
    <cellStyle name="Заголовок 2" xfId="44"/>
    <cellStyle name="Заголовок 3" xfId="45"/>
    <cellStyle name="Заголовок 4" xfId="46"/>
    <cellStyle name="Итог" xfId="47"/>
    <cellStyle name="Контрольная ячейка" xfId="48"/>
    <cellStyle name="Название" xfId="49"/>
    <cellStyle name="Нейтральный" xfId="50"/>
    <cellStyle name="Плохой" xfId="51"/>
    <cellStyle name="Пояснение" xfId="52"/>
    <cellStyle name="Примечание" xfId="53"/>
    <cellStyle name="Связанная ячейка" xfId="54"/>
    <cellStyle name="Текст предупреждения" xfId="55"/>
    <cellStyle name="Хороший" xfId="5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tabSelected="1" workbookViewId="0">
      <selection activeCell="F12" sqref="F12"/>
    </sheetView>
  </sheetViews>
  <sheetFormatPr defaultRowHeight="13.5" x14ac:dyDescent="0.2"/>
  <cols>
    <col min="1" max="1" width="18.140625" style="2" customWidth="1"/>
    <col min="2" max="2" width="50.7109375" style="2" customWidth="1"/>
    <col min="3" max="3" width="31" style="2" customWidth="1"/>
    <col min="4" max="4" width="9.85546875" style="2" customWidth="1"/>
    <col min="5" max="5" width="9.42578125" style="2" customWidth="1"/>
    <col min="6" max="6" width="13.28515625" style="2" customWidth="1"/>
    <col min="7" max="7" width="9.42578125" style="2" bestFit="1" customWidth="1"/>
    <col min="8" max="16384" width="9.140625" style="2"/>
  </cols>
  <sheetData>
    <row r="1" spans="1:7" ht="15.75" customHeight="1" x14ac:dyDescent="0.2">
      <c r="A1" s="179" t="s">
        <v>28</v>
      </c>
      <c r="B1" s="180"/>
      <c r="C1" s="181"/>
    </row>
    <row r="2" spans="1:7" ht="15.75" customHeight="1" x14ac:dyDescent="0.2">
      <c r="A2" s="182" t="s">
        <v>73</v>
      </c>
      <c r="B2" s="183"/>
      <c r="C2" s="184"/>
    </row>
    <row r="3" spans="1:7" ht="15.75" customHeight="1" x14ac:dyDescent="0.2">
      <c r="A3" s="185" t="s">
        <v>50</v>
      </c>
      <c r="B3" s="186"/>
      <c r="C3" s="187"/>
    </row>
    <row r="4" spans="1:7" ht="53.25" customHeight="1" x14ac:dyDescent="0.2">
      <c r="A4" s="174" t="s">
        <v>72</v>
      </c>
      <c r="B4" s="175"/>
      <c r="C4" s="176"/>
    </row>
    <row r="5" spans="1:7" ht="13.5" customHeight="1" x14ac:dyDescent="0.2">
      <c r="A5" s="3"/>
      <c r="B5" s="4"/>
      <c r="C5" s="5" t="s">
        <v>80</v>
      </c>
    </row>
    <row r="6" spans="1:7" ht="84.75" customHeight="1" x14ac:dyDescent="0.2">
      <c r="A6" s="119" t="s">
        <v>1</v>
      </c>
      <c r="B6" s="119" t="s">
        <v>41</v>
      </c>
      <c r="C6" s="6" t="s">
        <v>71</v>
      </c>
    </row>
    <row r="7" spans="1:7" ht="19.5" customHeight="1" x14ac:dyDescent="0.2">
      <c r="A7" s="7"/>
      <c r="B7" s="7"/>
      <c r="C7" s="8" t="s">
        <v>0</v>
      </c>
    </row>
    <row r="8" spans="1:7" ht="20.25" customHeight="1" x14ac:dyDescent="0.2">
      <c r="A8" s="177" t="s">
        <v>42</v>
      </c>
      <c r="B8" s="178"/>
      <c r="C8" s="9">
        <f>+C9+C10+C11+C12+C13+C14+C15+C16</f>
        <v>0</v>
      </c>
    </row>
    <row r="9" spans="1:7" ht="27" x14ac:dyDescent="0.2">
      <c r="A9" s="10">
        <v>1142</v>
      </c>
      <c r="B9" s="11" t="s">
        <v>91</v>
      </c>
      <c r="C9" s="12">
        <v>93186.1</v>
      </c>
    </row>
    <row r="10" spans="1:7" ht="30" customHeight="1" x14ac:dyDescent="0.2">
      <c r="A10" s="10">
        <v>1200</v>
      </c>
      <c r="B10" s="11" t="s">
        <v>85</v>
      </c>
      <c r="C10" s="12">
        <v>455000</v>
      </c>
    </row>
    <row r="11" spans="1:7" ht="30" customHeight="1" x14ac:dyDescent="0.2">
      <c r="A11" s="120">
        <v>1201</v>
      </c>
      <c r="B11" s="13" t="s">
        <v>92</v>
      </c>
      <c r="C11" s="12">
        <v>52000</v>
      </c>
    </row>
    <row r="12" spans="1:7" ht="30" customHeight="1" x14ac:dyDescent="0.2">
      <c r="A12" s="120">
        <v>1202</v>
      </c>
      <c r="B12" s="13" t="s">
        <v>148</v>
      </c>
      <c r="C12" s="12">
        <v>90000</v>
      </c>
      <c r="G12" s="33"/>
    </row>
    <row r="13" spans="1:7" ht="30" customHeight="1" x14ac:dyDescent="0.2">
      <c r="A13" s="120">
        <v>1207</v>
      </c>
      <c r="B13" s="13" t="s">
        <v>93</v>
      </c>
      <c r="C13" s="12">
        <f>367200+599368.8</f>
        <v>966568.8</v>
      </c>
    </row>
    <row r="14" spans="1:7" ht="30" customHeight="1" x14ac:dyDescent="0.2">
      <c r="A14" s="120">
        <v>1003</v>
      </c>
      <c r="B14" s="13" t="s">
        <v>140</v>
      </c>
      <c r="C14" s="12">
        <v>-70000</v>
      </c>
      <c r="F14" s="33"/>
    </row>
    <row r="15" spans="1:7" ht="30" customHeight="1" x14ac:dyDescent="0.2">
      <c r="A15" s="120">
        <v>1099</v>
      </c>
      <c r="B15" s="11" t="s">
        <v>128</v>
      </c>
      <c r="C15" s="12">
        <v>-70000</v>
      </c>
    </row>
    <row r="16" spans="1:7" ht="21.75" customHeight="1" x14ac:dyDescent="0.2">
      <c r="A16" s="120">
        <v>1139</v>
      </c>
      <c r="B16" s="13" t="s">
        <v>51</v>
      </c>
      <c r="C16" s="12">
        <f>-917386.1-599368.8</f>
        <v>-1516754.9</v>
      </c>
    </row>
    <row r="19" spans="3:3" x14ac:dyDescent="0.2">
      <c r="C19" s="33"/>
    </row>
  </sheetData>
  <mergeCells count="5">
    <mergeCell ref="A4:C4"/>
    <mergeCell ref="A8:B8"/>
    <mergeCell ref="A1:C1"/>
    <mergeCell ref="A2:C2"/>
    <mergeCell ref="A3:C3"/>
  </mergeCell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55"/>
  <sheetViews>
    <sheetView workbookViewId="0">
      <selection activeCell="D90" sqref="D90"/>
    </sheetView>
  </sheetViews>
  <sheetFormatPr defaultRowHeight="13.5" x14ac:dyDescent="0.2"/>
  <cols>
    <col min="1" max="1" width="10.5703125" style="37" customWidth="1"/>
    <col min="2" max="2" width="14" style="37" customWidth="1"/>
    <col min="3" max="3" width="86.42578125" style="37" customWidth="1"/>
    <col min="4" max="4" width="30.42578125" style="37" customWidth="1"/>
    <col min="5" max="9" width="9.140625" style="37"/>
    <col min="10" max="11" width="9.140625" style="37" customWidth="1"/>
    <col min="12" max="16384" width="9.140625" style="37"/>
  </cols>
  <sheetData>
    <row r="1" spans="1:4" ht="15.75" customHeight="1" x14ac:dyDescent="0.2">
      <c r="A1" s="202" t="s">
        <v>46</v>
      </c>
      <c r="B1" s="203"/>
      <c r="C1" s="203"/>
      <c r="D1" s="204"/>
    </row>
    <row r="2" spans="1:4" ht="15.75" customHeight="1" x14ac:dyDescent="0.2">
      <c r="A2" s="205" t="s">
        <v>73</v>
      </c>
      <c r="B2" s="206"/>
      <c r="C2" s="206"/>
      <c r="D2" s="207"/>
    </row>
    <row r="3" spans="1:4" ht="15.75" customHeight="1" x14ac:dyDescent="0.2">
      <c r="A3" s="208" t="s">
        <v>50</v>
      </c>
      <c r="B3" s="209"/>
      <c r="C3" s="209"/>
      <c r="D3" s="210"/>
    </row>
    <row r="4" spans="1:4" ht="51" customHeight="1" x14ac:dyDescent="0.2">
      <c r="A4" s="192" t="s">
        <v>74</v>
      </c>
      <c r="B4" s="200"/>
      <c r="C4" s="200"/>
      <c r="D4" s="201"/>
    </row>
    <row r="5" spans="1:4" s="73" customFormat="1" ht="17.25" customHeight="1" x14ac:dyDescent="0.2">
      <c r="A5" s="4"/>
      <c r="B5" s="37"/>
      <c r="D5" s="47" t="s">
        <v>80</v>
      </c>
    </row>
    <row r="6" spans="1:4" ht="82.5" customHeight="1" x14ac:dyDescent="0.2">
      <c r="A6" s="199" t="s">
        <v>1</v>
      </c>
      <c r="B6" s="199"/>
      <c r="C6" s="191" t="s">
        <v>23</v>
      </c>
      <c r="D6" s="111" t="s">
        <v>52</v>
      </c>
    </row>
    <row r="7" spans="1:4" ht="24" customHeight="1" x14ac:dyDescent="0.2">
      <c r="A7" s="56" t="s">
        <v>20</v>
      </c>
      <c r="B7" s="56" t="s">
        <v>21</v>
      </c>
      <c r="C7" s="191"/>
      <c r="D7" s="112" t="s">
        <v>0</v>
      </c>
    </row>
    <row r="8" spans="1:4" ht="19.5" customHeight="1" x14ac:dyDescent="0.2">
      <c r="A8" s="58"/>
      <c r="B8" s="58"/>
      <c r="C8" s="57" t="s">
        <v>22</v>
      </c>
      <c r="D8" s="28">
        <f>+D9+D142</f>
        <v>0</v>
      </c>
    </row>
    <row r="9" spans="1:4" ht="19.5" customHeight="1" x14ac:dyDescent="0.2">
      <c r="A9" s="58"/>
      <c r="B9" s="58"/>
      <c r="C9" s="29" t="s">
        <v>25</v>
      </c>
      <c r="D9" s="28">
        <f>+D10+D23+D56+D69+D89+D116+D129</f>
        <v>1516754.9</v>
      </c>
    </row>
    <row r="10" spans="1:4" s="73" customFormat="1" x14ac:dyDescent="0.2">
      <c r="A10" s="188">
        <v>1142</v>
      </c>
      <c r="B10" s="188"/>
      <c r="C10" s="80" t="s">
        <v>94</v>
      </c>
      <c r="D10" s="28">
        <f>+D17</f>
        <v>93186.1</v>
      </c>
    </row>
    <row r="11" spans="1:4" s="73" customFormat="1" x14ac:dyDescent="0.2">
      <c r="A11" s="189"/>
      <c r="B11" s="189"/>
      <c r="C11" s="81" t="s">
        <v>91</v>
      </c>
      <c r="D11" s="83"/>
    </row>
    <row r="12" spans="1:4" s="73" customFormat="1" ht="13.5" customHeight="1" x14ac:dyDescent="0.2">
      <c r="A12" s="189"/>
      <c r="B12" s="189"/>
      <c r="C12" s="80" t="s">
        <v>95</v>
      </c>
      <c r="D12" s="83"/>
    </row>
    <row r="13" spans="1:4" s="73" customFormat="1" ht="27.75" customHeight="1" x14ac:dyDescent="0.2">
      <c r="A13" s="189"/>
      <c r="B13" s="189"/>
      <c r="C13" s="82" t="s">
        <v>96</v>
      </c>
      <c r="D13" s="83"/>
    </row>
    <row r="14" spans="1:4" s="73" customFormat="1" ht="13.5" customHeight="1" x14ac:dyDescent="0.2">
      <c r="A14" s="189"/>
      <c r="B14" s="189"/>
      <c r="C14" s="80" t="s">
        <v>97</v>
      </c>
      <c r="D14" s="83"/>
    </row>
    <row r="15" spans="1:4" s="73" customFormat="1" ht="17.25" customHeight="1" x14ac:dyDescent="0.2">
      <c r="A15" s="190"/>
      <c r="B15" s="190"/>
      <c r="C15" s="82" t="s">
        <v>98</v>
      </c>
      <c r="D15" s="83"/>
    </row>
    <row r="16" spans="1:4" s="73" customFormat="1" x14ac:dyDescent="0.2">
      <c r="A16" s="191" t="s">
        <v>24</v>
      </c>
      <c r="B16" s="191"/>
      <c r="C16" s="192"/>
      <c r="D16" s="83"/>
    </row>
    <row r="17" spans="1:4" s="73" customFormat="1" x14ac:dyDescent="0.2">
      <c r="A17" s="188"/>
      <c r="B17" s="188">
        <v>11001</v>
      </c>
      <c r="C17" s="80" t="s">
        <v>99</v>
      </c>
      <c r="D17" s="38">
        <v>93186.1</v>
      </c>
    </row>
    <row r="18" spans="1:4" s="73" customFormat="1" x14ac:dyDescent="0.2">
      <c r="A18" s="189"/>
      <c r="B18" s="189"/>
      <c r="C18" s="81" t="s">
        <v>100</v>
      </c>
      <c r="D18" s="83"/>
    </row>
    <row r="19" spans="1:4" s="73" customFormat="1" x14ac:dyDescent="0.2">
      <c r="A19" s="189"/>
      <c r="B19" s="189"/>
      <c r="C19" s="80" t="s">
        <v>101</v>
      </c>
      <c r="D19" s="83"/>
    </row>
    <row r="20" spans="1:4" s="73" customFormat="1" ht="45.75" customHeight="1" x14ac:dyDescent="0.2">
      <c r="A20" s="189"/>
      <c r="B20" s="189"/>
      <c r="C20" s="82" t="s">
        <v>102</v>
      </c>
      <c r="D20" s="83"/>
    </row>
    <row r="21" spans="1:4" s="73" customFormat="1" x14ac:dyDescent="0.2">
      <c r="A21" s="189"/>
      <c r="B21" s="189"/>
      <c r="C21" s="80" t="s">
        <v>58</v>
      </c>
      <c r="D21" s="83"/>
    </row>
    <row r="22" spans="1:4" s="73" customFormat="1" x14ac:dyDescent="0.2">
      <c r="A22" s="190"/>
      <c r="B22" s="190"/>
      <c r="C22" s="82" t="s">
        <v>59</v>
      </c>
      <c r="D22" s="38"/>
    </row>
    <row r="23" spans="1:4" ht="19.5" customHeight="1" x14ac:dyDescent="0.2">
      <c r="A23" s="191">
        <v>1200</v>
      </c>
      <c r="B23" s="191"/>
      <c r="C23" s="59" t="s">
        <v>32</v>
      </c>
      <c r="D23" s="28">
        <f>+D30+D37+D44+D50</f>
        <v>455000</v>
      </c>
    </row>
    <row r="24" spans="1:4" ht="15" customHeight="1" x14ac:dyDescent="0.2">
      <c r="A24" s="191"/>
      <c r="B24" s="191"/>
      <c r="C24" s="29" t="s">
        <v>85</v>
      </c>
      <c r="D24" s="44"/>
    </row>
    <row r="25" spans="1:4" ht="19.5" customHeight="1" x14ac:dyDescent="0.2">
      <c r="A25" s="191"/>
      <c r="B25" s="191"/>
      <c r="C25" s="59" t="s">
        <v>33</v>
      </c>
      <c r="D25" s="78"/>
    </row>
    <row r="26" spans="1:4" ht="27" customHeight="1" x14ac:dyDescent="0.2">
      <c r="A26" s="191"/>
      <c r="B26" s="191"/>
      <c r="C26" s="13" t="s">
        <v>88</v>
      </c>
      <c r="D26" s="78"/>
    </row>
    <row r="27" spans="1:4" ht="19.5" customHeight="1" x14ac:dyDescent="0.2">
      <c r="A27" s="191"/>
      <c r="B27" s="191"/>
      <c r="C27" s="59" t="s">
        <v>34</v>
      </c>
      <c r="D27" s="78"/>
    </row>
    <row r="28" spans="1:4" ht="33.75" customHeight="1" x14ac:dyDescent="0.2">
      <c r="A28" s="191"/>
      <c r="B28" s="191"/>
      <c r="C28" s="13" t="s">
        <v>89</v>
      </c>
      <c r="D28" s="78"/>
    </row>
    <row r="29" spans="1:4" ht="19.5" customHeight="1" x14ac:dyDescent="0.2">
      <c r="A29" s="191" t="s">
        <v>24</v>
      </c>
      <c r="B29" s="191"/>
      <c r="C29" s="191"/>
      <c r="D29" s="79"/>
    </row>
    <row r="30" spans="1:4" ht="19.5" customHeight="1" x14ac:dyDescent="0.2">
      <c r="A30" s="188"/>
      <c r="B30" s="188" t="s">
        <v>293</v>
      </c>
      <c r="C30" s="60" t="s">
        <v>99</v>
      </c>
      <c r="D30" s="30">
        <v>40000</v>
      </c>
    </row>
    <row r="31" spans="1:4" ht="16.5" customHeight="1" x14ac:dyDescent="0.2">
      <c r="A31" s="189"/>
      <c r="B31" s="189"/>
      <c r="C31" s="61" t="s">
        <v>248</v>
      </c>
      <c r="D31" s="118"/>
    </row>
    <row r="32" spans="1:4" ht="19.5" customHeight="1" x14ac:dyDescent="0.2">
      <c r="A32" s="189"/>
      <c r="B32" s="189"/>
      <c r="C32" s="60" t="s">
        <v>101</v>
      </c>
      <c r="D32" s="78"/>
    </row>
    <row r="33" spans="1:4" ht="30" customHeight="1" x14ac:dyDescent="0.2">
      <c r="A33" s="189"/>
      <c r="B33" s="189"/>
      <c r="C33" s="26" t="s">
        <v>294</v>
      </c>
      <c r="D33" s="78"/>
    </row>
    <row r="34" spans="1:4" ht="19.5" customHeight="1" x14ac:dyDescent="0.2">
      <c r="A34" s="189"/>
      <c r="B34" s="189"/>
      <c r="C34" s="60" t="s">
        <v>58</v>
      </c>
      <c r="D34" s="78"/>
    </row>
    <row r="35" spans="1:4" ht="19.5" customHeight="1" x14ac:dyDescent="0.2">
      <c r="A35" s="190"/>
      <c r="B35" s="190"/>
      <c r="C35" s="26" t="s">
        <v>59</v>
      </c>
      <c r="D35" s="78"/>
    </row>
    <row r="36" spans="1:4" ht="19.5" customHeight="1" x14ac:dyDescent="0.2">
      <c r="A36" s="191" t="s">
        <v>24</v>
      </c>
      <c r="B36" s="191"/>
      <c r="C36" s="191"/>
      <c r="D36" s="79"/>
    </row>
    <row r="37" spans="1:4" ht="19.5" customHeight="1" x14ac:dyDescent="0.2">
      <c r="A37" s="188"/>
      <c r="B37" s="188">
        <v>11003</v>
      </c>
      <c r="C37" s="59" t="s">
        <v>35</v>
      </c>
      <c r="D37" s="30">
        <v>400000</v>
      </c>
    </row>
    <row r="38" spans="1:4" ht="16.5" customHeight="1" x14ac:dyDescent="0.2">
      <c r="A38" s="189"/>
      <c r="B38" s="189"/>
      <c r="C38" s="29" t="s">
        <v>87</v>
      </c>
      <c r="D38" s="118"/>
    </row>
    <row r="39" spans="1:4" ht="19.5" customHeight="1" x14ac:dyDescent="0.2">
      <c r="A39" s="189"/>
      <c r="B39" s="189"/>
      <c r="C39" s="59" t="s">
        <v>36</v>
      </c>
      <c r="D39" s="78"/>
    </row>
    <row r="40" spans="1:4" ht="30" customHeight="1" x14ac:dyDescent="0.2">
      <c r="A40" s="189"/>
      <c r="B40" s="189"/>
      <c r="C40" s="13" t="s">
        <v>90</v>
      </c>
      <c r="D40" s="78"/>
    </row>
    <row r="41" spans="1:4" ht="19.5" customHeight="1" x14ac:dyDescent="0.2">
      <c r="A41" s="189"/>
      <c r="B41" s="189"/>
      <c r="C41" s="59" t="s">
        <v>37</v>
      </c>
      <c r="D41" s="78"/>
    </row>
    <row r="42" spans="1:4" ht="19.5" customHeight="1" x14ac:dyDescent="0.2">
      <c r="A42" s="190"/>
      <c r="B42" s="190"/>
      <c r="C42" s="13" t="s">
        <v>49</v>
      </c>
      <c r="D42" s="78"/>
    </row>
    <row r="43" spans="1:4" ht="19.5" customHeight="1" x14ac:dyDescent="0.2">
      <c r="A43" s="191" t="s">
        <v>24</v>
      </c>
      <c r="B43" s="191"/>
      <c r="C43" s="191"/>
      <c r="D43" s="79"/>
    </row>
    <row r="44" spans="1:4" ht="19.5" customHeight="1" x14ac:dyDescent="0.2">
      <c r="A44" s="188"/>
      <c r="B44" s="188" t="s">
        <v>295</v>
      </c>
      <c r="C44" s="60" t="s">
        <v>99</v>
      </c>
      <c r="D44" s="30">
        <v>10000</v>
      </c>
    </row>
    <row r="45" spans="1:4" ht="26.25" customHeight="1" x14ac:dyDescent="0.2">
      <c r="A45" s="189"/>
      <c r="B45" s="189"/>
      <c r="C45" s="61" t="s">
        <v>252</v>
      </c>
      <c r="D45" s="118"/>
    </row>
    <row r="46" spans="1:4" ht="19.5" customHeight="1" x14ac:dyDescent="0.2">
      <c r="A46" s="189"/>
      <c r="B46" s="189"/>
      <c r="C46" s="60" t="s">
        <v>101</v>
      </c>
      <c r="D46" s="78"/>
    </row>
    <row r="47" spans="1:4" ht="30.75" customHeight="1" x14ac:dyDescent="0.2">
      <c r="A47" s="189"/>
      <c r="B47" s="189"/>
      <c r="C47" s="26" t="s">
        <v>296</v>
      </c>
      <c r="D47" s="78"/>
    </row>
    <row r="48" spans="1:4" ht="19.5" customHeight="1" x14ac:dyDescent="0.2">
      <c r="A48" s="189"/>
      <c r="B48" s="189"/>
      <c r="C48" s="60" t="s">
        <v>58</v>
      </c>
      <c r="D48" s="78"/>
    </row>
    <row r="49" spans="1:4" ht="19.5" customHeight="1" x14ac:dyDescent="0.2">
      <c r="A49" s="190"/>
      <c r="B49" s="190"/>
      <c r="C49" s="26" t="s">
        <v>59</v>
      </c>
      <c r="D49" s="78"/>
    </row>
    <row r="50" spans="1:4" ht="19.5" customHeight="1" x14ac:dyDescent="0.2">
      <c r="A50" s="188"/>
      <c r="B50" s="188" t="s">
        <v>297</v>
      </c>
      <c r="C50" s="60" t="s">
        <v>99</v>
      </c>
      <c r="D50" s="30">
        <v>5000</v>
      </c>
    </row>
    <row r="51" spans="1:4" ht="44.25" customHeight="1" x14ac:dyDescent="0.2">
      <c r="A51" s="189"/>
      <c r="B51" s="189"/>
      <c r="C51" s="61" t="s">
        <v>254</v>
      </c>
      <c r="D51" s="118"/>
    </row>
    <row r="52" spans="1:4" ht="19.5" customHeight="1" x14ac:dyDescent="0.2">
      <c r="A52" s="189"/>
      <c r="B52" s="189"/>
      <c r="C52" s="60" t="s">
        <v>101</v>
      </c>
      <c r="D52" s="78"/>
    </row>
    <row r="53" spans="1:4" ht="28.5" customHeight="1" x14ac:dyDescent="0.2">
      <c r="A53" s="189"/>
      <c r="B53" s="189"/>
      <c r="C53" s="26" t="s">
        <v>298</v>
      </c>
      <c r="D53" s="78"/>
    </row>
    <row r="54" spans="1:4" ht="19.5" customHeight="1" x14ac:dyDescent="0.2">
      <c r="A54" s="189"/>
      <c r="B54" s="189"/>
      <c r="C54" s="60" t="s">
        <v>58</v>
      </c>
      <c r="D54" s="78"/>
    </row>
    <row r="55" spans="1:4" ht="19.5" customHeight="1" x14ac:dyDescent="0.2">
      <c r="A55" s="190"/>
      <c r="B55" s="190"/>
      <c r="C55" s="26" t="s">
        <v>59</v>
      </c>
      <c r="D55" s="78"/>
    </row>
    <row r="56" spans="1:4" ht="19.5" customHeight="1" x14ac:dyDescent="0.2">
      <c r="A56" s="191">
        <v>1201</v>
      </c>
      <c r="B56" s="191"/>
      <c r="C56" s="59" t="s">
        <v>32</v>
      </c>
      <c r="D56" s="28">
        <f>+D63</f>
        <v>52000</v>
      </c>
    </row>
    <row r="57" spans="1:4" ht="15" customHeight="1" x14ac:dyDescent="0.2">
      <c r="A57" s="191"/>
      <c r="B57" s="191"/>
      <c r="C57" s="29" t="s">
        <v>92</v>
      </c>
      <c r="D57" s="44"/>
    </row>
    <row r="58" spans="1:4" ht="19.5" customHeight="1" x14ac:dyDescent="0.2">
      <c r="A58" s="191"/>
      <c r="B58" s="191"/>
      <c r="C58" s="59" t="s">
        <v>33</v>
      </c>
      <c r="D58" s="78"/>
    </row>
    <row r="59" spans="1:4" ht="27" customHeight="1" x14ac:dyDescent="0.2">
      <c r="A59" s="191"/>
      <c r="B59" s="191"/>
      <c r="C59" s="13" t="s">
        <v>121</v>
      </c>
      <c r="D59" s="78"/>
    </row>
    <row r="60" spans="1:4" ht="19.5" customHeight="1" x14ac:dyDescent="0.2">
      <c r="A60" s="191"/>
      <c r="B60" s="191"/>
      <c r="C60" s="59" t="s">
        <v>34</v>
      </c>
      <c r="D60" s="78"/>
    </row>
    <row r="61" spans="1:4" ht="33.75" customHeight="1" x14ac:dyDescent="0.2">
      <c r="A61" s="191"/>
      <c r="B61" s="191"/>
      <c r="C61" s="13" t="s">
        <v>122</v>
      </c>
      <c r="D61" s="78"/>
    </row>
    <row r="62" spans="1:4" ht="19.5" customHeight="1" x14ac:dyDescent="0.2">
      <c r="A62" s="191" t="s">
        <v>24</v>
      </c>
      <c r="B62" s="191"/>
      <c r="C62" s="191"/>
      <c r="D62" s="79"/>
    </row>
    <row r="63" spans="1:4" ht="19.5" customHeight="1" x14ac:dyDescent="0.2">
      <c r="A63" s="188"/>
      <c r="B63" s="188">
        <v>11001</v>
      </c>
      <c r="C63" s="59" t="s">
        <v>35</v>
      </c>
      <c r="D63" s="30">
        <v>52000</v>
      </c>
    </row>
    <row r="64" spans="1:4" ht="16.5" customHeight="1" x14ac:dyDescent="0.2">
      <c r="A64" s="189"/>
      <c r="B64" s="189"/>
      <c r="C64" s="29" t="s">
        <v>120</v>
      </c>
      <c r="D64" s="118"/>
    </row>
    <row r="65" spans="1:4" ht="19.5" customHeight="1" x14ac:dyDescent="0.2">
      <c r="A65" s="189"/>
      <c r="B65" s="189"/>
      <c r="C65" s="59" t="s">
        <v>36</v>
      </c>
      <c r="D65" s="78"/>
    </row>
    <row r="66" spans="1:4" ht="15.75" customHeight="1" x14ac:dyDescent="0.2">
      <c r="A66" s="189"/>
      <c r="B66" s="189"/>
      <c r="C66" s="13" t="s">
        <v>123</v>
      </c>
      <c r="D66" s="78"/>
    </row>
    <row r="67" spans="1:4" ht="19.5" customHeight="1" x14ac:dyDescent="0.2">
      <c r="A67" s="189"/>
      <c r="B67" s="189"/>
      <c r="C67" s="59" t="s">
        <v>37</v>
      </c>
      <c r="D67" s="78"/>
    </row>
    <row r="68" spans="1:4" ht="19.5" customHeight="1" x14ac:dyDescent="0.2">
      <c r="A68" s="190"/>
      <c r="B68" s="190"/>
      <c r="C68" s="13" t="s">
        <v>49</v>
      </c>
      <c r="D68" s="78"/>
    </row>
    <row r="69" spans="1:4" ht="14.25" customHeight="1" x14ac:dyDescent="0.2">
      <c r="A69" s="196">
        <v>1202</v>
      </c>
      <c r="B69" s="193"/>
      <c r="C69" s="59" t="s">
        <v>94</v>
      </c>
      <c r="D69" s="28">
        <f>+D76+D83</f>
        <v>90000</v>
      </c>
    </row>
    <row r="70" spans="1:4" ht="14.25" customHeight="1" x14ac:dyDescent="0.2">
      <c r="A70" s="197"/>
      <c r="B70" s="194"/>
      <c r="C70" s="29" t="s">
        <v>148</v>
      </c>
      <c r="D70" s="28"/>
    </row>
    <row r="71" spans="1:4" ht="14.25" customHeight="1" x14ac:dyDescent="0.2">
      <c r="A71" s="197"/>
      <c r="B71" s="194"/>
      <c r="C71" s="59" t="s">
        <v>95</v>
      </c>
      <c r="D71" s="28"/>
    </row>
    <row r="72" spans="1:4" ht="29.25" customHeight="1" x14ac:dyDescent="0.2">
      <c r="A72" s="197"/>
      <c r="B72" s="194"/>
      <c r="C72" s="13" t="s">
        <v>149</v>
      </c>
      <c r="D72" s="28"/>
    </row>
    <row r="73" spans="1:4" ht="15" customHeight="1" x14ac:dyDescent="0.2">
      <c r="A73" s="197"/>
      <c r="B73" s="194"/>
      <c r="C73" s="59" t="s">
        <v>97</v>
      </c>
      <c r="D73" s="28"/>
    </row>
    <row r="74" spans="1:4" ht="15.75" customHeight="1" x14ac:dyDescent="0.2">
      <c r="A74" s="198"/>
      <c r="B74" s="195"/>
      <c r="C74" s="13" t="s">
        <v>150</v>
      </c>
      <c r="D74" s="28"/>
    </row>
    <row r="75" spans="1:4" ht="19.5" customHeight="1" x14ac:dyDescent="0.2">
      <c r="A75" s="191" t="s">
        <v>24</v>
      </c>
      <c r="B75" s="191"/>
      <c r="C75" s="192"/>
      <c r="D75" s="28"/>
    </row>
    <row r="76" spans="1:4" ht="19.5" customHeight="1" x14ac:dyDescent="0.2">
      <c r="A76" s="193"/>
      <c r="B76" s="188" t="s">
        <v>293</v>
      </c>
      <c r="C76" s="60" t="s">
        <v>99</v>
      </c>
      <c r="D76" s="30">
        <v>20000</v>
      </c>
    </row>
    <row r="77" spans="1:4" ht="19.5" customHeight="1" x14ac:dyDescent="0.2">
      <c r="A77" s="194"/>
      <c r="B77" s="189"/>
      <c r="C77" s="61" t="s">
        <v>253</v>
      </c>
      <c r="D77" s="28"/>
    </row>
    <row r="78" spans="1:4" ht="19.5" customHeight="1" x14ac:dyDescent="0.2">
      <c r="A78" s="194"/>
      <c r="B78" s="189"/>
      <c r="C78" s="60" t="s">
        <v>101</v>
      </c>
      <c r="D78" s="28"/>
    </row>
    <row r="79" spans="1:4" ht="28.5" customHeight="1" x14ac:dyDescent="0.2">
      <c r="A79" s="194"/>
      <c r="B79" s="189"/>
      <c r="C79" s="26" t="s">
        <v>299</v>
      </c>
      <c r="D79" s="28"/>
    </row>
    <row r="80" spans="1:4" ht="19.5" customHeight="1" x14ac:dyDescent="0.2">
      <c r="A80" s="194"/>
      <c r="B80" s="189"/>
      <c r="C80" s="60" t="s">
        <v>58</v>
      </c>
      <c r="D80" s="28"/>
    </row>
    <row r="81" spans="1:4" ht="19.5" customHeight="1" x14ac:dyDescent="0.2">
      <c r="A81" s="195"/>
      <c r="B81" s="190"/>
      <c r="C81" s="26" t="s">
        <v>59</v>
      </c>
      <c r="D81" s="30"/>
    </row>
    <row r="82" spans="1:4" ht="19.5" customHeight="1" x14ac:dyDescent="0.2">
      <c r="A82" s="191" t="s">
        <v>24</v>
      </c>
      <c r="B82" s="191"/>
      <c r="C82" s="192"/>
      <c r="D82" s="28"/>
    </row>
    <row r="83" spans="1:4" ht="19.5" customHeight="1" x14ac:dyDescent="0.2">
      <c r="A83" s="193"/>
      <c r="B83" s="188" t="s">
        <v>300</v>
      </c>
      <c r="C83" s="60" t="s">
        <v>99</v>
      </c>
      <c r="D83" s="30">
        <v>70000</v>
      </c>
    </row>
    <row r="84" spans="1:4" ht="19.5" customHeight="1" x14ac:dyDescent="0.2">
      <c r="A84" s="194"/>
      <c r="B84" s="189"/>
      <c r="C84" s="61" t="s">
        <v>255</v>
      </c>
      <c r="D84" s="28"/>
    </row>
    <row r="85" spans="1:4" ht="19.5" customHeight="1" x14ac:dyDescent="0.2">
      <c r="A85" s="194"/>
      <c r="B85" s="189"/>
      <c r="C85" s="60" t="s">
        <v>101</v>
      </c>
      <c r="D85" s="28"/>
    </row>
    <row r="86" spans="1:4" ht="28.5" customHeight="1" x14ac:dyDescent="0.2">
      <c r="A86" s="194"/>
      <c r="B86" s="189"/>
      <c r="C86" s="26" t="s">
        <v>301</v>
      </c>
      <c r="D86" s="28"/>
    </row>
    <row r="87" spans="1:4" ht="19.5" customHeight="1" x14ac:dyDescent="0.2">
      <c r="A87" s="194"/>
      <c r="B87" s="189"/>
      <c r="C87" s="60" t="s">
        <v>58</v>
      </c>
      <c r="D87" s="28"/>
    </row>
    <row r="88" spans="1:4" ht="19.5" customHeight="1" x14ac:dyDescent="0.2">
      <c r="A88" s="195"/>
      <c r="B88" s="190"/>
      <c r="C88" s="26" t="s">
        <v>59</v>
      </c>
      <c r="D88" s="30"/>
    </row>
    <row r="89" spans="1:4" ht="19.5" customHeight="1" x14ac:dyDescent="0.2">
      <c r="A89" s="191">
        <v>1207</v>
      </c>
      <c r="B89" s="191"/>
      <c r="C89" s="59" t="s">
        <v>94</v>
      </c>
      <c r="D89" s="28">
        <f>+D96+D103+D110</f>
        <v>966568.8</v>
      </c>
    </row>
    <row r="90" spans="1:4" ht="18.75" customHeight="1" x14ac:dyDescent="0.2">
      <c r="A90" s="191"/>
      <c r="B90" s="191"/>
      <c r="C90" s="29" t="s">
        <v>93</v>
      </c>
      <c r="D90" s="44"/>
    </row>
    <row r="91" spans="1:4" ht="15" customHeight="1" x14ac:dyDescent="0.2">
      <c r="A91" s="191"/>
      <c r="B91" s="191"/>
      <c r="C91" s="59" t="s">
        <v>95</v>
      </c>
      <c r="D91" s="78"/>
    </row>
    <row r="92" spans="1:4" ht="27" customHeight="1" x14ac:dyDescent="0.2">
      <c r="A92" s="191"/>
      <c r="B92" s="191"/>
      <c r="C92" s="13" t="s">
        <v>124</v>
      </c>
      <c r="D92" s="78"/>
    </row>
    <row r="93" spans="1:4" ht="15.75" customHeight="1" x14ac:dyDescent="0.2">
      <c r="A93" s="191"/>
      <c r="B93" s="191"/>
      <c r="C93" s="59" t="s">
        <v>97</v>
      </c>
      <c r="D93" s="78"/>
    </row>
    <row r="94" spans="1:4" ht="42" customHeight="1" x14ac:dyDescent="0.2">
      <c r="A94" s="191"/>
      <c r="B94" s="191"/>
      <c r="C94" s="13" t="s">
        <v>125</v>
      </c>
      <c r="D94" s="78"/>
    </row>
    <row r="95" spans="1:4" ht="19.5" customHeight="1" x14ac:dyDescent="0.2">
      <c r="A95" s="191" t="s">
        <v>24</v>
      </c>
      <c r="B95" s="191"/>
      <c r="C95" s="191"/>
      <c r="D95" s="79"/>
    </row>
    <row r="96" spans="1:4" ht="19.5" customHeight="1" x14ac:dyDescent="0.2">
      <c r="A96" s="188"/>
      <c r="B96" s="188">
        <v>11001</v>
      </c>
      <c r="C96" s="59" t="s">
        <v>99</v>
      </c>
      <c r="D96" s="30">
        <f>312200+599368.8</f>
        <v>911568.8</v>
      </c>
    </row>
    <row r="97" spans="1:4" ht="28.5" customHeight="1" x14ac:dyDescent="0.2">
      <c r="A97" s="189"/>
      <c r="B97" s="189"/>
      <c r="C97" s="29" t="s">
        <v>112</v>
      </c>
      <c r="D97" s="118"/>
    </row>
    <row r="98" spans="1:4" ht="19.5" customHeight="1" x14ac:dyDescent="0.2">
      <c r="A98" s="189"/>
      <c r="B98" s="189"/>
      <c r="C98" s="59" t="s">
        <v>101</v>
      </c>
      <c r="D98" s="78"/>
    </row>
    <row r="99" spans="1:4" ht="42" customHeight="1" x14ac:dyDescent="0.2">
      <c r="A99" s="189"/>
      <c r="B99" s="189"/>
      <c r="C99" s="13" t="s">
        <v>126</v>
      </c>
      <c r="D99" s="78"/>
    </row>
    <row r="100" spans="1:4" ht="19.5" customHeight="1" x14ac:dyDescent="0.2">
      <c r="A100" s="189"/>
      <c r="B100" s="189"/>
      <c r="C100" s="59" t="s">
        <v>58</v>
      </c>
      <c r="D100" s="78"/>
    </row>
    <row r="101" spans="1:4" ht="19.5" customHeight="1" x14ac:dyDescent="0.2">
      <c r="A101" s="190"/>
      <c r="B101" s="190"/>
      <c r="C101" s="13" t="s">
        <v>59</v>
      </c>
      <c r="D101" s="78"/>
    </row>
    <row r="102" spans="1:4" ht="19.5" customHeight="1" x14ac:dyDescent="0.2">
      <c r="A102" s="191" t="s">
        <v>24</v>
      </c>
      <c r="B102" s="191"/>
      <c r="C102" s="191"/>
      <c r="D102" s="79"/>
    </row>
    <row r="103" spans="1:4" ht="19.5" customHeight="1" x14ac:dyDescent="0.2">
      <c r="A103" s="188"/>
      <c r="B103" s="188" t="s">
        <v>302</v>
      </c>
      <c r="C103" s="60" t="s">
        <v>99</v>
      </c>
      <c r="D103" s="30">
        <v>40000</v>
      </c>
    </row>
    <row r="104" spans="1:4" ht="28.5" customHeight="1" x14ac:dyDescent="0.2">
      <c r="A104" s="189"/>
      <c r="B104" s="189"/>
      <c r="C104" s="61" t="s">
        <v>256</v>
      </c>
      <c r="D104" s="118"/>
    </row>
    <row r="105" spans="1:4" ht="19.5" customHeight="1" x14ac:dyDescent="0.2">
      <c r="A105" s="189"/>
      <c r="B105" s="189"/>
      <c r="C105" s="60" t="s">
        <v>101</v>
      </c>
      <c r="D105" s="78"/>
    </row>
    <row r="106" spans="1:4" ht="42" customHeight="1" x14ac:dyDescent="0.2">
      <c r="A106" s="189"/>
      <c r="B106" s="189"/>
      <c r="C106" s="26" t="s">
        <v>303</v>
      </c>
      <c r="D106" s="78"/>
    </row>
    <row r="107" spans="1:4" ht="19.5" customHeight="1" x14ac:dyDescent="0.2">
      <c r="A107" s="189"/>
      <c r="B107" s="189"/>
      <c r="C107" s="60" t="s">
        <v>58</v>
      </c>
      <c r="D107" s="78"/>
    </row>
    <row r="108" spans="1:4" ht="19.5" customHeight="1" x14ac:dyDescent="0.2">
      <c r="A108" s="190"/>
      <c r="B108" s="190"/>
      <c r="C108" s="26" t="s">
        <v>59</v>
      </c>
      <c r="D108" s="78"/>
    </row>
    <row r="109" spans="1:4" ht="19.5" customHeight="1" x14ac:dyDescent="0.2">
      <c r="A109" s="191" t="s">
        <v>24</v>
      </c>
      <c r="B109" s="191"/>
      <c r="C109" s="191"/>
      <c r="D109" s="79"/>
    </row>
    <row r="110" spans="1:4" ht="19.5" customHeight="1" x14ac:dyDescent="0.2">
      <c r="A110" s="188"/>
      <c r="B110" s="188" t="s">
        <v>297</v>
      </c>
      <c r="C110" s="60" t="s">
        <v>99</v>
      </c>
      <c r="D110" s="30">
        <v>15000</v>
      </c>
    </row>
    <row r="111" spans="1:4" ht="18.75" customHeight="1" x14ac:dyDescent="0.2">
      <c r="A111" s="189"/>
      <c r="B111" s="189"/>
      <c r="C111" s="61" t="s">
        <v>257</v>
      </c>
      <c r="D111" s="118"/>
    </row>
    <row r="112" spans="1:4" ht="19.5" customHeight="1" x14ac:dyDescent="0.2">
      <c r="A112" s="189"/>
      <c r="B112" s="189"/>
      <c r="C112" s="60" t="s">
        <v>101</v>
      </c>
      <c r="D112" s="78"/>
    </row>
    <row r="113" spans="1:4" ht="21.75" customHeight="1" x14ac:dyDescent="0.2">
      <c r="A113" s="189"/>
      <c r="B113" s="189"/>
      <c r="C113" s="26" t="s">
        <v>304</v>
      </c>
      <c r="D113" s="78"/>
    </row>
    <row r="114" spans="1:4" ht="19.5" customHeight="1" x14ac:dyDescent="0.2">
      <c r="A114" s="189"/>
      <c r="B114" s="189"/>
      <c r="C114" s="88" t="s">
        <v>58</v>
      </c>
      <c r="D114" s="78"/>
    </row>
    <row r="115" spans="1:4" ht="19.5" customHeight="1" x14ac:dyDescent="0.2">
      <c r="A115" s="190"/>
      <c r="B115" s="190"/>
      <c r="C115" s="89" t="s">
        <v>59</v>
      </c>
      <c r="D115" s="78"/>
    </row>
    <row r="116" spans="1:4" s="73" customFormat="1" ht="15.75" customHeight="1" x14ac:dyDescent="0.2">
      <c r="A116" s="188">
        <v>1003</v>
      </c>
      <c r="B116" s="188"/>
      <c r="C116" s="80" t="s">
        <v>32</v>
      </c>
      <c r="D116" s="28">
        <f>+D123</f>
        <v>-70000</v>
      </c>
    </row>
    <row r="117" spans="1:4" s="73" customFormat="1" ht="15.75" customHeight="1" x14ac:dyDescent="0.2">
      <c r="A117" s="189"/>
      <c r="B117" s="189"/>
      <c r="C117" s="81" t="s">
        <v>144</v>
      </c>
      <c r="D117" s="28"/>
    </row>
    <row r="118" spans="1:4" s="73" customFormat="1" ht="15" customHeight="1" x14ac:dyDescent="0.2">
      <c r="A118" s="189"/>
      <c r="B118" s="189"/>
      <c r="C118" s="80" t="s">
        <v>33</v>
      </c>
      <c r="D118" s="28"/>
    </row>
    <row r="119" spans="1:4" s="73" customFormat="1" ht="30" customHeight="1" x14ac:dyDescent="0.2">
      <c r="A119" s="189"/>
      <c r="B119" s="189"/>
      <c r="C119" s="82" t="s">
        <v>145</v>
      </c>
      <c r="D119" s="28"/>
    </row>
    <row r="120" spans="1:4" s="73" customFormat="1" ht="13.5" customHeight="1" x14ac:dyDescent="0.2">
      <c r="A120" s="189"/>
      <c r="B120" s="189"/>
      <c r="C120" s="80" t="s">
        <v>34</v>
      </c>
      <c r="D120" s="28"/>
    </row>
    <row r="121" spans="1:4" s="73" customFormat="1" ht="48" customHeight="1" x14ac:dyDescent="0.2">
      <c r="A121" s="190"/>
      <c r="B121" s="190"/>
      <c r="C121" s="82" t="s">
        <v>146</v>
      </c>
      <c r="D121" s="28"/>
    </row>
    <row r="122" spans="1:4" s="73" customFormat="1" x14ac:dyDescent="0.2">
      <c r="A122" s="191" t="s">
        <v>24</v>
      </c>
      <c r="B122" s="191"/>
      <c r="C122" s="192"/>
      <c r="D122" s="30"/>
    </row>
    <row r="123" spans="1:4" s="73" customFormat="1" x14ac:dyDescent="0.2">
      <c r="A123" s="188"/>
      <c r="B123" s="188">
        <v>11002</v>
      </c>
      <c r="C123" s="80" t="s">
        <v>35</v>
      </c>
      <c r="D123" s="30">
        <v>-70000</v>
      </c>
    </row>
    <row r="124" spans="1:4" s="73" customFormat="1" x14ac:dyDescent="0.2">
      <c r="A124" s="189"/>
      <c r="B124" s="189"/>
      <c r="C124" s="81" t="s">
        <v>143</v>
      </c>
      <c r="D124" s="28"/>
    </row>
    <row r="125" spans="1:4" s="73" customFormat="1" ht="14.25" customHeight="1" x14ac:dyDescent="0.2">
      <c r="A125" s="189"/>
      <c r="B125" s="189"/>
      <c r="C125" s="80" t="s">
        <v>36</v>
      </c>
      <c r="D125" s="30"/>
    </row>
    <row r="126" spans="1:4" s="73" customFormat="1" ht="45" customHeight="1" x14ac:dyDescent="0.2">
      <c r="A126" s="189"/>
      <c r="B126" s="189"/>
      <c r="C126" s="82" t="s">
        <v>147</v>
      </c>
      <c r="D126" s="30"/>
    </row>
    <row r="127" spans="1:4" s="73" customFormat="1" ht="14.25" customHeight="1" x14ac:dyDescent="0.2">
      <c r="A127" s="189"/>
      <c r="B127" s="189"/>
      <c r="C127" s="80" t="s">
        <v>37</v>
      </c>
      <c r="D127" s="30"/>
    </row>
    <row r="128" spans="1:4" s="73" customFormat="1" ht="14.25" customHeight="1" x14ac:dyDescent="0.2">
      <c r="A128" s="190"/>
      <c r="B128" s="190"/>
      <c r="C128" s="82" t="s">
        <v>49</v>
      </c>
      <c r="D128" s="30"/>
    </row>
    <row r="129" spans="1:4" ht="14.25" customHeight="1" x14ac:dyDescent="0.2">
      <c r="A129" s="196">
        <v>1099</v>
      </c>
      <c r="B129" s="193"/>
      <c r="C129" s="59" t="s">
        <v>94</v>
      </c>
      <c r="D129" s="28">
        <f>+D136</f>
        <v>-70000</v>
      </c>
    </row>
    <row r="130" spans="1:4" ht="14.25" customHeight="1" x14ac:dyDescent="0.2">
      <c r="A130" s="197"/>
      <c r="B130" s="194"/>
      <c r="C130" s="29" t="s">
        <v>128</v>
      </c>
      <c r="D130" s="28"/>
    </row>
    <row r="131" spans="1:4" ht="14.25" customHeight="1" x14ac:dyDescent="0.2">
      <c r="A131" s="197"/>
      <c r="B131" s="194"/>
      <c r="C131" s="59" t="s">
        <v>95</v>
      </c>
      <c r="D131" s="28"/>
    </row>
    <row r="132" spans="1:4" ht="39.75" customHeight="1" x14ac:dyDescent="0.2">
      <c r="A132" s="197"/>
      <c r="B132" s="194"/>
      <c r="C132" s="13" t="s">
        <v>135</v>
      </c>
      <c r="D132" s="28"/>
    </row>
    <row r="133" spans="1:4" ht="15" customHeight="1" x14ac:dyDescent="0.2">
      <c r="A133" s="197"/>
      <c r="B133" s="194"/>
      <c r="C133" s="59" t="s">
        <v>97</v>
      </c>
      <c r="D133" s="28"/>
    </row>
    <row r="134" spans="1:4" ht="57.75" customHeight="1" x14ac:dyDescent="0.2">
      <c r="A134" s="198"/>
      <c r="B134" s="195"/>
      <c r="C134" s="13" t="s">
        <v>136</v>
      </c>
      <c r="D134" s="28"/>
    </row>
    <row r="135" spans="1:4" ht="19.5" customHeight="1" x14ac:dyDescent="0.2">
      <c r="A135" s="191" t="s">
        <v>24</v>
      </c>
      <c r="B135" s="191"/>
      <c r="C135" s="192"/>
      <c r="D135" s="28"/>
    </row>
    <row r="136" spans="1:4" ht="19.5" customHeight="1" x14ac:dyDescent="0.2">
      <c r="A136" s="193"/>
      <c r="B136" s="196">
        <v>11001</v>
      </c>
      <c r="C136" s="59" t="s">
        <v>99</v>
      </c>
      <c r="D136" s="30">
        <v>-70000</v>
      </c>
    </row>
    <row r="137" spans="1:4" ht="19.5" customHeight="1" x14ac:dyDescent="0.2">
      <c r="A137" s="194"/>
      <c r="B137" s="197"/>
      <c r="C137" s="29" t="s">
        <v>130</v>
      </c>
      <c r="D137" s="30"/>
    </row>
    <row r="138" spans="1:4" ht="19.5" customHeight="1" x14ac:dyDescent="0.2">
      <c r="A138" s="194"/>
      <c r="B138" s="197"/>
      <c r="C138" s="59" t="s">
        <v>101</v>
      </c>
      <c r="D138" s="28"/>
    </row>
    <row r="139" spans="1:4" ht="19.5" customHeight="1" x14ac:dyDescent="0.2">
      <c r="A139" s="194"/>
      <c r="B139" s="197"/>
      <c r="C139" s="13" t="s">
        <v>130</v>
      </c>
      <c r="D139" s="28"/>
    </row>
    <row r="140" spans="1:4" ht="19.5" customHeight="1" x14ac:dyDescent="0.2">
      <c r="A140" s="194"/>
      <c r="B140" s="197"/>
      <c r="C140" s="59" t="s">
        <v>58</v>
      </c>
      <c r="D140" s="28"/>
    </row>
    <row r="141" spans="1:4" ht="19.5" customHeight="1" x14ac:dyDescent="0.2">
      <c r="A141" s="195"/>
      <c r="B141" s="198"/>
      <c r="C141" s="13" t="s">
        <v>59</v>
      </c>
      <c r="D141" s="30"/>
    </row>
    <row r="142" spans="1:4" ht="19.5" customHeight="1" x14ac:dyDescent="0.2">
      <c r="A142" s="57"/>
      <c r="B142" s="57"/>
      <c r="C142" s="29" t="s">
        <v>53</v>
      </c>
      <c r="D142" s="28">
        <f>+D143</f>
        <v>-1516754.9</v>
      </c>
    </row>
    <row r="143" spans="1:4" ht="16.5" customHeight="1" x14ac:dyDescent="0.2">
      <c r="A143" s="191">
        <v>1139</v>
      </c>
      <c r="B143" s="191"/>
      <c r="C143" s="13" t="s">
        <v>60</v>
      </c>
      <c r="D143" s="28">
        <f>+D150</f>
        <v>-1516754.9</v>
      </c>
    </row>
    <row r="144" spans="1:4" ht="19.5" customHeight="1" x14ac:dyDescent="0.2">
      <c r="A144" s="191"/>
      <c r="B144" s="191"/>
      <c r="C144" s="29" t="s">
        <v>54</v>
      </c>
      <c r="D144" s="30"/>
    </row>
    <row r="145" spans="1:4" ht="15.75" customHeight="1" x14ac:dyDescent="0.2">
      <c r="A145" s="191"/>
      <c r="B145" s="191"/>
      <c r="C145" s="13" t="s">
        <v>61</v>
      </c>
      <c r="D145" s="30"/>
    </row>
    <row r="146" spans="1:4" ht="31.5" customHeight="1" x14ac:dyDescent="0.2">
      <c r="A146" s="191"/>
      <c r="B146" s="191"/>
      <c r="C146" s="13" t="s">
        <v>55</v>
      </c>
      <c r="D146" s="30"/>
    </row>
    <row r="147" spans="1:4" ht="15.75" customHeight="1" x14ac:dyDescent="0.2">
      <c r="A147" s="191"/>
      <c r="B147" s="191"/>
      <c r="C147" s="59" t="s">
        <v>62</v>
      </c>
      <c r="D147" s="30"/>
    </row>
    <row r="148" spans="1:4" ht="15.75" customHeight="1" x14ac:dyDescent="0.2">
      <c r="A148" s="191"/>
      <c r="B148" s="191"/>
      <c r="C148" s="13" t="s">
        <v>56</v>
      </c>
      <c r="D148" s="30"/>
    </row>
    <row r="149" spans="1:4" ht="15.75" customHeight="1" x14ac:dyDescent="0.2">
      <c r="A149" s="191" t="s">
        <v>24</v>
      </c>
      <c r="B149" s="191"/>
      <c r="C149" s="191"/>
      <c r="D149" s="79"/>
    </row>
    <row r="150" spans="1:4" ht="16.5" customHeight="1" x14ac:dyDescent="0.2">
      <c r="A150" s="188"/>
      <c r="B150" s="188">
        <v>11001</v>
      </c>
      <c r="C150" s="13" t="s">
        <v>63</v>
      </c>
      <c r="D150" s="30">
        <f>+'1'!C16</f>
        <v>-1516754.9</v>
      </c>
    </row>
    <row r="151" spans="1:4" ht="19.5" customHeight="1" x14ac:dyDescent="0.2">
      <c r="A151" s="189"/>
      <c r="B151" s="189"/>
      <c r="C151" s="29" t="s">
        <v>54</v>
      </c>
      <c r="D151" s="113"/>
    </row>
    <row r="152" spans="1:4" ht="15.75" customHeight="1" x14ac:dyDescent="0.2">
      <c r="A152" s="189"/>
      <c r="B152" s="189"/>
      <c r="C152" s="13" t="s">
        <v>64</v>
      </c>
      <c r="D152" s="30"/>
    </row>
    <row r="153" spans="1:4" ht="46.5" customHeight="1" x14ac:dyDescent="0.2">
      <c r="A153" s="189"/>
      <c r="B153" s="189"/>
      <c r="C153" s="13" t="s">
        <v>57</v>
      </c>
      <c r="D153" s="30"/>
    </row>
    <row r="154" spans="1:4" ht="15" customHeight="1" x14ac:dyDescent="0.2">
      <c r="A154" s="189"/>
      <c r="B154" s="189"/>
      <c r="C154" s="13" t="s">
        <v>58</v>
      </c>
      <c r="D154" s="30"/>
    </row>
    <row r="155" spans="1:4" ht="15" customHeight="1" x14ac:dyDescent="0.2">
      <c r="A155" s="190"/>
      <c r="B155" s="190"/>
      <c r="C155" s="13" t="s">
        <v>59</v>
      </c>
      <c r="D155" s="30"/>
    </row>
  </sheetData>
  <mergeCells count="63">
    <mergeCell ref="B136:B141"/>
    <mergeCell ref="A4:D4"/>
    <mergeCell ref="A1:D1"/>
    <mergeCell ref="A2:D2"/>
    <mergeCell ref="A3:D3"/>
    <mergeCell ref="B37:B42"/>
    <mergeCell ref="B44:B49"/>
    <mergeCell ref="A44:A49"/>
    <mergeCell ref="A63:A68"/>
    <mergeCell ref="B63:B68"/>
    <mergeCell ref="A56:A61"/>
    <mergeCell ref="B56:B61"/>
    <mergeCell ref="A62:C62"/>
    <mergeCell ref="A29:C29"/>
    <mergeCell ref="A30:A35"/>
    <mergeCell ref="A102:C102"/>
    <mergeCell ref="A149:C149"/>
    <mergeCell ref="A143:A148"/>
    <mergeCell ref="B143:B148"/>
    <mergeCell ref="A6:B6"/>
    <mergeCell ref="C6:C7"/>
    <mergeCell ref="A23:A28"/>
    <mergeCell ref="B23:B28"/>
    <mergeCell ref="A10:A15"/>
    <mergeCell ref="B10:B15"/>
    <mergeCell ref="A16:C16"/>
    <mergeCell ref="A43:C43"/>
    <mergeCell ref="A36:C36"/>
    <mergeCell ref="A17:A22"/>
    <mergeCell ref="B17:B22"/>
    <mergeCell ref="A95:C95"/>
    <mergeCell ref="A37:A42"/>
    <mergeCell ref="A150:A155"/>
    <mergeCell ref="B150:B155"/>
    <mergeCell ref="A96:A101"/>
    <mergeCell ref="B96:B101"/>
    <mergeCell ref="A123:A128"/>
    <mergeCell ref="B123:B128"/>
    <mergeCell ref="A116:A121"/>
    <mergeCell ref="B116:B121"/>
    <mergeCell ref="A122:C122"/>
    <mergeCell ref="B110:B115"/>
    <mergeCell ref="A109:C109"/>
    <mergeCell ref="A110:A115"/>
    <mergeCell ref="A135:C135"/>
    <mergeCell ref="A129:A134"/>
    <mergeCell ref="B129:B134"/>
    <mergeCell ref="A136:A141"/>
    <mergeCell ref="A103:A108"/>
    <mergeCell ref="B103:B108"/>
    <mergeCell ref="B30:B35"/>
    <mergeCell ref="A50:A55"/>
    <mergeCell ref="A82:C82"/>
    <mergeCell ref="A83:A88"/>
    <mergeCell ref="B50:B55"/>
    <mergeCell ref="B76:B81"/>
    <mergeCell ref="B83:B88"/>
    <mergeCell ref="A69:A74"/>
    <mergeCell ref="B69:B74"/>
    <mergeCell ref="A75:C75"/>
    <mergeCell ref="A76:A81"/>
    <mergeCell ref="A89:A94"/>
    <mergeCell ref="B89:B94"/>
  </mergeCells>
  <pageMargins left="0.17" right="0.17" top="0.31" bottom="0.17" header="0.3" footer="0.17"/>
  <pageSetup scale="98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N200"/>
  <sheetViews>
    <sheetView topLeftCell="A61" zoomScaleNormal="100" workbookViewId="0">
      <selection activeCell="G84" sqref="G84"/>
    </sheetView>
  </sheetViews>
  <sheetFormatPr defaultColWidth="9.140625" defaultRowHeight="13.5" x14ac:dyDescent="0.2"/>
  <cols>
    <col min="1" max="1" width="8.5703125" style="87" customWidth="1"/>
    <col min="2" max="2" width="8.140625" style="87" customWidth="1"/>
    <col min="3" max="3" width="7.7109375" style="87" customWidth="1"/>
    <col min="4" max="4" width="10.85546875" style="87" customWidth="1"/>
    <col min="5" max="5" width="11.5703125" style="87" customWidth="1"/>
    <col min="6" max="6" width="71" style="16" customWidth="1"/>
    <col min="7" max="7" width="24.42578125" style="16" customWidth="1"/>
    <col min="8" max="8" width="9.140625" style="16"/>
    <col min="9" max="9" width="9.42578125" style="16" bestFit="1" customWidth="1"/>
    <col min="10" max="16384" width="9.140625" style="16"/>
  </cols>
  <sheetData>
    <row r="1" spans="1:248" ht="13.5" customHeight="1" x14ac:dyDescent="0.2">
      <c r="A1" s="230" t="s">
        <v>43</v>
      </c>
      <c r="B1" s="231"/>
      <c r="C1" s="231"/>
      <c r="D1" s="231"/>
      <c r="E1" s="231"/>
      <c r="F1" s="231"/>
      <c r="G1" s="232"/>
      <c r="H1" s="14"/>
      <c r="I1" s="14"/>
      <c r="J1" s="14"/>
      <c r="K1" s="14"/>
      <c r="L1" s="14"/>
      <c r="M1" s="14"/>
      <c r="N1" s="14"/>
      <c r="O1" s="14"/>
      <c r="P1" s="15"/>
      <c r="Q1" s="14"/>
      <c r="R1" s="14"/>
      <c r="S1" s="14"/>
      <c r="T1" s="14"/>
      <c r="U1" s="14"/>
      <c r="V1" s="14"/>
      <c r="W1" s="14"/>
      <c r="X1" s="15"/>
      <c r="Y1" s="14"/>
      <c r="Z1" s="14"/>
      <c r="AA1" s="14"/>
      <c r="AB1" s="14"/>
      <c r="AC1" s="14"/>
      <c r="AD1" s="14"/>
      <c r="AE1" s="14"/>
      <c r="AF1" s="15"/>
      <c r="AG1" s="14"/>
      <c r="AH1" s="14"/>
      <c r="AI1" s="14"/>
      <c r="AJ1" s="14"/>
      <c r="AK1" s="14"/>
      <c r="AL1" s="14"/>
      <c r="AM1" s="14"/>
      <c r="AN1" s="15"/>
      <c r="AO1" s="14"/>
      <c r="AP1" s="14"/>
      <c r="AQ1" s="14"/>
      <c r="AR1" s="14"/>
      <c r="AS1" s="14"/>
      <c r="AT1" s="14"/>
      <c r="AU1" s="14"/>
      <c r="AV1" s="15"/>
      <c r="AW1" s="14"/>
      <c r="AX1" s="14"/>
      <c r="AY1" s="14"/>
      <c r="AZ1" s="14"/>
      <c r="BA1" s="14"/>
      <c r="BB1" s="14"/>
      <c r="BC1" s="14"/>
      <c r="BD1" s="15"/>
      <c r="BE1" s="14"/>
      <c r="BF1" s="14"/>
      <c r="BG1" s="14"/>
      <c r="BH1" s="14"/>
      <c r="BI1" s="14"/>
      <c r="BJ1" s="14"/>
      <c r="BK1" s="14"/>
      <c r="BL1" s="15"/>
      <c r="BM1" s="14"/>
      <c r="BN1" s="14"/>
      <c r="BO1" s="14"/>
      <c r="BP1" s="14"/>
      <c r="BQ1" s="14"/>
      <c r="BR1" s="14"/>
      <c r="BS1" s="14"/>
      <c r="BT1" s="15"/>
      <c r="BU1" s="14"/>
      <c r="BV1" s="14"/>
      <c r="BW1" s="14"/>
      <c r="BX1" s="14"/>
      <c r="BY1" s="14"/>
      <c r="BZ1" s="14"/>
      <c r="CA1" s="14"/>
      <c r="CB1" s="15"/>
      <c r="CC1" s="14"/>
      <c r="CD1" s="14"/>
      <c r="CE1" s="14"/>
      <c r="CF1" s="14"/>
      <c r="CG1" s="14"/>
      <c r="CH1" s="14"/>
      <c r="CI1" s="14"/>
      <c r="CJ1" s="15"/>
      <c r="CK1" s="14"/>
      <c r="CL1" s="14"/>
      <c r="CM1" s="14"/>
      <c r="CN1" s="14"/>
      <c r="CO1" s="14"/>
      <c r="CP1" s="14"/>
      <c r="CQ1" s="14"/>
      <c r="CR1" s="15"/>
      <c r="CS1" s="14"/>
      <c r="CT1" s="14"/>
      <c r="CU1" s="14"/>
      <c r="CV1" s="14"/>
      <c r="CW1" s="14"/>
      <c r="CX1" s="14"/>
      <c r="CY1" s="14"/>
      <c r="CZ1" s="15"/>
      <c r="DA1" s="14"/>
      <c r="DB1" s="14"/>
      <c r="DC1" s="14"/>
      <c r="DD1" s="14"/>
      <c r="DE1" s="14"/>
      <c r="DF1" s="14"/>
      <c r="DG1" s="14"/>
      <c r="DH1" s="15"/>
      <c r="DI1" s="14"/>
      <c r="DJ1" s="14"/>
      <c r="DK1" s="14"/>
      <c r="DL1" s="14"/>
      <c r="DM1" s="14"/>
      <c r="DN1" s="14"/>
      <c r="DO1" s="14"/>
      <c r="DP1" s="15"/>
      <c r="DQ1" s="14"/>
      <c r="DR1" s="14"/>
      <c r="DS1" s="14"/>
      <c r="DT1" s="14"/>
      <c r="DU1" s="14"/>
      <c r="DV1" s="14"/>
      <c r="DW1" s="14"/>
      <c r="DX1" s="15"/>
      <c r="DY1" s="14"/>
      <c r="DZ1" s="14"/>
      <c r="EA1" s="14"/>
      <c r="EB1" s="14"/>
      <c r="EC1" s="14"/>
      <c r="ED1" s="14"/>
      <c r="EE1" s="14"/>
      <c r="EF1" s="15"/>
      <c r="EG1" s="14"/>
      <c r="EH1" s="14"/>
      <c r="EI1" s="14"/>
      <c r="EJ1" s="14"/>
      <c r="EK1" s="14"/>
      <c r="EL1" s="14"/>
      <c r="EM1" s="14"/>
      <c r="EN1" s="15"/>
      <c r="EO1" s="14"/>
      <c r="EP1" s="14"/>
      <c r="EQ1" s="14"/>
      <c r="ER1" s="14"/>
      <c r="ES1" s="14"/>
      <c r="ET1" s="14"/>
      <c r="EU1" s="14"/>
      <c r="EV1" s="15"/>
      <c r="EW1" s="14"/>
      <c r="EX1" s="14"/>
      <c r="EY1" s="14"/>
      <c r="EZ1" s="14"/>
      <c r="FA1" s="14"/>
      <c r="FB1" s="14"/>
      <c r="FC1" s="14"/>
      <c r="FD1" s="15"/>
      <c r="FE1" s="14"/>
      <c r="FF1" s="14"/>
      <c r="FG1" s="14"/>
      <c r="FH1" s="14"/>
      <c r="FI1" s="14"/>
      <c r="FJ1" s="14"/>
      <c r="FK1" s="14"/>
      <c r="FL1" s="15"/>
      <c r="FM1" s="14"/>
      <c r="FN1" s="14"/>
      <c r="FO1" s="14"/>
      <c r="FP1" s="14"/>
      <c r="FQ1" s="14"/>
      <c r="FR1" s="14"/>
      <c r="FS1" s="14"/>
      <c r="FT1" s="15"/>
      <c r="FU1" s="14"/>
      <c r="FV1" s="14"/>
      <c r="FW1" s="14"/>
      <c r="FX1" s="14"/>
      <c r="FY1" s="14"/>
      <c r="FZ1" s="14"/>
      <c r="GA1" s="14"/>
      <c r="GB1" s="15"/>
      <c r="GC1" s="14"/>
      <c r="GD1" s="14"/>
      <c r="GE1" s="14"/>
      <c r="GF1" s="14"/>
      <c r="GG1" s="14"/>
      <c r="GH1" s="14"/>
      <c r="GI1" s="14"/>
      <c r="GJ1" s="15"/>
      <c r="GK1" s="14"/>
      <c r="GL1" s="14"/>
      <c r="GM1" s="14"/>
      <c r="GN1" s="14"/>
      <c r="GO1" s="14"/>
      <c r="GP1" s="14"/>
      <c r="GQ1" s="14"/>
      <c r="GR1" s="15"/>
      <c r="GS1" s="14"/>
      <c r="GT1" s="14"/>
      <c r="GU1" s="14"/>
      <c r="GV1" s="14"/>
      <c r="GW1" s="14"/>
      <c r="GX1" s="14"/>
      <c r="GY1" s="14"/>
      <c r="GZ1" s="15"/>
      <c r="HA1" s="14"/>
      <c r="HB1" s="14"/>
      <c r="HC1" s="14"/>
      <c r="HD1" s="14"/>
      <c r="HE1" s="14"/>
      <c r="HF1" s="14"/>
      <c r="HG1" s="14"/>
      <c r="HH1" s="15"/>
      <c r="HI1" s="14"/>
      <c r="HJ1" s="14"/>
      <c r="HK1" s="14"/>
      <c r="HL1" s="14"/>
      <c r="HM1" s="14"/>
      <c r="HN1" s="14"/>
      <c r="HO1" s="14"/>
      <c r="HP1" s="15"/>
      <c r="HQ1" s="14"/>
      <c r="HR1" s="14"/>
      <c r="HS1" s="14"/>
      <c r="HT1" s="14"/>
      <c r="HU1" s="14"/>
      <c r="HV1" s="14"/>
      <c r="HW1" s="14"/>
      <c r="HX1" s="15"/>
      <c r="HY1" s="14"/>
      <c r="HZ1" s="14"/>
      <c r="IA1" s="14"/>
      <c r="IB1" s="14"/>
      <c r="IC1" s="14"/>
      <c r="ID1" s="14"/>
      <c r="IE1" s="14"/>
      <c r="IF1" s="15"/>
      <c r="IG1" s="14"/>
      <c r="IH1" s="14"/>
      <c r="II1" s="14"/>
      <c r="IJ1" s="14"/>
      <c r="IK1" s="14"/>
      <c r="IL1" s="14"/>
      <c r="IM1" s="14"/>
      <c r="IN1" s="15"/>
    </row>
    <row r="2" spans="1:248" ht="13.5" customHeight="1" x14ac:dyDescent="0.2">
      <c r="A2" s="233" t="s">
        <v>81</v>
      </c>
      <c r="B2" s="234"/>
      <c r="C2" s="234"/>
      <c r="D2" s="234"/>
      <c r="E2" s="234"/>
      <c r="F2" s="234"/>
      <c r="G2" s="235"/>
      <c r="H2" s="14"/>
      <c r="I2" s="14"/>
      <c r="J2" s="14"/>
      <c r="K2" s="14"/>
      <c r="L2" s="14"/>
      <c r="M2" s="14"/>
      <c r="N2" s="14"/>
      <c r="O2" s="14"/>
      <c r="P2" s="15"/>
      <c r="Q2" s="14"/>
      <c r="R2" s="14"/>
      <c r="S2" s="14"/>
      <c r="T2" s="14"/>
      <c r="U2" s="14"/>
      <c r="V2" s="14"/>
      <c r="W2" s="14"/>
      <c r="X2" s="15"/>
      <c r="Y2" s="14"/>
      <c r="Z2" s="14"/>
      <c r="AA2" s="14"/>
      <c r="AB2" s="14"/>
      <c r="AC2" s="14"/>
      <c r="AD2" s="14"/>
      <c r="AE2" s="14"/>
      <c r="AF2" s="15"/>
      <c r="AG2" s="14"/>
      <c r="AH2" s="14"/>
      <c r="AI2" s="14"/>
      <c r="AJ2" s="14"/>
      <c r="AK2" s="14"/>
      <c r="AL2" s="14"/>
      <c r="AM2" s="14"/>
      <c r="AN2" s="15"/>
      <c r="AO2" s="14"/>
      <c r="AP2" s="14"/>
      <c r="AQ2" s="14"/>
      <c r="AR2" s="14"/>
      <c r="AS2" s="14"/>
      <c r="AT2" s="14"/>
      <c r="AU2" s="14"/>
      <c r="AV2" s="15"/>
      <c r="AW2" s="14"/>
      <c r="AX2" s="14"/>
      <c r="AY2" s="14"/>
      <c r="AZ2" s="14"/>
      <c r="BA2" s="14"/>
      <c r="BB2" s="14"/>
      <c r="BC2" s="14"/>
      <c r="BD2" s="15"/>
      <c r="BE2" s="14"/>
      <c r="BF2" s="14"/>
      <c r="BG2" s="14"/>
      <c r="BH2" s="14"/>
      <c r="BI2" s="14"/>
      <c r="BJ2" s="14"/>
      <c r="BK2" s="14"/>
      <c r="BL2" s="15"/>
      <c r="BM2" s="14"/>
      <c r="BN2" s="14"/>
      <c r="BO2" s="14"/>
      <c r="BP2" s="14"/>
      <c r="BQ2" s="14"/>
      <c r="BR2" s="14"/>
      <c r="BS2" s="14"/>
      <c r="BT2" s="15"/>
      <c r="BU2" s="14"/>
      <c r="BV2" s="14"/>
      <c r="BW2" s="14"/>
      <c r="BX2" s="14"/>
      <c r="BY2" s="14"/>
      <c r="BZ2" s="14"/>
      <c r="CA2" s="14"/>
      <c r="CB2" s="15"/>
      <c r="CC2" s="14"/>
      <c r="CD2" s="14"/>
      <c r="CE2" s="14"/>
      <c r="CF2" s="14"/>
      <c r="CG2" s="14"/>
      <c r="CH2" s="14"/>
      <c r="CI2" s="14"/>
      <c r="CJ2" s="15"/>
      <c r="CK2" s="14"/>
      <c r="CL2" s="14"/>
      <c r="CM2" s="14"/>
      <c r="CN2" s="14"/>
      <c r="CO2" s="14"/>
      <c r="CP2" s="14"/>
      <c r="CQ2" s="14"/>
      <c r="CR2" s="15"/>
      <c r="CS2" s="14"/>
      <c r="CT2" s="14"/>
      <c r="CU2" s="14"/>
      <c r="CV2" s="14"/>
      <c r="CW2" s="14"/>
      <c r="CX2" s="14"/>
      <c r="CY2" s="14"/>
      <c r="CZ2" s="15"/>
      <c r="DA2" s="14"/>
      <c r="DB2" s="14"/>
      <c r="DC2" s="14"/>
      <c r="DD2" s="14"/>
      <c r="DE2" s="14"/>
      <c r="DF2" s="14"/>
      <c r="DG2" s="14"/>
      <c r="DH2" s="15"/>
      <c r="DI2" s="14"/>
      <c r="DJ2" s="14"/>
      <c r="DK2" s="14"/>
      <c r="DL2" s="14"/>
      <c r="DM2" s="14"/>
      <c r="DN2" s="14"/>
      <c r="DO2" s="14"/>
      <c r="DP2" s="15"/>
      <c r="DQ2" s="14"/>
      <c r="DR2" s="14"/>
      <c r="DS2" s="14"/>
      <c r="DT2" s="14"/>
      <c r="DU2" s="14"/>
      <c r="DV2" s="14"/>
      <c r="DW2" s="14"/>
      <c r="DX2" s="15"/>
      <c r="DY2" s="14"/>
      <c r="DZ2" s="14"/>
      <c r="EA2" s="14"/>
      <c r="EB2" s="14"/>
      <c r="EC2" s="14"/>
      <c r="ED2" s="14"/>
      <c r="EE2" s="14"/>
      <c r="EF2" s="15"/>
      <c r="EG2" s="14"/>
      <c r="EH2" s="14"/>
      <c r="EI2" s="14"/>
      <c r="EJ2" s="14"/>
      <c r="EK2" s="14"/>
      <c r="EL2" s="14"/>
      <c r="EM2" s="14"/>
      <c r="EN2" s="15"/>
      <c r="EO2" s="14"/>
      <c r="EP2" s="14"/>
      <c r="EQ2" s="14"/>
      <c r="ER2" s="14"/>
      <c r="ES2" s="14"/>
      <c r="ET2" s="14"/>
      <c r="EU2" s="14"/>
      <c r="EV2" s="15"/>
      <c r="EW2" s="14"/>
      <c r="EX2" s="14"/>
      <c r="EY2" s="14"/>
      <c r="EZ2" s="14"/>
      <c r="FA2" s="14"/>
      <c r="FB2" s="14"/>
      <c r="FC2" s="14"/>
      <c r="FD2" s="15"/>
      <c r="FE2" s="14"/>
      <c r="FF2" s="14"/>
      <c r="FG2" s="14"/>
      <c r="FH2" s="14"/>
      <c r="FI2" s="14"/>
      <c r="FJ2" s="14"/>
      <c r="FK2" s="14"/>
      <c r="FL2" s="15"/>
      <c r="FM2" s="14"/>
      <c r="FN2" s="14"/>
      <c r="FO2" s="14"/>
      <c r="FP2" s="14"/>
      <c r="FQ2" s="14"/>
      <c r="FR2" s="14"/>
      <c r="FS2" s="14"/>
      <c r="FT2" s="15"/>
      <c r="FU2" s="14"/>
      <c r="FV2" s="14"/>
      <c r="FW2" s="14"/>
      <c r="FX2" s="14"/>
      <c r="FY2" s="14"/>
      <c r="FZ2" s="14"/>
      <c r="GA2" s="14"/>
      <c r="GB2" s="15"/>
      <c r="GC2" s="14"/>
      <c r="GD2" s="14"/>
      <c r="GE2" s="14"/>
      <c r="GF2" s="14"/>
      <c r="GG2" s="14"/>
      <c r="GH2" s="14"/>
      <c r="GI2" s="14"/>
      <c r="GJ2" s="15"/>
      <c r="GK2" s="14"/>
      <c r="GL2" s="14"/>
      <c r="GM2" s="14"/>
      <c r="GN2" s="14"/>
      <c r="GO2" s="14"/>
      <c r="GP2" s="14"/>
      <c r="GQ2" s="14"/>
      <c r="GR2" s="15"/>
      <c r="GS2" s="14"/>
      <c r="GT2" s="14"/>
      <c r="GU2" s="14"/>
      <c r="GV2" s="14"/>
      <c r="GW2" s="14"/>
      <c r="GX2" s="14"/>
      <c r="GY2" s="14"/>
      <c r="GZ2" s="15"/>
      <c r="HA2" s="14"/>
      <c r="HB2" s="14"/>
      <c r="HC2" s="14"/>
      <c r="HD2" s="14"/>
      <c r="HE2" s="14"/>
      <c r="HF2" s="14"/>
      <c r="HG2" s="14"/>
      <c r="HH2" s="15"/>
      <c r="HI2" s="14"/>
      <c r="HJ2" s="14"/>
      <c r="HK2" s="14"/>
      <c r="HL2" s="14"/>
      <c r="HM2" s="14"/>
      <c r="HN2" s="14"/>
      <c r="HO2" s="14"/>
      <c r="HP2" s="15"/>
      <c r="HQ2" s="14"/>
      <c r="HR2" s="14"/>
      <c r="HS2" s="14"/>
      <c r="HT2" s="14"/>
      <c r="HU2" s="14"/>
      <c r="HV2" s="14"/>
      <c r="HW2" s="14"/>
      <c r="HX2" s="15"/>
      <c r="HY2" s="14"/>
      <c r="HZ2" s="14"/>
      <c r="IA2" s="14"/>
      <c r="IB2" s="14"/>
      <c r="IC2" s="14"/>
      <c r="ID2" s="14"/>
      <c r="IE2" s="14"/>
      <c r="IF2" s="15"/>
      <c r="IG2" s="14"/>
      <c r="IH2" s="14"/>
      <c r="II2" s="14"/>
      <c r="IJ2" s="14"/>
      <c r="IK2" s="14"/>
      <c r="IL2" s="14"/>
      <c r="IM2" s="14"/>
      <c r="IN2" s="15"/>
    </row>
    <row r="3" spans="1:248" ht="13.5" customHeight="1" x14ac:dyDescent="0.2">
      <c r="A3" s="233" t="s">
        <v>15</v>
      </c>
      <c r="B3" s="234"/>
      <c r="C3" s="234"/>
      <c r="D3" s="234"/>
      <c r="E3" s="234"/>
      <c r="F3" s="234"/>
      <c r="G3" s="235"/>
      <c r="H3" s="14"/>
      <c r="I3" s="14"/>
      <c r="J3" s="14"/>
      <c r="K3" s="14"/>
      <c r="L3" s="14"/>
      <c r="M3" s="14"/>
      <c r="N3" s="14"/>
      <c r="O3" s="14"/>
      <c r="P3" s="15"/>
      <c r="Q3" s="14"/>
      <c r="R3" s="14"/>
      <c r="S3" s="14"/>
      <c r="T3" s="14"/>
      <c r="U3" s="14"/>
      <c r="V3" s="14"/>
      <c r="W3" s="14"/>
      <c r="X3" s="15"/>
      <c r="Y3" s="14"/>
      <c r="Z3" s="14"/>
      <c r="AA3" s="14"/>
      <c r="AB3" s="14"/>
      <c r="AC3" s="14"/>
      <c r="AD3" s="14"/>
      <c r="AE3" s="14"/>
      <c r="AF3" s="15"/>
      <c r="AG3" s="14"/>
      <c r="AH3" s="14"/>
      <c r="AI3" s="14"/>
      <c r="AJ3" s="14"/>
      <c r="AK3" s="14"/>
      <c r="AL3" s="14"/>
      <c r="AM3" s="14"/>
      <c r="AN3" s="15"/>
      <c r="AO3" s="14"/>
      <c r="AP3" s="14"/>
      <c r="AQ3" s="14"/>
      <c r="AR3" s="14"/>
      <c r="AS3" s="14"/>
      <c r="AT3" s="14"/>
      <c r="AU3" s="14"/>
      <c r="AV3" s="15"/>
      <c r="AW3" s="14"/>
      <c r="AX3" s="14"/>
      <c r="AY3" s="14"/>
      <c r="AZ3" s="14"/>
      <c r="BA3" s="14"/>
      <c r="BB3" s="14"/>
      <c r="BC3" s="14"/>
      <c r="BD3" s="15"/>
      <c r="BE3" s="14"/>
      <c r="BF3" s="14"/>
      <c r="BG3" s="14"/>
      <c r="BH3" s="14"/>
      <c r="BI3" s="14"/>
      <c r="BJ3" s="14"/>
      <c r="BK3" s="14"/>
      <c r="BL3" s="15"/>
      <c r="BM3" s="14"/>
      <c r="BN3" s="14"/>
      <c r="BO3" s="14"/>
      <c r="BP3" s="14"/>
      <c r="BQ3" s="14"/>
      <c r="BR3" s="14"/>
      <c r="BS3" s="14"/>
      <c r="BT3" s="15"/>
      <c r="BU3" s="14"/>
      <c r="BV3" s="14"/>
      <c r="BW3" s="14"/>
      <c r="BX3" s="14"/>
      <c r="BY3" s="14"/>
      <c r="BZ3" s="14"/>
      <c r="CA3" s="14"/>
      <c r="CB3" s="15"/>
      <c r="CC3" s="14"/>
      <c r="CD3" s="14"/>
      <c r="CE3" s="14"/>
      <c r="CF3" s="14"/>
      <c r="CG3" s="14"/>
      <c r="CH3" s="14"/>
      <c r="CI3" s="14"/>
      <c r="CJ3" s="15"/>
      <c r="CK3" s="14"/>
      <c r="CL3" s="14"/>
      <c r="CM3" s="14"/>
      <c r="CN3" s="14"/>
      <c r="CO3" s="14"/>
      <c r="CP3" s="14"/>
      <c r="CQ3" s="14"/>
      <c r="CR3" s="15"/>
      <c r="CS3" s="14"/>
      <c r="CT3" s="14"/>
      <c r="CU3" s="14"/>
      <c r="CV3" s="14"/>
      <c r="CW3" s="14"/>
      <c r="CX3" s="14"/>
      <c r="CY3" s="14"/>
      <c r="CZ3" s="15"/>
      <c r="DA3" s="14"/>
      <c r="DB3" s="14"/>
      <c r="DC3" s="14"/>
      <c r="DD3" s="14"/>
      <c r="DE3" s="14"/>
      <c r="DF3" s="14"/>
      <c r="DG3" s="14"/>
      <c r="DH3" s="15"/>
      <c r="DI3" s="14"/>
      <c r="DJ3" s="14"/>
      <c r="DK3" s="14"/>
      <c r="DL3" s="14"/>
      <c r="DM3" s="14"/>
      <c r="DN3" s="14"/>
      <c r="DO3" s="14"/>
      <c r="DP3" s="15"/>
      <c r="DQ3" s="14"/>
      <c r="DR3" s="14"/>
      <c r="DS3" s="14"/>
      <c r="DT3" s="14"/>
      <c r="DU3" s="14"/>
      <c r="DV3" s="14"/>
      <c r="DW3" s="14"/>
      <c r="DX3" s="15"/>
      <c r="DY3" s="14"/>
      <c r="DZ3" s="14"/>
      <c r="EA3" s="14"/>
      <c r="EB3" s="14"/>
      <c r="EC3" s="14"/>
      <c r="ED3" s="14"/>
      <c r="EE3" s="14"/>
      <c r="EF3" s="15"/>
      <c r="EG3" s="14"/>
      <c r="EH3" s="14"/>
      <c r="EI3" s="14"/>
      <c r="EJ3" s="14"/>
      <c r="EK3" s="14"/>
      <c r="EL3" s="14"/>
      <c r="EM3" s="14"/>
      <c r="EN3" s="15"/>
      <c r="EO3" s="14"/>
      <c r="EP3" s="14"/>
      <c r="EQ3" s="14"/>
      <c r="ER3" s="14"/>
      <c r="ES3" s="14"/>
      <c r="ET3" s="14"/>
      <c r="EU3" s="14"/>
      <c r="EV3" s="15"/>
      <c r="EW3" s="14"/>
      <c r="EX3" s="14"/>
      <c r="EY3" s="14"/>
      <c r="EZ3" s="14"/>
      <c r="FA3" s="14"/>
      <c r="FB3" s="14"/>
      <c r="FC3" s="14"/>
      <c r="FD3" s="15"/>
      <c r="FE3" s="14"/>
      <c r="FF3" s="14"/>
      <c r="FG3" s="14"/>
      <c r="FH3" s="14"/>
      <c r="FI3" s="14"/>
      <c r="FJ3" s="14"/>
      <c r="FK3" s="14"/>
      <c r="FL3" s="15"/>
      <c r="FM3" s="14"/>
      <c r="FN3" s="14"/>
      <c r="FO3" s="14"/>
      <c r="FP3" s="14"/>
      <c r="FQ3" s="14"/>
      <c r="FR3" s="14"/>
      <c r="FS3" s="14"/>
      <c r="FT3" s="15"/>
      <c r="FU3" s="14"/>
      <c r="FV3" s="14"/>
      <c r="FW3" s="14"/>
      <c r="FX3" s="14"/>
      <c r="FY3" s="14"/>
      <c r="FZ3" s="14"/>
      <c r="GA3" s="14"/>
      <c r="GB3" s="15"/>
      <c r="GC3" s="14"/>
      <c r="GD3" s="14"/>
      <c r="GE3" s="14"/>
      <c r="GF3" s="14"/>
      <c r="GG3" s="14"/>
      <c r="GH3" s="14"/>
      <c r="GI3" s="14"/>
      <c r="GJ3" s="15"/>
      <c r="GK3" s="14"/>
      <c r="GL3" s="14"/>
      <c r="GM3" s="14"/>
      <c r="GN3" s="14"/>
      <c r="GO3" s="14"/>
      <c r="GP3" s="14"/>
      <c r="GQ3" s="14"/>
      <c r="GR3" s="15"/>
      <c r="GS3" s="14"/>
      <c r="GT3" s="14"/>
      <c r="GU3" s="14"/>
      <c r="GV3" s="14"/>
      <c r="GW3" s="14"/>
      <c r="GX3" s="14"/>
      <c r="GY3" s="14"/>
      <c r="GZ3" s="15"/>
      <c r="HA3" s="14"/>
      <c r="HB3" s="14"/>
      <c r="HC3" s="14"/>
      <c r="HD3" s="14"/>
      <c r="HE3" s="14"/>
      <c r="HF3" s="14"/>
      <c r="HG3" s="14"/>
      <c r="HH3" s="15"/>
      <c r="HI3" s="14"/>
      <c r="HJ3" s="14"/>
      <c r="HK3" s="14"/>
      <c r="HL3" s="14"/>
      <c r="HM3" s="14"/>
      <c r="HN3" s="14"/>
      <c r="HO3" s="14"/>
      <c r="HP3" s="15"/>
      <c r="HQ3" s="14"/>
      <c r="HR3" s="14"/>
      <c r="HS3" s="14"/>
      <c r="HT3" s="14"/>
      <c r="HU3" s="14"/>
      <c r="HV3" s="14"/>
      <c r="HW3" s="14"/>
      <c r="HX3" s="15"/>
      <c r="HY3" s="14"/>
      <c r="HZ3" s="14"/>
      <c r="IA3" s="14"/>
      <c r="IB3" s="14"/>
      <c r="IC3" s="14"/>
      <c r="ID3" s="14"/>
      <c r="IE3" s="14"/>
      <c r="IF3" s="15"/>
      <c r="IG3" s="14"/>
      <c r="IH3" s="14"/>
      <c r="II3" s="14"/>
      <c r="IJ3" s="14"/>
      <c r="IK3" s="14"/>
      <c r="IL3" s="14"/>
      <c r="IM3" s="14"/>
      <c r="IN3" s="15"/>
    </row>
    <row r="4" spans="1:248" ht="45.75" customHeight="1" x14ac:dyDescent="0.2">
      <c r="A4" s="236" t="s">
        <v>75</v>
      </c>
      <c r="B4" s="237"/>
      <c r="C4" s="237"/>
      <c r="D4" s="237"/>
      <c r="E4" s="237"/>
      <c r="F4" s="237"/>
      <c r="G4" s="238"/>
      <c r="H4" s="14"/>
      <c r="I4" s="14"/>
      <c r="J4" s="14"/>
      <c r="K4" s="14"/>
      <c r="L4" s="14"/>
      <c r="M4" s="14"/>
      <c r="N4" s="14"/>
      <c r="O4" s="14"/>
      <c r="P4" s="15"/>
      <c r="Q4" s="14"/>
      <c r="R4" s="14"/>
      <c r="S4" s="14"/>
      <c r="T4" s="14"/>
      <c r="U4" s="14"/>
      <c r="V4" s="14"/>
      <c r="W4" s="14"/>
      <c r="X4" s="15"/>
      <c r="Y4" s="14"/>
      <c r="Z4" s="14"/>
      <c r="AA4" s="14"/>
      <c r="AB4" s="14"/>
      <c r="AC4" s="14"/>
      <c r="AD4" s="14"/>
      <c r="AE4" s="14"/>
      <c r="AF4" s="15"/>
      <c r="AG4" s="14"/>
      <c r="AH4" s="14"/>
      <c r="AI4" s="14"/>
      <c r="AJ4" s="14"/>
      <c r="AK4" s="14"/>
      <c r="AL4" s="14"/>
      <c r="AM4" s="14"/>
      <c r="AN4" s="15"/>
      <c r="AO4" s="14"/>
      <c r="AP4" s="14"/>
      <c r="AQ4" s="14"/>
      <c r="AR4" s="14"/>
      <c r="AS4" s="14"/>
      <c r="AT4" s="14"/>
      <c r="AU4" s="14"/>
      <c r="AV4" s="15"/>
      <c r="AW4" s="14"/>
      <c r="AX4" s="14"/>
      <c r="AY4" s="14"/>
      <c r="AZ4" s="14"/>
      <c r="BA4" s="14"/>
      <c r="BB4" s="14"/>
      <c r="BC4" s="14"/>
      <c r="BD4" s="15"/>
      <c r="BE4" s="14"/>
      <c r="BF4" s="14"/>
      <c r="BG4" s="14"/>
      <c r="BH4" s="14"/>
      <c r="BI4" s="14"/>
      <c r="BJ4" s="14"/>
      <c r="BK4" s="14"/>
      <c r="BL4" s="15"/>
      <c r="BM4" s="14"/>
      <c r="BN4" s="14"/>
      <c r="BO4" s="14"/>
      <c r="BP4" s="14"/>
      <c r="BQ4" s="14"/>
      <c r="BR4" s="14"/>
      <c r="BS4" s="14"/>
      <c r="BT4" s="15"/>
      <c r="BU4" s="14"/>
      <c r="BV4" s="14"/>
      <c r="BW4" s="14"/>
      <c r="BX4" s="14"/>
      <c r="BY4" s="14"/>
      <c r="BZ4" s="14"/>
      <c r="CA4" s="14"/>
      <c r="CB4" s="15"/>
      <c r="CC4" s="14"/>
      <c r="CD4" s="14"/>
      <c r="CE4" s="14"/>
      <c r="CF4" s="14"/>
      <c r="CG4" s="14"/>
      <c r="CH4" s="14"/>
      <c r="CI4" s="14"/>
      <c r="CJ4" s="15"/>
      <c r="CK4" s="14"/>
      <c r="CL4" s="14"/>
      <c r="CM4" s="14"/>
      <c r="CN4" s="14"/>
      <c r="CO4" s="14"/>
      <c r="CP4" s="14"/>
      <c r="CQ4" s="14"/>
      <c r="CR4" s="15"/>
      <c r="CS4" s="14"/>
      <c r="CT4" s="14"/>
      <c r="CU4" s="14"/>
      <c r="CV4" s="14"/>
      <c r="CW4" s="14"/>
      <c r="CX4" s="14"/>
      <c r="CY4" s="14"/>
      <c r="CZ4" s="15"/>
      <c r="DA4" s="14"/>
      <c r="DB4" s="14"/>
      <c r="DC4" s="14"/>
      <c r="DD4" s="14"/>
      <c r="DE4" s="14"/>
      <c r="DF4" s="14"/>
      <c r="DG4" s="14"/>
      <c r="DH4" s="15"/>
      <c r="DI4" s="14"/>
      <c r="DJ4" s="14"/>
      <c r="DK4" s="14"/>
      <c r="DL4" s="14"/>
      <c r="DM4" s="14"/>
      <c r="DN4" s="14"/>
      <c r="DO4" s="14"/>
      <c r="DP4" s="15"/>
      <c r="DQ4" s="14"/>
      <c r="DR4" s="14"/>
      <c r="DS4" s="14"/>
      <c r="DT4" s="14"/>
      <c r="DU4" s="14"/>
      <c r="DV4" s="14"/>
      <c r="DW4" s="14"/>
      <c r="DX4" s="15"/>
      <c r="DY4" s="14"/>
      <c r="DZ4" s="14"/>
      <c r="EA4" s="14"/>
      <c r="EB4" s="14"/>
      <c r="EC4" s="14"/>
      <c r="ED4" s="14"/>
      <c r="EE4" s="14"/>
      <c r="EF4" s="15"/>
      <c r="EG4" s="14"/>
      <c r="EH4" s="14"/>
      <c r="EI4" s="14"/>
      <c r="EJ4" s="14"/>
      <c r="EK4" s="14"/>
      <c r="EL4" s="14"/>
      <c r="EM4" s="14"/>
      <c r="EN4" s="15"/>
      <c r="EO4" s="14"/>
      <c r="EP4" s="14"/>
      <c r="EQ4" s="14"/>
      <c r="ER4" s="14"/>
      <c r="ES4" s="14"/>
      <c r="ET4" s="14"/>
      <c r="EU4" s="14"/>
      <c r="EV4" s="15"/>
      <c r="EW4" s="14"/>
      <c r="EX4" s="14"/>
      <c r="EY4" s="14"/>
      <c r="EZ4" s="14"/>
      <c r="FA4" s="14"/>
      <c r="FB4" s="14"/>
      <c r="FC4" s="14"/>
      <c r="FD4" s="15"/>
      <c r="FE4" s="14"/>
      <c r="FF4" s="14"/>
      <c r="FG4" s="14"/>
      <c r="FH4" s="14"/>
      <c r="FI4" s="14"/>
      <c r="FJ4" s="14"/>
      <c r="FK4" s="14"/>
      <c r="FL4" s="15"/>
      <c r="FM4" s="14"/>
      <c r="FN4" s="14"/>
      <c r="FO4" s="14"/>
      <c r="FP4" s="14"/>
      <c r="FQ4" s="14"/>
      <c r="FR4" s="14"/>
      <c r="FS4" s="14"/>
      <c r="FT4" s="15"/>
      <c r="FU4" s="14"/>
      <c r="FV4" s="14"/>
      <c r="FW4" s="14"/>
      <c r="FX4" s="14"/>
      <c r="FY4" s="14"/>
      <c r="FZ4" s="14"/>
      <c r="GA4" s="14"/>
      <c r="GB4" s="15"/>
      <c r="GC4" s="14"/>
      <c r="GD4" s="14"/>
      <c r="GE4" s="14"/>
      <c r="GF4" s="14"/>
      <c r="GG4" s="14"/>
      <c r="GH4" s="14"/>
      <c r="GI4" s="14"/>
      <c r="GJ4" s="15"/>
      <c r="GK4" s="14"/>
      <c r="GL4" s="14"/>
      <c r="GM4" s="14"/>
      <c r="GN4" s="14"/>
      <c r="GO4" s="14"/>
      <c r="GP4" s="14"/>
      <c r="GQ4" s="14"/>
      <c r="GR4" s="15"/>
      <c r="GS4" s="14"/>
      <c r="GT4" s="14"/>
      <c r="GU4" s="14"/>
      <c r="GV4" s="14"/>
      <c r="GW4" s="14"/>
      <c r="GX4" s="14"/>
      <c r="GY4" s="14"/>
      <c r="GZ4" s="15"/>
      <c r="HA4" s="14"/>
      <c r="HB4" s="14"/>
      <c r="HC4" s="14"/>
      <c r="HD4" s="14"/>
      <c r="HE4" s="14"/>
      <c r="HF4" s="14"/>
      <c r="HG4" s="14"/>
      <c r="HH4" s="15"/>
      <c r="HI4" s="14"/>
      <c r="HJ4" s="14"/>
      <c r="HK4" s="14"/>
      <c r="HL4" s="14"/>
      <c r="HM4" s="14"/>
      <c r="HN4" s="14"/>
      <c r="HO4" s="14"/>
      <c r="HP4" s="15"/>
      <c r="HQ4" s="14"/>
      <c r="HR4" s="14"/>
      <c r="HS4" s="14"/>
      <c r="HT4" s="14"/>
      <c r="HU4" s="14"/>
      <c r="HV4" s="14"/>
      <c r="HW4" s="14"/>
      <c r="HX4" s="15"/>
      <c r="HY4" s="14"/>
      <c r="HZ4" s="14"/>
      <c r="IA4" s="14"/>
      <c r="IB4" s="14"/>
      <c r="IC4" s="14"/>
      <c r="ID4" s="14"/>
      <c r="IE4" s="14"/>
      <c r="IF4" s="15"/>
      <c r="IG4" s="14"/>
      <c r="IH4" s="14"/>
      <c r="II4" s="14"/>
      <c r="IJ4" s="14"/>
      <c r="IK4" s="14"/>
      <c r="IL4" s="14"/>
      <c r="IM4" s="14"/>
      <c r="IN4" s="15"/>
    </row>
    <row r="5" spans="1:248" x14ac:dyDescent="0.2">
      <c r="A5" s="239" t="s">
        <v>80</v>
      </c>
      <c r="B5" s="240"/>
      <c r="C5" s="240"/>
      <c r="D5" s="240"/>
      <c r="E5" s="240"/>
      <c r="F5" s="240"/>
      <c r="G5" s="241"/>
      <c r="H5" s="14"/>
      <c r="I5" s="14"/>
      <c r="J5" s="14"/>
      <c r="K5" s="14"/>
      <c r="L5" s="14"/>
      <c r="M5" s="14"/>
      <c r="N5" s="14"/>
      <c r="O5" s="14"/>
      <c r="P5" s="15"/>
      <c r="Q5" s="14"/>
      <c r="R5" s="14"/>
      <c r="S5" s="14"/>
      <c r="T5" s="14"/>
      <c r="U5" s="14"/>
      <c r="V5" s="14"/>
      <c r="W5" s="14"/>
      <c r="X5" s="15"/>
      <c r="Y5" s="14"/>
      <c r="Z5" s="14"/>
      <c r="AA5" s="14"/>
      <c r="AB5" s="14"/>
      <c r="AC5" s="14"/>
      <c r="AD5" s="14"/>
      <c r="AE5" s="14"/>
      <c r="AF5" s="15"/>
      <c r="AG5" s="14"/>
      <c r="AH5" s="14"/>
      <c r="AI5" s="14"/>
      <c r="AJ5" s="14"/>
      <c r="AK5" s="14"/>
      <c r="AL5" s="14"/>
      <c r="AM5" s="14"/>
      <c r="AN5" s="15"/>
      <c r="AO5" s="14"/>
      <c r="AP5" s="14"/>
      <c r="AQ5" s="14"/>
      <c r="AR5" s="14"/>
      <c r="AS5" s="14"/>
      <c r="AT5" s="14"/>
      <c r="AU5" s="14"/>
      <c r="AV5" s="15"/>
      <c r="AW5" s="14"/>
      <c r="AX5" s="14"/>
      <c r="AY5" s="14"/>
      <c r="AZ5" s="14"/>
      <c r="BA5" s="14"/>
      <c r="BB5" s="14"/>
      <c r="BC5" s="14"/>
      <c r="BD5" s="15"/>
      <c r="BE5" s="14"/>
      <c r="BF5" s="14"/>
      <c r="BG5" s="14"/>
      <c r="BH5" s="14"/>
      <c r="BI5" s="14"/>
      <c r="BJ5" s="14"/>
      <c r="BK5" s="14"/>
      <c r="BL5" s="15"/>
      <c r="BM5" s="14"/>
      <c r="BN5" s="14"/>
      <c r="BO5" s="14"/>
      <c r="BP5" s="14"/>
      <c r="BQ5" s="14"/>
      <c r="BR5" s="14"/>
      <c r="BS5" s="14"/>
      <c r="BT5" s="15"/>
      <c r="BU5" s="14"/>
      <c r="BV5" s="14"/>
      <c r="BW5" s="14"/>
      <c r="BX5" s="14"/>
      <c r="BY5" s="14"/>
      <c r="BZ5" s="14"/>
      <c r="CA5" s="14"/>
      <c r="CB5" s="15"/>
      <c r="CC5" s="14"/>
      <c r="CD5" s="14"/>
      <c r="CE5" s="14"/>
      <c r="CF5" s="14"/>
      <c r="CG5" s="14"/>
      <c r="CH5" s="14"/>
      <c r="CI5" s="14"/>
      <c r="CJ5" s="15"/>
      <c r="CK5" s="14"/>
      <c r="CL5" s="14"/>
      <c r="CM5" s="14"/>
      <c r="CN5" s="14"/>
      <c r="CO5" s="14"/>
      <c r="CP5" s="14"/>
      <c r="CQ5" s="14"/>
      <c r="CR5" s="15"/>
      <c r="CS5" s="14"/>
      <c r="CT5" s="14"/>
      <c r="CU5" s="14"/>
      <c r="CV5" s="14"/>
      <c r="CW5" s="14"/>
      <c r="CX5" s="14"/>
      <c r="CY5" s="14"/>
      <c r="CZ5" s="15"/>
      <c r="DA5" s="14"/>
      <c r="DB5" s="14"/>
      <c r="DC5" s="14"/>
      <c r="DD5" s="14"/>
      <c r="DE5" s="14"/>
      <c r="DF5" s="14"/>
      <c r="DG5" s="14"/>
      <c r="DH5" s="15"/>
      <c r="DI5" s="14"/>
      <c r="DJ5" s="14"/>
      <c r="DK5" s="14"/>
      <c r="DL5" s="14"/>
      <c r="DM5" s="14"/>
      <c r="DN5" s="14"/>
      <c r="DO5" s="14"/>
      <c r="DP5" s="15"/>
      <c r="DQ5" s="14"/>
      <c r="DR5" s="14"/>
      <c r="DS5" s="14"/>
      <c r="DT5" s="14"/>
      <c r="DU5" s="14"/>
      <c r="DV5" s="14"/>
      <c r="DW5" s="14"/>
      <c r="DX5" s="15"/>
      <c r="DY5" s="14"/>
      <c r="DZ5" s="14"/>
      <c r="EA5" s="14"/>
      <c r="EB5" s="14"/>
      <c r="EC5" s="14"/>
      <c r="ED5" s="14"/>
      <c r="EE5" s="14"/>
      <c r="EF5" s="15"/>
      <c r="EG5" s="14"/>
      <c r="EH5" s="14"/>
      <c r="EI5" s="14"/>
      <c r="EJ5" s="14"/>
      <c r="EK5" s="14"/>
      <c r="EL5" s="14"/>
      <c r="EM5" s="14"/>
      <c r="EN5" s="15"/>
      <c r="EO5" s="14"/>
      <c r="EP5" s="14"/>
      <c r="EQ5" s="14"/>
      <c r="ER5" s="14"/>
      <c r="ES5" s="14"/>
      <c r="ET5" s="14"/>
      <c r="EU5" s="14"/>
      <c r="EV5" s="15"/>
      <c r="EW5" s="14"/>
      <c r="EX5" s="14"/>
      <c r="EY5" s="14"/>
      <c r="EZ5" s="14"/>
      <c r="FA5" s="14"/>
      <c r="FB5" s="14"/>
      <c r="FC5" s="14"/>
      <c r="FD5" s="15"/>
      <c r="FE5" s="14"/>
      <c r="FF5" s="14"/>
      <c r="FG5" s="14"/>
      <c r="FH5" s="14"/>
      <c r="FI5" s="14"/>
      <c r="FJ5" s="14"/>
      <c r="FK5" s="14"/>
      <c r="FL5" s="15"/>
      <c r="FM5" s="14"/>
      <c r="FN5" s="14"/>
      <c r="FO5" s="14"/>
      <c r="FP5" s="14"/>
      <c r="FQ5" s="14"/>
      <c r="FR5" s="14"/>
      <c r="FS5" s="14"/>
      <c r="FT5" s="15"/>
      <c r="FU5" s="14"/>
      <c r="FV5" s="14"/>
      <c r="FW5" s="14"/>
      <c r="FX5" s="14"/>
      <c r="FY5" s="14"/>
      <c r="FZ5" s="14"/>
      <c r="GA5" s="14"/>
      <c r="GB5" s="15"/>
      <c r="GC5" s="14"/>
      <c r="GD5" s="14"/>
      <c r="GE5" s="14"/>
      <c r="GF5" s="14"/>
      <c r="GG5" s="14"/>
      <c r="GH5" s="14"/>
      <c r="GI5" s="14"/>
      <c r="GJ5" s="15"/>
      <c r="GK5" s="14"/>
      <c r="GL5" s="14"/>
      <c r="GM5" s="14"/>
      <c r="GN5" s="14"/>
      <c r="GO5" s="14"/>
      <c r="GP5" s="14"/>
      <c r="GQ5" s="14"/>
      <c r="GR5" s="15"/>
      <c r="GS5" s="14"/>
      <c r="GT5" s="14"/>
      <c r="GU5" s="14"/>
      <c r="GV5" s="14"/>
      <c r="GW5" s="14"/>
      <c r="GX5" s="14"/>
      <c r="GY5" s="14"/>
      <c r="GZ5" s="15"/>
      <c r="HA5" s="14"/>
      <c r="HB5" s="14"/>
      <c r="HC5" s="14"/>
      <c r="HD5" s="14"/>
      <c r="HE5" s="14"/>
      <c r="HF5" s="14"/>
      <c r="HG5" s="14"/>
      <c r="HH5" s="15"/>
      <c r="HI5" s="14"/>
      <c r="HJ5" s="14"/>
      <c r="HK5" s="14"/>
      <c r="HL5" s="14"/>
      <c r="HM5" s="14"/>
      <c r="HN5" s="14"/>
      <c r="HO5" s="14"/>
      <c r="HP5" s="15"/>
      <c r="HQ5" s="14"/>
      <c r="HR5" s="14"/>
      <c r="HS5" s="14"/>
      <c r="HT5" s="14"/>
      <c r="HU5" s="14"/>
      <c r="HV5" s="14"/>
      <c r="HW5" s="14"/>
      <c r="HX5" s="15"/>
      <c r="HY5" s="14"/>
      <c r="HZ5" s="14"/>
      <c r="IA5" s="14"/>
      <c r="IB5" s="14"/>
      <c r="IC5" s="14"/>
      <c r="ID5" s="14"/>
      <c r="IE5" s="14"/>
      <c r="IF5" s="15"/>
      <c r="IG5" s="14"/>
      <c r="IH5" s="14"/>
      <c r="II5" s="14"/>
      <c r="IJ5" s="14"/>
      <c r="IK5" s="14"/>
      <c r="IL5" s="14"/>
      <c r="IM5" s="14"/>
      <c r="IN5" s="15"/>
    </row>
    <row r="6" spans="1:248" ht="82.5" customHeight="1" x14ac:dyDescent="0.2">
      <c r="A6" s="242" t="s">
        <v>16</v>
      </c>
      <c r="B6" s="243"/>
      <c r="C6" s="244"/>
      <c r="D6" s="242" t="s">
        <v>1</v>
      </c>
      <c r="E6" s="243"/>
      <c r="F6" s="245" t="s">
        <v>3</v>
      </c>
      <c r="G6" s="55" t="s">
        <v>69</v>
      </c>
    </row>
    <row r="7" spans="1:248" ht="24.75" customHeight="1" x14ac:dyDescent="0.2">
      <c r="A7" s="17" t="s">
        <v>17</v>
      </c>
      <c r="B7" s="17" t="s">
        <v>18</v>
      </c>
      <c r="C7" s="17" t="s">
        <v>19</v>
      </c>
      <c r="D7" s="17" t="s">
        <v>20</v>
      </c>
      <c r="E7" s="17" t="s">
        <v>21</v>
      </c>
      <c r="F7" s="246"/>
      <c r="G7" s="41" t="s">
        <v>0</v>
      </c>
    </row>
    <row r="8" spans="1:248" ht="21.75" customHeight="1" x14ac:dyDescent="0.2">
      <c r="A8" s="247" t="s">
        <v>22</v>
      </c>
      <c r="B8" s="248"/>
      <c r="C8" s="248"/>
      <c r="D8" s="248"/>
      <c r="E8" s="248"/>
      <c r="F8" s="249"/>
      <c r="G8" s="18">
        <f>+G9+G183</f>
        <v>0</v>
      </c>
    </row>
    <row r="9" spans="1:248" s="68" customFormat="1" x14ac:dyDescent="0.2">
      <c r="A9" s="227" t="s">
        <v>44</v>
      </c>
      <c r="B9" s="211"/>
      <c r="C9" s="211"/>
      <c r="D9" s="211"/>
      <c r="E9" s="211"/>
      <c r="F9" s="19" t="s">
        <v>45</v>
      </c>
      <c r="G9" s="20">
        <f>+G11+G67+G150+G166</f>
        <v>1516754.9000000001</v>
      </c>
    </row>
    <row r="10" spans="1:248" x14ac:dyDescent="0.2">
      <c r="A10" s="228"/>
      <c r="B10" s="213"/>
      <c r="C10" s="212"/>
      <c r="D10" s="212"/>
      <c r="E10" s="212"/>
      <c r="F10" s="21" t="s">
        <v>2</v>
      </c>
      <c r="G10" s="22"/>
    </row>
    <row r="11" spans="1:248" x14ac:dyDescent="0.2">
      <c r="A11" s="228"/>
      <c r="B11" s="214" t="s">
        <v>114</v>
      </c>
      <c r="C11" s="212"/>
      <c r="D11" s="212"/>
      <c r="E11" s="212"/>
      <c r="F11" s="23" t="s">
        <v>117</v>
      </c>
      <c r="G11" s="20">
        <f>+G13+G26+G52</f>
        <v>7000</v>
      </c>
    </row>
    <row r="12" spans="1:248" x14ac:dyDescent="0.2">
      <c r="A12" s="228"/>
      <c r="B12" s="215"/>
      <c r="C12" s="213"/>
      <c r="D12" s="212"/>
      <c r="E12" s="212"/>
      <c r="F12" s="21" t="s">
        <v>2</v>
      </c>
      <c r="G12" s="22"/>
    </row>
    <row r="13" spans="1:248" x14ac:dyDescent="0.2">
      <c r="A13" s="228"/>
      <c r="B13" s="215"/>
      <c r="C13" s="214" t="s">
        <v>30</v>
      </c>
      <c r="D13" s="212"/>
      <c r="E13" s="212"/>
      <c r="F13" s="23" t="s">
        <v>129</v>
      </c>
      <c r="G13" s="22">
        <f>+G15</f>
        <v>-70000</v>
      </c>
    </row>
    <row r="14" spans="1:248" x14ac:dyDescent="0.2">
      <c r="A14" s="228"/>
      <c r="B14" s="215"/>
      <c r="C14" s="215"/>
      <c r="D14" s="213"/>
      <c r="E14" s="212"/>
      <c r="F14" s="21" t="s">
        <v>2</v>
      </c>
      <c r="G14" s="22">
        <f>+G15</f>
        <v>-70000</v>
      </c>
    </row>
    <row r="15" spans="1:248" x14ac:dyDescent="0.2">
      <c r="A15" s="228"/>
      <c r="B15" s="215"/>
      <c r="C15" s="215"/>
      <c r="D15" s="211">
        <v>1099</v>
      </c>
      <c r="E15" s="212"/>
      <c r="F15" s="19" t="str">
        <f>+'1'!B15</f>
        <v xml:space="preserve"> Առողջության առաջնային պահպանում</v>
      </c>
      <c r="G15" s="22">
        <f>+G17</f>
        <v>-70000</v>
      </c>
    </row>
    <row r="16" spans="1:248" x14ac:dyDescent="0.2">
      <c r="A16" s="228"/>
      <c r="B16" s="215"/>
      <c r="C16" s="215"/>
      <c r="D16" s="212"/>
      <c r="E16" s="213"/>
      <c r="F16" s="43" t="s">
        <v>38</v>
      </c>
      <c r="G16" s="22"/>
    </row>
    <row r="17" spans="1:7" x14ac:dyDescent="0.2">
      <c r="A17" s="228"/>
      <c r="B17" s="215"/>
      <c r="C17" s="215"/>
      <c r="D17" s="212"/>
      <c r="E17" s="211">
        <v>11001</v>
      </c>
      <c r="F17" s="61" t="s">
        <v>130</v>
      </c>
      <c r="G17" s="22">
        <f>+G19</f>
        <v>-70000</v>
      </c>
    </row>
    <row r="18" spans="1:7" x14ac:dyDescent="0.2">
      <c r="A18" s="228"/>
      <c r="B18" s="215"/>
      <c r="C18" s="215"/>
      <c r="D18" s="212"/>
      <c r="E18" s="212"/>
      <c r="F18" s="26" t="s">
        <v>131</v>
      </c>
      <c r="G18" s="22"/>
    </row>
    <row r="19" spans="1:7" x14ac:dyDescent="0.2">
      <c r="A19" s="228"/>
      <c r="B19" s="215"/>
      <c r="C19" s="215"/>
      <c r="D19" s="212"/>
      <c r="E19" s="212"/>
      <c r="F19" s="60" t="s">
        <v>132</v>
      </c>
      <c r="G19" s="22">
        <f>+G21</f>
        <v>-70000</v>
      </c>
    </row>
    <row r="20" spans="1:7" x14ac:dyDescent="0.2">
      <c r="A20" s="228"/>
      <c r="B20" s="215"/>
      <c r="C20" s="215"/>
      <c r="D20" s="212"/>
      <c r="E20" s="212"/>
      <c r="F20" s="26" t="s">
        <v>133</v>
      </c>
      <c r="G20" s="22"/>
    </row>
    <row r="21" spans="1:7" x14ac:dyDescent="0.2">
      <c r="A21" s="228"/>
      <c r="B21" s="215"/>
      <c r="C21" s="215"/>
      <c r="D21" s="212"/>
      <c r="E21" s="212"/>
      <c r="F21" s="61" t="s">
        <v>104</v>
      </c>
      <c r="G21" s="22">
        <f>+G22</f>
        <v>-70000</v>
      </c>
    </row>
    <row r="22" spans="1:7" x14ac:dyDescent="0.2">
      <c r="A22" s="228"/>
      <c r="B22" s="215"/>
      <c r="C22" s="215"/>
      <c r="D22" s="212"/>
      <c r="E22" s="212"/>
      <c r="F22" s="61" t="s">
        <v>105</v>
      </c>
      <c r="G22" s="22">
        <f>+G23</f>
        <v>-70000</v>
      </c>
    </row>
    <row r="23" spans="1:7" x14ac:dyDescent="0.2">
      <c r="A23" s="228"/>
      <c r="B23" s="215"/>
      <c r="C23" s="215"/>
      <c r="D23" s="212"/>
      <c r="E23" s="212"/>
      <c r="F23" s="61" t="s">
        <v>134</v>
      </c>
      <c r="G23" s="22">
        <f>+G24</f>
        <v>-70000</v>
      </c>
    </row>
    <row r="24" spans="1:7" x14ac:dyDescent="0.2">
      <c r="A24" s="228"/>
      <c r="B24" s="215"/>
      <c r="C24" s="215"/>
      <c r="D24" s="212"/>
      <c r="E24" s="212"/>
      <c r="F24" s="26" t="s">
        <v>77</v>
      </c>
      <c r="G24" s="22">
        <f>+G25</f>
        <v>-70000</v>
      </c>
    </row>
    <row r="25" spans="1:7" x14ac:dyDescent="0.2">
      <c r="A25" s="228"/>
      <c r="B25" s="215"/>
      <c r="C25" s="216"/>
      <c r="D25" s="213"/>
      <c r="E25" s="213"/>
      <c r="F25" s="26" t="s">
        <v>113</v>
      </c>
      <c r="G25" s="22">
        <f>+'1'!C15</f>
        <v>-70000</v>
      </c>
    </row>
    <row r="26" spans="1:7" x14ac:dyDescent="0.2">
      <c r="A26" s="228"/>
      <c r="B26" s="224"/>
      <c r="C26" s="224" t="s">
        <v>114</v>
      </c>
      <c r="D26" s="223"/>
      <c r="E26" s="223"/>
      <c r="F26" s="23" t="s">
        <v>116</v>
      </c>
      <c r="G26" s="20">
        <f>+G30+G41</f>
        <v>25000</v>
      </c>
    </row>
    <row r="27" spans="1:7" x14ac:dyDescent="0.2">
      <c r="A27" s="228"/>
      <c r="B27" s="224"/>
      <c r="C27" s="224"/>
      <c r="D27" s="223"/>
      <c r="E27" s="223"/>
      <c r="F27" s="24" t="s">
        <v>2</v>
      </c>
      <c r="G27" s="25"/>
    </row>
    <row r="28" spans="1:7" x14ac:dyDescent="0.2">
      <c r="A28" s="228"/>
      <c r="B28" s="224"/>
      <c r="C28" s="224"/>
      <c r="D28" s="223"/>
      <c r="E28" s="223"/>
      <c r="F28" s="19" t="s">
        <v>25</v>
      </c>
      <c r="G28" s="20">
        <f>G30</f>
        <v>5000</v>
      </c>
    </row>
    <row r="29" spans="1:7" x14ac:dyDescent="0.2">
      <c r="A29" s="228"/>
      <c r="B29" s="224"/>
      <c r="C29" s="224"/>
      <c r="D29" s="223"/>
      <c r="E29" s="223"/>
      <c r="F29" s="21" t="s">
        <v>2</v>
      </c>
      <c r="G29" s="25"/>
    </row>
    <row r="30" spans="1:7" x14ac:dyDescent="0.2">
      <c r="A30" s="228"/>
      <c r="B30" s="224"/>
      <c r="C30" s="224"/>
      <c r="D30" s="223">
        <v>1200</v>
      </c>
      <c r="E30" s="223"/>
      <c r="F30" s="19" t="s">
        <v>85</v>
      </c>
      <c r="G30" s="20">
        <f>+G32</f>
        <v>5000</v>
      </c>
    </row>
    <row r="31" spans="1:7" x14ac:dyDescent="0.2">
      <c r="A31" s="228"/>
      <c r="B31" s="224"/>
      <c r="C31" s="224"/>
      <c r="D31" s="223"/>
      <c r="E31" s="223"/>
      <c r="F31" s="43" t="s">
        <v>38</v>
      </c>
      <c r="G31" s="25"/>
    </row>
    <row r="32" spans="1:7" s="76" customFormat="1" ht="28.5" customHeight="1" x14ac:dyDescent="0.2">
      <c r="A32" s="228"/>
      <c r="B32" s="224"/>
      <c r="C32" s="224"/>
      <c r="D32" s="223"/>
      <c r="E32" s="225">
        <v>11007</v>
      </c>
      <c r="F32" s="69" t="s">
        <v>254</v>
      </c>
      <c r="G32" s="9">
        <f>G34</f>
        <v>5000</v>
      </c>
    </row>
    <row r="33" spans="1:7" s="73" customFormat="1" x14ac:dyDescent="0.2">
      <c r="A33" s="228"/>
      <c r="B33" s="224"/>
      <c r="C33" s="224"/>
      <c r="D33" s="223"/>
      <c r="E33" s="225"/>
      <c r="F33" s="69" t="s">
        <v>131</v>
      </c>
      <c r="G33" s="12"/>
    </row>
    <row r="34" spans="1:7" s="73" customFormat="1" x14ac:dyDescent="0.2">
      <c r="A34" s="228"/>
      <c r="B34" s="224"/>
      <c r="C34" s="224"/>
      <c r="D34" s="223"/>
      <c r="E34" s="225"/>
      <c r="F34" s="70" t="s">
        <v>132</v>
      </c>
      <c r="G34" s="12">
        <f>G36</f>
        <v>5000</v>
      </c>
    </row>
    <row r="35" spans="1:7" s="73" customFormat="1" ht="15.75" customHeight="1" x14ac:dyDescent="0.2">
      <c r="A35" s="228"/>
      <c r="B35" s="224"/>
      <c r="C35" s="224"/>
      <c r="D35" s="223"/>
      <c r="E35" s="225"/>
      <c r="F35" s="69" t="s">
        <v>133</v>
      </c>
      <c r="G35" s="12"/>
    </row>
    <row r="36" spans="1:7" s="73" customFormat="1" x14ac:dyDescent="0.2">
      <c r="A36" s="228"/>
      <c r="B36" s="224"/>
      <c r="C36" s="224"/>
      <c r="D36" s="223"/>
      <c r="E36" s="225"/>
      <c r="F36" s="69" t="s">
        <v>104</v>
      </c>
      <c r="G36" s="9">
        <f>G38</f>
        <v>5000</v>
      </c>
    </row>
    <row r="37" spans="1:7" s="73" customFormat="1" x14ac:dyDescent="0.2">
      <c r="A37" s="228"/>
      <c r="B37" s="224"/>
      <c r="C37" s="224"/>
      <c r="D37" s="223"/>
      <c r="E37" s="225"/>
      <c r="F37" s="69" t="s">
        <v>105</v>
      </c>
      <c r="G37" s="27">
        <f>G38</f>
        <v>5000</v>
      </c>
    </row>
    <row r="38" spans="1:7" s="73" customFormat="1" x14ac:dyDescent="0.2">
      <c r="A38" s="228"/>
      <c r="B38" s="224"/>
      <c r="C38" s="224"/>
      <c r="D38" s="223"/>
      <c r="E38" s="225"/>
      <c r="F38" s="69" t="s">
        <v>134</v>
      </c>
      <c r="G38" s="27">
        <f>G40</f>
        <v>5000</v>
      </c>
    </row>
    <row r="39" spans="1:7" s="73" customFormat="1" x14ac:dyDescent="0.2">
      <c r="A39" s="228"/>
      <c r="B39" s="224"/>
      <c r="C39" s="224"/>
      <c r="D39" s="223"/>
      <c r="E39" s="225"/>
      <c r="F39" s="69" t="s">
        <v>77</v>
      </c>
      <c r="G39" s="27"/>
    </row>
    <row r="40" spans="1:7" s="73" customFormat="1" x14ac:dyDescent="0.2">
      <c r="A40" s="228"/>
      <c r="B40" s="224"/>
      <c r="C40" s="224"/>
      <c r="D40" s="223"/>
      <c r="E40" s="225"/>
      <c r="F40" s="69" t="s">
        <v>113</v>
      </c>
      <c r="G40" s="12">
        <f>+'2'!D50</f>
        <v>5000</v>
      </c>
    </row>
    <row r="41" spans="1:7" s="76" customFormat="1" ht="14.25" x14ac:dyDescent="0.2">
      <c r="A41" s="228"/>
      <c r="B41" s="224"/>
      <c r="C41" s="224"/>
      <c r="D41" s="225">
        <v>1202</v>
      </c>
      <c r="E41" s="225"/>
      <c r="F41" s="71" t="s">
        <v>148</v>
      </c>
      <c r="G41" s="9">
        <f>+G43</f>
        <v>20000</v>
      </c>
    </row>
    <row r="42" spans="1:7" s="73" customFormat="1" x14ac:dyDescent="0.2">
      <c r="A42" s="228"/>
      <c r="B42" s="224"/>
      <c r="C42" s="224"/>
      <c r="D42" s="225"/>
      <c r="E42" s="225"/>
      <c r="F42" s="69" t="s">
        <v>151</v>
      </c>
      <c r="G42" s="12"/>
    </row>
    <row r="43" spans="1:7" s="68" customFormat="1" ht="17.25" customHeight="1" x14ac:dyDescent="0.2">
      <c r="A43" s="228"/>
      <c r="B43" s="224"/>
      <c r="C43" s="224"/>
      <c r="D43" s="225"/>
      <c r="E43" s="223">
        <v>11001</v>
      </c>
      <c r="F43" s="71" t="s">
        <v>253</v>
      </c>
      <c r="G43" s="20">
        <f>G45</f>
        <v>20000</v>
      </c>
    </row>
    <row r="44" spans="1:7" x14ac:dyDescent="0.2">
      <c r="A44" s="228"/>
      <c r="B44" s="224"/>
      <c r="C44" s="224"/>
      <c r="D44" s="225"/>
      <c r="E44" s="223"/>
      <c r="F44" s="69" t="s">
        <v>131</v>
      </c>
      <c r="G44" s="22"/>
    </row>
    <row r="45" spans="1:7" x14ac:dyDescent="0.2">
      <c r="A45" s="228"/>
      <c r="B45" s="224"/>
      <c r="C45" s="224"/>
      <c r="D45" s="225"/>
      <c r="E45" s="223"/>
      <c r="F45" s="70" t="s">
        <v>132</v>
      </c>
      <c r="G45" s="12">
        <f>G47</f>
        <v>20000</v>
      </c>
    </row>
    <row r="46" spans="1:7" ht="15.75" customHeight="1" x14ac:dyDescent="0.2">
      <c r="A46" s="228"/>
      <c r="B46" s="224"/>
      <c r="C46" s="224"/>
      <c r="D46" s="225"/>
      <c r="E46" s="223"/>
      <c r="F46" s="69" t="s">
        <v>133</v>
      </c>
      <c r="G46" s="12"/>
    </row>
    <row r="47" spans="1:7" x14ac:dyDescent="0.2">
      <c r="A47" s="228"/>
      <c r="B47" s="224"/>
      <c r="C47" s="224"/>
      <c r="D47" s="225"/>
      <c r="E47" s="223"/>
      <c r="F47" s="69" t="s">
        <v>104</v>
      </c>
      <c r="G47" s="9">
        <f>G49</f>
        <v>20000</v>
      </c>
    </row>
    <row r="48" spans="1:7" x14ac:dyDescent="0.2">
      <c r="A48" s="228"/>
      <c r="B48" s="224"/>
      <c r="C48" s="224"/>
      <c r="D48" s="225"/>
      <c r="E48" s="223"/>
      <c r="F48" s="69" t="s">
        <v>105</v>
      </c>
      <c r="G48" s="27">
        <f>G49</f>
        <v>20000</v>
      </c>
    </row>
    <row r="49" spans="1:7" x14ac:dyDescent="0.2">
      <c r="A49" s="228"/>
      <c r="B49" s="224"/>
      <c r="C49" s="224"/>
      <c r="D49" s="225"/>
      <c r="E49" s="223"/>
      <c r="F49" s="69" t="s">
        <v>134</v>
      </c>
      <c r="G49" s="27">
        <f>G51</f>
        <v>20000</v>
      </c>
    </row>
    <row r="50" spans="1:7" x14ac:dyDescent="0.2">
      <c r="A50" s="228"/>
      <c r="B50" s="224"/>
      <c r="C50" s="224"/>
      <c r="D50" s="225"/>
      <c r="E50" s="223"/>
      <c r="F50" s="69" t="s">
        <v>77</v>
      </c>
      <c r="G50" s="27"/>
    </row>
    <row r="51" spans="1:7" x14ac:dyDescent="0.2">
      <c r="A51" s="228"/>
      <c r="B51" s="224"/>
      <c r="C51" s="224"/>
      <c r="D51" s="225"/>
      <c r="E51" s="223"/>
      <c r="F51" s="69" t="s">
        <v>251</v>
      </c>
      <c r="G51" s="12">
        <f>+'2'!D76</f>
        <v>20000</v>
      </c>
    </row>
    <row r="52" spans="1:7" x14ac:dyDescent="0.2">
      <c r="A52" s="228"/>
      <c r="B52" s="224"/>
      <c r="C52" s="224" t="s">
        <v>118</v>
      </c>
      <c r="D52" s="223"/>
      <c r="E52" s="223"/>
      <c r="F52" s="23" t="s">
        <v>119</v>
      </c>
      <c r="G52" s="20">
        <f>G56</f>
        <v>52000</v>
      </c>
    </row>
    <row r="53" spans="1:7" x14ac:dyDescent="0.2">
      <c r="A53" s="228"/>
      <c r="B53" s="224"/>
      <c r="C53" s="224"/>
      <c r="D53" s="223"/>
      <c r="E53" s="223"/>
      <c r="F53" s="24" t="s">
        <v>2</v>
      </c>
      <c r="G53" s="25"/>
    </row>
    <row r="54" spans="1:7" x14ac:dyDescent="0.2">
      <c r="A54" s="228"/>
      <c r="B54" s="224"/>
      <c r="C54" s="224"/>
      <c r="D54" s="223"/>
      <c r="E54" s="223"/>
      <c r="F54" s="19" t="s">
        <v>25</v>
      </c>
      <c r="G54" s="20">
        <f>G56</f>
        <v>52000</v>
      </c>
    </row>
    <row r="55" spans="1:7" x14ac:dyDescent="0.2">
      <c r="A55" s="228"/>
      <c r="B55" s="224"/>
      <c r="C55" s="224"/>
      <c r="D55" s="223"/>
      <c r="E55" s="223"/>
      <c r="F55" s="21" t="s">
        <v>2</v>
      </c>
      <c r="G55" s="25"/>
    </row>
    <row r="56" spans="1:7" x14ac:dyDescent="0.2">
      <c r="A56" s="228"/>
      <c r="B56" s="224"/>
      <c r="C56" s="224"/>
      <c r="D56" s="223">
        <v>1201</v>
      </c>
      <c r="E56" s="223"/>
      <c r="F56" s="61" t="s">
        <v>92</v>
      </c>
      <c r="G56" s="20">
        <f>G58</f>
        <v>52000</v>
      </c>
    </row>
    <row r="57" spans="1:7" x14ac:dyDescent="0.2">
      <c r="A57" s="228"/>
      <c r="B57" s="224"/>
      <c r="C57" s="224"/>
      <c r="D57" s="223"/>
      <c r="E57" s="223"/>
      <c r="F57" s="43" t="s">
        <v>38</v>
      </c>
      <c r="G57" s="25"/>
    </row>
    <row r="58" spans="1:7" ht="18.75" customHeight="1" x14ac:dyDescent="0.2">
      <c r="A58" s="228"/>
      <c r="B58" s="224"/>
      <c r="C58" s="224"/>
      <c r="D58" s="223"/>
      <c r="E58" s="223">
        <v>11001</v>
      </c>
      <c r="F58" s="61" t="s">
        <v>120</v>
      </c>
      <c r="G58" s="20">
        <f>G60</f>
        <v>52000</v>
      </c>
    </row>
    <row r="59" spans="1:7" x14ac:dyDescent="0.2">
      <c r="A59" s="228"/>
      <c r="B59" s="224"/>
      <c r="C59" s="224"/>
      <c r="D59" s="223"/>
      <c r="E59" s="223"/>
      <c r="F59" s="43" t="s">
        <v>39</v>
      </c>
      <c r="G59" s="22"/>
    </row>
    <row r="60" spans="1:7" x14ac:dyDescent="0.2">
      <c r="A60" s="228"/>
      <c r="B60" s="224"/>
      <c r="C60" s="224"/>
      <c r="D60" s="223"/>
      <c r="E60" s="223"/>
      <c r="F60" s="42" t="s">
        <v>25</v>
      </c>
      <c r="G60" s="12">
        <f>G62</f>
        <v>52000</v>
      </c>
    </row>
    <row r="61" spans="1:7" ht="15.75" customHeight="1" x14ac:dyDescent="0.2">
      <c r="A61" s="228"/>
      <c r="B61" s="224"/>
      <c r="C61" s="224"/>
      <c r="D61" s="223"/>
      <c r="E61" s="223"/>
      <c r="F61" s="43" t="s">
        <v>40</v>
      </c>
      <c r="G61" s="12"/>
    </row>
    <row r="62" spans="1:7" x14ac:dyDescent="0.2">
      <c r="A62" s="228"/>
      <c r="B62" s="224"/>
      <c r="C62" s="224"/>
      <c r="D62" s="223"/>
      <c r="E62" s="223"/>
      <c r="F62" s="31" t="s">
        <v>4</v>
      </c>
      <c r="G62" s="9">
        <f>G64</f>
        <v>52000</v>
      </c>
    </row>
    <row r="63" spans="1:7" x14ac:dyDescent="0.2">
      <c r="A63" s="228"/>
      <c r="B63" s="224"/>
      <c r="C63" s="224"/>
      <c r="D63" s="223"/>
      <c r="E63" s="223"/>
      <c r="F63" s="31" t="s">
        <v>5</v>
      </c>
      <c r="G63" s="27">
        <f>G64</f>
        <v>52000</v>
      </c>
    </row>
    <row r="64" spans="1:7" x14ac:dyDescent="0.2">
      <c r="A64" s="228"/>
      <c r="B64" s="224"/>
      <c r="C64" s="224"/>
      <c r="D64" s="223"/>
      <c r="E64" s="223"/>
      <c r="F64" s="31" t="s">
        <v>78</v>
      </c>
      <c r="G64" s="27">
        <f>G66</f>
        <v>52000</v>
      </c>
    </row>
    <row r="65" spans="1:7" x14ac:dyDescent="0.2">
      <c r="A65" s="228"/>
      <c r="B65" s="224"/>
      <c r="C65" s="224"/>
      <c r="D65" s="223"/>
      <c r="E65" s="223"/>
      <c r="F65" s="13" t="s">
        <v>77</v>
      </c>
      <c r="G65" s="27"/>
    </row>
    <row r="66" spans="1:7" x14ac:dyDescent="0.2">
      <c r="A66" s="229"/>
      <c r="B66" s="224"/>
      <c r="C66" s="224"/>
      <c r="D66" s="223"/>
      <c r="E66" s="223"/>
      <c r="F66" s="13" t="s">
        <v>79</v>
      </c>
      <c r="G66" s="12">
        <f>+'1'!C11</f>
        <v>52000</v>
      </c>
    </row>
    <row r="67" spans="1:7" s="68" customFormat="1" x14ac:dyDescent="0.2">
      <c r="A67" s="226"/>
      <c r="B67" s="224" t="s">
        <v>82</v>
      </c>
      <c r="C67" s="223"/>
      <c r="D67" s="223"/>
      <c r="E67" s="223"/>
      <c r="F67" s="19" t="s">
        <v>83</v>
      </c>
      <c r="G67" s="20">
        <f>+G69+G102+G117</f>
        <v>1486568.8</v>
      </c>
    </row>
    <row r="68" spans="1:7" x14ac:dyDescent="0.2">
      <c r="A68" s="226"/>
      <c r="B68" s="224"/>
      <c r="C68" s="223"/>
      <c r="D68" s="223"/>
      <c r="E68" s="223"/>
      <c r="F68" s="21" t="s">
        <v>2</v>
      </c>
      <c r="G68" s="22"/>
    </row>
    <row r="69" spans="1:7" x14ac:dyDescent="0.2">
      <c r="A69" s="226"/>
      <c r="B69" s="224"/>
      <c r="C69" s="214" t="s">
        <v>30</v>
      </c>
      <c r="D69" s="223"/>
      <c r="E69" s="223"/>
      <c r="F69" s="23" t="s">
        <v>111</v>
      </c>
      <c r="G69" s="20">
        <f>+G73</f>
        <v>966568.8</v>
      </c>
    </row>
    <row r="70" spans="1:7" x14ac:dyDescent="0.2">
      <c r="A70" s="226"/>
      <c r="B70" s="224"/>
      <c r="C70" s="215"/>
      <c r="D70" s="223"/>
      <c r="E70" s="223"/>
      <c r="F70" s="24" t="s">
        <v>2</v>
      </c>
      <c r="G70" s="25"/>
    </row>
    <row r="71" spans="1:7" x14ac:dyDescent="0.2">
      <c r="A71" s="226"/>
      <c r="B71" s="224"/>
      <c r="C71" s="215"/>
      <c r="D71" s="223"/>
      <c r="E71" s="223"/>
      <c r="F71" s="19" t="s">
        <v>25</v>
      </c>
      <c r="G71" s="20">
        <f>G73</f>
        <v>966568.8</v>
      </c>
    </row>
    <row r="72" spans="1:7" x14ac:dyDescent="0.2">
      <c r="A72" s="226"/>
      <c r="B72" s="224"/>
      <c r="C72" s="215"/>
      <c r="D72" s="223"/>
      <c r="E72" s="223"/>
      <c r="F72" s="21" t="s">
        <v>2</v>
      </c>
      <c r="G72" s="25"/>
    </row>
    <row r="73" spans="1:7" x14ac:dyDescent="0.2">
      <c r="A73" s="226"/>
      <c r="B73" s="224"/>
      <c r="C73" s="215"/>
      <c r="D73" s="223">
        <v>1207</v>
      </c>
      <c r="E73" s="223"/>
      <c r="F73" s="61" t="s">
        <v>93</v>
      </c>
      <c r="G73" s="20">
        <f>+G75+G84+G93</f>
        <v>966568.8</v>
      </c>
    </row>
    <row r="74" spans="1:7" x14ac:dyDescent="0.2">
      <c r="A74" s="226"/>
      <c r="B74" s="224"/>
      <c r="C74" s="215"/>
      <c r="D74" s="223"/>
      <c r="E74" s="223"/>
      <c r="F74" s="43" t="s">
        <v>38</v>
      </c>
      <c r="G74" s="25"/>
    </row>
    <row r="75" spans="1:7" ht="30.75" customHeight="1" x14ac:dyDescent="0.2">
      <c r="A75" s="226"/>
      <c r="B75" s="224"/>
      <c r="C75" s="215"/>
      <c r="D75" s="223"/>
      <c r="E75" s="223">
        <v>11001</v>
      </c>
      <c r="F75" s="61" t="s">
        <v>112</v>
      </c>
      <c r="G75" s="20">
        <f>G77</f>
        <v>911568.8</v>
      </c>
    </row>
    <row r="76" spans="1:7" x14ac:dyDescent="0.2">
      <c r="A76" s="226"/>
      <c r="B76" s="224"/>
      <c r="C76" s="215"/>
      <c r="D76" s="223"/>
      <c r="E76" s="223"/>
      <c r="F76" s="43" t="s">
        <v>39</v>
      </c>
      <c r="G76" s="22"/>
    </row>
    <row r="77" spans="1:7" x14ac:dyDescent="0.2">
      <c r="A77" s="226"/>
      <c r="B77" s="224"/>
      <c r="C77" s="215"/>
      <c r="D77" s="223"/>
      <c r="E77" s="223"/>
      <c r="F77" s="42" t="s">
        <v>25</v>
      </c>
      <c r="G77" s="12">
        <f>G79</f>
        <v>911568.8</v>
      </c>
    </row>
    <row r="78" spans="1:7" ht="15.75" customHeight="1" x14ac:dyDescent="0.2">
      <c r="A78" s="226"/>
      <c r="B78" s="224"/>
      <c r="C78" s="215"/>
      <c r="D78" s="223"/>
      <c r="E78" s="223"/>
      <c r="F78" s="43" t="s">
        <v>40</v>
      </c>
      <c r="G78" s="12"/>
    </row>
    <row r="79" spans="1:7" x14ac:dyDescent="0.2">
      <c r="A79" s="226"/>
      <c r="B79" s="224"/>
      <c r="C79" s="215"/>
      <c r="D79" s="223"/>
      <c r="E79" s="223"/>
      <c r="F79" s="31" t="s">
        <v>4</v>
      </c>
      <c r="G79" s="9">
        <f>G81</f>
        <v>911568.8</v>
      </c>
    </row>
    <row r="80" spans="1:7" x14ac:dyDescent="0.2">
      <c r="A80" s="226"/>
      <c r="B80" s="224"/>
      <c r="C80" s="215"/>
      <c r="D80" s="223"/>
      <c r="E80" s="223"/>
      <c r="F80" s="31" t="s">
        <v>5</v>
      </c>
      <c r="G80" s="27">
        <f>G81</f>
        <v>911568.8</v>
      </c>
    </row>
    <row r="81" spans="1:10" x14ac:dyDescent="0.2">
      <c r="A81" s="226"/>
      <c r="B81" s="224"/>
      <c r="C81" s="215"/>
      <c r="D81" s="223"/>
      <c r="E81" s="223"/>
      <c r="F81" s="31" t="s">
        <v>78</v>
      </c>
      <c r="G81" s="27">
        <f>G83</f>
        <v>911568.8</v>
      </c>
    </row>
    <row r="82" spans="1:10" x14ac:dyDescent="0.2">
      <c r="A82" s="226"/>
      <c r="B82" s="224"/>
      <c r="C82" s="215"/>
      <c r="D82" s="223"/>
      <c r="E82" s="223"/>
      <c r="F82" s="26" t="s">
        <v>77</v>
      </c>
      <c r="G82" s="27"/>
    </row>
    <row r="83" spans="1:10" x14ac:dyDescent="0.2">
      <c r="A83" s="226"/>
      <c r="B83" s="224"/>
      <c r="C83" s="215"/>
      <c r="D83" s="223"/>
      <c r="E83" s="223"/>
      <c r="F83" s="26" t="s">
        <v>113</v>
      </c>
      <c r="G83" s="12">
        <f>+'2'!D96</f>
        <v>911568.8</v>
      </c>
      <c r="J83" s="40"/>
    </row>
    <row r="84" spans="1:10" s="73" customFormat="1" ht="30.75" customHeight="1" x14ac:dyDescent="0.2">
      <c r="A84" s="226"/>
      <c r="B84" s="224"/>
      <c r="C84" s="215"/>
      <c r="D84" s="225"/>
      <c r="E84" s="225">
        <v>11003</v>
      </c>
      <c r="F84" s="69" t="s">
        <v>256</v>
      </c>
      <c r="G84" s="9">
        <f>G86</f>
        <v>40000</v>
      </c>
    </row>
    <row r="85" spans="1:10" s="73" customFormat="1" x14ac:dyDescent="0.2">
      <c r="A85" s="226"/>
      <c r="B85" s="224"/>
      <c r="C85" s="215"/>
      <c r="D85" s="225"/>
      <c r="E85" s="225"/>
      <c r="F85" s="69" t="s">
        <v>131</v>
      </c>
      <c r="G85" s="12"/>
    </row>
    <row r="86" spans="1:10" s="73" customFormat="1" x14ac:dyDescent="0.2">
      <c r="A86" s="226"/>
      <c r="B86" s="224"/>
      <c r="C86" s="215"/>
      <c r="D86" s="225"/>
      <c r="E86" s="225"/>
      <c r="F86" s="70" t="s">
        <v>132</v>
      </c>
      <c r="G86" s="12">
        <f>G88</f>
        <v>40000</v>
      </c>
    </row>
    <row r="87" spans="1:10" s="73" customFormat="1" ht="15.75" customHeight="1" x14ac:dyDescent="0.2">
      <c r="A87" s="226"/>
      <c r="B87" s="224"/>
      <c r="C87" s="215"/>
      <c r="D87" s="225"/>
      <c r="E87" s="225"/>
      <c r="F87" s="69" t="s">
        <v>133</v>
      </c>
      <c r="G87" s="12"/>
    </row>
    <row r="88" spans="1:10" s="73" customFormat="1" x14ac:dyDescent="0.2">
      <c r="A88" s="226"/>
      <c r="B88" s="224"/>
      <c r="C88" s="215"/>
      <c r="D88" s="225"/>
      <c r="E88" s="225"/>
      <c r="F88" s="69" t="s">
        <v>104</v>
      </c>
      <c r="G88" s="9">
        <f>G90</f>
        <v>40000</v>
      </c>
    </row>
    <row r="89" spans="1:10" s="73" customFormat="1" x14ac:dyDescent="0.2">
      <c r="A89" s="226"/>
      <c r="B89" s="224"/>
      <c r="C89" s="215"/>
      <c r="D89" s="225"/>
      <c r="E89" s="225"/>
      <c r="F89" s="69" t="s">
        <v>105</v>
      </c>
      <c r="G89" s="27">
        <f>G90</f>
        <v>40000</v>
      </c>
    </row>
    <row r="90" spans="1:10" s="73" customFormat="1" x14ac:dyDescent="0.2">
      <c r="A90" s="226"/>
      <c r="B90" s="224"/>
      <c r="C90" s="215"/>
      <c r="D90" s="225"/>
      <c r="E90" s="225"/>
      <c r="F90" s="69" t="s">
        <v>249</v>
      </c>
      <c r="G90" s="27">
        <f>+G92</f>
        <v>40000</v>
      </c>
    </row>
    <row r="91" spans="1:10" s="73" customFormat="1" ht="18" customHeight="1" x14ac:dyDescent="0.2">
      <c r="A91" s="226"/>
      <c r="B91" s="224"/>
      <c r="C91" s="215"/>
      <c r="D91" s="225"/>
      <c r="E91" s="225"/>
      <c r="F91" s="69" t="s">
        <v>250</v>
      </c>
      <c r="G91" s="27"/>
    </row>
    <row r="92" spans="1:10" s="73" customFormat="1" x14ac:dyDescent="0.2">
      <c r="A92" s="226"/>
      <c r="B92" s="224"/>
      <c r="C92" s="215"/>
      <c r="D92" s="225"/>
      <c r="E92" s="225"/>
      <c r="F92" s="69" t="s">
        <v>251</v>
      </c>
      <c r="G92" s="27">
        <f>+'2'!D103</f>
        <v>40000</v>
      </c>
    </row>
    <row r="93" spans="1:10" s="73" customFormat="1" ht="15.75" customHeight="1" x14ac:dyDescent="0.2">
      <c r="A93" s="226"/>
      <c r="B93" s="224"/>
      <c r="C93" s="215"/>
      <c r="D93" s="225"/>
      <c r="E93" s="225">
        <v>11007</v>
      </c>
      <c r="F93" s="69" t="s">
        <v>257</v>
      </c>
      <c r="G93" s="9">
        <f>G95</f>
        <v>15000</v>
      </c>
    </row>
    <row r="94" spans="1:10" s="73" customFormat="1" x14ac:dyDescent="0.2">
      <c r="A94" s="226"/>
      <c r="B94" s="224"/>
      <c r="C94" s="215"/>
      <c r="D94" s="225"/>
      <c r="E94" s="225"/>
      <c r="F94" s="69" t="s">
        <v>131</v>
      </c>
      <c r="G94" s="12"/>
    </row>
    <row r="95" spans="1:10" s="73" customFormat="1" x14ac:dyDescent="0.2">
      <c r="A95" s="226"/>
      <c r="B95" s="224"/>
      <c r="C95" s="215"/>
      <c r="D95" s="225"/>
      <c r="E95" s="225"/>
      <c r="F95" s="70" t="s">
        <v>132</v>
      </c>
      <c r="G95" s="12">
        <f>G97</f>
        <v>15000</v>
      </c>
    </row>
    <row r="96" spans="1:10" s="73" customFormat="1" ht="15.75" customHeight="1" x14ac:dyDescent="0.2">
      <c r="A96" s="226"/>
      <c r="B96" s="224"/>
      <c r="C96" s="215"/>
      <c r="D96" s="225"/>
      <c r="E96" s="225"/>
      <c r="F96" s="69" t="s">
        <v>133</v>
      </c>
      <c r="G96" s="12"/>
    </row>
    <row r="97" spans="1:10" s="73" customFormat="1" x14ac:dyDescent="0.2">
      <c r="A97" s="226"/>
      <c r="B97" s="224"/>
      <c r="C97" s="215"/>
      <c r="D97" s="225"/>
      <c r="E97" s="225"/>
      <c r="F97" s="69" t="s">
        <v>104</v>
      </c>
      <c r="G97" s="9">
        <f>G99</f>
        <v>15000</v>
      </c>
    </row>
    <row r="98" spans="1:10" s="73" customFormat="1" x14ac:dyDescent="0.2">
      <c r="A98" s="226"/>
      <c r="B98" s="224"/>
      <c r="C98" s="215"/>
      <c r="D98" s="225"/>
      <c r="E98" s="225"/>
      <c r="F98" s="69" t="s">
        <v>105</v>
      </c>
      <c r="G98" s="27">
        <f>G99</f>
        <v>15000</v>
      </c>
    </row>
    <row r="99" spans="1:10" s="73" customFormat="1" x14ac:dyDescent="0.2">
      <c r="A99" s="226"/>
      <c r="B99" s="224"/>
      <c r="C99" s="215"/>
      <c r="D99" s="225"/>
      <c r="E99" s="225"/>
      <c r="F99" s="69" t="s">
        <v>134</v>
      </c>
      <c r="G99" s="27">
        <f>+G101</f>
        <v>15000</v>
      </c>
    </row>
    <row r="100" spans="1:10" s="73" customFormat="1" x14ac:dyDescent="0.2">
      <c r="A100" s="226"/>
      <c r="B100" s="224"/>
      <c r="C100" s="215"/>
      <c r="D100" s="225"/>
      <c r="E100" s="225"/>
      <c r="F100" s="69" t="s">
        <v>77</v>
      </c>
      <c r="G100" s="27"/>
    </row>
    <row r="101" spans="1:10" s="73" customFormat="1" x14ac:dyDescent="0.2">
      <c r="A101" s="226"/>
      <c r="B101" s="224"/>
      <c r="C101" s="215"/>
      <c r="D101" s="225"/>
      <c r="E101" s="225"/>
      <c r="F101" s="69" t="s">
        <v>113</v>
      </c>
      <c r="G101" s="12">
        <f>+'2'!D110</f>
        <v>15000</v>
      </c>
      <c r="J101" s="77"/>
    </row>
    <row r="102" spans="1:10" x14ac:dyDescent="0.2">
      <c r="A102" s="226"/>
      <c r="B102" s="214"/>
      <c r="C102" s="214" t="s">
        <v>114</v>
      </c>
      <c r="D102" s="211"/>
      <c r="E102" s="211"/>
      <c r="F102" s="23" t="s">
        <v>115</v>
      </c>
      <c r="G102" s="20">
        <f>+G106</f>
        <v>70000</v>
      </c>
      <c r="J102" s="40"/>
    </row>
    <row r="103" spans="1:10" x14ac:dyDescent="0.2">
      <c r="A103" s="226"/>
      <c r="B103" s="215"/>
      <c r="C103" s="215"/>
      <c r="D103" s="212"/>
      <c r="E103" s="212"/>
      <c r="F103" s="24" t="s">
        <v>2</v>
      </c>
      <c r="G103" s="25"/>
    </row>
    <row r="104" spans="1:10" x14ac:dyDescent="0.2">
      <c r="A104" s="226"/>
      <c r="B104" s="215"/>
      <c r="C104" s="215"/>
      <c r="D104" s="212"/>
      <c r="E104" s="212"/>
      <c r="F104" s="19" t="s">
        <v>25</v>
      </c>
      <c r="G104" s="20">
        <f>G106</f>
        <v>70000</v>
      </c>
    </row>
    <row r="105" spans="1:10" x14ac:dyDescent="0.2">
      <c r="A105" s="226"/>
      <c r="B105" s="215"/>
      <c r="C105" s="215"/>
      <c r="D105" s="213"/>
      <c r="E105" s="212"/>
      <c r="F105" s="21" t="s">
        <v>2</v>
      </c>
      <c r="G105" s="25"/>
    </row>
    <row r="106" spans="1:10" x14ac:dyDescent="0.2">
      <c r="A106" s="226"/>
      <c r="B106" s="215"/>
      <c r="C106" s="215"/>
      <c r="D106" s="211">
        <v>1202</v>
      </c>
      <c r="E106" s="212"/>
      <c r="F106" s="61" t="s">
        <v>148</v>
      </c>
      <c r="G106" s="20">
        <f>G108</f>
        <v>70000</v>
      </c>
    </row>
    <row r="107" spans="1:10" x14ac:dyDescent="0.2">
      <c r="A107" s="226"/>
      <c r="B107" s="215"/>
      <c r="C107" s="215"/>
      <c r="D107" s="212"/>
      <c r="E107" s="213"/>
      <c r="F107" s="26" t="s">
        <v>151</v>
      </c>
      <c r="G107" s="25"/>
    </row>
    <row r="108" spans="1:10" ht="30" customHeight="1" x14ac:dyDescent="0.2">
      <c r="A108" s="226"/>
      <c r="B108" s="215"/>
      <c r="C108" s="215"/>
      <c r="D108" s="212"/>
      <c r="E108" s="211">
        <v>11004</v>
      </c>
      <c r="F108" s="69" t="s">
        <v>255</v>
      </c>
      <c r="G108" s="20">
        <f>G110</f>
        <v>70000</v>
      </c>
    </row>
    <row r="109" spans="1:10" x14ac:dyDescent="0.2">
      <c r="A109" s="226"/>
      <c r="B109" s="215"/>
      <c r="C109" s="215"/>
      <c r="D109" s="212"/>
      <c r="E109" s="212"/>
      <c r="F109" s="69" t="s">
        <v>131</v>
      </c>
      <c r="G109" s="22"/>
    </row>
    <row r="110" spans="1:10" x14ac:dyDescent="0.2">
      <c r="A110" s="226"/>
      <c r="B110" s="215"/>
      <c r="C110" s="215"/>
      <c r="D110" s="212"/>
      <c r="E110" s="212"/>
      <c r="F110" s="70" t="s">
        <v>132</v>
      </c>
      <c r="G110" s="12">
        <f>G112</f>
        <v>70000</v>
      </c>
    </row>
    <row r="111" spans="1:10" ht="15.75" customHeight="1" x14ac:dyDescent="0.2">
      <c r="A111" s="226"/>
      <c r="B111" s="215"/>
      <c r="C111" s="215"/>
      <c r="D111" s="212"/>
      <c r="E111" s="212"/>
      <c r="F111" s="69" t="s">
        <v>133</v>
      </c>
      <c r="G111" s="12"/>
    </row>
    <row r="112" spans="1:10" x14ac:dyDescent="0.2">
      <c r="A112" s="226"/>
      <c r="B112" s="215"/>
      <c r="C112" s="215"/>
      <c r="D112" s="212"/>
      <c r="E112" s="212"/>
      <c r="F112" s="69" t="s">
        <v>104</v>
      </c>
      <c r="G112" s="9">
        <f>G114</f>
        <v>70000</v>
      </c>
    </row>
    <row r="113" spans="1:7" x14ac:dyDescent="0.2">
      <c r="A113" s="226"/>
      <c r="B113" s="215"/>
      <c r="C113" s="215"/>
      <c r="D113" s="212"/>
      <c r="E113" s="212"/>
      <c r="F113" s="69" t="s">
        <v>105</v>
      </c>
      <c r="G113" s="27">
        <f>G114</f>
        <v>70000</v>
      </c>
    </row>
    <row r="114" spans="1:7" x14ac:dyDescent="0.2">
      <c r="A114" s="226"/>
      <c r="B114" s="215"/>
      <c r="C114" s="215"/>
      <c r="D114" s="212"/>
      <c r="E114" s="212"/>
      <c r="F114" s="69" t="s">
        <v>134</v>
      </c>
      <c r="G114" s="27">
        <f>G116</f>
        <v>70000</v>
      </c>
    </row>
    <row r="115" spans="1:7" x14ac:dyDescent="0.2">
      <c r="A115" s="226"/>
      <c r="B115" s="215"/>
      <c r="C115" s="215"/>
      <c r="D115" s="212"/>
      <c r="E115" s="212"/>
      <c r="F115" s="69" t="s">
        <v>77</v>
      </c>
      <c r="G115" s="27"/>
    </row>
    <row r="116" spans="1:7" x14ac:dyDescent="0.2">
      <c r="A116" s="226"/>
      <c r="B116" s="215"/>
      <c r="C116" s="216"/>
      <c r="D116" s="213"/>
      <c r="E116" s="213"/>
      <c r="F116" s="69" t="s">
        <v>113</v>
      </c>
      <c r="G116" s="12">
        <f>+'2'!D83</f>
        <v>70000</v>
      </c>
    </row>
    <row r="117" spans="1:7" s="68" customFormat="1" x14ac:dyDescent="0.2">
      <c r="A117" s="226"/>
      <c r="B117" s="215"/>
      <c r="C117" s="214" t="s">
        <v>82</v>
      </c>
      <c r="D117" s="211"/>
      <c r="E117" s="211"/>
      <c r="F117" s="19" t="s">
        <v>86</v>
      </c>
      <c r="G117" s="20">
        <f>+G121</f>
        <v>450000</v>
      </c>
    </row>
    <row r="118" spans="1:7" x14ac:dyDescent="0.2">
      <c r="A118" s="226"/>
      <c r="B118" s="215"/>
      <c r="C118" s="215"/>
      <c r="D118" s="212"/>
      <c r="E118" s="212"/>
      <c r="F118" s="24" t="s">
        <v>2</v>
      </c>
      <c r="G118" s="25"/>
    </row>
    <row r="119" spans="1:7" x14ac:dyDescent="0.2">
      <c r="A119" s="226"/>
      <c r="B119" s="215"/>
      <c r="C119" s="215"/>
      <c r="D119" s="212"/>
      <c r="E119" s="212"/>
      <c r="F119" s="19" t="s">
        <v>25</v>
      </c>
      <c r="G119" s="20">
        <f>G121</f>
        <v>450000</v>
      </c>
    </row>
    <row r="120" spans="1:7" x14ac:dyDescent="0.2">
      <c r="A120" s="226"/>
      <c r="B120" s="215"/>
      <c r="C120" s="215"/>
      <c r="D120" s="213"/>
      <c r="E120" s="212"/>
      <c r="F120" s="21" t="s">
        <v>2</v>
      </c>
      <c r="G120" s="25"/>
    </row>
    <row r="121" spans="1:7" s="68" customFormat="1" x14ac:dyDescent="0.2">
      <c r="A121" s="226"/>
      <c r="B121" s="215"/>
      <c r="C121" s="215"/>
      <c r="D121" s="211">
        <v>1200</v>
      </c>
      <c r="E121" s="212"/>
      <c r="F121" s="19" t="s">
        <v>85</v>
      </c>
      <c r="G121" s="20">
        <f>+G123+G132+G141</f>
        <v>450000</v>
      </c>
    </row>
    <row r="122" spans="1:7" x14ac:dyDescent="0.2">
      <c r="A122" s="226"/>
      <c r="B122" s="215"/>
      <c r="C122" s="215"/>
      <c r="D122" s="212"/>
      <c r="E122" s="213"/>
      <c r="F122" s="43" t="s">
        <v>38</v>
      </c>
      <c r="G122" s="25"/>
    </row>
    <row r="123" spans="1:7" s="73" customFormat="1" ht="18.75" customHeight="1" x14ac:dyDescent="0.2">
      <c r="A123" s="226"/>
      <c r="B123" s="215"/>
      <c r="C123" s="215"/>
      <c r="D123" s="212"/>
      <c r="E123" s="220">
        <v>11001</v>
      </c>
      <c r="F123" s="71" t="s">
        <v>248</v>
      </c>
      <c r="G123" s="9">
        <f>G125</f>
        <v>40000</v>
      </c>
    </row>
    <row r="124" spans="1:7" s="73" customFormat="1" x14ac:dyDescent="0.2">
      <c r="A124" s="226"/>
      <c r="B124" s="215"/>
      <c r="C124" s="215"/>
      <c r="D124" s="212"/>
      <c r="E124" s="221"/>
      <c r="F124" s="69" t="s">
        <v>131</v>
      </c>
      <c r="G124" s="12"/>
    </row>
    <row r="125" spans="1:7" s="73" customFormat="1" x14ac:dyDescent="0.2">
      <c r="A125" s="226"/>
      <c r="B125" s="215"/>
      <c r="C125" s="215"/>
      <c r="D125" s="212"/>
      <c r="E125" s="221"/>
      <c r="F125" s="70" t="s">
        <v>132</v>
      </c>
      <c r="G125" s="12">
        <f>G127</f>
        <v>40000</v>
      </c>
    </row>
    <row r="126" spans="1:7" s="73" customFormat="1" ht="15.75" customHeight="1" x14ac:dyDescent="0.2">
      <c r="A126" s="226"/>
      <c r="B126" s="215"/>
      <c r="C126" s="215"/>
      <c r="D126" s="212"/>
      <c r="E126" s="221"/>
      <c r="F126" s="69" t="s">
        <v>133</v>
      </c>
      <c r="G126" s="12"/>
    </row>
    <row r="127" spans="1:7" s="73" customFormat="1" ht="14.25" x14ac:dyDescent="0.2">
      <c r="A127" s="226"/>
      <c r="B127" s="215"/>
      <c r="C127" s="215"/>
      <c r="D127" s="212"/>
      <c r="E127" s="221"/>
      <c r="F127" s="71" t="s">
        <v>104</v>
      </c>
      <c r="G127" s="9">
        <f>G129</f>
        <v>40000</v>
      </c>
    </row>
    <row r="128" spans="1:7" s="73" customFormat="1" ht="14.25" x14ac:dyDescent="0.2">
      <c r="A128" s="226"/>
      <c r="B128" s="215"/>
      <c r="C128" s="215"/>
      <c r="D128" s="212"/>
      <c r="E128" s="221"/>
      <c r="F128" s="71" t="s">
        <v>105</v>
      </c>
      <c r="G128" s="27">
        <f>G129</f>
        <v>40000</v>
      </c>
    </row>
    <row r="129" spans="1:9" s="73" customFormat="1" ht="14.25" x14ac:dyDescent="0.2">
      <c r="A129" s="226"/>
      <c r="B129" s="215"/>
      <c r="C129" s="215"/>
      <c r="D129" s="212"/>
      <c r="E129" s="221"/>
      <c r="F129" s="71" t="s">
        <v>249</v>
      </c>
      <c r="G129" s="27">
        <f>G131</f>
        <v>40000</v>
      </c>
    </row>
    <row r="130" spans="1:9" s="73" customFormat="1" ht="16.5" customHeight="1" x14ac:dyDescent="0.2">
      <c r="A130" s="226"/>
      <c r="B130" s="215"/>
      <c r="C130" s="215"/>
      <c r="D130" s="212"/>
      <c r="E130" s="221"/>
      <c r="F130" s="69" t="s">
        <v>250</v>
      </c>
      <c r="G130" s="27"/>
    </row>
    <row r="131" spans="1:9" s="73" customFormat="1" x14ac:dyDescent="0.2">
      <c r="A131" s="226"/>
      <c r="B131" s="215"/>
      <c r="C131" s="215"/>
      <c r="D131" s="213"/>
      <c r="E131" s="222"/>
      <c r="F131" s="72" t="s">
        <v>251</v>
      </c>
      <c r="G131" s="12">
        <f>+'2'!D30</f>
        <v>40000</v>
      </c>
      <c r="I131" s="74"/>
    </row>
    <row r="132" spans="1:9" s="73" customFormat="1" ht="18.75" customHeight="1" x14ac:dyDescent="0.2">
      <c r="A132" s="226"/>
      <c r="B132" s="215"/>
      <c r="C132" s="215"/>
      <c r="D132" s="85"/>
      <c r="E132" s="220">
        <v>11003</v>
      </c>
      <c r="F132" s="75" t="s">
        <v>87</v>
      </c>
      <c r="G132" s="9">
        <f>G134</f>
        <v>400000</v>
      </c>
    </row>
    <row r="133" spans="1:9" s="73" customFormat="1" x14ac:dyDescent="0.2">
      <c r="A133" s="226"/>
      <c r="B133" s="215"/>
      <c r="C133" s="215"/>
      <c r="D133" s="85"/>
      <c r="E133" s="221"/>
      <c r="F133" s="13" t="s">
        <v>39</v>
      </c>
      <c r="G133" s="12"/>
    </row>
    <row r="134" spans="1:9" s="73" customFormat="1" x14ac:dyDescent="0.2">
      <c r="A134" s="226"/>
      <c r="B134" s="215"/>
      <c r="C134" s="215"/>
      <c r="D134" s="85"/>
      <c r="E134" s="221"/>
      <c r="F134" s="59" t="s">
        <v>25</v>
      </c>
      <c r="G134" s="12">
        <f>G136</f>
        <v>400000</v>
      </c>
    </row>
    <row r="135" spans="1:9" s="73" customFormat="1" ht="15.75" customHeight="1" x14ac:dyDescent="0.2">
      <c r="A135" s="226"/>
      <c r="B135" s="215"/>
      <c r="C135" s="215"/>
      <c r="D135" s="85"/>
      <c r="E135" s="221"/>
      <c r="F135" s="13" t="s">
        <v>40</v>
      </c>
      <c r="G135" s="12"/>
    </row>
    <row r="136" spans="1:9" s="73" customFormat="1" x14ac:dyDescent="0.2">
      <c r="A136" s="226"/>
      <c r="B136" s="215"/>
      <c r="C136" s="215"/>
      <c r="D136" s="85"/>
      <c r="E136" s="221"/>
      <c r="F136" s="29" t="s">
        <v>4</v>
      </c>
      <c r="G136" s="9">
        <f>G138</f>
        <v>400000</v>
      </c>
    </row>
    <row r="137" spans="1:9" s="73" customFormat="1" x14ac:dyDescent="0.2">
      <c r="A137" s="226"/>
      <c r="B137" s="215"/>
      <c r="C137" s="215"/>
      <c r="D137" s="85"/>
      <c r="E137" s="221"/>
      <c r="F137" s="29" t="s">
        <v>5</v>
      </c>
      <c r="G137" s="27">
        <f>G138</f>
        <v>400000</v>
      </c>
    </row>
    <row r="138" spans="1:9" s="73" customFormat="1" x14ac:dyDescent="0.2">
      <c r="A138" s="226"/>
      <c r="B138" s="215"/>
      <c r="C138" s="215"/>
      <c r="D138" s="85"/>
      <c r="E138" s="221"/>
      <c r="F138" s="29" t="s">
        <v>78</v>
      </c>
      <c r="G138" s="27">
        <f>G140</f>
        <v>400000</v>
      </c>
    </row>
    <row r="139" spans="1:9" s="73" customFormat="1" x14ac:dyDescent="0.2">
      <c r="A139" s="226"/>
      <c r="B139" s="215"/>
      <c r="C139" s="215"/>
      <c r="D139" s="85"/>
      <c r="E139" s="221"/>
      <c r="F139" s="13" t="s">
        <v>77</v>
      </c>
      <c r="G139" s="27"/>
    </row>
    <row r="140" spans="1:9" s="73" customFormat="1" x14ac:dyDescent="0.2">
      <c r="A140" s="226"/>
      <c r="B140" s="215"/>
      <c r="C140" s="215"/>
      <c r="D140" s="86"/>
      <c r="E140" s="222"/>
      <c r="F140" s="13" t="s">
        <v>79</v>
      </c>
      <c r="G140" s="12">
        <f>+'2'!D37</f>
        <v>400000</v>
      </c>
      <c r="I140" s="74"/>
    </row>
    <row r="141" spans="1:9" s="73" customFormat="1" ht="29.25" customHeight="1" x14ac:dyDescent="0.2">
      <c r="A141" s="226"/>
      <c r="B141" s="215"/>
      <c r="C141" s="215"/>
      <c r="D141" s="220"/>
      <c r="E141" s="220">
        <v>11006</v>
      </c>
      <c r="F141" s="71" t="s">
        <v>252</v>
      </c>
      <c r="G141" s="9">
        <f>G143</f>
        <v>10000</v>
      </c>
    </row>
    <row r="142" spans="1:9" x14ac:dyDescent="0.2">
      <c r="A142" s="226"/>
      <c r="B142" s="215"/>
      <c r="C142" s="215"/>
      <c r="D142" s="221"/>
      <c r="E142" s="221"/>
      <c r="F142" s="69" t="s">
        <v>131</v>
      </c>
      <c r="G142" s="22"/>
    </row>
    <row r="143" spans="1:9" x14ac:dyDescent="0.2">
      <c r="A143" s="226"/>
      <c r="B143" s="215"/>
      <c r="C143" s="215"/>
      <c r="D143" s="221"/>
      <c r="E143" s="221"/>
      <c r="F143" s="70" t="s">
        <v>132</v>
      </c>
      <c r="G143" s="12">
        <f>G145</f>
        <v>10000</v>
      </c>
    </row>
    <row r="144" spans="1:9" ht="15.75" customHeight="1" x14ac:dyDescent="0.2">
      <c r="A144" s="226"/>
      <c r="B144" s="215"/>
      <c r="C144" s="215"/>
      <c r="D144" s="221"/>
      <c r="E144" s="221"/>
      <c r="F144" s="69" t="s">
        <v>133</v>
      </c>
      <c r="G144" s="12"/>
    </row>
    <row r="145" spans="1:9" x14ac:dyDescent="0.2">
      <c r="A145" s="226"/>
      <c r="B145" s="215"/>
      <c r="C145" s="215"/>
      <c r="D145" s="221"/>
      <c r="E145" s="221"/>
      <c r="F145" s="69" t="s">
        <v>104</v>
      </c>
      <c r="G145" s="9">
        <f>G147</f>
        <v>10000</v>
      </c>
    </row>
    <row r="146" spans="1:9" x14ac:dyDescent="0.2">
      <c r="A146" s="226"/>
      <c r="B146" s="215"/>
      <c r="C146" s="215"/>
      <c r="D146" s="221"/>
      <c r="E146" s="221"/>
      <c r="F146" s="69" t="s">
        <v>105</v>
      </c>
      <c r="G146" s="27">
        <f>G147</f>
        <v>10000</v>
      </c>
    </row>
    <row r="147" spans="1:9" x14ac:dyDescent="0.2">
      <c r="A147" s="226"/>
      <c r="B147" s="215"/>
      <c r="C147" s="215"/>
      <c r="D147" s="221"/>
      <c r="E147" s="221"/>
      <c r="F147" s="69" t="s">
        <v>134</v>
      </c>
      <c r="G147" s="27">
        <f>G149</f>
        <v>10000</v>
      </c>
    </row>
    <row r="148" spans="1:9" x14ac:dyDescent="0.2">
      <c r="A148" s="226"/>
      <c r="B148" s="215"/>
      <c r="C148" s="215"/>
      <c r="D148" s="221"/>
      <c r="E148" s="221"/>
      <c r="F148" s="69" t="s">
        <v>77</v>
      </c>
      <c r="G148" s="27"/>
    </row>
    <row r="149" spans="1:9" x14ac:dyDescent="0.2">
      <c r="A149" s="226"/>
      <c r="B149" s="216"/>
      <c r="C149" s="216"/>
      <c r="D149" s="222"/>
      <c r="E149" s="222"/>
      <c r="F149" s="72" t="s">
        <v>113</v>
      </c>
      <c r="G149" s="12">
        <f>+'2'!D44</f>
        <v>10000</v>
      </c>
      <c r="I149" s="34"/>
    </row>
    <row r="150" spans="1:9" x14ac:dyDescent="0.2">
      <c r="A150" s="215"/>
      <c r="B150" s="214" t="s">
        <v>118</v>
      </c>
      <c r="C150" s="214"/>
      <c r="D150" s="217"/>
      <c r="E150" s="211"/>
      <c r="F150" s="32" t="s">
        <v>141</v>
      </c>
      <c r="G150" s="20">
        <f>+G152</f>
        <v>-70000</v>
      </c>
    </row>
    <row r="151" spans="1:9" x14ac:dyDescent="0.2">
      <c r="A151" s="215"/>
      <c r="B151" s="215"/>
      <c r="C151" s="216"/>
      <c r="D151" s="218"/>
      <c r="E151" s="212"/>
      <c r="F151" s="21" t="s">
        <v>2</v>
      </c>
      <c r="G151" s="22"/>
    </row>
    <row r="152" spans="1:9" x14ac:dyDescent="0.2">
      <c r="A152" s="215"/>
      <c r="B152" s="215"/>
      <c r="C152" s="214" t="s">
        <v>30</v>
      </c>
      <c r="D152" s="218"/>
      <c r="E152" s="212"/>
      <c r="F152" s="32" t="s">
        <v>141</v>
      </c>
      <c r="G152" s="20">
        <f>+G156</f>
        <v>-70000</v>
      </c>
    </row>
    <row r="153" spans="1:9" x14ac:dyDescent="0.2">
      <c r="A153" s="215"/>
      <c r="B153" s="215"/>
      <c r="C153" s="215"/>
      <c r="D153" s="218"/>
      <c r="E153" s="212"/>
      <c r="F153" s="24" t="s">
        <v>2</v>
      </c>
      <c r="G153" s="25"/>
    </row>
    <row r="154" spans="1:9" x14ac:dyDescent="0.2">
      <c r="A154" s="215"/>
      <c r="B154" s="215"/>
      <c r="C154" s="215"/>
      <c r="D154" s="218"/>
      <c r="E154" s="212"/>
      <c r="F154" s="19" t="s">
        <v>25</v>
      </c>
      <c r="G154" s="20">
        <f t="shared" ref="G154" si="0">G156</f>
        <v>-70000</v>
      </c>
    </row>
    <row r="155" spans="1:9" x14ac:dyDescent="0.2">
      <c r="A155" s="215"/>
      <c r="B155" s="215"/>
      <c r="C155" s="215"/>
      <c r="D155" s="219"/>
      <c r="E155" s="212"/>
      <c r="F155" s="21" t="s">
        <v>2</v>
      </c>
      <c r="G155" s="25"/>
    </row>
    <row r="156" spans="1:9" x14ac:dyDescent="0.2">
      <c r="A156" s="215"/>
      <c r="B156" s="215"/>
      <c r="C156" s="215"/>
      <c r="D156" s="211">
        <v>1003</v>
      </c>
      <c r="E156" s="212"/>
      <c r="F156" s="31" t="str">
        <f>+'1'!B14</f>
        <v>Հանրային առողջության պահպանում</v>
      </c>
      <c r="G156" s="20">
        <f>+G158</f>
        <v>-70000</v>
      </c>
    </row>
    <row r="157" spans="1:9" x14ac:dyDescent="0.2">
      <c r="A157" s="215"/>
      <c r="B157" s="215"/>
      <c r="C157" s="215"/>
      <c r="D157" s="212"/>
      <c r="E157" s="213"/>
      <c r="F157" s="43" t="s">
        <v>38</v>
      </c>
      <c r="G157" s="25"/>
    </row>
    <row r="158" spans="1:9" ht="19.5" customHeight="1" x14ac:dyDescent="0.2">
      <c r="A158" s="215"/>
      <c r="B158" s="215"/>
      <c r="C158" s="215"/>
      <c r="D158" s="212"/>
      <c r="E158" s="211">
        <v>11002</v>
      </c>
      <c r="F158" s="31" t="s">
        <v>143</v>
      </c>
      <c r="G158" s="20">
        <f>+G162</f>
        <v>-70000</v>
      </c>
    </row>
    <row r="159" spans="1:9" x14ac:dyDescent="0.2">
      <c r="A159" s="215"/>
      <c r="B159" s="215"/>
      <c r="C159" s="215"/>
      <c r="D159" s="212"/>
      <c r="E159" s="212"/>
      <c r="F159" s="43" t="s">
        <v>39</v>
      </c>
      <c r="G159" s="22"/>
    </row>
    <row r="160" spans="1:9" x14ac:dyDescent="0.2">
      <c r="A160" s="215"/>
      <c r="B160" s="215"/>
      <c r="C160" s="215"/>
      <c r="D160" s="212"/>
      <c r="E160" s="212"/>
      <c r="F160" s="42" t="s">
        <v>25</v>
      </c>
      <c r="G160" s="12"/>
    </row>
    <row r="161" spans="1:7" ht="16.5" customHeight="1" x14ac:dyDescent="0.2">
      <c r="A161" s="215"/>
      <c r="B161" s="215"/>
      <c r="C161" s="215"/>
      <c r="D161" s="212"/>
      <c r="E161" s="212"/>
      <c r="F161" s="43" t="s">
        <v>40</v>
      </c>
      <c r="G161" s="12"/>
    </row>
    <row r="162" spans="1:7" x14ac:dyDescent="0.2">
      <c r="A162" s="215"/>
      <c r="B162" s="215"/>
      <c r="C162" s="215"/>
      <c r="D162" s="212"/>
      <c r="E162" s="212"/>
      <c r="F162" s="31" t="s">
        <v>104</v>
      </c>
      <c r="G162" s="9">
        <f>G164</f>
        <v>-70000</v>
      </c>
    </row>
    <row r="163" spans="1:7" x14ac:dyDescent="0.2">
      <c r="A163" s="215"/>
      <c r="B163" s="215"/>
      <c r="C163" s="215"/>
      <c r="D163" s="212"/>
      <c r="E163" s="212"/>
      <c r="F163" s="31" t="s">
        <v>105</v>
      </c>
      <c r="G163" s="9">
        <f t="shared" ref="G163" si="1">G164</f>
        <v>-70000</v>
      </c>
    </row>
    <row r="164" spans="1:7" x14ac:dyDescent="0.2">
      <c r="A164" s="215"/>
      <c r="B164" s="215"/>
      <c r="C164" s="215"/>
      <c r="D164" s="212"/>
      <c r="E164" s="212"/>
      <c r="F164" s="31" t="s">
        <v>134</v>
      </c>
      <c r="G164" s="9">
        <f>+G165</f>
        <v>-70000</v>
      </c>
    </row>
    <row r="165" spans="1:7" x14ac:dyDescent="0.2">
      <c r="A165" s="216"/>
      <c r="B165" s="216"/>
      <c r="C165" s="216"/>
      <c r="D165" s="213"/>
      <c r="E165" s="213"/>
      <c r="F165" s="42" t="s">
        <v>142</v>
      </c>
      <c r="G165" s="12">
        <f>+'1'!C14</f>
        <v>-70000</v>
      </c>
    </row>
    <row r="166" spans="1:7" x14ac:dyDescent="0.2">
      <c r="A166" s="227"/>
      <c r="B166" s="214" t="s">
        <v>108</v>
      </c>
      <c r="C166" s="211"/>
      <c r="D166" s="211"/>
      <c r="E166" s="211"/>
      <c r="F166" s="23" t="s">
        <v>109</v>
      </c>
      <c r="G166" s="20">
        <f>+G168</f>
        <v>93186.1</v>
      </c>
    </row>
    <row r="167" spans="1:7" x14ac:dyDescent="0.2">
      <c r="A167" s="228"/>
      <c r="B167" s="215"/>
      <c r="C167" s="213"/>
      <c r="D167" s="212"/>
      <c r="E167" s="212"/>
      <c r="F167" s="21" t="s">
        <v>2</v>
      </c>
      <c r="G167" s="22"/>
    </row>
    <row r="168" spans="1:7" x14ac:dyDescent="0.2">
      <c r="A168" s="228"/>
      <c r="B168" s="215"/>
      <c r="C168" s="214" t="s">
        <v>30</v>
      </c>
      <c r="D168" s="212"/>
      <c r="E168" s="212"/>
      <c r="F168" s="23" t="s">
        <v>103</v>
      </c>
      <c r="G168" s="20">
        <f>G172</f>
        <v>93186.1</v>
      </c>
    </row>
    <row r="169" spans="1:7" x14ac:dyDescent="0.2">
      <c r="A169" s="228"/>
      <c r="B169" s="215"/>
      <c r="C169" s="215"/>
      <c r="D169" s="212"/>
      <c r="E169" s="212"/>
      <c r="F169" s="24" t="s">
        <v>2</v>
      </c>
      <c r="G169" s="25"/>
    </row>
    <row r="170" spans="1:7" x14ac:dyDescent="0.2">
      <c r="A170" s="228"/>
      <c r="B170" s="215"/>
      <c r="C170" s="215"/>
      <c r="D170" s="212"/>
      <c r="E170" s="212"/>
      <c r="F170" s="19" t="s">
        <v>25</v>
      </c>
      <c r="G170" s="20">
        <f>G172</f>
        <v>93186.1</v>
      </c>
    </row>
    <row r="171" spans="1:7" x14ac:dyDescent="0.2">
      <c r="A171" s="228"/>
      <c r="B171" s="215"/>
      <c r="C171" s="215"/>
      <c r="D171" s="213"/>
      <c r="E171" s="212"/>
      <c r="F171" s="21" t="s">
        <v>2</v>
      </c>
      <c r="G171" s="25"/>
    </row>
    <row r="172" spans="1:7" x14ac:dyDescent="0.2">
      <c r="A172" s="228"/>
      <c r="B172" s="215"/>
      <c r="C172" s="215"/>
      <c r="D172" s="211">
        <v>1142</v>
      </c>
      <c r="E172" s="212"/>
      <c r="F172" s="61" t="s">
        <v>91</v>
      </c>
      <c r="G172" s="20">
        <f>G174</f>
        <v>93186.1</v>
      </c>
    </row>
    <row r="173" spans="1:7" x14ac:dyDescent="0.2">
      <c r="A173" s="228"/>
      <c r="B173" s="215"/>
      <c r="C173" s="215"/>
      <c r="D173" s="212"/>
      <c r="E173" s="213"/>
      <c r="F173" s="43" t="s">
        <v>38</v>
      </c>
      <c r="G173" s="25"/>
    </row>
    <row r="174" spans="1:7" ht="15" customHeight="1" x14ac:dyDescent="0.2">
      <c r="A174" s="228"/>
      <c r="B174" s="215"/>
      <c r="C174" s="215"/>
      <c r="D174" s="212"/>
      <c r="E174" s="211">
        <v>11001</v>
      </c>
      <c r="F174" s="61" t="s">
        <v>100</v>
      </c>
      <c r="G174" s="20">
        <f>G176</f>
        <v>93186.1</v>
      </c>
    </row>
    <row r="175" spans="1:7" x14ac:dyDescent="0.2">
      <c r="A175" s="228"/>
      <c r="B175" s="215"/>
      <c r="C175" s="215"/>
      <c r="D175" s="212"/>
      <c r="E175" s="212"/>
      <c r="F175" s="43" t="s">
        <v>39</v>
      </c>
      <c r="G175" s="22"/>
    </row>
    <row r="176" spans="1:7" x14ac:dyDescent="0.2">
      <c r="A176" s="228"/>
      <c r="B176" s="215"/>
      <c r="C176" s="215"/>
      <c r="D176" s="212"/>
      <c r="E176" s="212"/>
      <c r="F176" s="42" t="s">
        <v>25</v>
      </c>
      <c r="G176" s="12">
        <f>G178</f>
        <v>93186.1</v>
      </c>
    </row>
    <row r="177" spans="1:7" ht="15.75" customHeight="1" x14ac:dyDescent="0.2">
      <c r="A177" s="228"/>
      <c r="B177" s="215"/>
      <c r="C177" s="215"/>
      <c r="D177" s="212"/>
      <c r="E177" s="212"/>
      <c r="F177" s="43" t="s">
        <v>40</v>
      </c>
      <c r="G177" s="12"/>
    </row>
    <row r="178" spans="1:7" x14ac:dyDescent="0.2">
      <c r="A178" s="228"/>
      <c r="B178" s="215"/>
      <c r="C178" s="215"/>
      <c r="D178" s="212"/>
      <c r="E178" s="212"/>
      <c r="F178" s="26" t="s">
        <v>104</v>
      </c>
      <c r="G178" s="9">
        <f>G180</f>
        <v>93186.1</v>
      </c>
    </row>
    <row r="179" spans="1:7" x14ac:dyDescent="0.2">
      <c r="A179" s="228"/>
      <c r="B179" s="215"/>
      <c r="C179" s="215"/>
      <c r="D179" s="212"/>
      <c r="E179" s="212"/>
      <c r="F179" s="26" t="s">
        <v>105</v>
      </c>
      <c r="G179" s="27">
        <f>G180</f>
        <v>93186.1</v>
      </c>
    </row>
    <row r="180" spans="1:7" x14ac:dyDescent="0.2">
      <c r="A180" s="228"/>
      <c r="B180" s="215"/>
      <c r="C180" s="215"/>
      <c r="D180" s="212"/>
      <c r="E180" s="212"/>
      <c r="F180" s="26" t="s">
        <v>106</v>
      </c>
      <c r="G180" s="27">
        <f>G182</f>
        <v>93186.1</v>
      </c>
    </row>
    <row r="181" spans="1:7" x14ac:dyDescent="0.2">
      <c r="A181" s="228"/>
      <c r="B181" s="215"/>
      <c r="C181" s="215"/>
      <c r="D181" s="212"/>
      <c r="E181" s="212"/>
      <c r="F181" s="26" t="s">
        <v>107</v>
      </c>
      <c r="G181" s="27"/>
    </row>
    <row r="182" spans="1:7" ht="27" x14ac:dyDescent="0.2">
      <c r="A182" s="229"/>
      <c r="B182" s="216"/>
      <c r="C182" s="216"/>
      <c r="D182" s="213"/>
      <c r="E182" s="213"/>
      <c r="F182" s="26" t="s">
        <v>110</v>
      </c>
      <c r="G182" s="12">
        <f>+'1'!C9</f>
        <v>93186.1</v>
      </c>
    </row>
    <row r="183" spans="1:7" x14ac:dyDescent="0.2">
      <c r="A183" s="224" t="s">
        <v>65</v>
      </c>
      <c r="B183" s="223"/>
      <c r="C183" s="223"/>
      <c r="D183" s="211"/>
      <c r="E183" s="211"/>
      <c r="F183" s="19" t="s">
        <v>66</v>
      </c>
      <c r="G183" s="20">
        <f>G185</f>
        <v>-1516754.9</v>
      </c>
    </row>
    <row r="184" spans="1:7" x14ac:dyDescent="0.2">
      <c r="A184" s="224"/>
      <c r="B184" s="223"/>
      <c r="C184" s="223"/>
      <c r="D184" s="212"/>
      <c r="E184" s="212"/>
      <c r="F184" s="21" t="s">
        <v>2</v>
      </c>
      <c r="G184" s="22"/>
    </row>
    <row r="185" spans="1:7" x14ac:dyDescent="0.2">
      <c r="A185" s="224"/>
      <c r="B185" s="224" t="s">
        <v>30</v>
      </c>
      <c r="C185" s="223"/>
      <c r="D185" s="212"/>
      <c r="E185" s="212"/>
      <c r="F185" s="19" t="s">
        <v>67</v>
      </c>
      <c r="G185" s="20">
        <f>G187</f>
        <v>-1516754.9</v>
      </c>
    </row>
    <row r="186" spans="1:7" x14ac:dyDescent="0.2">
      <c r="A186" s="224"/>
      <c r="B186" s="224"/>
      <c r="C186" s="223"/>
      <c r="D186" s="212"/>
      <c r="E186" s="212"/>
      <c r="F186" s="21" t="s">
        <v>2</v>
      </c>
      <c r="G186" s="22"/>
    </row>
    <row r="187" spans="1:7" x14ac:dyDescent="0.2">
      <c r="A187" s="224"/>
      <c r="B187" s="224"/>
      <c r="C187" s="224" t="s">
        <v>30</v>
      </c>
      <c r="D187" s="212"/>
      <c r="E187" s="212"/>
      <c r="F187" s="19" t="s">
        <v>51</v>
      </c>
      <c r="G187" s="20">
        <f>G191</f>
        <v>-1516754.9</v>
      </c>
    </row>
    <row r="188" spans="1:7" x14ac:dyDescent="0.2">
      <c r="A188" s="224"/>
      <c r="B188" s="224"/>
      <c r="C188" s="224"/>
      <c r="D188" s="212"/>
      <c r="E188" s="212"/>
      <c r="F188" s="24" t="s">
        <v>2</v>
      </c>
      <c r="G188" s="25"/>
    </row>
    <row r="189" spans="1:7" x14ac:dyDescent="0.2">
      <c r="A189" s="224"/>
      <c r="B189" s="224"/>
      <c r="C189" s="224"/>
      <c r="D189" s="212"/>
      <c r="E189" s="212"/>
      <c r="F189" s="19" t="s">
        <v>53</v>
      </c>
      <c r="G189" s="20">
        <f>G191</f>
        <v>-1516754.9</v>
      </c>
    </row>
    <row r="190" spans="1:7" x14ac:dyDescent="0.2">
      <c r="A190" s="224"/>
      <c r="B190" s="224"/>
      <c r="C190" s="224"/>
      <c r="D190" s="213"/>
      <c r="E190" s="212"/>
      <c r="F190" s="21" t="s">
        <v>2</v>
      </c>
      <c r="G190" s="25"/>
    </row>
    <row r="191" spans="1:7" x14ac:dyDescent="0.2">
      <c r="A191" s="224"/>
      <c r="B191" s="224"/>
      <c r="C191" s="224"/>
      <c r="D191" s="211">
        <v>1139</v>
      </c>
      <c r="E191" s="212"/>
      <c r="F191" s="31" t="s">
        <v>51</v>
      </c>
      <c r="G191" s="20">
        <f>G193</f>
        <v>-1516754.9</v>
      </c>
    </row>
    <row r="192" spans="1:7" x14ac:dyDescent="0.2">
      <c r="A192" s="224"/>
      <c r="B192" s="224"/>
      <c r="C192" s="224"/>
      <c r="D192" s="212"/>
      <c r="E192" s="213"/>
      <c r="F192" s="43" t="s">
        <v>38</v>
      </c>
      <c r="G192" s="25"/>
    </row>
    <row r="193" spans="1:7" x14ac:dyDescent="0.2">
      <c r="A193" s="224"/>
      <c r="B193" s="224"/>
      <c r="C193" s="224"/>
      <c r="D193" s="212"/>
      <c r="E193" s="223">
        <v>11001</v>
      </c>
      <c r="F193" s="31" t="s">
        <v>51</v>
      </c>
      <c r="G193" s="20">
        <f>G195</f>
        <v>-1516754.9</v>
      </c>
    </row>
    <row r="194" spans="1:7" x14ac:dyDescent="0.2">
      <c r="A194" s="224"/>
      <c r="B194" s="224"/>
      <c r="C194" s="224"/>
      <c r="D194" s="212"/>
      <c r="E194" s="223"/>
      <c r="F194" s="43" t="s">
        <v>39</v>
      </c>
      <c r="G194" s="22"/>
    </row>
    <row r="195" spans="1:7" x14ac:dyDescent="0.2">
      <c r="A195" s="224"/>
      <c r="B195" s="224"/>
      <c r="C195" s="224"/>
      <c r="D195" s="212"/>
      <c r="E195" s="223"/>
      <c r="F195" s="42" t="s">
        <v>53</v>
      </c>
      <c r="G195" s="12">
        <f>G197</f>
        <v>-1516754.9</v>
      </c>
    </row>
    <row r="196" spans="1:7" ht="16.5" customHeight="1" x14ac:dyDescent="0.2">
      <c r="A196" s="224"/>
      <c r="B196" s="224"/>
      <c r="C196" s="224"/>
      <c r="D196" s="212"/>
      <c r="E196" s="223"/>
      <c r="F196" s="43" t="s">
        <v>40</v>
      </c>
      <c r="G196" s="12"/>
    </row>
    <row r="197" spans="1:7" x14ac:dyDescent="0.2">
      <c r="A197" s="224"/>
      <c r="B197" s="224"/>
      <c r="C197" s="224"/>
      <c r="D197" s="212"/>
      <c r="E197" s="223"/>
      <c r="F197" s="31" t="s">
        <v>4</v>
      </c>
      <c r="G197" s="9">
        <f>G199</f>
        <v>-1516754.9</v>
      </c>
    </row>
    <row r="198" spans="1:7" x14ac:dyDescent="0.2">
      <c r="A198" s="224"/>
      <c r="B198" s="224"/>
      <c r="C198" s="224"/>
      <c r="D198" s="212"/>
      <c r="E198" s="223"/>
      <c r="F198" s="31" t="s">
        <v>5</v>
      </c>
      <c r="G198" s="9">
        <f>G199</f>
        <v>-1516754.9</v>
      </c>
    </row>
    <row r="199" spans="1:7" x14ac:dyDescent="0.2">
      <c r="A199" s="224"/>
      <c r="B199" s="224"/>
      <c r="C199" s="224"/>
      <c r="D199" s="212"/>
      <c r="E199" s="223"/>
      <c r="F199" s="31" t="s">
        <v>31</v>
      </c>
      <c r="G199" s="9">
        <f>G200</f>
        <v>-1516754.9</v>
      </c>
    </row>
    <row r="200" spans="1:7" x14ac:dyDescent="0.2">
      <c r="A200" s="224"/>
      <c r="B200" s="224"/>
      <c r="C200" s="224"/>
      <c r="D200" s="213"/>
      <c r="E200" s="223"/>
      <c r="F200" s="84" t="s">
        <v>76</v>
      </c>
      <c r="G200" s="12">
        <f>+'1'!C16</f>
        <v>-1516754.9</v>
      </c>
    </row>
  </sheetData>
  <mergeCells count="85">
    <mergeCell ref="D191:D200"/>
    <mergeCell ref="E193:E200"/>
    <mergeCell ref="D183:D190"/>
    <mergeCell ref="E183:E192"/>
    <mergeCell ref="A183:A200"/>
    <mergeCell ref="B183:B184"/>
    <mergeCell ref="C183:C186"/>
    <mergeCell ref="B185:B200"/>
    <mergeCell ref="C187:C200"/>
    <mergeCell ref="A6:C6"/>
    <mergeCell ref="F6:F7"/>
    <mergeCell ref="D6:E6"/>
    <mergeCell ref="C9:C12"/>
    <mergeCell ref="B9:B10"/>
    <mergeCell ref="A8:F8"/>
    <mergeCell ref="A9:A66"/>
    <mergeCell ref="E9:E16"/>
    <mergeCell ref="B11:B25"/>
    <mergeCell ref="C13:C25"/>
    <mergeCell ref="D15:D25"/>
    <mergeCell ref="E17:E25"/>
    <mergeCell ref="A1:G1"/>
    <mergeCell ref="A2:G2"/>
    <mergeCell ref="A3:G3"/>
    <mergeCell ref="A4:G4"/>
    <mergeCell ref="A5:G5"/>
    <mergeCell ref="E102:E107"/>
    <mergeCell ref="D106:D116"/>
    <mergeCell ref="E108:E116"/>
    <mergeCell ref="E26:E31"/>
    <mergeCell ref="E32:E40"/>
    <mergeCell ref="E41:E42"/>
    <mergeCell ref="E93:E101"/>
    <mergeCell ref="E43:E51"/>
    <mergeCell ref="A67:A149"/>
    <mergeCell ref="A150:A165"/>
    <mergeCell ref="A166:A182"/>
    <mergeCell ref="D9:D14"/>
    <mergeCell ref="B26:B51"/>
    <mergeCell ref="D26:D29"/>
    <mergeCell ref="D30:D40"/>
    <mergeCell ref="C26:C40"/>
    <mergeCell ref="C41:C51"/>
    <mergeCell ref="D41:D51"/>
    <mergeCell ref="B52:B66"/>
    <mergeCell ref="C52:C66"/>
    <mergeCell ref="D52:D55"/>
    <mergeCell ref="C102:C116"/>
    <mergeCell ref="D102:D105"/>
    <mergeCell ref="C69:C101"/>
    <mergeCell ref="C117:C149"/>
    <mergeCell ref="B102:B149"/>
    <mergeCell ref="D141:D149"/>
    <mergeCell ref="E141:E149"/>
    <mergeCell ref="E52:E57"/>
    <mergeCell ref="D56:D66"/>
    <mergeCell ref="E58:E66"/>
    <mergeCell ref="B67:B101"/>
    <mergeCell ref="C67:C68"/>
    <mergeCell ref="D67:D72"/>
    <mergeCell ref="E67:E74"/>
    <mergeCell ref="D73:D83"/>
    <mergeCell ref="E75:E83"/>
    <mergeCell ref="E84:E92"/>
    <mergeCell ref="D84:D92"/>
    <mergeCell ref="D93:D101"/>
    <mergeCell ref="D117:D120"/>
    <mergeCell ref="D121:D131"/>
    <mergeCell ref="E117:E122"/>
    <mergeCell ref="E123:E131"/>
    <mergeCell ref="E132:E140"/>
    <mergeCell ref="B150:B165"/>
    <mergeCell ref="C150:C151"/>
    <mergeCell ref="D150:D155"/>
    <mergeCell ref="E150:E157"/>
    <mergeCell ref="C152:C165"/>
    <mergeCell ref="D156:D165"/>
    <mergeCell ref="E158:E165"/>
    <mergeCell ref="E166:E173"/>
    <mergeCell ref="E174:E182"/>
    <mergeCell ref="B166:B182"/>
    <mergeCell ref="C166:C167"/>
    <mergeCell ref="C168:C182"/>
    <mergeCell ref="D166:D171"/>
    <mergeCell ref="D172:D182"/>
  </mergeCells>
  <pageMargins left="0.17" right="0.17" top="0.15748031496062992" bottom="0.15748031496062992" header="0.15748031496062992" footer="0.15748031496062992"/>
  <pageSetup paperSize="9" scale="86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workbookViewId="0">
      <selection activeCell="D1" sqref="D1:E1"/>
    </sheetView>
  </sheetViews>
  <sheetFormatPr defaultRowHeight="13.5" x14ac:dyDescent="0.2"/>
  <cols>
    <col min="1" max="1" width="13.5703125" style="123" customWidth="1"/>
    <col min="2" max="2" width="13.85546875" style="123" customWidth="1"/>
    <col min="3" max="3" width="67" style="123" customWidth="1"/>
    <col min="4" max="4" width="31.42578125" style="123" customWidth="1"/>
    <col min="5" max="5" width="21.140625" style="123" customWidth="1"/>
    <col min="6" max="6" width="19" style="123" bestFit="1" customWidth="1"/>
    <col min="7" max="7" width="22" style="123" customWidth="1"/>
    <col min="8" max="256" width="9.140625" style="123"/>
    <col min="257" max="257" width="13.5703125" style="123" customWidth="1"/>
    <col min="258" max="258" width="13.85546875" style="123" customWidth="1"/>
    <col min="259" max="259" width="67.7109375" style="123" customWidth="1"/>
    <col min="260" max="260" width="28.140625" style="123" customWidth="1"/>
    <col min="261" max="261" width="18.5703125" style="123" customWidth="1"/>
    <col min="262" max="262" width="19" style="123" bestFit="1" customWidth="1"/>
    <col min="263" max="263" width="22" style="123" customWidth="1"/>
    <col min="264" max="512" width="9.140625" style="123"/>
    <col min="513" max="513" width="13.5703125" style="123" customWidth="1"/>
    <col min="514" max="514" width="13.85546875" style="123" customWidth="1"/>
    <col min="515" max="515" width="67.7109375" style="123" customWidth="1"/>
    <col min="516" max="516" width="28.140625" style="123" customWidth="1"/>
    <col min="517" max="517" width="18.5703125" style="123" customWidth="1"/>
    <col min="518" max="518" width="19" style="123" bestFit="1" customWidth="1"/>
    <col min="519" max="519" width="22" style="123" customWidth="1"/>
    <col min="520" max="768" width="9.140625" style="123"/>
    <col min="769" max="769" width="13.5703125" style="123" customWidth="1"/>
    <col min="770" max="770" width="13.85546875" style="123" customWidth="1"/>
    <col min="771" max="771" width="67.7109375" style="123" customWidth="1"/>
    <col min="772" max="772" width="28.140625" style="123" customWidth="1"/>
    <col min="773" max="773" width="18.5703125" style="123" customWidth="1"/>
    <col min="774" max="774" width="19" style="123" bestFit="1" customWidth="1"/>
    <col min="775" max="775" width="22" style="123" customWidth="1"/>
    <col min="776" max="1024" width="9.140625" style="123"/>
    <col min="1025" max="1025" width="13.5703125" style="123" customWidth="1"/>
    <col min="1026" max="1026" width="13.85546875" style="123" customWidth="1"/>
    <col min="1027" max="1027" width="67.7109375" style="123" customWidth="1"/>
    <col min="1028" max="1028" width="28.140625" style="123" customWidth="1"/>
    <col min="1029" max="1029" width="18.5703125" style="123" customWidth="1"/>
    <col min="1030" max="1030" width="19" style="123" bestFit="1" customWidth="1"/>
    <col min="1031" max="1031" width="22" style="123" customWidth="1"/>
    <col min="1032" max="1280" width="9.140625" style="123"/>
    <col min="1281" max="1281" width="13.5703125" style="123" customWidth="1"/>
    <col min="1282" max="1282" width="13.85546875" style="123" customWidth="1"/>
    <col min="1283" max="1283" width="67.7109375" style="123" customWidth="1"/>
    <col min="1284" max="1284" width="28.140625" style="123" customWidth="1"/>
    <col min="1285" max="1285" width="18.5703125" style="123" customWidth="1"/>
    <col min="1286" max="1286" width="19" style="123" bestFit="1" customWidth="1"/>
    <col min="1287" max="1287" width="22" style="123" customWidth="1"/>
    <col min="1288" max="1536" width="9.140625" style="123"/>
    <col min="1537" max="1537" width="13.5703125" style="123" customWidth="1"/>
    <col min="1538" max="1538" width="13.85546875" style="123" customWidth="1"/>
    <col min="1539" max="1539" width="67.7109375" style="123" customWidth="1"/>
    <col min="1540" max="1540" width="28.140625" style="123" customWidth="1"/>
    <col min="1541" max="1541" width="18.5703125" style="123" customWidth="1"/>
    <col min="1542" max="1542" width="19" style="123" bestFit="1" customWidth="1"/>
    <col min="1543" max="1543" width="22" style="123" customWidth="1"/>
    <col min="1544" max="1792" width="9.140625" style="123"/>
    <col min="1793" max="1793" width="13.5703125" style="123" customWidth="1"/>
    <col min="1794" max="1794" width="13.85546875" style="123" customWidth="1"/>
    <col min="1795" max="1795" width="67.7109375" style="123" customWidth="1"/>
    <col min="1796" max="1796" width="28.140625" style="123" customWidth="1"/>
    <col min="1797" max="1797" width="18.5703125" style="123" customWidth="1"/>
    <col min="1798" max="1798" width="19" style="123" bestFit="1" customWidth="1"/>
    <col min="1799" max="1799" width="22" style="123" customWidth="1"/>
    <col min="1800" max="2048" width="9.140625" style="123"/>
    <col min="2049" max="2049" width="13.5703125" style="123" customWidth="1"/>
    <col min="2050" max="2050" width="13.85546875" style="123" customWidth="1"/>
    <col min="2051" max="2051" width="67.7109375" style="123" customWidth="1"/>
    <col min="2052" max="2052" width="28.140625" style="123" customWidth="1"/>
    <col min="2053" max="2053" width="18.5703125" style="123" customWidth="1"/>
    <col min="2054" max="2054" width="19" style="123" bestFit="1" customWidth="1"/>
    <col min="2055" max="2055" width="22" style="123" customWidth="1"/>
    <col min="2056" max="2304" width="9.140625" style="123"/>
    <col min="2305" max="2305" width="13.5703125" style="123" customWidth="1"/>
    <col min="2306" max="2306" width="13.85546875" style="123" customWidth="1"/>
    <col min="2307" max="2307" width="67.7109375" style="123" customWidth="1"/>
    <col min="2308" max="2308" width="28.140625" style="123" customWidth="1"/>
    <col min="2309" max="2309" width="18.5703125" style="123" customWidth="1"/>
    <col min="2310" max="2310" width="19" style="123" bestFit="1" customWidth="1"/>
    <col min="2311" max="2311" width="22" style="123" customWidth="1"/>
    <col min="2312" max="2560" width="9.140625" style="123"/>
    <col min="2561" max="2561" width="13.5703125" style="123" customWidth="1"/>
    <col min="2562" max="2562" width="13.85546875" style="123" customWidth="1"/>
    <col min="2563" max="2563" width="67.7109375" style="123" customWidth="1"/>
    <col min="2564" max="2564" width="28.140625" style="123" customWidth="1"/>
    <col min="2565" max="2565" width="18.5703125" style="123" customWidth="1"/>
    <col min="2566" max="2566" width="19" style="123" bestFit="1" customWidth="1"/>
    <col min="2567" max="2567" width="22" style="123" customWidth="1"/>
    <col min="2568" max="2816" width="9.140625" style="123"/>
    <col min="2817" max="2817" width="13.5703125" style="123" customWidth="1"/>
    <col min="2818" max="2818" width="13.85546875" style="123" customWidth="1"/>
    <col min="2819" max="2819" width="67.7109375" style="123" customWidth="1"/>
    <col min="2820" max="2820" width="28.140625" style="123" customWidth="1"/>
    <col min="2821" max="2821" width="18.5703125" style="123" customWidth="1"/>
    <col min="2822" max="2822" width="19" style="123" bestFit="1" customWidth="1"/>
    <col min="2823" max="2823" width="22" style="123" customWidth="1"/>
    <col min="2824" max="3072" width="9.140625" style="123"/>
    <col min="3073" max="3073" width="13.5703125" style="123" customWidth="1"/>
    <col min="3074" max="3074" width="13.85546875" style="123" customWidth="1"/>
    <col min="3075" max="3075" width="67.7109375" style="123" customWidth="1"/>
    <col min="3076" max="3076" width="28.140625" style="123" customWidth="1"/>
    <col min="3077" max="3077" width="18.5703125" style="123" customWidth="1"/>
    <col min="3078" max="3078" width="19" style="123" bestFit="1" customWidth="1"/>
    <col min="3079" max="3079" width="22" style="123" customWidth="1"/>
    <col min="3080" max="3328" width="9.140625" style="123"/>
    <col min="3329" max="3329" width="13.5703125" style="123" customWidth="1"/>
    <col min="3330" max="3330" width="13.85546875" style="123" customWidth="1"/>
    <col min="3331" max="3331" width="67.7109375" style="123" customWidth="1"/>
    <col min="3332" max="3332" width="28.140625" style="123" customWidth="1"/>
    <col min="3333" max="3333" width="18.5703125" style="123" customWidth="1"/>
    <col min="3334" max="3334" width="19" style="123" bestFit="1" customWidth="1"/>
    <col min="3335" max="3335" width="22" style="123" customWidth="1"/>
    <col min="3336" max="3584" width="9.140625" style="123"/>
    <col min="3585" max="3585" width="13.5703125" style="123" customWidth="1"/>
    <col min="3586" max="3586" width="13.85546875" style="123" customWidth="1"/>
    <col min="3587" max="3587" width="67.7109375" style="123" customWidth="1"/>
    <col min="3588" max="3588" width="28.140625" style="123" customWidth="1"/>
    <col min="3589" max="3589" width="18.5703125" style="123" customWidth="1"/>
    <col min="3590" max="3590" width="19" style="123" bestFit="1" customWidth="1"/>
    <col min="3591" max="3591" width="22" style="123" customWidth="1"/>
    <col min="3592" max="3840" width="9.140625" style="123"/>
    <col min="3841" max="3841" width="13.5703125" style="123" customWidth="1"/>
    <col min="3842" max="3842" width="13.85546875" style="123" customWidth="1"/>
    <col min="3843" max="3843" width="67.7109375" style="123" customWidth="1"/>
    <col min="3844" max="3844" width="28.140625" style="123" customWidth="1"/>
    <col min="3845" max="3845" width="18.5703125" style="123" customWidth="1"/>
    <col min="3846" max="3846" width="19" style="123" bestFit="1" customWidth="1"/>
    <col min="3847" max="3847" width="22" style="123" customWidth="1"/>
    <col min="3848" max="4096" width="9.140625" style="123"/>
    <col min="4097" max="4097" width="13.5703125" style="123" customWidth="1"/>
    <col min="4098" max="4098" width="13.85546875" style="123" customWidth="1"/>
    <col min="4099" max="4099" width="67.7109375" style="123" customWidth="1"/>
    <col min="4100" max="4100" width="28.140625" style="123" customWidth="1"/>
    <col min="4101" max="4101" width="18.5703125" style="123" customWidth="1"/>
    <col min="4102" max="4102" width="19" style="123" bestFit="1" customWidth="1"/>
    <col min="4103" max="4103" width="22" style="123" customWidth="1"/>
    <col min="4104" max="4352" width="9.140625" style="123"/>
    <col min="4353" max="4353" width="13.5703125" style="123" customWidth="1"/>
    <col min="4354" max="4354" width="13.85546875" style="123" customWidth="1"/>
    <col min="4355" max="4355" width="67.7109375" style="123" customWidth="1"/>
    <col min="4356" max="4356" width="28.140625" style="123" customWidth="1"/>
    <col min="4357" max="4357" width="18.5703125" style="123" customWidth="1"/>
    <col min="4358" max="4358" width="19" style="123" bestFit="1" customWidth="1"/>
    <col min="4359" max="4359" width="22" style="123" customWidth="1"/>
    <col min="4360" max="4608" width="9.140625" style="123"/>
    <col min="4609" max="4609" width="13.5703125" style="123" customWidth="1"/>
    <col min="4610" max="4610" width="13.85546875" style="123" customWidth="1"/>
    <col min="4611" max="4611" width="67.7109375" style="123" customWidth="1"/>
    <col min="4612" max="4612" width="28.140625" style="123" customWidth="1"/>
    <col min="4613" max="4613" width="18.5703125" style="123" customWidth="1"/>
    <col min="4614" max="4614" width="19" style="123" bestFit="1" customWidth="1"/>
    <col min="4615" max="4615" width="22" style="123" customWidth="1"/>
    <col min="4616" max="4864" width="9.140625" style="123"/>
    <col min="4865" max="4865" width="13.5703125" style="123" customWidth="1"/>
    <col min="4866" max="4866" width="13.85546875" style="123" customWidth="1"/>
    <col min="4867" max="4867" width="67.7109375" style="123" customWidth="1"/>
    <col min="4868" max="4868" width="28.140625" style="123" customWidth="1"/>
    <col min="4869" max="4869" width="18.5703125" style="123" customWidth="1"/>
    <col min="4870" max="4870" width="19" style="123" bestFit="1" customWidth="1"/>
    <col min="4871" max="4871" width="22" style="123" customWidth="1"/>
    <col min="4872" max="5120" width="9.140625" style="123"/>
    <col min="5121" max="5121" width="13.5703125" style="123" customWidth="1"/>
    <col min="5122" max="5122" width="13.85546875" style="123" customWidth="1"/>
    <col min="5123" max="5123" width="67.7109375" style="123" customWidth="1"/>
    <col min="5124" max="5124" width="28.140625" style="123" customWidth="1"/>
    <col min="5125" max="5125" width="18.5703125" style="123" customWidth="1"/>
    <col min="5126" max="5126" width="19" style="123" bestFit="1" customWidth="1"/>
    <col min="5127" max="5127" width="22" style="123" customWidth="1"/>
    <col min="5128" max="5376" width="9.140625" style="123"/>
    <col min="5377" max="5377" width="13.5703125" style="123" customWidth="1"/>
    <col min="5378" max="5378" width="13.85546875" style="123" customWidth="1"/>
    <col min="5379" max="5379" width="67.7109375" style="123" customWidth="1"/>
    <col min="5380" max="5380" width="28.140625" style="123" customWidth="1"/>
    <col min="5381" max="5381" width="18.5703125" style="123" customWidth="1"/>
    <col min="5382" max="5382" width="19" style="123" bestFit="1" customWidth="1"/>
    <col min="5383" max="5383" width="22" style="123" customWidth="1"/>
    <col min="5384" max="5632" width="9.140625" style="123"/>
    <col min="5633" max="5633" width="13.5703125" style="123" customWidth="1"/>
    <col min="5634" max="5634" width="13.85546875" style="123" customWidth="1"/>
    <col min="5635" max="5635" width="67.7109375" style="123" customWidth="1"/>
    <col min="5636" max="5636" width="28.140625" style="123" customWidth="1"/>
    <col min="5637" max="5637" width="18.5703125" style="123" customWidth="1"/>
    <col min="5638" max="5638" width="19" style="123" bestFit="1" customWidth="1"/>
    <col min="5639" max="5639" width="22" style="123" customWidth="1"/>
    <col min="5640" max="5888" width="9.140625" style="123"/>
    <col min="5889" max="5889" width="13.5703125" style="123" customWidth="1"/>
    <col min="5890" max="5890" width="13.85546875" style="123" customWidth="1"/>
    <col min="5891" max="5891" width="67.7109375" style="123" customWidth="1"/>
    <col min="5892" max="5892" width="28.140625" style="123" customWidth="1"/>
    <col min="5893" max="5893" width="18.5703125" style="123" customWidth="1"/>
    <col min="5894" max="5894" width="19" style="123" bestFit="1" customWidth="1"/>
    <col min="5895" max="5895" width="22" style="123" customWidth="1"/>
    <col min="5896" max="6144" width="9.140625" style="123"/>
    <col min="6145" max="6145" width="13.5703125" style="123" customWidth="1"/>
    <col min="6146" max="6146" width="13.85546875" style="123" customWidth="1"/>
    <col min="6147" max="6147" width="67.7109375" style="123" customWidth="1"/>
    <col min="6148" max="6148" width="28.140625" style="123" customWidth="1"/>
    <col min="6149" max="6149" width="18.5703125" style="123" customWidth="1"/>
    <col min="6150" max="6150" width="19" style="123" bestFit="1" customWidth="1"/>
    <col min="6151" max="6151" width="22" style="123" customWidth="1"/>
    <col min="6152" max="6400" width="9.140625" style="123"/>
    <col min="6401" max="6401" width="13.5703125" style="123" customWidth="1"/>
    <col min="6402" max="6402" width="13.85546875" style="123" customWidth="1"/>
    <col min="6403" max="6403" width="67.7109375" style="123" customWidth="1"/>
    <col min="6404" max="6404" width="28.140625" style="123" customWidth="1"/>
    <col min="6405" max="6405" width="18.5703125" style="123" customWidth="1"/>
    <col min="6406" max="6406" width="19" style="123" bestFit="1" customWidth="1"/>
    <col min="6407" max="6407" width="22" style="123" customWidth="1"/>
    <col min="6408" max="6656" width="9.140625" style="123"/>
    <col min="6657" max="6657" width="13.5703125" style="123" customWidth="1"/>
    <col min="6658" max="6658" width="13.85546875" style="123" customWidth="1"/>
    <col min="6659" max="6659" width="67.7109375" style="123" customWidth="1"/>
    <col min="6660" max="6660" width="28.140625" style="123" customWidth="1"/>
    <col min="6661" max="6661" width="18.5703125" style="123" customWidth="1"/>
    <col min="6662" max="6662" width="19" style="123" bestFit="1" customWidth="1"/>
    <col min="6663" max="6663" width="22" style="123" customWidth="1"/>
    <col min="6664" max="6912" width="9.140625" style="123"/>
    <col min="6913" max="6913" width="13.5703125" style="123" customWidth="1"/>
    <col min="6914" max="6914" width="13.85546875" style="123" customWidth="1"/>
    <col min="6915" max="6915" width="67.7109375" style="123" customWidth="1"/>
    <col min="6916" max="6916" width="28.140625" style="123" customWidth="1"/>
    <col min="6917" max="6917" width="18.5703125" style="123" customWidth="1"/>
    <col min="6918" max="6918" width="19" style="123" bestFit="1" customWidth="1"/>
    <col min="6919" max="6919" width="22" style="123" customWidth="1"/>
    <col min="6920" max="7168" width="9.140625" style="123"/>
    <col min="7169" max="7169" width="13.5703125" style="123" customWidth="1"/>
    <col min="7170" max="7170" width="13.85546875" style="123" customWidth="1"/>
    <col min="7171" max="7171" width="67.7109375" style="123" customWidth="1"/>
    <col min="7172" max="7172" width="28.140625" style="123" customWidth="1"/>
    <col min="7173" max="7173" width="18.5703125" style="123" customWidth="1"/>
    <col min="7174" max="7174" width="19" style="123" bestFit="1" customWidth="1"/>
    <col min="7175" max="7175" width="22" style="123" customWidth="1"/>
    <col min="7176" max="7424" width="9.140625" style="123"/>
    <col min="7425" max="7425" width="13.5703125" style="123" customWidth="1"/>
    <col min="7426" max="7426" width="13.85546875" style="123" customWidth="1"/>
    <col min="7427" max="7427" width="67.7109375" style="123" customWidth="1"/>
    <col min="7428" max="7428" width="28.140625" style="123" customWidth="1"/>
    <col min="7429" max="7429" width="18.5703125" style="123" customWidth="1"/>
    <col min="7430" max="7430" width="19" style="123" bestFit="1" customWidth="1"/>
    <col min="7431" max="7431" width="22" style="123" customWidth="1"/>
    <col min="7432" max="7680" width="9.140625" style="123"/>
    <col min="7681" max="7681" width="13.5703125" style="123" customWidth="1"/>
    <col min="7682" max="7682" width="13.85546875" style="123" customWidth="1"/>
    <col min="7683" max="7683" width="67.7109375" style="123" customWidth="1"/>
    <col min="7684" max="7684" width="28.140625" style="123" customWidth="1"/>
    <col min="7685" max="7685" width="18.5703125" style="123" customWidth="1"/>
    <col min="7686" max="7686" width="19" style="123" bestFit="1" customWidth="1"/>
    <col min="7687" max="7687" width="22" style="123" customWidth="1"/>
    <col min="7688" max="7936" width="9.140625" style="123"/>
    <col min="7937" max="7937" width="13.5703125" style="123" customWidth="1"/>
    <col min="7938" max="7938" width="13.85546875" style="123" customWidth="1"/>
    <col min="7939" max="7939" width="67.7109375" style="123" customWidth="1"/>
    <col min="7940" max="7940" width="28.140625" style="123" customWidth="1"/>
    <col min="7941" max="7941" width="18.5703125" style="123" customWidth="1"/>
    <col min="7942" max="7942" width="19" style="123" bestFit="1" customWidth="1"/>
    <col min="7943" max="7943" width="22" style="123" customWidth="1"/>
    <col min="7944" max="8192" width="9.140625" style="123"/>
    <col min="8193" max="8193" width="13.5703125" style="123" customWidth="1"/>
    <col min="8194" max="8194" width="13.85546875" style="123" customWidth="1"/>
    <col min="8195" max="8195" width="67.7109375" style="123" customWidth="1"/>
    <col min="8196" max="8196" width="28.140625" style="123" customWidth="1"/>
    <col min="8197" max="8197" width="18.5703125" style="123" customWidth="1"/>
    <col min="8198" max="8198" width="19" style="123" bestFit="1" customWidth="1"/>
    <col min="8199" max="8199" width="22" style="123" customWidth="1"/>
    <col min="8200" max="8448" width="9.140625" style="123"/>
    <col min="8449" max="8449" width="13.5703125" style="123" customWidth="1"/>
    <col min="8450" max="8450" width="13.85546875" style="123" customWidth="1"/>
    <col min="8451" max="8451" width="67.7109375" style="123" customWidth="1"/>
    <col min="8452" max="8452" width="28.140625" style="123" customWidth="1"/>
    <col min="8453" max="8453" width="18.5703125" style="123" customWidth="1"/>
    <col min="8454" max="8454" width="19" style="123" bestFit="1" customWidth="1"/>
    <col min="8455" max="8455" width="22" style="123" customWidth="1"/>
    <col min="8456" max="8704" width="9.140625" style="123"/>
    <col min="8705" max="8705" width="13.5703125" style="123" customWidth="1"/>
    <col min="8706" max="8706" width="13.85546875" style="123" customWidth="1"/>
    <col min="8707" max="8707" width="67.7109375" style="123" customWidth="1"/>
    <col min="8708" max="8708" width="28.140625" style="123" customWidth="1"/>
    <col min="8709" max="8709" width="18.5703125" style="123" customWidth="1"/>
    <col min="8710" max="8710" width="19" style="123" bestFit="1" customWidth="1"/>
    <col min="8711" max="8711" width="22" style="123" customWidth="1"/>
    <col min="8712" max="8960" width="9.140625" style="123"/>
    <col min="8961" max="8961" width="13.5703125" style="123" customWidth="1"/>
    <col min="8962" max="8962" width="13.85546875" style="123" customWidth="1"/>
    <col min="8963" max="8963" width="67.7109375" style="123" customWidth="1"/>
    <col min="8964" max="8964" width="28.140625" style="123" customWidth="1"/>
    <col min="8965" max="8965" width="18.5703125" style="123" customWidth="1"/>
    <col min="8966" max="8966" width="19" style="123" bestFit="1" customWidth="1"/>
    <col min="8967" max="8967" width="22" style="123" customWidth="1"/>
    <col min="8968" max="9216" width="9.140625" style="123"/>
    <col min="9217" max="9217" width="13.5703125" style="123" customWidth="1"/>
    <col min="9218" max="9218" width="13.85546875" style="123" customWidth="1"/>
    <col min="9219" max="9219" width="67.7109375" style="123" customWidth="1"/>
    <col min="9220" max="9220" width="28.140625" style="123" customWidth="1"/>
    <col min="9221" max="9221" width="18.5703125" style="123" customWidth="1"/>
    <col min="9222" max="9222" width="19" style="123" bestFit="1" customWidth="1"/>
    <col min="9223" max="9223" width="22" style="123" customWidth="1"/>
    <col min="9224" max="9472" width="9.140625" style="123"/>
    <col min="9473" max="9473" width="13.5703125" style="123" customWidth="1"/>
    <col min="9474" max="9474" width="13.85546875" style="123" customWidth="1"/>
    <col min="9475" max="9475" width="67.7109375" style="123" customWidth="1"/>
    <col min="9476" max="9476" width="28.140625" style="123" customWidth="1"/>
    <col min="9477" max="9477" width="18.5703125" style="123" customWidth="1"/>
    <col min="9478" max="9478" width="19" style="123" bestFit="1" customWidth="1"/>
    <col min="9479" max="9479" width="22" style="123" customWidth="1"/>
    <col min="9480" max="9728" width="9.140625" style="123"/>
    <col min="9729" max="9729" width="13.5703125" style="123" customWidth="1"/>
    <col min="9730" max="9730" width="13.85546875" style="123" customWidth="1"/>
    <col min="9731" max="9731" width="67.7109375" style="123" customWidth="1"/>
    <col min="9732" max="9732" width="28.140625" style="123" customWidth="1"/>
    <col min="9733" max="9733" width="18.5703125" style="123" customWidth="1"/>
    <col min="9734" max="9734" width="19" style="123" bestFit="1" customWidth="1"/>
    <col min="9735" max="9735" width="22" style="123" customWidth="1"/>
    <col min="9736" max="9984" width="9.140625" style="123"/>
    <col min="9985" max="9985" width="13.5703125" style="123" customWidth="1"/>
    <col min="9986" max="9986" width="13.85546875" style="123" customWidth="1"/>
    <col min="9987" max="9987" width="67.7109375" style="123" customWidth="1"/>
    <col min="9988" max="9988" width="28.140625" style="123" customWidth="1"/>
    <col min="9989" max="9989" width="18.5703125" style="123" customWidth="1"/>
    <col min="9990" max="9990" width="19" style="123" bestFit="1" customWidth="1"/>
    <col min="9991" max="9991" width="22" style="123" customWidth="1"/>
    <col min="9992" max="10240" width="9.140625" style="123"/>
    <col min="10241" max="10241" width="13.5703125" style="123" customWidth="1"/>
    <col min="10242" max="10242" width="13.85546875" style="123" customWidth="1"/>
    <col min="10243" max="10243" width="67.7109375" style="123" customWidth="1"/>
    <col min="10244" max="10244" width="28.140625" style="123" customWidth="1"/>
    <col min="10245" max="10245" width="18.5703125" style="123" customWidth="1"/>
    <col min="10246" max="10246" width="19" style="123" bestFit="1" customWidth="1"/>
    <col min="10247" max="10247" width="22" style="123" customWidth="1"/>
    <col min="10248" max="10496" width="9.140625" style="123"/>
    <col min="10497" max="10497" width="13.5703125" style="123" customWidth="1"/>
    <col min="10498" max="10498" width="13.85546875" style="123" customWidth="1"/>
    <col min="10499" max="10499" width="67.7109375" style="123" customWidth="1"/>
    <col min="10500" max="10500" width="28.140625" style="123" customWidth="1"/>
    <col min="10501" max="10501" width="18.5703125" style="123" customWidth="1"/>
    <col min="10502" max="10502" width="19" style="123" bestFit="1" customWidth="1"/>
    <col min="10503" max="10503" width="22" style="123" customWidth="1"/>
    <col min="10504" max="10752" width="9.140625" style="123"/>
    <col min="10753" max="10753" width="13.5703125" style="123" customWidth="1"/>
    <col min="10754" max="10754" width="13.85546875" style="123" customWidth="1"/>
    <col min="10755" max="10755" width="67.7109375" style="123" customWidth="1"/>
    <col min="10756" max="10756" width="28.140625" style="123" customWidth="1"/>
    <col min="10757" max="10757" width="18.5703125" style="123" customWidth="1"/>
    <col min="10758" max="10758" width="19" style="123" bestFit="1" customWidth="1"/>
    <col min="10759" max="10759" width="22" style="123" customWidth="1"/>
    <col min="10760" max="11008" width="9.140625" style="123"/>
    <col min="11009" max="11009" width="13.5703125" style="123" customWidth="1"/>
    <col min="11010" max="11010" width="13.85546875" style="123" customWidth="1"/>
    <col min="11011" max="11011" width="67.7109375" style="123" customWidth="1"/>
    <col min="11012" max="11012" width="28.140625" style="123" customWidth="1"/>
    <col min="11013" max="11013" width="18.5703125" style="123" customWidth="1"/>
    <col min="11014" max="11014" width="19" style="123" bestFit="1" customWidth="1"/>
    <col min="11015" max="11015" width="22" style="123" customWidth="1"/>
    <col min="11016" max="11264" width="9.140625" style="123"/>
    <col min="11265" max="11265" width="13.5703125" style="123" customWidth="1"/>
    <col min="11266" max="11266" width="13.85546875" style="123" customWidth="1"/>
    <col min="11267" max="11267" width="67.7109375" style="123" customWidth="1"/>
    <col min="11268" max="11268" width="28.140625" style="123" customWidth="1"/>
    <col min="11269" max="11269" width="18.5703125" style="123" customWidth="1"/>
    <col min="11270" max="11270" width="19" style="123" bestFit="1" customWidth="1"/>
    <col min="11271" max="11271" width="22" style="123" customWidth="1"/>
    <col min="11272" max="11520" width="9.140625" style="123"/>
    <col min="11521" max="11521" width="13.5703125" style="123" customWidth="1"/>
    <col min="11522" max="11522" width="13.85546875" style="123" customWidth="1"/>
    <col min="11523" max="11523" width="67.7109375" style="123" customWidth="1"/>
    <col min="11524" max="11524" width="28.140625" style="123" customWidth="1"/>
    <col min="11525" max="11525" width="18.5703125" style="123" customWidth="1"/>
    <col min="11526" max="11526" width="19" style="123" bestFit="1" customWidth="1"/>
    <col min="11527" max="11527" width="22" style="123" customWidth="1"/>
    <col min="11528" max="11776" width="9.140625" style="123"/>
    <col min="11777" max="11777" width="13.5703125" style="123" customWidth="1"/>
    <col min="11778" max="11778" width="13.85546875" style="123" customWidth="1"/>
    <col min="11779" max="11779" width="67.7109375" style="123" customWidth="1"/>
    <col min="11780" max="11780" width="28.140625" style="123" customWidth="1"/>
    <col min="11781" max="11781" width="18.5703125" style="123" customWidth="1"/>
    <col min="11782" max="11782" width="19" style="123" bestFit="1" customWidth="1"/>
    <col min="11783" max="11783" width="22" style="123" customWidth="1"/>
    <col min="11784" max="12032" width="9.140625" style="123"/>
    <col min="12033" max="12033" width="13.5703125" style="123" customWidth="1"/>
    <col min="12034" max="12034" width="13.85546875" style="123" customWidth="1"/>
    <col min="12035" max="12035" width="67.7109375" style="123" customWidth="1"/>
    <col min="12036" max="12036" width="28.140625" style="123" customWidth="1"/>
    <col min="12037" max="12037" width="18.5703125" style="123" customWidth="1"/>
    <col min="12038" max="12038" width="19" style="123" bestFit="1" customWidth="1"/>
    <col min="12039" max="12039" width="22" style="123" customWidth="1"/>
    <col min="12040" max="12288" width="9.140625" style="123"/>
    <col min="12289" max="12289" width="13.5703125" style="123" customWidth="1"/>
    <col min="12290" max="12290" width="13.85546875" style="123" customWidth="1"/>
    <col min="12291" max="12291" width="67.7109375" style="123" customWidth="1"/>
    <col min="12292" max="12292" width="28.140625" style="123" customWidth="1"/>
    <col min="12293" max="12293" width="18.5703125" style="123" customWidth="1"/>
    <col min="12294" max="12294" width="19" style="123" bestFit="1" customWidth="1"/>
    <col min="12295" max="12295" width="22" style="123" customWidth="1"/>
    <col min="12296" max="12544" width="9.140625" style="123"/>
    <col min="12545" max="12545" width="13.5703125" style="123" customWidth="1"/>
    <col min="12546" max="12546" width="13.85546875" style="123" customWidth="1"/>
    <col min="12547" max="12547" width="67.7109375" style="123" customWidth="1"/>
    <col min="12548" max="12548" width="28.140625" style="123" customWidth="1"/>
    <col min="12549" max="12549" width="18.5703125" style="123" customWidth="1"/>
    <col min="12550" max="12550" width="19" style="123" bestFit="1" customWidth="1"/>
    <col min="12551" max="12551" width="22" style="123" customWidth="1"/>
    <col min="12552" max="12800" width="9.140625" style="123"/>
    <col min="12801" max="12801" width="13.5703125" style="123" customWidth="1"/>
    <col min="12802" max="12802" width="13.85546875" style="123" customWidth="1"/>
    <col min="12803" max="12803" width="67.7109375" style="123" customWidth="1"/>
    <col min="12804" max="12804" width="28.140625" style="123" customWidth="1"/>
    <col min="12805" max="12805" width="18.5703125" style="123" customWidth="1"/>
    <col min="12806" max="12806" width="19" style="123" bestFit="1" customWidth="1"/>
    <col min="12807" max="12807" width="22" style="123" customWidth="1"/>
    <col min="12808" max="13056" width="9.140625" style="123"/>
    <col min="13057" max="13057" width="13.5703125" style="123" customWidth="1"/>
    <col min="13058" max="13058" width="13.85546875" style="123" customWidth="1"/>
    <col min="13059" max="13059" width="67.7109375" style="123" customWidth="1"/>
    <col min="13060" max="13060" width="28.140625" style="123" customWidth="1"/>
    <col min="13061" max="13061" width="18.5703125" style="123" customWidth="1"/>
    <col min="13062" max="13062" width="19" style="123" bestFit="1" customWidth="1"/>
    <col min="13063" max="13063" width="22" style="123" customWidth="1"/>
    <col min="13064" max="13312" width="9.140625" style="123"/>
    <col min="13313" max="13313" width="13.5703125" style="123" customWidth="1"/>
    <col min="13314" max="13314" width="13.85546875" style="123" customWidth="1"/>
    <col min="13315" max="13315" width="67.7109375" style="123" customWidth="1"/>
    <col min="13316" max="13316" width="28.140625" style="123" customWidth="1"/>
    <col min="13317" max="13317" width="18.5703125" style="123" customWidth="1"/>
    <col min="13318" max="13318" width="19" style="123" bestFit="1" customWidth="1"/>
    <col min="13319" max="13319" width="22" style="123" customWidth="1"/>
    <col min="13320" max="13568" width="9.140625" style="123"/>
    <col min="13569" max="13569" width="13.5703125" style="123" customWidth="1"/>
    <col min="13570" max="13570" width="13.85546875" style="123" customWidth="1"/>
    <col min="13571" max="13571" width="67.7109375" style="123" customWidth="1"/>
    <col min="13572" max="13572" width="28.140625" style="123" customWidth="1"/>
    <col min="13573" max="13573" width="18.5703125" style="123" customWidth="1"/>
    <col min="13574" max="13574" width="19" style="123" bestFit="1" customWidth="1"/>
    <col min="13575" max="13575" width="22" style="123" customWidth="1"/>
    <col min="13576" max="13824" width="9.140625" style="123"/>
    <col min="13825" max="13825" width="13.5703125" style="123" customWidth="1"/>
    <col min="13826" max="13826" width="13.85546875" style="123" customWidth="1"/>
    <col min="13827" max="13827" width="67.7109375" style="123" customWidth="1"/>
    <col min="13828" max="13828" width="28.140625" style="123" customWidth="1"/>
    <col min="13829" max="13829" width="18.5703125" style="123" customWidth="1"/>
    <col min="13830" max="13830" width="19" style="123" bestFit="1" customWidth="1"/>
    <col min="13831" max="13831" width="22" style="123" customWidth="1"/>
    <col min="13832" max="14080" width="9.140625" style="123"/>
    <col min="14081" max="14081" width="13.5703125" style="123" customWidth="1"/>
    <col min="14082" max="14082" width="13.85546875" style="123" customWidth="1"/>
    <col min="14083" max="14083" width="67.7109375" style="123" customWidth="1"/>
    <col min="14084" max="14084" width="28.140625" style="123" customWidth="1"/>
    <col min="14085" max="14085" width="18.5703125" style="123" customWidth="1"/>
    <col min="14086" max="14086" width="19" style="123" bestFit="1" customWidth="1"/>
    <col min="14087" max="14087" width="22" style="123" customWidth="1"/>
    <col min="14088" max="14336" width="9.140625" style="123"/>
    <col min="14337" max="14337" width="13.5703125" style="123" customWidth="1"/>
    <col min="14338" max="14338" width="13.85546875" style="123" customWidth="1"/>
    <col min="14339" max="14339" width="67.7109375" style="123" customWidth="1"/>
    <col min="14340" max="14340" width="28.140625" style="123" customWidth="1"/>
    <col min="14341" max="14341" width="18.5703125" style="123" customWidth="1"/>
    <col min="14342" max="14342" width="19" style="123" bestFit="1" customWidth="1"/>
    <col min="14343" max="14343" width="22" style="123" customWidth="1"/>
    <col min="14344" max="14592" width="9.140625" style="123"/>
    <col min="14593" max="14593" width="13.5703125" style="123" customWidth="1"/>
    <col min="14594" max="14594" width="13.85546875" style="123" customWidth="1"/>
    <col min="14595" max="14595" width="67.7109375" style="123" customWidth="1"/>
    <col min="14596" max="14596" width="28.140625" style="123" customWidth="1"/>
    <col min="14597" max="14597" width="18.5703125" style="123" customWidth="1"/>
    <col min="14598" max="14598" width="19" style="123" bestFit="1" customWidth="1"/>
    <col min="14599" max="14599" width="22" style="123" customWidth="1"/>
    <col min="14600" max="14848" width="9.140625" style="123"/>
    <col min="14849" max="14849" width="13.5703125" style="123" customWidth="1"/>
    <col min="14850" max="14850" width="13.85546875" style="123" customWidth="1"/>
    <col min="14851" max="14851" width="67.7109375" style="123" customWidth="1"/>
    <col min="14852" max="14852" width="28.140625" style="123" customWidth="1"/>
    <col min="14853" max="14853" width="18.5703125" style="123" customWidth="1"/>
    <col min="14854" max="14854" width="19" style="123" bestFit="1" customWidth="1"/>
    <col min="14855" max="14855" width="22" style="123" customWidth="1"/>
    <col min="14856" max="15104" width="9.140625" style="123"/>
    <col min="15105" max="15105" width="13.5703125" style="123" customWidth="1"/>
    <col min="15106" max="15106" width="13.85546875" style="123" customWidth="1"/>
    <col min="15107" max="15107" width="67.7109375" style="123" customWidth="1"/>
    <col min="15108" max="15108" width="28.140625" style="123" customWidth="1"/>
    <col min="15109" max="15109" width="18.5703125" style="123" customWidth="1"/>
    <col min="15110" max="15110" width="19" style="123" bestFit="1" customWidth="1"/>
    <col min="15111" max="15111" width="22" style="123" customWidth="1"/>
    <col min="15112" max="15360" width="9.140625" style="123"/>
    <col min="15361" max="15361" width="13.5703125" style="123" customWidth="1"/>
    <col min="15362" max="15362" width="13.85546875" style="123" customWidth="1"/>
    <col min="15363" max="15363" width="67.7109375" style="123" customWidth="1"/>
    <col min="15364" max="15364" width="28.140625" style="123" customWidth="1"/>
    <col min="15365" max="15365" width="18.5703125" style="123" customWidth="1"/>
    <col min="15366" max="15366" width="19" style="123" bestFit="1" customWidth="1"/>
    <col min="15367" max="15367" width="22" style="123" customWidth="1"/>
    <col min="15368" max="15616" width="9.140625" style="123"/>
    <col min="15617" max="15617" width="13.5703125" style="123" customWidth="1"/>
    <col min="15618" max="15618" width="13.85546875" style="123" customWidth="1"/>
    <col min="15619" max="15619" width="67.7109375" style="123" customWidth="1"/>
    <col min="15620" max="15620" width="28.140625" style="123" customWidth="1"/>
    <col min="15621" max="15621" width="18.5703125" style="123" customWidth="1"/>
    <col min="15622" max="15622" width="19" style="123" bestFit="1" customWidth="1"/>
    <col min="15623" max="15623" width="22" style="123" customWidth="1"/>
    <col min="15624" max="15872" width="9.140625" style="123"/>
    <col min="15873" max="15873" width="13.5703125" style="123" customWidth="1"/>
    <col min="15874" max="15874" width="13.85546875" style="123" customWidth="1"/>
    <col min="15875" max="15875" width="67.7109375" style="123" customWidth="1"/>
    <col min="15876" max="15876" width="28.140625" style="123" customWidth="1"/>
    <col min="15877" max="15877" width="18.5703125" style="123" customWidth="1"/>
    <col min="15878" max="15878" width="19" style="123" bestFit="1" customWidth="1"/>
    <col min="15879" max="15879" width="22" style="123" customWidth="1"/>
    <col min="15880" max="16128" width="9.140625" style="123"/>
    <col min="16129" max="16129" width="13.5703125" style="123" customWidth="1"/>
    <col min="16130" max="16130" width="13.85546875" style="123" customWidth="1"/>
    <col min="16131" max="16131" width="67.7109375" style="123" customWidth="1"/>
    <col min="16132" max="16132" width="28.140625" style="123" customWidth="1"/>
    <col min="16133" max="16133" width="18.5703125" style="123" customWidth="1"/>
    <col min="16134" max="16134" width="19" style="123" bestFit="1" customWidth="1"/>
    <col min="16135" max="16135" width="22" style="123" customWidth="1"/>
    <col min="16136" max="16384" width="9.140625" style="123"/>
  </cols>
  <sheetData>
    <row r="1" spans="1:9" x14ac:dyDescent="0.2">
      <c r="A1" s="121"/>
      <c r="B1" s="122"/>
      <c r="C1" s="122"/>
      <c r="D1" s="257" t="s">
        <v>29</v>
      </c>
      <c r="E1" s="258"/>
      <c r="H1" s="124"/>
    </row>
    <row r="2" spans="1:9" x14ac:dyDescent="0.2">
      <c r="A2" s="259" t="s">
        <v>349</v>
      </c>
      <c r="B2" s="260"/>
      <c r="C2" s="260"/>
      <c r="D2" s="260"/>
      <c r="E2" s="261"/>
      <c r="F2" s="125"/>
      <c r="G2" s="125"/>
      <c r="H2" s="124"/>
    </row>
    <row r="3" spans="1:9" x14ac:dyDescent="0.2">
      <c r="A3" s="126"/>
      <c r="B3" s="127"/>
      <c r="C3" s="262" t="s">
        <v>15</v>
      </c>
      <c r="D3" s="262"/>
      <c r="E3" s="263"/>
      <c r="H3" s="128"/>
    </row>
    <row r="4" spans="1:9" x14ac:dyDescent="0.2">
      <c r="A4" s="144"/>
      <c r="B4" s="145"/>
      <c r="C4" s="145"/>
      <c r="D4" s="145"/>
      <c r="E4" s="146"/>
      <c r="F4" s="129"/>
      <c r="G4" s="129"/>
    </row>
    <row r="5" spans="1:9" ht="37.5" customHeight="1" x14ac:dyDescent="0.2">
      <c r="A5" s="264" t="s">
        <v>350</v>
      </c>
      <c r="B5" s="265"/>
      <c r="C5" s="265"/>
      <c r="D5" s="265"/>
      <c r="E5" s="266"/>
      <c r="F5" s="130"/>
      <c r="G5" s="130"/>
      <c r="I5" s="131"/>
    </row>
    <row r="6" spans="1:9" x14ac:dyDescent="0.2">
      <c r="A6" s="267" t="s">
        <v>80</v>
      </c>
      <c r="B6" s="268"/>
      <c r="C6" s="268"/>
      <c r="D6" s="268"/>
      <c r="E6" s="269"/>
      <c r="F6" s="130"/>
      <c r="G6" s="130"/>
      <c r="I6" s="131"/>
    </row>
    <row r="7" spans="1:9" s="134" customFormat="1" x14ac:dyDescent="0.2">
      <c r="A7" s="270" t="s">
        <v>1</v>
      </c>
      <c r="B7" s="270"/>
      <c r="C7" s="270" t="s">
        <v>351</v>
      </c>
      <c r="D7" s="270" t="s">
        <v>352</v>
      </c>
      <c r="E7" s="132" t="s">
        <v>0</v>
      </c>
      <c r="F7" s="133"/>
      <c r="G7" s="133"/>
    </row>
    <row r="8" spans="1:9" s="134" customFormat="1" ht="54" x14ac:dyDescent="0.2">
      <c r="A8" s="132" t="s">
        <v>353</v>
      </c>
      <c r="B8" s="132" t="s">
        <v>354</v>
      </c>
      <c r="C8" s="270"/>
      <c r="D8" s="270"/>
      <c r="E8" s="135" t="s">
        <v>355</v>
      </c>
      <c r="F8" s="133"/>
      <c r="G8" s="133"/>
    </row>
    <row r="9" spans="1:9" ht="18" customHeight="1" x14ac:dyDescent="0.2">
      <c r="A9" s="250" t="s">
        <v>25</v>
      </c>
      <c r="B9" s="251"/>
      <c r="C9" s="251"/>
      <c r="D9" s="252"/>
      <c r="E9" s="136"/>
      <c r="F9" s="137"/>
      <c r="G9" s="130"/>
      <c r="I9" s="131"/>
    </row>
    <row r="10" spans="1:9" ht="21.75" customHeight="1" x14ac:dyDescent="0.2">
      <c r="A10" s="138">
        <v>1142</v>
      </c>
      <c r="B10" s="139"/>
      <c r="C10" s="140" t="s">
        <v>357</v>
      </c>
      <c r="D10" s="132"/>
      <c r="E10" s="147">
        <f>+E12</f>
        <v>93186.1</v>
      </c>
      <c r="F10" s="130"/>
      <c r="G10" s="130"/>
      <c r="I10" s="131"/>
    </row>
    <row r="11" spans="1:9" ht="27" x14ac:dyDescent="0.2">
      <c r="A11" s="253"/>
      <c r="B11" s="255">
        <v>11001</v>
      </c>
      <c r="C11" s="141" t="s">
        <v>358</v>
      </c>
      <c r="D11" s="132" t="s">
        <v>356</v>
      </c>
      <c r="E11" s="142">
        <f>E12</f>
        <v>93186.1</v>
      </c>
      <c r="F11" s="130"/>
      <c r="G11" s="130"/>
      <c r="I11" s="131"/>
    </row>
    <row r="12" spans="1:9" ht="27" x14ac:dyDescent="0.2">
      <c r="A12" s="254"/>
      <c r="B12" s="256"/>
      <c r="C12" s="132"/>
      <c r="D12" s="148" t="s">
        <v>359</v>
      </c>
      <c r="E12" s="143">
        <f>+'2'!D17</f>
        <v>93186.1</v>
      </c>
      <c r="F12" s="130"/>
      <c r="G12" s="130"/>
      <c r="I12" s="131"/>
    </row>
  </sheetData>
  <mergeCells count="11">
    <mergeCell ref="A9:D9"/>
    <mergeCell ref="A11:A12"/>
    <mergeCell ref="B11:B12"/>
    <mergeCell ref="D1:E1"/>
    <mergeCell ref="A2:E2"/>
    <mergeCell ref="C3:E3"/>
    <mergeCell ref="A5:E5"/>
    <mergeCell ref="A6:E6"/>
    <mergeCell ref="A7:B7"/>
    <mergeCell ref="C7:C8"/>
    <mergeCell ref="D7:D8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01"/>
  <sheetViews>
    <sheetView topLeftCell="A196" zoomScaleNormal="100" workbookViewId="0">
      <selection activeCell="C209" sqref="C209"/>
    </sheetView>
  </sheetViews>
  <sheetFormatPr defaultColWidth="9.140625" defaultRowHeight="13.5" x14ac:dyDescent="0.2"/>
  <cols>
    <col min="1" max="1" width="49.28515625" style="37" customWidth="1"/>
    <col min="2" max="2" width="69.28515625" style="37" customWidth="1"/>
    <col min="3" max="3" width="38.85546875" style="37" customWidth="1"/>
    <col min="4" max="5" width="9.140625" style="37"/>
    <col min="6" max="6" width="9.7109375" style="37" bestFit="1" customWidth="1"/>
    <col min="7" max="7" width="9.140625" style="37"/>
    <col min="8" max="8" width="9.42578125" style="37" bestFit="1" customWidth="1"/>
    <col min="9" max="16384" width="9.140625" style="37"/>
  </cols>
  <sheetData>
    <row r="1" spans="1:8" ht="15" customHeight="1" x14ac:dyDescent="0.2">
      <c r="A1" s="291" t="s">
        <v>364</v>
      </c>
      <c r="B1" s="292"/>
      <c r="C1" s="293"/>
    </row>
    <row r="2" spans="1:8" ht="15" customHeight="1" x14ac:dyDescent="0.2">
      <c r="A2" s="294" t="s">
        <v>84</v>
      </c>
      <c r="B2" s="295"/>
      <c r="C2" s="296"/>
    </row>
    <row r="3" spans="1:8" ht="15" customHeight="1" x14ac:dyDescent="0.2">
      <c r="A3" s="297" t="s">
        <v>15</v>
      </c>
      <c r="B3" s="298"/>
      <c r="C3" s="299"/>
    </row>
    <row r="4" spans="1:8" s="45" customFormat="1" ht="39.75" customHeight="1" x14ac:dyDescent="0.2">
      <c r="A4" s="272" t="s">
        <v>188</v>
      </c>
      <c r="B4" s="272"/>
      <c r="C4" s="272"/>
    </row>
    <row r="5" spans="1:8" s="45" customFormat="1" ht="20.25" customHeight="1" x14ac:dyDescent="0.2">
      <c r="A5" s="191" t="s">
        <v>26</v>
      </c>
      <c r="B5" s="191"/>
      <c r="C5" s="191"/>
    </row>
    <row r="6" spans="1:8" s="35" customFormat="1" ht="15.75" customHeight="1" x14ac:dyDescent="0.2">
      <c r="A6" s="62"/>
      <c r="B6" s="62"/>
      <c r="C6" s="47" t="s">
        <v>80</v>
      </c>
    </row>
    <row r="7" spans="1:8" s="90" customFormat="1" x14ac:dyDescent="0.2">
      <c r="A7" s="91" t="s">
        <v>170</v>
      </c>
      <c r="B7" s="276" t="s">
        <v>6</v>
      </c>
      <c r="C7" s="276"/>
    </row>
    <row r="8" spans="1:8" s="90" customFormat="1" x14ac:dyDescent="0.2">
      <c r="A8" s="91" t="s">
        <v>171</v>
      </c>
      <c r="B8" s="276" t="s">
        <v>172</v>
      </c>
      <c r="C8" s="276"/>
    </row>
    <row r="9" spans="1:8" s="90" customFormat="1" x14ac:dyDescent="0.2">
      <c r="A9" s="276" t="s">
        <v>7</v>
      </c>
      <c r="B9" s="276"/>
      <c r="C9" s="276"/>
    </row>
    <row r="10" spans="1:8" s="90" customFormat="1" ht="33" customHeight="1" x14ac:dyDescent="0.2">
      <c r="A10" s="13" t="s">
        <v>8</v>
      </c>
      <c r="B10" s="13" t="s">
        <v>171</v>
      </c>
      <c r="C10" s="63" t="s">
        <v>48</v>
      </c>
    </row>
    <row r="11" spans="1:8" s="90" customFormat="1" x14ac:dyDescent="0.2">
      <c r="A11" s="13" t="s">
        <v>9</v>
      </c>
      <c r="B11" s="13" t="s">
        <v>173</v>
      </c>
      <c r="C11" s="272" t="s">
        <v>10</v>
      </c>
    </row>
    <row r="12" spans="1:8" s="90" customFormat="1" ht="18.75" customHeight="1" x14ac:dyDescent="0.2">
      <c r="A12" s="91" t="s">
        <v>11</v>
      </c>
      <c r="B12" s="91" t="s">
        <v>174</v>
      </c>
      <c r="C12" s="272"/>
    </row>
    <row r="13" spans="1:8" s="90" customFormat="1" ht="63.75" customHeight="1" x14ac:dyDescent="0.2">
      <c r="A13" s="13" t="s">
        <v>12</v>
      </c>
      <c r="B13" s="66" t="s">
        <v>175</v>
      </c>
      <c r="C13" s="272"/>
      <c r="F13" s="172"/>
      <c r="H13" s="172"/>
    </row>
    <row r="14" spans="1:8" s="90" customFormat="1" x14ac:dyDescent="0.2">
      <c r="A14" s="13" t="s">
        <v>176</v>
      </c>
      <c r="B14" s="66" t="s">
        <v>177</v>
      </c>
      <c r="C14" s="13"/>
    </row>
    <row r="15" spans="1:8" s="90" customFormat="1" ht="27" x14ac:dyDescent="0.2">
      <c r="A15" s="13" t="s">
        <v>137</v>
      </c>
      <c r="B15" s="66" t="s">
        <v>139</v>
      </c>
      <c r="C15" s="13"/>
    </row>
    <row r="16" spans="1:8" s="90" customFormat="1" x14ac:dyDescent="0.2">
      <c r="A16" s="191" t="s">
        <v>13</v>
      </c>
      <c r="B16" s="191"/>
      <c r="C16" s="13"/>
    </row>
    <row r="17" spans="1:3" s="93" customFormat="1" x14ac:dyDescent="0.2">
      <c r="A17" s="271" t="s">
        <v>178</v>
      </c>
      <c r="B17" s="271"/>
      <c r="C17" s="48">
        <f>+'1'!C14</f>
        <v>-70000</v>
      </c>
    </row>
    <row r="18" spans="1:3" s="90" customFormat="1" x14ac:dyDescent="0.2">
      <c r="A18" s="273"/>
      <c r="B18" s="274"/>
      <c r="C18" s="275"/>
    </row>
    <row r="19" spans="1:3" s="35" customFormat="1" ht="19.5" customHeight="1" x14ac:dyDescent="0.2">
      <c r="A19" s="91" t="s">
        <v>47</v>
      </c>
      <c r="B19" s="91" t="s">
        <v>6</v>
      </c>
      <c r="C19" s="62"/>
    </row>
    <row r="20" spans="1:3" s="35" customFormat="1" ht="18.75" customHeight="1" x14ac:dyDescent="0.2">
      <c r="A20" s="91">
        <v>1099</v>
      </c>
      <c r="B20" s="91" t="str">
        <f>+'1'!B15</f>
        <v xml:space="preserve"> Առողջության առաջնային պահպանում</v>
      </c>
      <c r="C20" s="62"/>
    </row>
    <row r="21" spans="1:3" s="35" customFormat="1" ht="31.5" customHeight="1" x14ac:dyDescent="0.2">
      <c r="A21" s="36" t="s">
        <v>8</v>
      </c>
      <c r="B21" s="36">
        <v>1099</v>
      </c>
      <c r="C21" s="63" t="s">
        <v>48</v>
      </c>
    </row>
    <row r="22" spans="1:3" s="35" customFormat="1" ht="18" customHeight="1" x14ac:dyDescent="0.2">
      <c r="A22" s="36" t="s">
        <v>9</v>
      </c>
      <c r="B22" s="36">
        <v>11001</v>
      </c>
      <c r="C22" s="272" t="s">
        <v>10</v>
      </c>
    </row>
    <row r="23" spans="1:3" ht="22.5" customHeight="1" x14ac:dyDescent="0.2">
      <c r="A23" s="39" t="s">
        <v>11</v>
      </c>
      <c r="B23" s="91" t="str">
        <f>+'2'!C137</f>
        <v xml:space="preserve"> Ամբուլատոր-պոլիկլինիկական բժշկական օգնության ծառայություններ</v>
      </c>
      <c r="C23" s="272"/>
    </row>
    <row r="24" spans="1:3" ht="60" customHeight="1" x14ac:dyDescent="0.2">
      <c r="A24" s="36" t="s">
        <v>12</v>
      </c>
      <c r="B24" s="66" t="str">
        <f>+'2'!C134</f>
        <v xml:space="preserve"> Առողջության առաջնային պահպանման օղակում ցուցաբերվող բժշկական օգնության որակի, հիվանդությունների վաղ հայտնաբերման և կանխարգելման մակարդակի բարելավում, առողջապահական ծառայությունների վերաբերյալ իրազեկվածության և դրանց նկատմամբ պահանջարկի ավելացում</v>
      </c>
      <c r="C24" s="272"/>
    </row>
    <row r="25" spans="1:3" ht="19.5" customHeight="1" x14ac:dyDescent="0.2">
      <c r="A25" s="13" t="s">
        <v>27</v>
      </c>
      <c r="B25" s="13" t="str">
        <f>+'2'!C141</f>
        <v xml:space="preserve"> Ծառայությունների մատուցում</v>
      </c>
      <c r="C25" s="65"/>
    </row>
    <row r="26" spans="1:3" ht="34.5" customHeight="1" x14ac:dyDescent="0.2">
      <c r="A26" s="66" t="s">
        <v>137</v>
      </c>
      <c r="B26" s="66" t="s">
        <v>138</v>
      </c>
      <c r="C26" s="38"/>
    </row>
    <row r="27" spans="1:3" ht="14.25" customHeight="1" x14ac:dyDescent="0.2">
      <c r="A27" s="191" t="s">
        <v>13</v>
      </c>
      <c r="B27" s="191"/>
      <c r="C27" s="67"/>
    </row>
    <row r="28" spans="1:3" ht="17.25" customHeight="1" x14ac:dyDescent="0.2">
      <c r="A28" s="281" t="s">
        <v>152</v>
      </c>
      <c r="B28" s="281"/>
      <c r="C28" s="47">
        <v>4573</v>
      </c>
    </row>
    <row r="29" spans="1:3" ht="30.75" customHeight="1" x14ac:dyDescent="0.2">
      <c r="A29" s="281" t="s">
        <v>153</v>
      </c>
      <c r="B29" s="281"/>
      <c r="C29" s="47">
        <v>-475</v>
      </c>
    </row>
    <row r="30" spans="1:3" ht="30.75" customHeight="1" x14ac:dyDescent="0.2">
      <c r="A30" s="281" t="s">
        <v>154</v>
      </c>
      <c r="B30" s="281"/>
      <c r="C30" s="47">
        <v>448</v>
      </c>
    </row>
    <row r="31" spans="1:3" ht="16.5" customHeight="1" x14ac:dyDescent="0.2">
      <c r="A31" s="281" t="s">
        <v>155</v>
      </c>
      <c r="B31" s="281"/>
      <c r="C31" s="47">
        <v>13070</v>
      </c>
    </row>
    <row r="32" spans="1:3" ht="30.75" customHeight="1" x14ac:dyDescent="0.2">
      <c r="A32" s="281" t="s">
        <v>156</v>
      </c>
      <c r="B32" s="281"/>
      <c r="C32" s="47">
        <v>-172000</v>
      </c>
    </row>
    <row r="33" spans="1:3" s="46" customFormat="1" ht="18" customHeight="1" x14ac:dyDescent="0.2">
      <c r="A33" s="271" t="s">
        <v>14</v>
      </c>
      <c r="B33" s="271"/>
      <c r="C33" s="48">
        <f>+'2'!D136</f>
        <v>-70000</v>
      </c>
    </row>
    <row r="34" spans="1:3" s="46" customFormat="1" ht="12.75" customHeight="1" x14ac:dyDescent="0.2">
      <c r="A34" s="285"/>
      <c r="B34" s="286"/>
      <c r="C34" s="287"/>
    </row>
    <row r="35" spans="1:3" s="152" customFormat="1" ht="49.5" customHeight="1" x14ac:dyDescent="0.2">
      <c r="A35" s="150" t="s">
        <v>8</v>
      </c>
      <c r="B35" s="151" t="s">
        <v>361</v>
      </c>
      <c r="C35" s="149" t="s">
        <v>48</v>
      </c>
    </row>
    <row r="36" spans="1:3" s="152" customFormat="1" x14ac:dyDescent="0.2">
      <c r="A36" s="150" t="s">
        <v>9</v>
      </c>
      <c r="B36" s="151" t="s">
        <v>268</v>
      </c>
      <c r="C36" s="272" t="s">
        <v>10</v>
      </c>
    </row>
    <row r="37" spans="1:3" s="152" customFormat="1" ht="54" x14ac:dyDescent="0.2">
      <c r="A37" s="150" t="s">
        <v>11</v>
      </c>
      <c r="B37" s="155" t="s">
        <v>362</v>
      </c>
      <c r="C37" s="272"/>
    </row>
    <row r="38" spans="1:3" s="152" customFormat="1" ht="40.5" x14ac:dyDescent="0.2">
      <c r="A38" s="150" t="s">
        <v>12</v>
      </c>
      <c r="B38" s="151" t="s">
        <v>363</v>
      </c>
      <c r="C38" s="272"/>
    </row>
    <row r="39" spans="1:3" s="152" customFormat="1" x14ac:dyDescent="0.2">
      <c r="A39" s="150" t="s">
        <v>176</v>
      </c>
      <c r="B39" s="151" t="s">
        <v>177</v>
      </c>
      <c r="C39" s="150"/>
    </row>
    <row r="40" spans="1:3" s="152" customFormat="1" ht="27" x14ac:dyDescent="0.2">
      <c r="A40" s="150" t="s">
        <v>137</v>
      </c>
      <c r="B40" s="151" t="s">
        <v>138</v>
      </c>
      <c r="C40" s="150"/>
    </row>
    <row r="41" spans="1:3" s="152" customFormat="1" x14ac:dyDescent="0.2">
      <c r="A41" s="301" t="s">
        <v>13</v>
      </c>
      <c r="B41" s="301"/>
      <c r="C41" s="150"/>
    </row>
    <row r="42" spans="1:3" s="152" customFormat="1" ht="15.75" customHeight="1" x14ac:dyDescent="0.2">
      <c r="A42" s="302" t="s">
        <v>278</v>
      </c>
      <c r="B42" s="302"/>
      <c r="C42" s="153">
        <v>47000</v>
      </c>
    </row>
    <row r="43" spans="1:3" s="154" customFormat="1" ht="18" customHeight="1" x14ac:dyDescent="0.2">
      <c r="A43" s="303" t="s">
        <v>178</v>
      </c>
      <c r="B43" s="303"/>
      <c r="C43" s="48">
        <v>0</v>
      </c>
    </row>
    <row r="44" spans="1:3" s="35" customFormat="1" ht="19.5" customHeight="1" x14ac:dyDescent="0.2">
      <c r="A44" s="91" t="s">
        <v>47</v>
      </c>
      <c r="B44" s="91" t="s">
        <v>6</v>
      </c>
      <c r="C44" s="62"/>
    </row>
    <row r="45" spans="1:3" s="35" customFormat="1" ht="18.75" customHeight="1" x14ac:dyDescent="0.2">
      <c r="A45" s="91">
        <v>1142</v>
      </c>
      <c r="B45" s="91" t="s">
        <v>91</v>
      </c>
      <c r="C45" s="62"/>
    </row>
    <row r="46" spans="1:3" s="35" customFormat="1" ht="31.5" customHeight="1" x14ac:dyDescent="0.2">
      <c r="A46" s="36" t="s">
        <v>8</v>
      </c>
      <c r="B46" s="36">
        <v>1142</v>
      </c>
      <c r="C46" s="63" t="s">
        <v>48</v>
      </c>
    </row>
    <row r="47" spans="1:3" s="35" customFormat="1" ht="18" customHeight="1" x14ac:dyDescent="0.2">
      <c r="A47" s="36" t="s">
        <v>9</v>
      </c>
      <c r="B47" s="36">
        <v>11001</v>
      </c>
      <c r="C47" s="272" t="s">
        <v>10</v>
      </c>
    </row>
    <row r="48" spans="1:3" ht="20.25" customHeight="1" x14ac:dyDescent="0.2">
      <c r="A48" s="39" t="s">
        <v>11</v>
      </c>
      <c r="B48" s="91" t="s">
        <v>100</v>
      </c>
      <c r="C48" s="272"/>
    </row>
    <row r="49" spans="1:3" ht="48.75" customHeight="1" x14ac:dyDescent="0.2">
      <c r="A49" s="36" t="s">
        <v>12</v>
      </c>
      <c r="B49" s="13" t="s">
        <v>102</v>
      </c>
      <c r="C49" s="272"/>
    </row>
    <row r="50" spans="1:3" ht="19.5" customHeight="1" x14ac:dyDescent="0.2">
      <c r="A50" s="13" t="s">
        <v>27</v>
      </c>
      <c r="B50" s="13" t="s">
        <v>49</v>
      </c>
      <c r="C50" s="65"/>
    </row>
    <row r="51" spans="1:3" ht="27.75" customHeight="1" x14ac:dyDescent="0.2">
      <c r="A51" s="66" t="s">
        <v>137</v>
      </c>
      <c r="B51" s="66" t="s">
        <v>139</v>
      </c>
      <c r="C51" s="38"/>
    </row>
    <row r="52" spans="1:3" s="46" customFormat="1" x14ac:dyDescent="0.2">
      <c r="A52" s="191" t="s">
        <v>13</v>
      </c>
      <c r="B52" s="191"/>
      <c r="C52" s="156"/>
    </row>
    <row r="53" spans="1:3" s="90" customFormat="1" x14ac:dyDescent="0.2">
      <c r="A53" s="281" t="s">
        <v>157</v>
      </c>
      <c r="B53" s="281"/>
      <c r="C53" s="47">
        <v>-8229</v>
      </c>
    </row>
    <row r="54" spans="1:3" s="90" customFormat="1" x14ac:dyDescent="0.2">
      <c r="A54" s="281" t="s">
        <v>158</v>
      </c>
      <c r="B54" s="281"/>
      <c r="C54" s="47">
        <v>10</v>
      </c>
    </row>
    <row r="55" spans="1:3" s="90" customFormat="1" x14ac:dyDescent="0.2">
      <c r="A55" s="281" t="s">
        <v>159</v>
      </c>
      <c r="B55" s="281"/>
      <c r="C55" s="47">
        <v>-11226</v>
      </c>
    </row>
    <row r="56" spans="1:3" s="90" customFormat="1" x14ac:dyDescent="0.2">
      <c r="A56" s="281" t="s">
        <v>160</v>
      </c>
      <c r="B56" s="281"/>
      <c r="C56" s="47">
        <v>-5807</v>
      </c>
    </row>
    <row r="57" spans="1:3" s="90" customFormat="1" x14ac:dyDescent="0.2">
      <c r="A57" s="281" t="s">
        <v>161</v>
      </c>
      <c r="B57" s="281"/>
      <c r="C57" s="47">
        <v>18</v>
      </c>
    </row>
    <row r="58" spans="1:3" s="90" customFormat="1" x14ac:dyDescent="0.2">
      <c r="A58" s="278"/>
      <c r="B58" s="279"/>
      <c r="C58" s="280"/>
    </row>
    <row r="59" spans="1:3" s="46" customFormat="1" ht="18" customHeight="1" x14ac:dyDescent="0.2">
      <c r="A59" s="271" t="s">
        <v>14</v>
      </c>
      <c r="B59" s="271"/>
      <c r="C59" s="48">
        <f>+'1'!C9</f>
        <v>93186.1</v>
      </c>
    </row>
    <row r="60" spans="1:3" s="94" customFormat="1" ht="27" x14ac:dyDescent="0.2">
      <c r="A60" s="26" t="s">
        <v>8</v>
      </c>
      <c r="B60" s="26" t="s">
        <v>305</v>
      </c>
      <c r="C60" s="63" t="s">
        <v>48</v>
      </c>
    </row>
    <row r="61" spans="1:3" s="94" customFormat="1" x14ac:dyDescent="0.2">
      <c r="A61" s="26" t="s">
        <v>9</v>
      </c>
      <c r="B61" s="26" t="s">
        <v>173</v>
      </c>
      <c r="C61" s="272" t="s">
        <v>10</v>
      </c>
    </row>
    <row r="62" spans="1:3" s="94" customFormat="1" x14ac:dyDescent="0.2">
      <c r="A62" s="26" t="s">
        <v>11</v>
      </c>
      <c r="B62" s="61" t="s">
        <v>306</v>
      </c>
      <c r="C62" s="272"/>
    </row>
    <row r="63" spans="1:3" s="94" customFormat="1" ht="27" x14ac:dyDescent="0.2">
      <c r="A63" s="26" t="s">
        <v>12</v>
      </c>
      <c r="B63" s="60" t="s">
        <v>307</v>
      </c>
      <c r="C63" s="272"/>
    </row>
    <row r="64" spans="1:3" s="94" customFormat="1" x14ac:dyDescent="0.2">
      <c r="A64" s="26" t="s">
        <v>176</v>
      </c>
      <c r="B64" s="60" t="s">
        <v>177</v>
      </c>
      <c r="C64" s="26"/>
    </row>
    <row r="65" spans="1:3" s="94" customFormat="1" ht="27" x14ac:dyDescent="0.2">
      <c r="A65" s="26" t="s">
        <v>137</v>
      </c>
      <c r="B65" s="60" t="s">
        <v>138</v>
      </c>
      <c r="C65" s="26"/>
    </row>
    <row r="66" spans="1:3" s="94" customFormat="1" x14ac:dyDescent="0.2">
      <c r="A66" s="289" t="s">
        <v>13</v>
      </c>
      <c r="B66" s="289"/>
      <c r="C66" s="26"/>
    </row>
    <row r="67" spans="1:3" s="94" customFormat="1" x14ac:dyDescent="0.2">
      <c r="A67" s="283" t="s">
        <v>308</v>
      </c>
      <c r="B67" s="283"/>
      <c r="C67" s="95">
        <v>72</v>
      </c>
    </row>
    <row r="68" spans="1:3" s="94" customFormat="1" x14ac:dyDescent="0.2">
      <c r="A68" s="283" t="s">
        <v>309</v>
      </c>
      <c r="B68" s="283"/>
      <c r="C68" s="95">
        <v>508</v>
      </c>
    </row>
    <row r="69" spans="1:3" s="98" customFormat="1" x14ac:dyDescent="0.2">
      <c r="A69" s="277" t="s">
        <v>178</v>
      </c>
      <c r="B69" s="277"/>
      <c r="C69" s="97">
        <v>0</v>
      </c>
    </row>
    <row r="70" spans="1:3" ht="12" customHeight="1" x14ac:dyDescent="0.2">
      <c r="A70" s="282"/>
      <c r="B70" s="282"/>
      <c r="C70" s="282"/>
    </row>
    <row r="71" spans="1:3" s="35" customFormat="1" ht="19.5" customHeight="1" x14ac:dyDescent="0.2">
      <c r="A71" s="91" t="s">
        <v>47</v>
      </c>
      <c r="B71" s="91" t="s">
        <v>6</v>
      </c>
      <c r="C71" s="62"/>
    </row>
    <row r="72" spans="1:3" s="35" customFormat="1" ht="15.75" customHeight="1" x14ac:dyDescent="0.2">
      <c r="A72" s="91">
        <v>1200</v>
      </c>
      <c r="B72" s="91" t="str">
        <f>+'1'!B10</f>
        <v xml:space="preserve"> Մոր և մանկան առողջության պահպանում</v>
      </c>
      <c r="C72" s="62"/>
    </row>
    <row r="73" spans="1:3" s="35" customFormat="1" ht="15" customHeight="1" x14ac:dyDescent="0.2">
      <c r="A73" s="276" t="s">
        <v>7</v>
      </c>
      <c r="B73" s="276"/>
      <c r="C73" s="276"/>
    </row>
    <row r="74" spans="1:3" s="90" customFormat="1" ht="27" x14ac:dyDescent="0.2">
      <c r="A74" s="13" t="s">
        <v>8</v>
      </c>
      <c r="B74" s="13" t="s">
        <v>258</v>
      </c>
      <c r="C74" s="63" t="s">
        <v>48</v>
      </c>
    </row>
    <row r="75" spans="1:3" s="90" customFormat="1" x14ac:dyDescent="0.2">
      <c r="A75" s="13" t="s">
        <v>9</v>
      </c>
      <c r="B75" s="13" t="s">
        <v>259</v>
      </c>
      <c r="C75" s="272" t="s">
        <v>10</v>
      </c>
    </row>
    <row r="76" spans="1:3" s="90" customFormat="1" x14ac:dyDescent="0.2">
      <c r="A76" s="13" t="s">
        <v>11</v>
      </c>
      <c r="B76" s="91" t="s">
        <v>260</v>
      </c>
      <c r="C76" s="272"/>
    </row>
    <row r="77" spans="1:3" s="90" customFormat="1" ht="40.5" x14ac:dyDescent="0.2">
      <c r="A77" s="13" t="s">
        <v>12</v>
      </c>
      <c r="B77" s="66" t="s">
        <v>261</v>
      </c>
      <c r="C77" s="272"/>
    </row>
    <row r="78" spans="1:3" s="90" customFormat="1" x14ac:dyDescent="0.2">
      <c r="A78" s="13" t="s">
        <v>176</v>
      </c>
      <c r="B78" s="66" t="s">
        <v>177</v>
      </c>
      <c r="C78" s="13"/>
    </row>
    <row r="79" spans="1:3" s="90" customFormat="1" ht="27" x14ac:dyDescent="0.2">
      <c r="A79" s="13" t="s">
        <v>137</v>
      </c>
      <c r="B79" s="66" t="s">
        <v>138</v>
      </c>
      <c r="C79" s="13"/>
    </row>
    <row r="80" spans="1:3" s="90" customFormat="1" x14ac:dyDescent="0.2">
      <c r="A80" s="191" t="s">
        <v>13</v>
      </c>
      <c r="B80" s="191"/>
      <c r="C80" s="13"/>
    </row>
    <row r="81" spans="1:3" s="90" customFormat="1" x14ac:dyDescent="0.2">
      <c r="A81" s="281" t="s">
        <v>262</v>
      </c>
      <c r="B81" s="281"/>
      <c r="C81" s="47">
        <v>874</v>
      </c>
    </row>
    <row r="82" spans="1:3" s="90" customFormat="1" x14ac:dyDescent="0.2">
      <c r="A82" s="281" t="s">
        <v>263</v>
      </c>
      <c r="B82" s="281"/>
      <c r="C82" s="47">
        <v>106</v>
      </c>
    </row>
    <row r="83" spans="1:3" s="90" customFormat="1" x14ac:dyDescent="0.2">
      <c r="A83" s="281" t="s">
        <v>264</v>
      </c>
      <c r="B83" s="281"/>
      <c r="C83" s="47">
        <v>-1882</v>
      </c>
    </row>
    <row r="84" spans="1:3" s="93" customFormat="1" x14ac:dyDescent="0.2">
      <c r="A84" s="271" t="s">
        <v>178</v>
      </c>
      <c r="B84" s="271"/>
      <c r="C84" s="92">
        <f>+'2'!D30</f>
        <v>40000</v>
      </c>
    </row>
    <row r="85" spans="1:3" s="90" customFormat="1" x14ac:dyDescent="0.2">
      <c r="A85" s="273"/>
      <c r="B85" s="274"/>
      <c r="C85" s="275"/>
    </row>
    <row r="86" spans="1:3" s="90" customFormat="1" ht="27" x14ac:dyDescent="0.2">
      <c r="A86" s="13" t="s">
        <v>8</v>
      </c>
      <c r="B86" s="13" t="s">
        <v>258</v>
      </c>
      <c r="C86" s="63" t="s">
        <v>48</v>
      </c>
    </row>
    <row r="87" spans="1:3" s="90" customFormat="1" x14ac:dyDescent="0.2">
      <c r="A87" s="13" t="s">
        <v>9</v>
      </c>
      <c r="B87" s="13" t="s">
        <v>265</v>
      </c>
      <c r="C87" s="272" t="s">
        <v>10</v>
      </c>
    </row>
    <row r="88" spans="1:3" s="90" customFormat="1" x14ac:dyDescent="0.2">
      <c r="A88" s="91" t="s">
        <v>11</v>
      </c>
      <c r="B88" s="91" t="s">
        <v>266</v>
      </c>
      <c r="C88" s="272"/>
    </row>
    <row r="89" spans="1:3" s="90" customFormat="1" ht="27" x14ac:dyDescent="0.2">
      <c r="A89" s="13" t="s">
        <v>12</v>
      </c>
      <c r="B89" s="66" t="s">
        <v>267</v>
      </c>
      <c r="C89" s="272"/>
    </row>
    <row r="90" spans="1:3" s="90" customFormat="1" x14ac:dyDescent="0.2">
      <c r="A90" s="13" t="s">
        <v>176</v>
      </c>
      <c r="B90" s="66" t="s">
        <v>177</v>
      </c>
      <c r="C90" s="13"/>
    </row>
    <row r="91" spans="1:3" s="90" customFormat="1" ht="27" x14ac:dyDescent="0.2">
      <c r="A91" s="13" t="s">
        <v>137</v>
      </c>
      <c r="B91" s="66" t="s">
        <v>138</v>
      </c>
      <c r="C91" s="13"/>
    </row>
    <row r="92" spans="1:3" s="90" customFormat="1" x14ac:dyDescent="0.2">
      <c r="A92" s="191" t="s">
        <v>13</v>
      </c>
      <c r="B92" s="191"/>
      <c r="C92" s="13"/>
    </row>
    <row r="93" spans="1:3" s="90" customFormat="1" x14ac:dyDescent="0.2">
      <c r="A93" s="281" t="s">
        <v>162</v>
      </c>
      <c r="B93" s="281"/>
      <c r="C93" s="47">
        <v>8169</v>
      </c>
    </row>
    <row r="94" spans="1:3" s="90" customFormat="1" x14ac:dyDescent="0.2">
      <c r="A94" s="281" t="s">
        <v>163</v>
      </c>
      <c r="B94" s="281"/>
      <c r="C94" s="47">
        <v>816</v>
      </c>
    </row>
    <row r="95" spans="1:3" s="93" customFormat="1" x14ac:dyDescent="0.2">
      <c r="A95" s="271" t="s">
        <v>178</v>
      </c>
      <c r="B95" s="271"/>
      <c r="C95" s="92">
        <f>+'2'!D37</f>
        <v>400000</v>
      </c>
    </row>
    <row r="96" spans="1:3" s="94" customFormat="1" ht="33.75" customHeight="1" x14ac:dyDescent="0.2">
      <c r="A96" s="26" t="s">
        <v>8</v>
      </c>
      <c r="B96" s="60" t="s">
        <v>258</v>
      </c>
      <c r="C96" s="63" t="s">
        <v>48</v>
      </c>
    </row>
    <row r="97" spans="1:3" s="94" customFormat="1" x14ac:dyDescent="0.2">
      <c r="A97" s="26" t="s">
        <v>9</v>
      </c>
      <c r="B97" s="60" t="s">
        <v>268</v>
      </c>
      <c r="C97" s="272" t="s">
        <v>10</v>
      </c>
    </row>
    <row r="98" spans="1:3" s="94" customFormat="1" ht="40.5" x14ac:dyDescent="0.2">
      <c r="A98" s="26" t="s">
        <v>11</v>
      </c>
      <c r="B98" s="61" t="s">
        <v>310</v>
      </c>
      <c r="C98" s="272"/>
    </row>
    <row r="99" spans="1:3" s="94" customFormat="1" ht="40.5" x14ac:dyDescent="0.2">
      <c r="A99" s="26" t="s">
        <v>12</v>
      </c>
      <c r="B99" s="60" t="s">
        <v>311</v>
      </c>
      <c r="C99" s="272"/>
    </row>
    <row r="100" spans="1:3" s="94" customFormat="1" x14ac:dyDescent="0.2">
      <c r="A100" s="26" t="s">
        <v>176</v>
      </c>
      <c r="B100" s="60" t="s">
        <v>177</v>
      </c>
      <c r="C100" s="26"/>
    </row>
    <row r="101" spans="1:3" s="94" customFormat="1" ht="27" x14ac:dyDescent="0.2">
      <c r="A101" s="26" t="s">
        <v>137</v>
      </c>
      <c r="B101" s="60" t="s">
        <v>138</v>
      </c>
      <c r="C101" s="26"/>
    </row>
    <row r="102" spans="1:3" s="94" customFormat="1" x14ac:dyDescent="0.2">
      <c r="A102" s="289" t="s">
        <v>13</v>
      </c>
      <c r="B102" s="289"/>
      <c r="C102" s="26"/>
    </row>
    <row r="103" spans="1:3" s="94" customFormat="1" x14ac:dyDescent="0.2">
      <c r="A103" s="283" t="s">
        <v>164</v>
      </c>
      <c r="B103" s="283"/>
      <c r="C103" s="95">
        <v>-7220</v>
      </c>
    </row>
    <row r="104" spans="1:3" s="98" customFormat="1" x14ac:dyDescent="0.2">
      <c r="A104" s="277" t="s">
        <v>178</v>
      </c>
      <c r="B104" s="277"/>
      <c r="C104" s="97">
        <v>0</v>
      </c>
    </row>
    <row r="105" spans="1:3" s="90" customFormat="1" x14ac:dyDescent="0.2">
      <c r="A105" s="273"/>
      <c r="B105" s="274"/>
      <c r="C105" s="275"/>
    </row>
    <row r="106" spans="1:3" s="90" customFormat="1" ht="27" x14ac:dyDescent="0.2">
      <c r="A106" s="13" t="s">
        <v>8</v>
      </c>
      <c r="B106" s="13" t="s">
        <v>258</v>
      </c>
      <c r="C106" s="63" t="s">
        <v>48</v>
      </c>
    </row>
    <row r="107" spans="1:3" s="90" customFormat="1" x14ac:dyDescent="0.2">
      <c r="A107" s="13" t="s">
        <v>9</v>
      </c>
      <c r="B107" s="13" t="s">
        <v>269</v>
      </c>
      <c r="C107" s="272" t="s">
        <v>10</v>
      </c>
    </row>
    <row r="108" spans="1:3" s="90" customFormat="1" ht="27" x14ac:dyDescent="0.2">
      <c r="A108" s="13" t="s">
        <v>11</v>
      </c>
      <c r="B108" s="91" t="s">
        <v>270</v>
      </c>
      <c r="C108" s="272"/>
    </row>
    <row r="109" spans="1:3" s="90" customFormat="1" ht="40.5" x14ac:dyDescent="0.2">
      <c r="A109" s="13" t="s">
        <v>12</v>
      </c>
      <c r="B109" s="66" t="s">
        <v>271</v>
      </c>
      <c r="C109" s="272"/>
    </row>
    <row r="110" spans="1:3" s="90" customFormat="1" x14ac:dyDescent="0.2">
      <c r="A110" s="13" t="s">
        <v>176</v>
      </c>
      <c r="B110" s="66" t="s">
        <v>177</v>
      </c>
      <c r="C110" s="13"/>
    </row>
    <row r="111" spans="1:3" s="90" customFormat="1" ht="27" x14ac:dyDescent="0.2">
      <c r="A111" s="13" t="s">
        <v>137</v>
      </c>
      <c r="B111" s="66" t="s">
        <v>138</v>
      </c>
      <c r="C111" s="13"/>
    </row>
    <row r="112" spans="1:3" s="90" customFormat="1" x14ac:dyDescent="0.2">
      <c r="A112" s="191" t="s">
        <v>13</v>
      </c>
      <c r="B112" s="191"/>
      <c r="C112" s="13"/>
    </row>
    <row r="113" spans="1:3" s="90" customFormat="1" x14ac:dyDescent="0.2">
      <c r="A113" s="281" t="s">
        <v>272</v>
      </c>
      <c r="B113" s="281"/>
      <c r="C113" s="47">
        <v>382</v>
      </c>
    </row>
    <row r="114" spans="1:3" s="90" customFormat="1" x14ac:dyDescent="0.2">
      <c r="A114" s="281" t="s">
        <v>273</v>
      </c>
      <c r="B114" s="281"/>
      <c r="C114" s="47">
        <v>-11871</v>
      </c>
    </row>
    <row r="115" spans="1:3" s="90" customFormat="1" x14ac:dyDescent="0.2">
      <c r="A115" s="281" t="s">
        <v>274</v>
      </c>
      <c r="B115" s="281"/>
      <c r="C115" s="47">
        <v>-120</v>
      </c>
    </row>
    <row r="116" spans="1:3" s="93" customFormat="1" ht="13.5" customHeight="1" x14ac:dyDescent="0.2">
      <c r="A116" s="271" t="s">
        <v>178</v>
      </c>
      <c r="B116" s="271"/>
      <c r="C116" s="92">
        <f>+'2'!D44</f>
        <v>10000</v>
      </c>
    </row>
    <row r="117" spans="1:3" s="93" customFormat="1" ht="13.5" customHeight="1" x14ac:dyDescent="0.2">
      <c r="A117" s="285"/>
      <c r="B117" s="286"/>
      <c r="C117" s="287"/>
    </row>
    <row r="118" spans="1:3" s="90" customFormat="1" ht="27" x14ac:dyDescent="0.2">
      <c r="A118" s="13" t="s">
        <v>8</v>
      </c>
      <c r="B118" s="13" t="s">
        <v>258</v>
      </c>
      <c r="C118" s="63" t="s">
        <v>48</v>
      </c>
    </row>
    <row r="119" spans="1:3" s="90" customFormat="1" x14ac:dyDescent="0.2">
      <c r="A119" s="13" t="s">
        <v>9</v>
      </c>
      <c r="B119" s="13" t="s">
        <v>275</v>
      </c>
      <c r="C119" s="272" t="s">
        <v>10</v>
      </c>
    </row>
    <row r="120" spans="1:3" s="90" customFormat="1" ht="48" customHeight="1" x14ac:dyDescent="0.2">
      <c r="A120" s="13" t="s">
        <v>11</v>
      </c>
      <c r="B120" s="91" t="s">
        <v>276</v>
      </c>
      <c r="C120" s="272"/>
    </row>
    <row r="121" spans="1:3" s="90" customFormat="1" ht="27" x14ac:dyDescent="0.2">
      <c r="A121" s="13" t="s">
        <v>12</v>
      </c>
      <c r="B121" s="66" t="s">
        <v>277</v>
      </c>
      <c r="C121" s="272"/>
    </row>
    <row r="122" spans="1:3" s="90" customFormat="1" x14ac:dyDescent="0.2">
      <c r="A122" s="13" t="s">
        <v>176</v>
      </c>
      <c r="B122" s="66" t="s">
        <v>177</v>
      </c>
      <c r="C122" s="13"/>
    </row>
    <row r="123" spans="1:3" s="90" customFormat="1" ht="27" x14ac:dyDescent="0.2">
      <c r="A123" s="13" t="s">
        <v>137</v>
      </c>
      <c r="B123" s="66" t="s">
        <v>138</v>
      </c>
      <c r="C123" s="13"/>
    </row>
    <row r="124" spans="1:3" s="90" customFormat="1" x14ac:dyDescent="0.2">
      <c r="A124" s="191" t="s">
        <v>13</v>
      </c>
      <c r="B124" s="191"/>
      <c r="C124" s="13"/>
    </row>
    <row r="125" spans="1:3" s="90" customFormat="1" x14ac:dyDescent="0.2">
      <c r="A125" s="281" t="s">
        <v>278</v>
      </c>
      <c r="B125" s="281"/>
      <c r="C125" s="47">
        <v>20197</v>
      </c>
    </row>
    <row r="126" spans="1:3" s="93" customFormat="1" x14ac:dyDescent="0.2">
      <c r="A126" s="271" t="s">
        <v>178</v>
      </c>
      <c r="B126" s="271"/>
      <c r="C126" s="92">
        <f>+'2'!D50</f>
        <v>5000</v>
      </c>
    </row>
    <row r="127" spans="1:3" ht="12.75" customHeight="1" x14ac:dyDescent="0.2">
      <c r="A127" s="282"/>
      <c r="B127" s="282"/>
      <c r="C127" s="282"/>
    </row>
    <row r="128" spans="1:3" s="35" customFormat="1" ht="19.5" customHeight="1" x14ac:dyDescent="0.2">
      <c r="A128" s="91" t="s">
        <v>47</v>
      </c>
      <c r="B128" s="91" t="s">
        <v>6</v>
      </c>
      <c r="C128" s="62"/>
    </row>
    <row r="129" spans="1:3" s="35" customFormat="1" ht="21.75" customHeight="1" x14ac:dyDescent="0.2">
      <c r="A129" s="91">
        <v>1201</v>
      </c>
      <c r="B129" s="91" t="str">
        <f>+'1'!B11</f>
        <v xml:space="preserve"> Շտապ բժշկական օգնություն</v>
      </c>
      <c r="C129" s="62"/>
    </row>
    <row r="130" spans="1:3" s="35" customFormat="1" ht="36" customHeight="1" x14ac:dyDescent="0.2">
      <c r="A130" s="36" t="s">
        <v>8</v>
      </c>
      <c r="B130" s="36">
        <v>1201</v>
      </c>
      <c r="C130" s="63" t="s">
        <v>48</v>
      </c>
    </row>
    <row r="131" spans="1:3" s="35" customFormat="1" ht="21.75" customHeight="1" x14ac:dyDescent="0.2">
      <c r="A131" s="36" t="s">
        <v>9</v>
      </c>
      <c r="B131" s="36">
        <v>11001</v>
      </c>
      <c r="C131" s="272" t="s">
        <v>10</v>
      </c>
    </row>
    <row r="132" spans="1:3" ht="19.5" customHeight="1" x14ac:dyDescent="0.2">
      <c r="A132" s="39" t="s">
        <v>11</v>
      </c>
      <c r="B132" s="91" t="str">
        <f>+'3'!F58</f>
        <v xml:space="preserve"> Շտապ բժշկական օգնության ծառայություններ</v>
      </c>
      <c r="C132" s="272"/>
    </row>
    <row r="133" spans="1:3" ht="43.5" customHeight="1" x14ac:dyDescent="0.2">
      <c r="A133" s="36" t="s">
        <v>12</v>
      </c>
      <c r="B133" s="66" t="str">
        <f>+'2'!C61</f>
        <v xml:space="preserve"> Շտապ օգնության համակարգի պատրաստվածության բարելավում, արձագանքման արագության, հասանելիության և բժշկական օգնության ծառայությունների որակի բարելավում</v>
      </c>
      <c r="C133" s="272"/>
    </row>
    <row r="134" spans="1:3" ht="19.5" customHeight="1" x14ac:dyDescent="0.2">
      <c r="A134" s="13" t="s">
        <v>27</v>
      </c>
      <c r="B134" s="13" t="s">
        <v>49</v>
      </c>
      <c r="C134" s="65"/>
    </row>
    <row r="135" spans="1:3" ht="25.5" customHeight="1" x14ac:dyDescent="0.2">
      <c r="A135" s="66" t="s">
        <v>137</v>
      </c>
      <c r="B135" s="66" t="s">
        <v>138</v>
      </c>
      <c r="C135" s="38"/>
    </row>
    <row r="136" spans="1:3" x14ac:dyDescent="0.2">
      <c r="A136" s="191" t="s">
        <v>13</v>
      </c>
      <c r="B136" s="191"/>
      <c r="C136" s="67"/>
    </row>
    <row r="137" spans="1:3" s="90" customFormat="1" x14ac:dyDescent="0.2">
      <c r="A137" s="281" t="s">
        <v>165</v>
      </c>
      <c r="B137" s="281"/>
      <c r="C137" s="47">
        <v>35300</v>
      </c>
    </row>
    <row r="138" spans="1:3" s="90" customFormat="1" x14ac:dyDescent="0.2">
      <c r="A138" s="281" t="s">
        <v>166</v>
      </c>
      <c r="B138" s="281"/>
      <c r="C138" s="47">
        <v>-40</v>
      </c>
    </row>
    <row r="139" spans="1:3" s="90" customFormat="1" x14ac:dyDescent="0.2">
      <c r="A139" s="281" t="s">
        <v>167</v>
      </c>
      <c r="B139" s="281"/>
      <c r="C139" s="47">
        <v>-5900</v>
      </c>
    </row>
    <row r="140" spans="1:3" s="46" customFormat="1" ht="18" customHeight="1" x14ac:dyDescent="0.2">
      <c r="A140" s="271" t="s">
        <v>14</v>
      </c>
      <c r="B140" s="271"/>
      <c r="C140" s="48">
        <f>+'2'!D56</f>
        <v>52000</v>
      </c>
    </row>
    <row r="141" spans="1:3" s="46" customFormat="1" ht="12.75" customHeight="1" x14ac:dyDescent="0.2">
      <c r="A141" s="285"/>
      <c r="B141" s="286"/>
      <c r="C141" s="287"/>
    </row>
    <row r="142" spans="1:3" s="90" customFormat="1" x14ac:dyDescent="0.2">
      <c r="A142" s="91" t="s">
        <v>170</v>
      </c>
      <c r="B142" s="276" t="s">
        <v>6</v>
      </c>
      <c r="C142" s="276"/>
    </row>
    <row r="143" spans="1:3" s="90" customFormat="1" x14ac:dyDescent="0.2">
      <c r="A143" s="64" t="s">
        <v>183</v>
      </c>
      <c r="B143" s="276" t="s">
        <v>184</v>
      </c>
      <c r="C143" s="276"/>
    </row>
    <row r="144" spans="1:3" s="90" customFormat="1" x14ac:dyDescent="0.2">
      <c r="A144" s="13"/>
      <c r="B144" s="13"/>
      <c r="C144" s="13"/>
    </row>
    <row r="145" spans="1:3" s="90" customFormat="1" x14ac:dyDescent="0.2">
      <c r="A145" s="276" t="s">
        <v>7</v>
      </c>
      <c r="B145" s="276"/>
      <c r="C145" s="276"/>
    </row>
    <row r="146" spans="1:3" s="90" customFormat="1" x14ac:dyDescent="0.2">
      <c r="A146" s="13"/>
      <c r="B146" s="13"/>
      <c r="C146" s="13"/>
    </row>
    <row r="147" spans="1:3" s="90" customFormat="1" ht="27" x14ac:dyDescent="0.2">
      <c r="A147" s="13" t="s">
        <v>8</v>
      </c>
      <c r="B147" s="13" t="s">
        <v>183</v>
      </c>
      <c r="C147" s="63" t="s">
        <v>48</v>
      </c>
    </row>
    <row r="148" spans="1:3" s="90" customFormat="1" x14ac:dyDescent="0.2">
      <c r="A148" s="13" t="s">
        <v>9</v>
      </c>
      <c r="B148" s="13" t="s">
        <v>259</v>
      </c>
      <c r="C148" s="272" t="s">
        <v>10</v>
      </c>
    </row>
    <row r="149" spans="1:3" s="90" customFormat="1" x14ac:dyDescent="0.2">
      <c r="A149" s="13" t="s">
        <v>11</v>
      </c>
      <c r="B149" s="91" t="s">
        <v>279</v>
      </c>
      <c r="C149" s="272"/>
    </row>
    <row r="150" spans="1:3" s="90" customFormat="1" ht="27" x14ac:dyDescent="0.2">
      <c r="A150" s="13" t="s">
        <v>12</v>
      </c>
      <c r="B150" s="66" t="s">
        <v>280</v>
      </c>
      <c r="C150" s="272"/>
    </row>
    <row r="151" spans="1:3" s="90" customFormat="1" x14ac:dyDescent="0.2">
      <c r="A151" s="13" t="s">
        <v>176</v>
      </c>
      <c r="B151" s="66" t="s">
        <v>177</v>
      </c>
      <c r="C151" s="13"/>
    </row>
    <row r="152" spans="1:3" s="90" customFormat="1" ht="27" x14ac:dyDescent="0.2">
      <c r="A152" s="13" t="s">
        <v>137</v>
      </c>
      <c r="B152" s="66" t="s">
        <v>138</v>
      </c>
      <c r="C152" s="13"/>
    </row>
    <row r="153" spans="1:3" s="90" customFormat="1" x14ac:dyDescent="0.2">
      <c r="A153" s="191" t="s">
        <v>13</v>
      </c>
      <c r="B153" s="191"/>
      <c r="C153" s="13"/>
    </row>
    <row r="154" spans="1:3" s="90" customFormat="1" x14ac:dyDescent="0.2">
      <c r="A154" s="281" t="s">
        <v>281</v>
      </c>
      <c r="B154" s="281"/>
      <c r="C154" s="47">
        <v>-31930</v>
      </c>
    </row>
    <row r="155" spans="1:3" s="93" customFormat="1" x14ac:dyDescent="0.2">
      <c r="A155" s="271" t="s">
        <v>178</v>
      </c>
      <c r="B155" s="271"/>
      <c r="C155" s="48">
        <f>+'2'!D76</f>
        <v>20000</v>
      </c>
    </row>
    <row r="156" spans="1:3" s="93" customFormat="1" x14ac:dyDescent="0.2">
      <c r="A156" s="64"/>
      <c r="B156" s="64"/>
      <c r="C156" s="48"/>
    </row>
    <row r="157" spans="1:3" s="94" customFormat="1" ht="27" x14ac:dyDescent="0.2">
      <c r="A157" s="26" t="s">
        <v>8</v>
      </c>
      <c r="B157" s="26" t="s">
        <v>183</v>
      </c>
      <c r="C157" s="63" t="s">
        <v>48</v>
      </c>
    </row>
    <row r="158" spans="1:3" s="94" customFormat="1" x14ac:dyDescent="0.2">
      <c r="A158" s="26" t="s">
        <v>9</v>
      </c>
      <c r="B158" s="26" t="s">
        <v>173</v>
      </c>
      <c r="C158" s="272" t="s">
        <v>10</v>
      </c>
    </row>
    <row r="159" spans="1:3" s="94" customFormat="1" x14ac:dyDescent="0.2">
      <c r="A159" s="26" t="s">
        <v>11</v>
      </c>
      <c r="B159" s="61" t="s">
        <v>185</v>
      </c>
      <c r="C159" s="272"/>
    </row>
    <row r="160" spans="1:3" s="94" customFormat="1" ht="40.5" x14ac:dyDescent="0.2">
      <c r="A160" s="26" t="s">
        <v>12</v>
      </c>
      <c r="B160" s="60" t="s">
        <v>186</v>
      </c>
      <c r="C160" s="272"/>
    </row>
    <row r="161" spans="1:3" s="94" customFormat="1" x14ac:dyDescent="0.2">
      <c r="A161" s="26" t="s">
        <v>176</v>
      </c>
      <c r="B161" s="60" t="s">
        <v>177</v>
      </c>
      <c r="C161" s="26"/>
    </row>
    <row r="162" spans="1:3" s="94" customFormat="1" ht="27" x14ac:dyDescent="0.2">
      <c r="A162" s="26" t="s">
        <v>137</v>
      </c>
      <c r="B162" s="60" t="s">
        <v>138</v>
      </c>
      <c r="C162" s="26"/>
    </row>
    <row r="163" spans="1:3" s="94" customFormat="1" x14ac:dyDescent="0.2">
      <c r="A163" s="289" t="s">
        <v>13</v>
      </c>
      <c r="B163" s="289"/>
      <c r="C163" s="26"/>
    </row>
    <row r="164" spans="1:3" s="94" customFormat="1" x14ac:dyDescent="0.2">
      <c r="A164" s="283" t="s">
        <v>187</v>
      </c>
      <c r="B164" s="283"/>
      <c r="C164" s="95">
        <v>2391</v>
      </c>
    </row>
    <row r="165" spans="1:3" s="98" customFormat="1" x14ac:dyDescent="0.2">
      <c r="A165" s="277" t="s">
        <v>178</v>
      </c>
      <c r="B165" s="290"/>
      <c r="C165" s="97">
        <v>0</v>
      </c>
    </row>
    <row r="166" spans="1:3" s="94" customFormat="1" x14ac:dyDescent="0.2">
      <c r="A166" s="305"/>
      <c r="B166" s="305"/>
      <c r="C166" s="306"/>
    </row>
    <row r="167" spans="1:3" s="94" customFormat="1" x14ac:dyDescent="0.2">
      <c r="A167" s="26" t="s">
        <v>8</v>
      </c>
      <c r="B167" s="88" t="s">
        <v>183</v>
      </c>
      <c r="C167" s="99"/>
    </row>
    <row r="168" spans="1:3" s="94" customFormat="1" x14ac:dyDescent="0.2">
      <c r="A168" s="26" t="s">
        <v>9</v>
      </c>
      <c r="B168" s="60" t="s">
        <v>265</v>
      </c>
      <c r="C168" s="96"/>
    </row>
    <row r="169" spans="1:3" s="94" customFormat="1" ht="27" x14ac:dyDescent="0.2">
      <c r="A169" s="26" t="s">
        <v>11</v>
      </c>
      <c r="B169" s="61" t="s">
        <v>312</v>
      </c>
      <c r="C169" s="26"/>
    </row>
    <row r="170" spans="1:3" s="94" customFormat="1" ht="27" x14ac:dyDescent="0.2">
      <c r="A170" s="26" t="s">
        <v>12</v>
      </c>
      <c r="B170" s="60" t="s">
        <v>313</v>
      </c>
      <c r="C170" s="26"/>
    </row>
    <row r="171" spans="1:3" s="94" customFormat="1" x14ac:dyDescent="0.2">
      <c r="A171" s="26" t="s">
        <v>176</v>
      </c>
      <c r="B171" s="60" t="s">
        <v>177</v>
      </c>
      <c r="C171" s="26"/>
    </row>
    <row r="172" spans="1:3" s="94" customFormat="1" ht="27" x14ac:dyDescent="0.2">
      <c r="A172" s="26" t="s">
        <v>137</v>
      </c>
      <c r="B172" s="60" t="s">
        <v>138</v>
      </c>
      <c r="C172" s="26"/>
    </row>
    <row r="173" spans="1:3" s="94" customFormat="1" x14ac:dyDescent="0.2">
      <c r="A173" s="289" t="s">
        <v>13</v>
      </c>
      <c r="B173" s="289"/>
      <c r="C173" s="26"/>
    </row>
    <row r="174" spans="1:3" s="94" customFormat="1" x14ac:dyDescent="0.2">
      <c r="A174" s="283" t="s">
        <v>314</v>
      </c>
      <c r="B174" s="283"/>
      <c r="C174" s="95">
        <v>9609</v>
      </c>
    </row>
    <row r="175" spans="1:3" s="98" customFormat="1" x14ac:dyDescent="0.2">
      <c r="A175" s="277" t="s">
        <v>178</v>
      </c>
      <c r="B175" s="277"/>
      <c r="C175" s="97">
        <v>0</v>
      </c>
    </row>
    <row r="176" spans="1:3" s="90" customFormat="1" ht="27" x14ac:dyDescent="0.2">
      <c r="A176" s="13" t="s">
        <v>8</v>
      </c>
      <c r="B176" s="13" t="s">
        <v>183</v>
      </c>
      <c r="C176" s="63" t="s">
        <v>48</v>
      </c>
    </row>
    <row r="177" spans="1:3" s="90" customFormat="1" x14ac:dyDescent="0.2">
      <c r="A177" s="13" t="s">
        <v>9</v>
      </c>
      <c r="B177" s="13" t="s">
        <v>268</v>
      </c>
      <c r="C177" s="272" t="s">
        <v>10</v>
      </c>
    </row>
    <row r="178" spans="1:3" s="90" customFormat="1" ht="27" x14ac:dyDescent="0.2">
      <c r="A178" s="13" t="s">
        <v>11</v>
      </c>
      <c r="B178" s="91" t="s">
        <v>282</v>
      </c>
      <c r="C178" s="272"/>
    </row>
    <row r="179" spans="1:3" s="90" customFormat="1" ht="27" x14ac:dyDescent="0.2">
      <c r="A179" s="13" t="s">
        <v>12</v>
      </c>
      <c r="B179" s="66" t="s">
        <v>283</v>
      </c>
      <c r="C179" s="272"/>
    </row>
    <row r="180" spans="1:3" s="90" customFormat="1" x14ac:dyDescent="0.2">
      <c r="A180" s="13" t="s">
        <v>176</v>
      </c>
      <c r="B180" s="66" t="s">
        <v>177</v>
      </c>
      <c r="C180" s="13"/>
    </row>
    <row r="181" spans="1:3" s="90" customFormat="1" ht="27" x14ac:dyDescent="0.2">
      <c r="A181" s="13" t="s">
        <v>137</v>
      </c>
      <c r="B181" s="66" t="s">
        <v>138</v>
      </c>
      <c r="C181" s="13"/>
    </row>
    <row r="182" spans="1:3" s="90" customFormat="1" x14ac:dyDescent="0.2">
      <c r="A182" s="191" t="s">
        <v>13</v>
      </c>
      <c r="B182" s="191"/>
      <c r="C182" s="13"/>
    </row>
    <row r="183" spans="1:3" s="90" customFormat="1" x14ac:dyDescent="0.2">
      <c r="A183" s="281" t="s">
        <v>284</v>
      </c>
      <c r="B183" s="281"/>
      <c r="C183" s="47">
        <v>1785</v>
      </c>
    </row>
    <row r="184" spans="1:3" s="90" customFormat="1" x14ac:dyDescent="0.2">
      <c r="A184" s="281" t="s">
        <v>285</v>
      </c>
      <c r="B184" s="281"/>
      <c r="C184" s="47">
        <v>1160</v>
      </c>
    </row>
    <row r="185" spans="1:3" s="93" customFormat="1" ht="16.5" customHeight="1" x14ac:dyDescent="0.2">
      <c r="A185" s="271" t="s">
        <v>178</v>
      </c>
      <c r="B185" s="288"/>
      <c r="C185" s="48">
        <f>+'2'!D83</f>
        <v>70000</v>
      </c>
    </row>
    <row r="186" spans="1:3" s="94" customFormat="1" x14ac:dyDescent="0.2">
      <c r="C186" s="26"/>
    </row>
    <row r="187" spans="1:3" s="94" customFormat="1" ht="27" x14ac:dyDescent="0.2">
      <c r="A187" s="26" t="s">
        <v>8</v>
      </c>
      <c r="B187" s="89" t="s">
        <v>183</v>
      </c>
      <c r="C187" s="63" t="s">
        <v>48</v>
      </c>
    </row>
    <row r="188" spans="1:3" s="94" customFormat="1" x14ac:dyDescent="0.2">
      <c r="A188" s="26" t="s">
        <v>9</v>
      </c>
      <c r="B188" s="26" t="s">
        <v>315</v>
      </c>
      <c r="C188" s="272" t="s">
        <v>10</v>
      </c>
    </row>
    <row r="189" spans="1:3" s="94" customFormat="1" x14ac:dyDescent="0.2">
      <c r="A189" s="26" t="s">
        <v>11</v>
      </c>
      <c r="B189" s="61" t="s">
        <v>316</v>
      </c>
      <c r="C189" s="272"/>
    </row>
    <row r="190" spans="1:3" s="94" customFormat="1" ht="40.5" x14ac:dyDescent="0.2">
      <c r="A190" s="26" t="s">
        <v>12</v>
      </c>
      <c r="B190" s="60" t="s">
        <v>317</v>
      </c>
      <c r="C190" s="272"/>
    </row>
    <row r="191" spans="1:3" s="94" customFormat="1" x14ac:dyDescent="0.2">
      <c r="A191" s="26" t="s">
        <v>176</v>
      </c>
      <c r="B191" s="60" t="s">
        <v>177</v>
      </c>
      <c r="C191" s="26"/>
    </row>
    <row r="192" spans="1:3" s="94" customFormat="1" ht="27" x14ac:dyDescent="0.2">
      <c r="A192" s="26" t="s">
        <v>137</v>
      </c>
      <c r="B192" s="60" t="s">
        <v>138</v>
      </c>
      <c r="C192" s="26"/>
    </row>
    <row r="193" spans="1:3" s="94" customFormat="1" x14ac:dyDescent="0.2">
      <c r="A193" s="289" t="s">
        <v>13</v>
      </c>
      <c r="B193" s="289"/>
      <c r="C193" s="26"/>
    </row>
    <row r="194" spans="1:3" s="94" customFormat="1" x14ac:dyDescent="0.2">
      <c r="A194" s="283" t="s">
        <v>318</v>
      </c>
      <c r="B194" s="283"/>
      <c r="C194" s="95">
        <v>-61</v>
      </c>
    </row>
    <row r="195" spans="1:3" s="94" customFormat="1" x14ac:dyDescent="0.2">
      <c r="A195" s="283" t="s">
        <v>319</v>
      </c>
      <c r="B195" s="283"/>
      <c r="C195" s="95">
        <v>16</v>
      </c>
    </row>
    <row r="196" spans="1:3" s="98" customFormat="1" x14ac:dyDescent="0.2">
      <c r="A196" s="277" t="s">
        <v>178</v>
      </c>
      <c r="B196" s="277"/>
      <c r="C196" s="97">
        <v>0</v>
      </c>
    </row>
    <row r="197" spans="1:3" x14ac:dyDescent="0.2">
      <c r="A197" s="300"/>
      <c r="B197" s="300"/>
      <c r="C197" s="300"/>
    </row>
    <row r="198" spans="1:3" s="35" customFormat="1" ht="19.5" customHeight="1" x14ac:dyDescent="0.2">
      <c r="A198" s="91" t="s">
        <v>47</v>
      </c>
      <c r="B198" s="91" t="s">
        <v>6</v>
      </c>
      <c r="C198" s="62"/>
    </row>
    <row r="199" spans="1:3" s="35" customFormat="1" ht="20.25" customHeight="1" x14ac:dyDescent="0.2">
      <c r="A199" s="91">
        <v>1207</v>
      </c>
      <c r="B199" s="91" t="str">
        <f>+'1'!B13</f>
        <v xml:space="preserve"> Սոցիալապես անապահով և առանձին խմբերի անձանց բժշկական օգնություն</v>
      </c>
      <c r="C199" s="62"/>
    </row>
    <row r="200" spans="1:3" s="35" customFormat="1" ht="32.25" customHeight="1" x14ac:dyDescent="0.2">
      <c r="A200" s="36" t="s">
        <v>8</v>
      </c>
      <c r="B200" s="36">
        <v>1207</v>
      </c>
      <c r="C200" s="63" t="s">
        <v>48</v>
      </c>
    </row>
    <row r="201" spans="1:3" s="35" customFormat="1" ht="21.75" customHeight="1" x14ac:dyDescent="0.2">
      <c r="A201" s="36" t="s">
        <v>9</v>
      </c>
      <c r="B201" s="36">
        <v>11001</v>
      </c>
      <c r="C201" s="272" t="s">
        <v>10</v>
      </c>
    </row>
    <row r="202" spans="1:3" ht="33.75" customHeight="1" x14ac:dyDescent="0.2">
      <c r="A202" s="39" t="s">
        <v>11</v>
      </c>
      <c r="B202" s="91" t="str">
        <f>+'3'!F75</f>
        <v xml:space="preserve"> Սոցիալապես անապահով և հատուկ խմբերում ընդգրկվածներին բժշկական օգնության ծառայություններ</v>
      </c>
      <c r="C202" s="272"/>
    </row>
    <row r="203" spans="1:3" ht="46.5" customHeight="1" x14ac:dyDescent="0.2">
      <c r="A203" s="36" t="s">
        <v>12</v>
      </c>
      <c r="B203" s="13" t="str">
        <f>+'2'!C94</f>
        <v xml:space="preserve"> Սոցիալապես անապահով և հատուկ խմբերում ընդգրկված անձանց բժշկական օգնության հասանելիության և մատչելիության բարձրացում, ծառայությունների մատուցման հասցեականության բարելավում</v>
      </c>
      <c r="C203" s="272"/>
    </row>
    <row r="204" spans="1:3" ht="19.5" customHeight="1" x14ac:dyDescent="0.2">
      <c r="A204" s="13" t="s">
        <v>27</v>
      </c>
      <c r="B204" s="13" t="s">
        <v>49</v>
      </c>
      <c r="C204" s="65"/>
    </row>
    <row r="205" spans="1:3" ht="27" customHeight="1" x14ac:dyDescent="0.2">
      <c r="A205" s="66" t="s">
        <v>137</v>
      </c>
      <c r="B205" s="66" t="s">
        <v>138</v>
      </c>
      <c r="C205" s="38"/>
    </row>
    <row r="206" spans="1:3" x14ac:dyDescent="0.2">
      <c r="A206" s="284" t="s">
        <v>13</v>
      </c>
      <c r="B206" s="284"/>
      <c r="C206" s="67"/>
    </row>
    <row r="207" spans="1:3" s="90" customFormat="1" ht="31.5" customHeight="1" x14ac:dyDescent="0.2">
      <c r="A207" s="281" t="s">
        <v>168</v>
      </c>
      <c r="B207" s="281"/>
      <c r="C207" s="47">
        <v>83290</v>
      </c>
    </row>
    <row r="208" spans="1:3" s="46" customFormat="1" ht="18" customHeight="1" x14ac:dyDescent="0.2">
      <c r="A208" s="271" t="s">
        <v>14</v>
      </c>
      <c r="B208" s="271"/>
      <c r="C208" s="48">
        <f>+'2'!D96</f>
        <v>911568.8</v>
      </c>
    </row>
    <row r="209" spans="1:3" s="94" customFormat="1" x14ac:dyDescent="0.2">
      <c r="A209" s="26"/>
      <c r="B209" s="26"/>
      <c r="C209" s="26"/>
    </row>
    <row r="210" spans="1:3" s="94" customFormat="1" ht="27" x14ac:dyDescent="0.2">
      <c r="A210" s="26" t="s">
        <v>8</v>
      </c>
      <c r="B210" s="26" t="s">
        <v>179</v>
      </c>
      <c r="C210" s="63" t="s">
        <v>48</v>
      </c>
    </row>
    <row r="211" spans="1:3" s="94" customFormat="1" x14ac:dyDescent="0.2">
      <c r="A211" s="26" t="s">
        <v>9</v>
      </c>
      <c r="B211" s="26" t="s">
        <v>173</v>
      </c>
      <c r="C211" s="272" t="s">
        <v>10</v>
      </c>
    </row>
    <row r="212" spans="1:3" s="94" customFormat="1" x14ac:dyDescent="0.2">
      <c r="A212" s="26" t="s">
        <v>11</v>
      </c>
      <c r="B212" s="61" t="s">
        <v>180</v>
      </c>
      <c r="C212" s="272"/>
    </row>
    <row r="213" spans="1:3" s="94" customFormat="1" ht="40.5" x14ac:dyDescent="0.2">
      <c r="A213" s="26" t="s">
        <v>12</v>
      </c>
      <c r="B213" s="60" t="s">
        <v>181</v>
      </c>
      <c r="C213" s="272"/>
    </row>
    <row r="214" spans="1:3" s="94" customFormat="1" x14ac:dyDescent="0.2">
      <c r="A214" s="26" t="s">
        <v>176</v>
      </c>
      <c r="B214" s="60" t="s">
        <v>177</v>
      </c>
      <c r="C214" s="26"/>
    </row>
    <row r="215" spans="1:3" s="94" customFormat="1" ht="27" x14ac:dyDescent="0.2">
      <c r="A215" s="26" t="s">
        <v>137</v>
      </c>
      <c r="B215" s="60" t="s">
        <v>138</v>
      </c>
      <c r="C215" s="26"/>
    </row>
    <row r="216" spans="1:3" s="94" customFormat="1" x14ac:dyDescent="0.2">
      <c r="A216" s="304" t="s">
        <v>13</v>
      </c>
      <c r="B216" s="304"/>
      <c r="C216" s="26"/>
    </row>
    <row r="217" spans="1:3" s="94" customFormat="1" x14ac:dyDescent="0.2">
      <c r="A217" s="283" t="s">
        <v>182</v>
      </c>
      <c r="B217" s="283"/>
      <c r="C217" s="95">
        <v>-4000</v>
      </c>
    </row>
    <row r="218" spans="1:3" s="98" customFormat="1" x14ac:dyDescent="0.2">
      <c r="A218" s="277" t="s">
        <v>178</v>
      </c>
      <c r="B218" s="277"/>
      <c r="C218" s="97">
        <v>0</v>
      </c>
    </row>
    <row r="219" spans="1:3" ht="18" customHeight="1" x14ac:dyDescent="0.2">
      <c r="A219" s="282"/>
      <c r="B219" s="282"/>
      <c r="C219" s="282"/>
    </row>
    <row r="220" spans="1:3" s="90" customFormat="1" ht="27" x14ac:dyDescent="0.2">
      <c r="A220" s="13" t="s">
        <v>8</v>
      </c>
      <c r="B220" s="13" t="s">
        <v>179</v>
      </c>
      <c r="C220" s="63" t="s">
        <v>48</v>
      </c>
    </row>
    <row r="221" spans="1:3" s="90" customFormat="1" x14ac:dyDescent="0.2">
      <c r="A221" s="13" t="s">
        <v>9</v>
      </c>
      <c r="B221" s="13" t="s">
        <v>265</v>
      </c>
      <c r="C221" s="272" t="s">
        <v>10</v>
      </c>
    </row>
    <row r="222" spans="1:3" s="90" customFormat="1" ht="27" x14ac:dyDescent="0.2">
      <c r="A222" s="13" t="s">
        <v>11</v>
      </c>
      <c r="B222" s="91" t="s">
        <v>286</v>
      </c>
      <c r="C222" s="272"/>
    </row>
    <row r="223" spans="1:3" s="90" customFormat="1" ht="40.5" x14ac:dyDescent="0.2">
      <c r="A223" s="13" t="s">
        <v>12</v>
      </c>
      <c r="B223" s="66" t="s">
        <v>287</v>
      </c>
      <c r="C223" s="272"/>
    </row>
    <row r="224" spans="1:3" s="90" customFormat="1" x14ac:dyDescent="0.2">
      <c r="A224" s="13" t="s">
        <v>176</v>
      </c>
      <c r="B224" s="66" t="s">
        <v>177</v>
      </c>
      <c r="C224" s="13"/>
    </row>
    <row r="225" spans="1:3" s="90" customFormat="1" ht="27" x14ac:dyDescent="0.2">
      <c r="A225" s="13" t="s">
        <v>137</v>
      </c>
      <c r="B225" s="66" t="s">
        <v>138</v>
      </c>
      <c r="C225" s="13"/>
    </row>
    <row r="226" spans="1:3" s="90" customFormat="1" x14ac:dyDescent="0.2">
      <c r="A226" s="191" t="s">
        <v>13</v>
      </c>
      <c r="B226" s="191"/>
      <c r="C226" s="13"/>
    </row>
    <row r="227" spans="1:3" s="90" customFormat="1" x14ac:dyDescent="0.2">
      <c r="A227" s="281" t="s">
        <v>288</v>
      </c>
      <c r="B227" s="281"/>
      <c r="C227" s="47">
        <v>-1730</v>
      </c>
    </row>
    <row r="228" spans="1:3" s="93" customFormat="1" x14ac:dyDescent="0.2">
      <c r="A228" s="271" t="s">
        <v>178</v>
      </c>
      <c r="B228" s="271"/>
      <c r="C228" s="48">
        <f>+'2'!D103</f>
        <v>40000</v>
      </c>
    </row>
    <row r="229" spans="1:3" s="94" customFormat="1" x14ac:dyDescent="0.2">
      <c r="A229" s="26"/>
      <c r="B229" s="26"/>
      <c r="C229" s="26"/>
    </row>
    <row r="230" spans="1:3" s="94" customFormat="1" ht="27" x14ac:dyDescent="0.2">
      <c r="A230" s="26" t="s">
        <v>8</v>
      </c>
      <c r="B230" s="26" t="s">
        <v>179</v>
      </c>
      <c r="C230" s="63" t="s">
        <v>48</v>
      </c>
    </row>
    <row r="231" spans="1:3" s="94" customFormat="1" x14ac:dyDescent="0.2">
      <c r="A231" s="26" t="s">
        <v>9</v>
      </c>
      <c r="B231" s="26" t="s">
        <v>268</v>
      </c>
      <c r="C231" s="272" t="s">
        <v>10</v>
      </c>
    </row>
    <row r="232" spans="1:3" s="94" customFormat="1" ht="27" x14ac:dyDescent="0.2">
      <c r="A232" s="26" t="s">
        <v>11</v>
      </c>
      <c r="B232" s="61" t="s">
        <v>320</v>
      </c>
      <c r="C232" s="272"/>
    </row>
    <row r="233" spans="1:3" s="94" customFormat="1" ht="27" x14ac:dyDescent="0.2">
      <c r="A233" s="26" t="s">
        <v>12</v>
      </c>
      <c r="B233" s="60" t="s">
        <v>320</v>
      </c>
      <c r="C233" s="272"/>
    </row>
    <row r="234" spans="1:3" s="94" customFormat="1" x14ac:dyDescent="0.2">
      <c r="A234" s="26" t="s">
        <v>176</v>
      </c>
      <c r="B234" s="60" t="s">
        <v>177</v>
      </c>
      <c r="C234" s="26"/>
    </row>
    <row r="235" spans="1:3" s="94" customFormat="1" ht="27" x14ac:dyDescent="0.2">
      <c r="A235" s="26" t="s">
        <v>137</v>
      </c>
      <c r="B235" s="60" t="s">
        <v>138</v>
      </c>
      <c r="C235" s="26"/>
    </row>
    <row r="236" spans="1:3" s="94" customFormat="1" x14ac:dyDescent="0.2">
      <c r="A236" s="289" t="s">
        <v>13</v>
      </c>
      <c r="B236" s="289"/>
      <c r="C236" s="26"/>
    </row>
    <row r="237" spans="1:3" s="94" customFormat="1" x14ac:dyDescent="0.2">
      <c r="A237" s="283" t="s">
        <v>288</v>
      </c>
      <c r="B237" s="283"/>
      <c r="C237" s="95">
        <v>15323</v>
      </c>
    </row>
    <row r="238" spans="1:3" s="94" customFormat="1" x14ac:dyDescent="0.2">
      <c r="A238" s="283" t="s">
        <v>321</v>
      </c>
      <c r="B238" s="283"/>
      <c r="C238" s="95">
        <v>-16546</v>
      </c>
    </row>
    <row r="239" spans="1:3" s="98" customFormat="1" x14ac:dyDescent="0.2">
      <c r="A239" s="277" t="s">
        <v>178</v>
      </c>
      <c r="B239" s="277"/>
      <c r="C239" s="97">
        <v>0</v>
      </c>
    </row>
    <row r="240" spans="1:3" s="94" customFormat="1" x14ac:dyDescent="0.2">
      <c r="A240" s="26"/>
      <c r="B240" s="26"/>
      <c r="C240" s="26"/>
    </row>
    <row r="241" spans="1:3" s="90" customFormat="1" ht="22.5" customHeight="1" x14ac:dyDescent="0.2">
      <c r="A241" s="273"/>
      <c r="B241" s="274"/>
      <c r="C241" s="275"/>
    </row>
    <row r="242" spans="1:3" s="90" customFormat="1" ht="33.75" customHeight="1" x14ac:dyDescent="0.2">
      <c r="A242" s="13" t="s">
        <v>8</v>
      </c>
      <c r="B242" s="13" t="s">
        <v>179</v>
      </c>
      <c r="C242" s="63" t="s">
        <v>48</v>
      </c>
    </row>
    <row r="243" spans="1:3" s="90" customFormat="1" x14ac:dyDescent="0.2">
      <c r="A243" s="13" t="s">
        <v>9</v>
      </c>
      <c r="B243" s="13" t="s">
        <v>275</v>
      </c>
      <c r="C243" s="272" t="s">
        <v>10</v>
      </c>
    </row>
    <row r="244" spans="1:3" s="90" customFormat="1" x14ac:dyDescent="0.2">
      <c r="A244" s="13" t="s">
        <v>11</v>
      </c>
      <c r="B244" s="91" t="s">
        <v>289</v>
      </c>
      <c r="C244" s="272"/>
    </row>
    <row r="245" spans="1:3" s="90" customFormat="1" ht="27" x14ac:dyDescent="0.2">
      <c r="A245" s="13" t="s">
        <v>12</v>
      </c>
      <c r="B245" s="66" t="s">
        <v>290</v>
      </c>
      <c r="C245" s="272"/>
    </row>
    <row r="246" spans="1:3" s="90" customFormat="1" x14ac:dyDescent="0.2">
      <c r="A246" s="13" t="s">
        <v>176</v>
      </c>
      <c r="B246" s="66" t="s">
        <v>177</v>
      </c>
      <c r="C246" s="13"/>
    </row>
    <row r="247" spans="1:3" s="90" customFormat="1" ht="27" x14ac:dyDescent="0.2">
      <c r="A247" s="13" t="s">
        <v>137</v>
      </c>
      <c r="B247" s="66" t="s">
        <v>138</v>
      </c>
      <c r="C247" s="13"/>
    </row>
    <row r="248" spans="1:3" s="90" customFormat="1" x14ac:dyDescent="0.2">
      <c r="A248" s="191" t="s">
        <v>13</v>
      </c>
      <c r="B248" s="191"/>
      <c r="C248" s="13"/>
    </row>
    <row r="249" spans="1:3" s="90" customFormat="1" x14ac:dyDescent="0.2">
      <c r="A249" s="281" t="s">
        <v>291</v>
      </c>
      <c r="B249" s="281"/>
      <c r="C249" s="47">
        <v>8</v>
      </c>
    </row>
    <row r="250" spans="1:3" s="90" customFormat="1" x14ac:dyDescent="0.2">
      <c r="A250" s="281" t="s">
        <v>292</v>
      </c>
      <c r="B250" s="281"/>
      <c r="C250" s="47">
        <v>17</v>
      </c>
    </row>
    <row r="251" spans="1:3" s="93" customFormat="1" x14ac:dyDescent="0.2">
      <c r="A251" s="271" t="s">
        <v>178</v>
      </c>
      <c r="B251" s="271"/>
      <c r="C251" s="48">
        <f>+'2'!D110</f>
        <v>15000</v>
      </c>
    </row>
    <row r="252" spans="1:3" s="93" customFormat="1" x14ac:dyDescent="0.2">
      <c r="A252" s="64"/>
      <c r="B252" s="64"/>
      <c r="C252" s="48"/>
    </row>
    <row r="253" spans="1:3" s="94" customFormat="1" x14ac:dyDescent="0.2">
      <c r="A253" s="61" t="s">
        <v>170</v>
      </c>
      <c r="B253" s="100" t="s">
        <v>6</v>
      </c>
      <c r="C253" s="100"/>
    </row>
    <row r="254" spans="1:3" s="101" customFormat="1" x14ac:dyDescent="0.2">
      <c r="A254" s="61" t="s">
        <v>322</v>
      </c>
      <c r="B254" s="100" t="s">
        <v>323</v>
      </c>
      <c r="C254" s="100"/>
    </row>
    <row r="255" spans="1:3" s="102" customFormat="1" x14ac:dyDescent="0.2">
      <c r="A255" s="100" t="s">
        <v>7</v>
      </c>
      <c r="B255" s="100"/>
      <c r="C255" s="100"/>
    </row>
    <row r="256" spans="1:3" s="102" customFormat="1" ht="27" x14ac:dyDescent="0.2">
      <c r="A256" s="26" t="s">
        <v>8</v>
      </c>
      <c r="B256" s="26" t="s">
        <v>322</v>
      </c>
      <c r="C256" s="63" t="s">
        <v>48</v>
      </c>
    </row>
    <row r="257" spans="1:3" s="102" customFormat="1" x14ac:dyDescent="0.2">
      <c r="A257" s="26" t="s">
        <v>9</v>
      </c>
      <c r="B257" s="26" t="s">
        <v>259</v>
      </c>
      <c r="C257" s="272" t="s">
        <v>10</v>
      </c>
    </row>
    <row r="258" spans="1:3" s="102" customFormat="1" ht="15.75" customHeight="1" x14ac:dyDescent="0.2">
      <c r="A258" s="26" t="s">
        <v>11</v>
      </c>
      <c r="B258" s="61" t="s">
        <v>324</v>
      </c>
      <c r="C258" s="272"/>
    </row>
    <row r="259" spans="1:3" s="102" customFormat="1" ht="27" x14ac:dyDescent="0.2">
      <c r="A259" s="26" t="s">
        <v>12</v>
      </c>
      <c r="B259" s="60" t="s">
        <v>325</v>
      </c>
      <c r="C259" s="272"/>
    </row>
    <row r="260" spans="1:3" s="102" customFormat="1" x14ac:dyDescent="0.2">
      <c r="A260" s="26" t="s">
        <v>176</v>
      </c>
      <c r="B260" s="60" t="s">
        <v>177</v>
      </c>
      <c r="C260" s="26"/>
    </row>
    <row r="261" spans="1:3" s="102" customFormat="1" ht="27" x14ac:dyDescent="0.2">
      <c r="A261" s="26" t="s">
        <v>137</v>
      </c>
      <c r="B261" s="60" t="s">
        <v>138</v>
      </c>
      <c r="C261" s="26"/>
    </row>
    <row r="262" spans="1:3" s="102" customFormat="1" x14ac:dyDescent="0.2">
      <c r="A262" s="289" t="s">
        <v>13</v>
      </c>
      <c r="B262" s="289"/>
      <c r="C262" s="26"/>
    </row>
    <row r="263" spans="1:3" s="102" customFormat="1" x14ac:dyDescent="0.2">
      <c r="A263" s="283" t="s">
        <v>326</v>
      </c>
      <c r="B263" s="283"/>
      <c r="C263" s="95">
        <v>-8607</v>
      </c>
    </row>
    <row r="264" spans="1:3" s="102" customFormat="1" x14ac:dyDescent="0.2">
      <c r="A264" s="283" t="s">
        <v>327</v>
      </c>
      <c r="B264" s="283"/>
      <c r="C264" s="95">
        <v>1860</v>
      </c>
    </row>
    <row r="265" spans="1:3" s="102" customFormat="1" x14ac:dyDescent="0.2">
      <c r="A265" s="283" t="s">
        <v>328</v>
      </c>
      <c r="B265" s="283"/>
      <c r="C265" s="95">
        <v>30</v>
      </c>
    </row>
    <row r="266" spans="1:3" s="102" customFormat="1" x14ac:dyDescent="0.2">
      <c r="A266" s="283" t="s">
        <v>329</v>
      </c>
      <c r="B266" s="283"/>
      <c r="C266" s="95">
        <v>13</v>
      </c>
    </row>
    <row r="267" spans="1:3" s="103" customFormat="1" x14ac:dyDescent="0.2">
      <c r="A267" s="277" t="s">
        <v>178</v>
      </c>
      <c r="B267" s="277"/>
      <c r="C267" s="97">
        <v>0</v>
      </c>
    </row>
    <row r="268" spans="1:3" s="102" customFormat="1" x14ac:dyDescent="0.2">
      <c r="A268" s="26"/>
      <c r="B268" s="26"/>
      <c r="C268" s="26"/>
    </row>
    <row r="269" spans="1:3" s="102" customFormat="1" ht="27" x14ac:dyDescent="0.2">
      <c r="A269" s="26" t="s">
        <v>8</v>
      </c>
      <c r="B269" s="60" t="s">
        <v>322</v>
      </c>
      <c r="C269" s="63" t="s">
        <v>48</v>
      </c>
    </row>
    <row r="270" spans="1:3" s="102" customFormat="1" x14ac:dyDescent="0.2">
      <c r="A270" s="26" t="s">
        <v>9</v>
      </c>
      <c r="B270" s="60" t="s">
        <v>173</v>
      </c>
      <c r="C270" s="272" t="s">
        <v>10</v>
      </c>
    </row>
    <row r="271" spans="1:3" s="102" customFormat="1" x14ac:dyDescent="0.2">
      <c r="A271" s="26" t="s">
        <v>11</v>
      </c>
      <c r="B271" s="61" t="s">
        <v>330</v>
      </c>
      <c r="C271" s="272"/>
    </row>
    <row r="272" spans="1:3" s="102" customFormat="1" ht="27" x14ac:dyDescent="0.2">
      <c r="A272" s="26" t="s">
        <v>12</v>
      </c>
      <c r="B272" s="60" t="s">
        <v>331</v>
      </c>
      <c r="C272" s="272"/>
    </row>
    <row r="273" spans="1:3" s="102" customFormat="1" x14ac:dyDescent="0.2">
      <c r="A273" s="26" t="s">
        <v>176</v>
      </c>
      <c r="B273" s="60" t="s">
        <v>177</v>
      </c>
      <c r="C273" s="26"/>
    </row>
    <row r="274" spans="1:3" s="102" customFormat="1" ht="27" x14ac:dyDescent="0.2">
      <c r="A274" s="26" t="s">
        <v>137</v>
      </c>
      <c r="B274" s="60" t="s">
        <v>138</v>
      </c>
      <c r="C274" s="26"/>
    </row>
    <row r="275" spans="1:3" s="102" customFormat="1" x14ac:dyDescent="0.2">
      <c r="A275" s="289" t="s">
        <v>13</v>
      </c>
      <c r="B275" s="289"/>
      <c r="C275" s="26"/>
    </row>
    <row r="276" spans="1:3" s="102" customFormat="1" x14ac:dyDescent="0.2">
      <c r="A276" s="283" t="s">
        <v>332</v>
      </c>
      <c r="B276" s="283"/>
      <c r="C276" s="95">
        <v>-330</v>
      </c>
    </row>
    <row r="277" spans="1:3" s="103" customFormat="1" x14ac:dyDescent="0.2">
      <c r="A277" s="277" t="s">
        <v>178</v>
      </c>
      <c r="B277" s="277"/>
      <c r="C277" s="97">
        <v>0</v>
      </c>
    </row>
    <row r="278" spans="1:3" s="102" customFormat="1" x14ac:dyDescent="0.2">
      <c r="A278" s="26"/>
      <c r="B278" s="26"/>
      <c r="C278" s="26"/>
    </row>
    <row r="279" spans="1:3" s="102" customFormat="1" ht="27" x14ac:dyDescent="0.2">
      <c r="A279" s="26" t="s">
        <v>8</v>
      </c>
      <c r="B279" s="60" t="s">
        <v>322</v>
      </c>
      <c r="C279" s="63" t="s">
        <v>48</v>
      </c>
    </row>
    <row r="280" spans="1:3" s="102" customFormat="1" x14ac:dyDescent="0.2">
      <c r="A280" s="26" t="s">
        <v>9</v>
      </c>
      <c r="B280" s="60" t="s">
        <v>265</v>
      </c>
      <c r="C280" s="272" t="s">
        <v>10</v>
      </c>
    </row>
    <row r="281" spans="1:3" s="102" customFormat="1" ht="27" x14ac:dyDescent="0.2">
      <c r="A281" s="26" t="s">
        <v>11</v>
      </c>
      <c r="B281" s="61" t="s">
        <v>333</v>
      </c>
      <c r="C281" s="272"/>
    </row>
    <row r="282" spans="1:3" s="102" customFormat="1" ht="27" x14ac:dyDescent="0.2">
      <c r="A282" s="26" t="s">
        <v>12</v>
      </c>
      <c r="B282" s="60" t="s">
        <v>334</v>
      </c>
      <c r="C282" s="272"/>
    </row>
    <row r="283" spans="1:3" s="102" customFormat="1" x14ac:dyDescent="0.2">
      <c r="A283" s="26" t="s">
        <v>176</v>
      </c>
      <c r="B283" s="60" t="s">
        <v>177</v>
      </c>
      <c r="C283" s="26"/>
    </row>
    <row r="284" spans="1:3" s="102" customFormat="1" ht="27" x14ac:dyDescent="0.2">
      <c r="A284" s="26" t="s">
        <v>137</v>
      </c>
      <c r="B284" s="60" t="s">
        <v>138</v>
      </c>
      <c r="C284" s="26"/>
    </row>
    <row r="285" spans="1:3" s="102" customFormat="1" x14ac:dyDescent="0.2">
      <c r="A285" s="289" t="s">
        <v>13</v>
      </c>
      <c r="B285" s="289"/>
      <c r="C285" s="26"/>
    </row>
    <row r="286" spans="1:3" s="102" customFormat="1" x14ac:dyDescent="0.2">
      <c r="A286" s="283" t="s">
        <v>169</v>
      </c>
      <c r="B286" s="283"/>
      <c r="C286" s="95">
        <v>1637</v>
      </c>
    </row>
    <row r="287" spans="1:3" s="103" customFormat="1" x14ac:dyDescent="0.2">
      <c r="A287" s="277" t="s">
        <v>178</v>
      </c>
      <c r="B287" s="277"/>
      <c r="C287" s="97">
        <v>0</v>
      </c>
    </row>
    <row r="288" spans="1:3" s="104" customFormat="1" ht="19.5" customHeight="1" x14ac:dyDescent="0.2">
      <c r="A288" s="284"/>
      <c r="B288" s="284"/>
      <c r="C288" s="284"/>
    </row>
    <row r="289" spans="1:3" s="105" customFormat="1" ht="33" customHeight="1" x14ac:dyDescent="0.2">
      <c r="A289" s="272" t="s">
        <v>127</v>
      </c>
      <c r="B289" s="272"/>
      <c r="C289" s="272"/>
    </row>
    <row r="290" spans="1:3" s="105" customFormat="1" ht="19.5" customHeight="1" x14ac:dyDescent="0.2">
      <c r="A290" s="191" t="s">
        <v>26</v>
      </c>
      <c r="B290" s="191"/>
      <c r="C290" s="191"/>
    </row>
    <row r="291" spans="1:3" s="105" customFormat="1" x14ac:dyDescent="0.2">
      <c r="A291" s="91" t="s">
        <v>47</v>
      </c>
      <c r="B291" s="91" t="s">
        <v>6</v>
      </c>
      <c r="C291" s="62"/>
    </row>
    <row r="292" spans="1:3" s="105" customFormat="1" x14ac:dyDescent="0.2">
      <c r="A292" s="91">
        <v>1139</v>
      </c>
      <c r="B292" s="91" t="s">
        <v>51</v>
      </c>
      <c r="C292" s="62"/>
    </row>
    <row r="293" spans="1:3" s="105" customFormat="1" x14ac:dyDescent="0.2">
      <c r="A293" s="91"/>
      <c r="B293" s="91"/>
      <c r="C293" s="62"/>
    </row>
    <row r="294" spans="1:3" s="105" customFormat="1" x14ac:dyDescent="0.2">
      <c r="A294" s="91" t="s">
        <v>7</v>
      </c>
      <c r="B294" s="91"/>
      <c r="C294" s="47" t="s">
        <v>80</v>
      </c>
    </row>
    <row r="295" spans="1:3" s="105" customFormat="1" ht="36.75" customHeight="1" x14ac:dyDescent="0.2">
      <c r="A295" s="36" t="s">
        <v>8</v>
      </c>
      <c r="B295" s="36">
        <v>1139</v>
      </c>
      <c r="C295" s="63" t="s">
        <v>70</v>
      </c>
    </row>
    <row r="296" spans="1:3" s="105" customFormat="1" ht="13.5" customHeight="1" x14ac:dyDescent="0.2">
      <c r="A296" s="36" t="s">
        <v>9</v>
      </c>
      <c r="B296" s="36">
        <v>11001</v>
      </c>
      <c r="C296" s="272" t="s">
        <v>10</v>
      </c>
    </row>
    <row r="297" spans="1:3" ht="21" customHeight="1" x14ac:dyDescent="0.2">
      <c r="A297" s="36" t="s">
        <v>11</v>
      </c>
      <c r="B297" s="91" t="s">
        <v>51</v>
      </c>
      <c r="C297" s="272"/>
    </row>
    <row r="298" spans="1:3" ht="40.5" x14ac:dyDescent="0.2">
      <c r="A298" s="36" t="s">
        <v>12</v>
      </c>
      <c r="B298" s="13" t="s">
        <v>68</v>
      </c>
      <c r="C298" s="272"/>
    </row>
    <row r="299" spans="1:3" x14ac:dyDescent="0.2">
      <c r="A299" s="13" t="s">
        <v>27</v>
      </c>
      <c r="B299" s="13" t="s">
        <v>49</v>
      </c>
      <c r="C299" s="65"/>
    </row>
    <row r="300" spans="1:3" ht="16.5" customHeight="1" x14ac:dyDescent="0.2">
      <c r="A300" s="284" t="s">
        <v>13</v>
      </c>
      <c r="B300" s="284"/>
      <c r="C300" s="67"/>
    </row>
    <row r="301" spans="1:3" ht="18" customHeight="1" x14ac:dyDescent="0.2">
      <c r="A301" s="281" t="s">
        <v>14</v>
      </c>
      <c r="B301" s="281"/>
      <c r="C301" s="48">
        <f>+'1'!C16</f>
        <v>-1516754.9</v>
      </c>
    </row>
  </sheetData>
  <mergeCells count="148">
    <mergeCell ref="C36:C38"/>
    <mergeCell ref="A286:B286"/>
    <mergeCell ref="A287:B287"/>
    <mergeCell ref="C61:C63"/>
    <mergeCell ref="C97:C99"/>
    <mergeCell ref="C158:C160"/>
    <mergeCell ref="C188:C190"/>
    <mergeCell ref="C211:C213"/>
    <mergeCell ref="C231:C233"/>
    <mergeCell ref="C257:C259"/>
    <mergeCell ref="C270:C272"/>
    <mergeCell ref="C280:C282"/>
    <mergeCell ref="A117:C117"/>
    <mergeCell ref="A166:C166"/>
    <mergeCell ref="A275:B275"/>
    <mergeCell ref="A276:B276"/>
    <mergeCell ref="A277:B277"/>
    <mergeCell ref="A285:B285"/>
    <mergeCell ref="A264:B264"/>
    <mergeCell ref="A265:B265"/>
    <mergeCell ref="A266:B266"/>
    <mergeCell ref="A267:B267"/>
    <mergeCell ref="A262:B262"/>
    <mergeCell ref="A263:B263"/>
    <mergeCell ref="A27:B27"/>
    <mergeCell ref="A33:B33"/>
    <mergeCell ref="A30:B30"/>
    <mergeCell ref="A31:B31"/>
    <mergeCell ref="A32:B32"/>
    <mergeCell ref="A66:B66"/>
    <mergeCell ref="A236:B236"/>
    <mergeCell ref="A237:B237"/>
    <mergeCell ref="A238:B238"/>
    <mergeCell ref="A216:B216"/>
    <mergeCell ref="A217:B217"/>
    <mergeCell ref="A218:B218"/>
    <mergeCell ref="A102:B102"/>
    <mergeCell ref="A103:B103"/>
    <mergeCell ref="A104:B104"/>
    <mergeCell ref="A137:B137"/>
    <mergeCell ref="A138:B138"/>
    <mergeCell ref="A139:B139"/>
    <mergeCell ref="A67:B67"/>
    <mergeCell ref="A68:B68"/>
    <mergeCell ref="A69:B69"/>
    <mergeCell ref="A41:B41"/>
    <mergeCell ref="A42:B42"/>
    <mergeCell ref="A43:B43"/>
    <mergeCell ref="A300:B300"/>
    <mergeCell ref="A140:B140"/>
    <mergeCell ref="A115:B115"/>
    <mergeCell ref="A116:B116"/>
    <mergeCell ref="A182:B182"/>
    <mergeCell ref="A183:B183"/>
    <mergeCell ref="A193:B193"/>
    <mergeCell ref="A55:B55"/>
    <mergeCell ref="A56:B56"/>
    <mergeCell ref="A57:B57"/>
    <mergeCell ref="A239:B239"/>
    <mergeCell ref="C75:C77"/>
    <mergeCell ref="C87:C89"/>
    <mergeCell ref="C107:C109"/>
    <mergeCell ref="A112:B112"/>
    <mergeCell ref="A113:B113"/>
    <mergeCell ref="A114:B114"/>
    <mergeCell ref="A94:B94"/>
    <mergeCell ref="A95:B95"/>
    <mergeCell ref="A155:B155"/>
    <mergeCell ref="C148:C150"/>
    <mergeCell ref="A80:B80"/>
    <mergeCell ref="A81:B81"/>
    <mergeCell ref="A82:B82"/>
    <mergeCell ref="A83:B83"/>
    <mergeCell ref="A84:B84"/>
    <mergeCell ref="A92:B92"/>
    <mergeCell ref="A93:B93"/>
    <mergeCell ref="A301:B301"/>
    <mergeCell ref="C296:C298"/>
    <mergeCell ref="A289:C289"/>
    <mergeCell ref="A290:C290"/>
    <mergeCell ref="A1:C1"/>
    <mergeCell ref="A2:C2"/>
    <mergeCell ref="A3:C3"/>
    <mergeCell ref="A4:C4"/>
    <mergeCell ref="A5:C5"/>
    <mergeCell ref="A228:B228"/>
    <mergeCell ref="C177:C179"/>
    <mergeCell ref="C119:C121"/>
    <mergeCell ref="A124:B124"/>
    <mergeCell ref="A127:C127"/>
    <mergeCell ref="A197:C197"/>
    <mergeCell ref="A219:C219"/>
    <mergeCell ref="C201:C203"/>
    <mergeCell ref="A206:B206"/>
    <mergeCell ref="A208:B208"/>
    <mergeCell ref="A125:B125"/>
    <mergeCell ref="A126:B126"/>
    <mergeCell ref="B142:C142"/>
    <mergeCell ref="C131:C133"/>
    <mergeCell ref="A136:B136"/>
    <mergeCell ref="C243:C245"/>
    <mergeCell ref="A288:C288"/>
    <mergeCell ref="A241:C241"/>
    <mergeCell ref="A34:C34"/>
    <mergeCell ref="A85:C85"/>
    <mergeCell ref="A105:C105"/>
    <mergeCell ref="A141:C141"/>
    <mergeCell ref="A248:B248"/>
    <mergeCell ref="A249:B249"/>
    <mergeCell ref="A250:B250"/>
    <mergeCell ref="A251:B251"/>
    <mergeCell ref="A184:B184"/>
    <mergeCell ref="A185:B185"/>
    <mergeCell ref="A226:B226"/>
    <mergeCell ref="A227:B227"/>
    <mergeCell ref="B143:C143"/>
    <mergeCell ref="A145:C145"/>
    <mergeCell ref="A153:B153"/>
    <mergeCell ref="A154:B154"/>
    <mergeCell ref="A163:B163"/>
    <mergeCell ref="A164:B164"/>
    <mergeCell ref="A165:B165"/>
    <mergeCell ref="A173:B173"/>
    <mergeCell ref="A174:B174"/>
    <mergeCell ref="A17:B17"/>
    <mergeCell ref="C11:C13"/>
    <mergeCell ref="A16:B16"/>
    <mergeCell ref="A18:C18"/>
    <mergeCell ref="B7:C7"/>
    <mergeCell ref="B8:C8"/>
    <mergeCell ref="A9:C9"/>
    <mergeCell ref="A175:B175"/>
    <mergeCell ref="C221:C223"/>
    <mergeCell ref="A58:C58"/>
    <mergeCell ref="C47:C49"/>
    <mergeCell ref="A52:B52"/>
    <mergeCell ref="A59:B59"/>
    <mergeCell ref="A28:B28"/>
    <mergeCell ref="A29:B29"/>
    <mergeCell ref="A53:B53"/>
    <mergeCell ref="A54:B54"/>
    <mergeCell ref="A73:C73"/>
    <mergeCell ref="A70:C70"/>
    <mergeCell ref="A194:B194"/>
    <mergeCell ref="A195:B195"/>
    <mergeCell ref="A196:B196"/>
    <mergeCell ref="A207:B207"/>
    <mergeCell ref="C22:C24"/>
  </mergeCells>
  <pageMargins left="0.70866141732283472" right="0.28999999999999998" top="0.74803149606299213" bottom="0.23622047244094491" header="0.31496062992125984" footer="0.31496062992125984"/>
  <pageSetup paperSize="9" scale="9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01"/>
  <sheetViews>
    <sheetView topLeftCell="A190" workbookViewId="0">
      <selection activeCell="C209" sqref="C209"/>
    </sheetView>
  </sheetViews>
  <sheetFormatPr defaultColWidth="9.140625" defaultRowHeight="13.5" x14ac:dyDescent="0.2"/>
  <cols>
    <col min="1" max="1" width="49.28515625" style="37" customWidth="1"/>
    <col min="2" max="2" width="69.28515625" style="37" customWidth="1"/>
    <col min="3" max="3" width="38.85546875" style="37" customWidth="1"/>
    <col min="4" max="7" width="9.140625" style="37"/>
    <col min="8" max="8" width="9.42578125" style="37" bestFit="1" customWidth="1"/>
    <col min="9" max="16384" width="9.140625" style="37"/>
  </cols>
  <sheetData>
    <row r="1" spans="1:8" ht="15" customHeight="1" x14ac:dyDescent="0.2">
      <c r="A1" s="291" t="s">
        <v>247</v>
      </c>
      <c r="B1" s="292"/>
      <c r="C1" s="293"/>
    </row>
    <row r="2" spans="1:8" ht="15" customHeight="1" x14ac:dyDescent="0.2">
      <c r="A2" s="294" t="s">
        <v>84</v>
      </c>
      <c r="B2" s="295"/>
      <c r="C2" s="296"/>
    </row>
    <row r="3" spans="1:8" ht="15" customHeight="1" x14ac:dyDescent="0.2">
      <c r="A3" s="297" t="s">
        <v>15</v>
      </c>
      <c r="B3" s="298"/>
      <c r="C3" s="299"/>
    </row>
    <row r="4" spans="1:8" s="107" customFormat="1" ht="38.25" customHeight="1" x14ac:dyDescent="0.2">
      <c r="A4" s="307" t="s">
        <v>335</v>
      </c>
      <c r="B4" s="308"/>
      <c r="C4" s="309"/>
      <c r="D4" s="106"/>
      <c r="E4" s="106"/>
    </row>
    <row r="5" spans="1:8" s="107" customFormat="1" ht="20.25" customHeight="1" x14ac:dyDescent="0.2">
      <c r="A5" s="310" t="s">
        <v>26</v>
      </c>
      <c r="B5" s="311"/>
      <c r="C5" s="312"/>
      <c r="D5" s="108"/>
      <c r="E5" s="108"/>
    </row>
    <row r="6" spans="1:8" s="35" customFormat="1" ht="15.75" customHeight="1" x14ac:dyDescent="0.2">
      <c r="A6" s="157"/>
      <c r="B6" s="157"/>
      <c r="C6" s="47" t="s">
        <v>80</v>
      </c>
    </row>
    <row r="7" spans="1:8" s="90" customFormat="1" x14ac:dyDescent="0.2">
      <c r="A7" s="164" t="s">
        <v>170</v>
      </c>
      <c r="B7" s="276" t="s">
        <v>6</v>
      </c>
      <c r="C7" s="276"/>
    </row>
    <row r="8" spans="1:8" s="90" customFormat="1" x14ac:dyDescent="0.2">
      <c r="A8" s="164" t="s">
        <v>171</v>
      </c>
      <c r="B8" s="276" t="s">
        <v>172</v>
      </c>
      <c r="C8" s="276"/>
    </row>
    <row r="9" spans="1:8" s="90" customFormat="1" x14ac:dyDescent="0.2">
      <c r="A9" s="276" t="s">
        <v>7</v>
      </c>
      <c r="B9" s="276"/>
      <c r="C9" s="276"/>
    </row>
    <row r="10" spans="1:8" s="90" customFormat="1" ht="33" customHeight="1" x14ac:dyDescent="0.2">
      <c r="A10" s="13" t="s">
        <v>8</v>
      </c>
      <c r="B10" s="13" t="s">
        <v>171</v>
      </c>
      <c r="C10" s="163" t="s">
        <v>48</v>
      </c>
    </row>
    <row r="11" spans="1:8" s="90" customFormat="1" x14ac:dyDescent="0.2">
      <c r="A11" s="13" t="s">
        <v>9</v>
      </c>
      <c r="B11" s="13" t="s">
        <v>173</v>
      </c>
      <c r="C11" s="272" t="s">
        <v>10</v>
      </c>
    </row>
    <row r="12" spans="1:8" s="90" customFormat="1" ht="18.75" customHeight="1" x14ac:dyDescent="0.2">
      <c r="A12" s="164" t="s">
        <v>11</v>
      </c>
      <c r="B12" s="164" t="s">
        <v>174</v>
      </c>
      <c r="C12" s="272"/>
    </row>
    <row r="13" spans="1:8" s="90" customFormat="1" ht="63.75" customHeight="1" x14ac:dyDescent="0.2">
      <c r="A13" s="13" t="s">
        <v>12</v>
      </c>
      <c r="B13" s="165" t="s">
        <v>175</v>
      </c>
      <c r="C13" s="272"/>
      <c r="H13" s="172"/>
    </row>
    <row r="14" spans="1:8" s="90" customFormat="1" x14ac:dyDescent="0.2">
      <c r="A14" s="13" t="s">
        <v>176</v>
      </c>
      <c r="B14" s="165" t="s">
        <v>177</v>
      </c>
      <c r="C14" s="13"/>
    </row>
    <row r="15" spans="1:8" s="90" customFormat="1" ht="27" x14ac:dyDescent="0.2">
      <c r="A15" s="13" t="s">
        <v>137</v>
      </c>
      <c r="B15" s="165" t="s">
        <v>139</v>
      </c>
      <c r="C15" s="13"/>
    </row>
    <row r="16" spans="1:8" s="90" customFormat="1" x14ac:dyDescent="0.2">
      <c r="A16" s="191" t="s">
        <v>13</v>
      </c>
      <c r="B16" s="191"/>
      <c r="C16" s="13"/>
    </row>
    <row r="17" spans="1:8" s="93" customFormat="1" x14ac:dyDescent="0.2">
      <c r="A17" s="271" t="s">
        <v>178</v>
      </c>
      <c r="B17" s="271"/>
      <c r="C17" s="48">
        <f>+'1'!C14</f>
        <v>-70000</v>
      </c>
    </row>
    <row r="18" spans="1:8" s="90" customFormat="1" x14ac:dyDescent="0.2">
      <c r="A18" s="273"/>
      <c r="B18" s="274"/>
      <c r="C18" s="275"/>
    </row>
    <row r="19" spans="1:8" s="35" customFormat="1" ht="19.5" customHeight="1" x14ac:dyDescent="0.2">
      <c r="A19" s="164" t="s">
        <v>47</v>
      </c>
      <c r="B19" s="164" t="s">
        <v>6</v>
      </c>
      <c r="C19" s="157"/>
      <c r="H19" s="173"/>
    </row>
    <row r="20" spans="1:8" s="35" customFormat="1" ht="18.75" customHeight="1" x14ac:dyDescent="0.2">
      <c r="A20" s="164">
        <v>1099</v>
      </c>
      <c r="B20" s="164" t="str">
        <f>+'1'!B15</f>
        <v xml:space="preserve"> Առողջության առաջնային պահպանում</v>
      </c>
      <c r="C20" s="157"/>
    </row>
    <row r="21" spans="1:8" s="35" customFormat="1" ht="31.5" customHeight="1" x14ac:dyDescent="0.2">
      <c r="A21" s="36" t="s">
        <v>8</v>
      </c>
      <c r="B21" s="36">
        <v>1099</v>
      </c>
      <c r="C21" s="163" t="s">
        <v>48</v>
      </c>
    </row>
    <row r="22" spans="1:8" s="35" customFormat="1" ht="18" customHeight="1" x14ac:dyDescent="0.2">
      <c r="A22" s="36" t="s">
        <v>9</v>
      </c>
      <c r="B22" s="36">
        <v>11001</v>
      </c>
      <c r="C22" s="272" t="s">
        <v>10</v>
      </c>
    </row>
    <row r="23" spans="1:8" ht="22.5" customHeight="1" x14ac:dyDescent="0.2">
      <c r="A23" s="39" t="s">
        <v>11</v>
      </c>
      <c r="B23" s="164" t="str">
        <f>+'2'!C137</f>
        <v xml:space="preserve"> Ամբուլատոր-պոլիկլինիկական բժշկական օգնության ծառայություններ</v>
      </c>
      <c r="C23" s="272"/>
    </row>
    <row r="24" spans="1:8" ht="60" customHeight="1" x14ac:dyDescent="0.2">
      <c r="A24" s="36" t="s">
        <v>12</v>
      </c>
      <c r="B24" s="165" t="str">
        <f>+'2'!C134</f>
        <v xml:space="preserve"> Առողջության առաջնային պահպանման օղակում ցուցաբերվող բժշկական օգնության որակի, հիվանդությունների վաղ հայտնաբերման և կանխարգելման մակարդակի բարելավում, առողջապահական ծառայությունների վերաբերյալ իրազեկվածության և դրանց նկատմամբ պահանջարկի ավելացում</v>
      </c>
      <c r="C24" s="272"/>
    </row>
    <row r="25" spans="1:8" ht="19.5" customHeight="1" x14ac:dyDescent="0.2">
      <c r="A25" s="13" t="s">
        <v>27</v>
      </c>
      <c r="B25" s="13" t="str">
        <f>+'2'!C141</f>
        <v xml:space="preserve"> Ծառայությունների մատուցում</v>
      </c>
      <c r="C25" s="167"/>
    </row>
    <row r="26" spans="1:8" ht="34.5" customHeight="1" x14ac:dyDescent="0.2">
      <c r="A26" s="165" t="s">
        <v>137</v>
      </c>
      <c r="B26" s="165" t="s">
        <v>138</v>
      </c>
      <c r="C26" s="38"/>
    </row>
    <row r="27" spans="1:8" ht="14.25" customHeight="1" x14ac:dyDescent="0.2">
      <c r="A27" s="191" t="s">
        <v>13</v>
      </c>
      <c r="B27" s="191"/>
      <c r="C27" s="168"/>
    </row>
    <row r="28" spans="1:8" ht="17.25" customHeight="1" x14ac:dyDescent="0.2">
      <c r="A28" s="281" t="s">
        <v>152</v>
      </c>
      <c r="B28" s="281"/>
      <c r="C28" s="47">
        <v>4573</v>
      </c>
    </row>
    <row r="29" spans="1:8" ht="30.75" customHeight="1" x14ac:dyDescent="0.2">
      <c r="A29" s="281" t="s">
        <v>153</v>
      </c>
      <c r="B29" s="281"/>
      <c r="C29" s="47">
        <v>-475</v>
      </c>
    </row>
    <row r="30" spans="1:8" ht="30.75" customHeight="1" x14ac:dyDescent="0.2">
      <c r="A30" s="281" t="s">
        <v>154</v>
      </c>
      <c r="B30" s="281"/>
      <c r="C30" s="47">
        <v>448</v>
      </c>
    </row>
    <row r="31" spans="1:8" ht="16.5" customHeight="1" x14ac:dyDescent="0.2">
      <c r="A31" s="281" t="s">
        <v>155</v>
      </c>
      <c r="B31" s="281"/>
      <c r="C31" s="47">
        <v>13070</v>
      </c>
    </row>
    <row r="32" spans="1:8" ht="30.75" customHeight="1" x14ac:dyDescent="0.2">
      <c r="A32" s="281" t="s">
        <v>156</v>
      </c>
      <c r="B32" s="281"/>
      <c r="C32" s="47">
        <v>-172000</v>
      </c>
    </row>
    <row r="33" spans="1:3" s="46" customFormat="1" ht="18" customHeight="1" x14ac:dyDescent="0.2">
      <c r="A33" s="271" t="s">
        <v>14</v>
      </c>
      <c r="B33" s="271"/>
      <c r="C33" s="48">
        <f>+'2'!D136</f>
        <v>-70000</v>
      </c>
    </row>
    <row r="34" spans="1:3" s="46" customFormat="1" ht="12.75" customHeight="1" x14ac:dyDescent="0.2">
      <c r="A34" s="285"/>
      <c r="B34" s="286"/>
      <c r="C34" s="287"/>
    </row>
    <row r="35" spans="1:3" s="152" customFormat="1" ht="49.5" customHeight="1" x14ac:dyDescent="0.2">
      <c r="A35" s="150" t="s">
        <v>8</v>
      </c>
      <c r="B35" s="170" t="s">
        <v>361</v>
      </c>
      <c r="C35" s="163" t="s">
        <v>48</v>
      </c>
    </row>
    <row r="36" spans="1:3" s="152" customFormat="1" x14ac:dyDescent="0.2">
      <c r="A36" s="150" t="s">
        <v>9</v>
      </c>
      <c r="B36" s="170" t="s">
        <v>268</v>
      </c>
      <c r="C36" s="272" t="s">
        <v>10</v>
      </c>
    </row>
    <row r="37" spans="1:3" s="152" customFormat="1" ht="54" x14ac:dyDescent="0.2">
      <c r="A37" s="150" t="s">
        <v>11</v>
      </c>
      <c r="B37" s="171" t="s">
        <v>362</v>
      </c>
      <c r="C37" s="272"/>
    </row>
    <row r="38" spans="1:3" s="152" customFormat="1" ht="40.5" x14ac:dyDescent="0.2">
      <c r="A38" s="150" t="s">
        <v>12</v>
      </c>
      <c r="B38" s="170" t="s">
        <v>363</v>
      </c>
      <c r="C38" s="272"/>
    </row>
    <row r="39" spans="1:3" s="152" customFormat="1" x14ac:dyDescent="0.2">
      <c r="A39" s="150" t="s">
        <v>176</v>
      </c>
      <c r="B39" s="170" t="s">
        <v>177</v>
      </c>
      <c r="C39" s="150"/>
    </row>
    <row r="40" spans="1:3" s="152" customFormat="1" ht="27" x14ac:dyDescent="0.2">
      <c r="A40" s="150" t="s">
        <v>137</v>
      </c>
      <c r="B40" s="170" t="s">
        <v>138</v>
      </c>
      <c r="C40" s="150"/>
    </row>
    <row r="41" spans="1:3" s="152" customFormat="1" x14ac:dyDescent="0.2">
      <c r="A41" s="301" t="s">
        <v>13</v>
      </c>
      <c r="B41" s="301"/>
      <c r="C41" s="150"/>
    </row>
    <row r="42" spans="1:3" s="152" customFormat="1" ht="15.75" customHeight="1" x14ac:dyDescent="0.2">
      <c r="A42" s="302" t="s">
        <v>278</v>
      </c>
      <c r="B42" s="302"/>
      <c r="C42" s="153">
        <v>47000</v>
      </c>
    </row>
    <row r="43" spans="1:3" s="154" customFormat="1" ht="18" customHeight="1" x14ac:dyDescent="0.2">
      <c r="A43" s="303" t="s">
        <v>178</v>
      </c>
      <c r="B43" s="303"/>
      <c r="C43" s="48">
        <v>0</v>
      </c>
    </row>
    <row r="44" spans="1:3" s="35" customFormat="1" ht="19.5" customHeight="1" x14ac:dyDescent="0.2">
      <c r="A44" s="164" t="s">
        <v>47</v>
      </c>
      <c r="B44" s="164" t="s">
        <v>6</v>
      </c>
      <c r="C44" s="157"/>
    </row>
    <row r="45" spans="1:3" s="35" customFormat="1" ht="18.75" customHeight="1" x14ac:dyDescent="0.2">
      <c r="A45" s="164">
        <v>1142</v>
      </c>
      <c r="B45" s="164" t="s">
        <v>91</v>
      </c>
      <c r="C45" s="157"/>
    </row>
    <row r="46" spans="1:3" s="35" customFormat="1" ht="31.5" customHeight="1" x14ac:dyDescent="0.2">
      <c r="A46" s="36" t="s">
        <v>8</v>
      </c>
      <c r="B46" s="36">
        <v>1142</v>
      </c>
      <c r="C46" s="163" t="s">
        <v>48</v>
      </c>
    </row>
    <row r="47" spans="1:3" s="35" customFormat="1" ht="18" customHeight="1" x14ac:dyDescent="0.2">
      <c r="A47" s="36" t="s">
        <v>9</v>
      </c>
      <c r="B47" s="36">
        <v>11001</v>
      </c>
      <c r="C47" s="272" t="s">
        <v>10</v>
      </c>
    </row>
    <row r="48" spans="1:3" ht="20.25" customHeight="1" x14ac:dyDescent="0.2">
      <c r="A48" s="39" t="s">
        <v>11</v>
      </c>
      <c r="B48" s="164" t="s">
        <v>100</v>
      </c>
      <c r="C48" s="272"/>
    </row>
    <row r="49" spans="1:3" ht="48.75" customHeight="1" x14ac:dyDescent="0.2">
      <c r="A49" s="36" t="s">
        <v>12</v>
      </c>
      <c r="B49" s="13" t="s">
        <v>102</v>
      </c>
      <c r="C49" s="272"/>
    </row>
    <row r="50" spans="1:3" ht="19.5" customHeight="1" x14ac:dyDescent="0.2">
      <c r="A50" s="13" t="s">
        <v>27</v>
      </c>
      <c r="B50" s="13" t="s">
        <v>49</v>
      </c>
      <c r="C50" s="167"/>
    </row>
    <row r="51" spans="1:3" ht="27.75" customHeight="1" x14ac:dyDescent="0.2">
      <c r="A51" s="165" t="s">
        <v>137</v>
      </c>
      <c r="B51" s="165" t="s">
        <v>139</v>
      </c>
      <c r="C51" s="38"/>
    </row>
    <row r="52" spans="1:3" s="46" customFormat="1" x14ac:dyDescent="0.2">
      <c r="A52" s="191" t="s">
        <v>13</v>
      </c>
      <c r="B52" s="191"/>
      <c r="C52" s="158"/>
    </row>
    <row r="53" spans="1:3" s="90" customFormat="1" x14ac:dyDescent="0.2">
      <c r="A53" s="281" t="s">
        <v>157</v>
      </c>
      <c r="B53" s="281"/>
      <c r="C53" s="47">
        <v>-8229</v>
      </c>
    </row>
    <row r="54" spans="1:3" s="90" customFormat="1" x14ac:dyDescent="0.2">
      <c r="A54" s="281" t="s">
        <v>158</v>
      </c>
      <c r="B54" s="281"/>
      <c r="C54" s="47">
        <v>10</v>
      </c>
    </row>
    <row r="55" spans="1:3" s="90" customFormat="1" x14ac:dyDescent="0.2">
      <c r="A55" s="281" t="s">
        <v>159</v>
      </c>
      <c r="B55" s="281"/>
      <c r="C55" s="47">
        <v>-11226</v>
      </c>
    </row>
    <row r="56" spans="1:3" s="90" customFormat="1" x14ac:dyDescent="0.2">
      <c r="A56" s="281" t="s">
        <v>160</v>
      </c>
      <c r="B56" s="281"/>
      <c r="C56" s="47">
        <v>-5807</v>
      </c>
    </row>
    <row r="57" spans="1:3" s="90" customFormat="1" x14ac:dyDescent="0.2">
      <c r="A57" s="281" t="s">
        <v>161</v>
      </c>
      <c r="B57" s="281"/>
      <c r="C57" s="47">
        <v>18</v>
      </c>
    </row>
    <row r="58" spans="1:3" s="90" customFormat="1" x14ac:dyDescent="0.2">
      <c r="A58" s="278"/>
      <c r="B58" s="279"/>
      <c r="C58" s="280"/>
    </row>
    <row r="59" spans="1:3" s="46" customFormat="1" ht="18" customHeight="1" x14ac:dyDescent="0.2">
      <c r="A59" s="271" t="s">
        <v>14</v>
      </c>
      <c r="B59" s="271"/>
      <c r="C59" s="48">
        <f>+'1'!C9</f>
        <v>93186.1</v>
      </c>
    </row>
    <row r="60" spans="1:3" s="94" customFormat="1" ht="27" x14ac:dyDescent="0.2">
      <c r="A60" s="26" t="s">
        <v>8</v>
      </c>
      <c r="B60" s="26" t="s">
        <v>305</v>
      </c>
      <c r="C60" s="163" t="s">
        <v>48</v>
      </c>
    </row>
    <row r="61" spans="1:3" s="94" customFormat="1" x14ac:dyDescent="0.2">
      <c r="A61" s="26" t="s">
        <v>9</v>
      </c>
      <c r="B61" s="26" t="s">
        <v>173</v>
      </c>
      <c r="C61" s="272" t="s">
        <v>10</v>
      </c>
    </row>
    <row r="62" spans="1:3" s="94" customFormat="1" x14ac:dyDescent="0.2">
      <c r="A62" s="26" t="s">
        <v>11</v>
      </c>
      <c r="B62" s="61" t="s">
        <v>306</v>
      </c>
      <c r="C62" s="272"/>
    </row>
    <row r="63" spans="1:3" s="94" customFormat="1" ht="27" x14ac:dyDescent="0.2">
      <c r="A63" s="26" t="s">
        <v>12</v>
      </c>
      <c r="B63" s="166" t="s">
        <v>307</v>
      </c>
      <c r="C63" s="272"/>
    </row>
    <row r="64" spans="1:3" s="94" customFormat="1" x14ac:dyDescent="0.2">
      <c r="A64" s="26" t="s">
        <v>176</v>
      </c>
      <c r="B64" s="166" t="s">
        <v>177</v>
      </c>
      <c r="C64" s="26"/>
    </row>
    <row r="65" spans="1:3" s="94" customFormat="1" ht="27" x14ac:dyDescent="0.2">
      <c r="A65" s="26" t="s">
        <v>137</v>
      </c>
      <c r="B65" s="166" t="s">
        <v>138</v>
      </c>
      <c r="C65" s="26"/>
    </row>
    <row r="66" spans="1:3" s="94" customFormat="1" x14ac:dyDescent="0.2">
      <c r="A66" s="289" t="s">
        <v>13</v>
      </c>
      <c r="B66" s="289"/>
      <c r="C66" s="26"/>
    </row>
    <row r="67" spans="1:3" s="94" customFormat="1" x14ac:dyDescent="0.2">
      <c r="A67" s="283" t="s">
        <v>308</v>
      </c>
      <c r="B67" s="283"/>
      <c r="C67" s="95">
        <v>72</v>
      </c>
    </row>
    <row r="68" spans="1:3" s="94" customFormat="1" x14ac:dyDescent="0.2">
      <c r="A68" s="283" t="s">
        <v>309</v>
      </c>
      <c r="B68" s="283"/>
      <c r="C68" s="95">
        <v>508</v>
      </c>
    </row>
    <row r="69" spans="1:3" s="98" customFormat="1" x14ac:dyDescent="0.2">
      <c r="A69" s="277" t="s">
        <v>178</v>
      </c>
      <c r="B69" s="277"/>
      <c r="C69" s="97">
        <v>0</v>
      </c>
    </row>
    <row r="70" spans="1:3" ht="12" customHeight="1" x14ac:dyDescent="0.2">
      <c r="A70" s="282"/>
      <c r="B70" s="282"/>
      <c r="C70" s="282"/>
    </row>
    <row r="71" spans="1:3" s="35" customFormat="1" ht="19.5" customHeight="1" x14ac:dyDescent="0.2">
      <c r="A71" s="164" t="s">
        <v>47</v>
      </c>
      <c r="B71" s="164" t="s">
        <v>6</v>
      </c>
      <c r="C71" s="157"/>
    </row>
    <row r="72" spans="1:3" s="35" customFormat="1" ht="15.75" customHeight="1" x14ac:dyDescent="0.2">
      <c r="A72" s="164">
        <v>1200</v>
      </c>
      <c r="B72" s="164" t="str">
        <f>+'1'!B10</f>
        <v xml:space="preserve"> Մոր և մանկան առողջության պահպանում</v>
      </c>
      <c r="C72" s="157"/>
    </row>
    <row r="73" spans="1:3" s="35" customFormat="1" ht="15" customHeight="1" x14ac:dyDescent="0.2">
      <c r="A73" s="276" t="s">
        <v>7</v>
      </c>
      <c r="B73" s="276"/>
      <c r="C73" s="276"/>
    </row>
    <row r="74" spans="1:3" s="90" customFormat="1" ht="27" x14ac:dyDescent="0.2">
      <c r="A74" s="13" t="s">
        <v>8</v>
      </c>
      <c r="B74" s="13" t="s">
        <v>258</v>
      </c>
      <c r="C74" s="163" t="s">
        <v>48</v>
      </c>
    </row>
    <row r="75" spans="1:3" s="90" customFormat="1" x14ac:dyDescent="0.2">
      <c r="A75" s="13" t="s">
        <v>9</v>
      </c>
      <c r="B75" s="13" t="s">
        <v>259</v>
      </c>
      <c r="C75" s="272" t="s">
        <v>10</v>
      </c>
    </row>
    <row r="76" spans="1:3" s="90" customFormat="1" x14ac:dyDescent="0.2">
      <c r="A76" s="13" t="s">
        <v>11</v>
      </c>
      <c r="B76" s="164" t="s">
        <v>260</v>
      </c>
      <c r="C76" s="272"/>
    </row>
    <row r="77" spans="1:3" s="90" customFormat="1" ht="40.5" x14ac:dyDescent="0.2">
      <c r="A77" s="13" t="s">
        <v>12</v>
      </c>
      <c r="B77" s="165" t="s">
        <v>261</v>
      </c>
      <c r="C77" s="272"/>
    </row>
    <row r="78" spans="1:3" s="90" customFormat="1" x14ac:dyDescent="0.2">
      <c r="A78" s="13" t="s">
        <v>176</v>
      </c>
      <c r="B78" s="165" t="s">
        <v>177</v>
      </c>
      <c r="C78" s="13"/>
    </row>
    <row r="79" spans="1:3" s="90" customFormat="1" ht="27" x14ac:dyDescent="0.2">
      <c r="A79" s="13" t="s">
        <v>137</v>
      </c>
      <c r="B79" s="165" t="s">
        <v>138</v>
      </c>
      <c r="C79" s="13"/>
    </row>
    <row r="80" spans="1:3" s="90" customFormat="1" x14ac:dyDescent="0.2">
      <c r="A80" s="191" t="s">
        <v>13</v>
      </c>
      <c r="B80" s="191"/>
      <c r="C80" s="13"/>
    </row>
    <row r="81" spans="1:3" s="90" customFormat="1" x14ac:dyDescent="0.2">
      <c r="A81" s="281" t="s">
        <v>262</v>
      </c>
      <c r="B81" s="281"/>
      <c r="C81" s="47">
        <v>874</v>
      </c>
    </row>
    <row r="82" spans="1:3" s="90" customFormat="1" x14ac:dyDescent="0.2">
      <c r="A82" s="281" t="s">
        <v>263</v>
      </c>
      <c r="B82" s="281"/>
      <c r="C82" s="47">
        <v>106</v>
      </c>
    </row>
    <row r="83" spans="1:3" s="90" customFormat="1" x14ac:dyDescent="0.2">
      <c r="A83" s="281" t="s">
        <v>264</v>
      </c>
      <c r="B83" s="281"/>
      <c r="C83" s="47">
        <v>-1882</v>
      </c>
    </row>
    <row r="84" spans="1:3" s="93" customFormat="1" x14ac:dyDescent="0.2">
      <c r="A84" s="271" t="s">
        <v>178</v>
      </c>
      <c r="B84" s="271"/>
      <c r="C84" s="92">
        <f>+'2'!D30</f>
        <v>40000</v>
      </c>
    </row>
    <row r="85" spans="1:3" s="90" customFormat="1" x14ac:dyDescent="0.2">
      <c r="A85" s="273"/>
      <c r="B85" s="274"/>
      <c r="C85" s="275"/>
    </row>
    <row r="86" spans="1:3" s="90" customFormat="1" ht="27" x14ac:dyDescent="0.2">
      <c r="A86" s="13" t="s">
        <v>8</v>
      </c>
      <c r="B86" s="13" t="s">
        <v>258</v>
      </c>
      <c r="C86" s="163" t="s">
        <v>48</v>
      </c>
    </row>
    <row r="87" spans="1:3" s="90" customFormat="1" x14ac:dyDescent="0.2">
      <c r="A87" s="13" t="s">
        <v>9</v>
      </c>
      <c r="B87" s="13" t="s">
        <v>265</v>
      </c>
      <c r="C87" s="272" t="s">
        <v>10</v>
      </c>
    </row>
    <row r="88" spans="1:3" s="90" customFormat="1" x14ac:dyDescent="0.2">
      <c r="A88" s="164" t="s">
        <v>11</v>
      </c>
      <c r="B88" s="164" t="s">
        <v>266</v>
      </c>
      <c r="C88" s="272"/>
    </row>
    <row r="89" spans="1:3" s="90" customFormat="1" ht="27" x14ac:dyDescent="0.2">
      <c r="A89" s="13" t="s">
        <v>12</v>
      </c>
      <c r="B89" s="165" t="s">
        <v>267</v>
      </c>
      <c r="C89" s="272"/>
    </row>
    <row r="90" spans="1:3" s="90" customFormat="1" x14ac:dyDescent="0.2">
      <c r="A90" s="13" t="s">
        <v>176</v>
      </c>
      <c r="B90" s="165" t="s">
        <v>177</v>
      </c>
      <c r="C90" s="13"/>
    </row>
    <row r="91" spans="1:3" s="90" customFormat="1" ht="27" x14ac:dyDescent="0.2">
      <c r="A91" s="13" t="s">
        <v>137</v>
      </c>
      <c r="B91" s="165" t="s">
        <v>138</v>
      </c>
      <c r="C91" s="13"/>
    </row>
    <row r="92" spans="1:3" s="90" customFormat="1" x14ac:dyDescent="0.2">
      <c r="A92" s="191" t="s">
        <v>13</v>
      </c>
      <c r="B92" s="191"/>
      <c r="C92" s="13"/>
    </row>
    <row r="93" spans="1:3" s="90" customFormat="1" x14ac:dyDescent="0.2">
      <c r="A93" s="281" t="s">
        <v>162</v>
      </c>
      <c r="B93" s="281"/>
      <c r="C93" s="47">
        <v>8169</v>
      </c>
    </row>
    <row r="94" spans="1:3" s="90" customFormat="1" x14ac:dyDescent="0.2">
      <c r="A94" s="281" t="s">
        <v>163</v>
      </c>
      <c r="B94" s="281"/>
      <c r="C94" s="47">
        <v>816</v>
      </c>
    </row>
    <row r="95" spans="1:3" s="93" customFormat="1" x14ac:dyDescent="0.2">
      <c r="A95" s="271" t="s">
        <v>178</v>
      </c>
      <c r="B95" s="271"/>
      <c r="C95" s="92">
        <f>+'2'!D37</f>
        <v>400000</v>
      </c>
    </row>
    <row r="96" spans="1:3" s="94" customFormat="1" ht="33.75" customHeight="1" x14ac:dyDescent="0.2">
      <c r="A96" s="26" t="s">
        <v>8</v>
      </c>
      <c r="B96" s="166" t="s">
        <v>258</v>
      </c>
      <c r="C96" s="163" t="s">
        <v>48</v>
      </c>
    </row>
    <row r="97" spans="1:3" s="94" customFormat="1" x14ac:dyDescent="0.2">
      <c r="A97" s="26" t="s">
        <v>9</v>
      </c>
      <c r="B97" s="166" t="s">
        <v>268</v>
      </c>
      <c r="C97" s="272" t="s">
        <v>10</v>
      </c>
    </row>
    <row r="98" spans="1:3" s="94" customFormat="1" ht="40.5" x14ac:dyDescent="0.2">
      <c r="A98" s="26" t="s">
        <v>11</v>
      </c>
      <c r="B98" s="61" t="s">
        <v>310</v>
      </c>
      <c r="C98" s="272"/>
    </row>
    <row r="99" spans="1:3" s="94" customFormat="1" ht="40.5" x14ac:dyDescent="0.2">
      <c r="A99" s="26" t="s">
        <v>12</v>
      </c>
      <c r="B99" s="166" t="s">
        <v>311</v>
      </c>
      <c r="C99" s="272"/>
    </row>
    <row r="100" spans="1:3" s="94" customFormat="1" x14ac:dyDescent="0.2">
      <c r="A100" s="26" t="s">
        <v>176</v>
      </c>
      <c r="B100" s="166" t="s">
        <v>177</v>
      </c>
      <c r="C100" s="26"/>
    </row>
    <row r="101" spans="1:3" s="94" customFormat="1" ht="27" x14ac:dyDescent="0.2">
      <c r="A101" s="26" t="s">
        <v>137</v>
      </c>
      <c r="B101" s="166" t="s">
        <v>138</v>
      </c>
      <c r="C101" s="26"/>
    </row>
    <row r="102" spans="1:3" s="94" customFormat="1" x14ac:dyDescent="0.2">
      <c r="A102" s="289" t="s">
        <v>13</v>
      </c>
      <c r="B102" s="289"/>
      <c r="C102" s="26"/>
    </row>
    <row r="103" spans="1:3" s="94" customFormat="1" x14ac:dyDescent="0.2">
      <c r="A103" s="283" t="s">
        <v>164</v>
      </c>
      <c r="B103" s="283"/>
      <c r="C103" s="95">
        <v>-7220</v>
      </c>
    </row>
    <row r="104" spans="1:3" s="98" customFormat="1" x14ac:dyDescent="0.2">
      <c r="A104" s="277" t="s">
        <v>178</v>
      </c>
      <c r="B104" s="277"/>
      <c r="C104" s="97">
        <v>0</v>
      </c>
    </row>
    <row r="105" spans="1:3" s="90" customFormat="1" x14ac:dyDescent="0.2">
      <c r="A105" s="273"/>
      <c r="B105" s="274"/>
      <c r="C105" s="275"/>
    </row>
    <row r="106" spans="1:3" s="90" customFormat="1" ht="27" x14ac:dyDescent="0.2">
      <c r="A106" s="13" t="s">
        <v>8</v>
      </c>
      <c r="B106" s="13" t="s">
        <v>258</v>
      </c>
      <c r="C106" s="163" t="s">
        <v>48</v>
      </c>
    </row>
    <row r="107" spans="1:3" s="90" customFormat="1" x14ac:dyDescent="0.2">
      <c r="A107" s="13" t="s">
        <v>9</v>
      </c>
      <c r="B107" s="13" t="s">
        <v>269</v>
      </c>
      <c r="C107" s="272" t="s">
        <v>10</v>
      </c>
    </row>
    <row r="108" spans="1:3" s="90" customFormat="1" ht="27" x14ac:dyDescent="0.2">
      <c r="A108" s="13" t="s">
        <v>11</v>
      </c>
      <c r="B108" s="164" t="s">
        <v>270</v>
      </c>
      <c r="C108" s="272"/>
    </row>
    <row r="109" spans="1:3" s="90" customFormat="1" ht="40.5" x14ac:dyDescent="0.2">
      <c r="A109" s="13" t="s">
        <v>12</v>
      </c>
      <c r="B109" s="165" t="s">
        <v>271</v>
      </c>
      <c r="C109" s="272"/>
    </row>
    <row r="110" spans="1:3" s="90" customFormat="1" x14ac:dyDescent="0.2">
      <c r="A110" s="13" t="s">
        <v>176</v>
      </c>
      <c r="B110" s="165" t="s">
        <v>177</v>
      </c>
      <c r="C110" s="13"/>
    </row>
    <row r="111" spans="1:3" s="90" customFormat="1" ht="27" x14ac:dyDescent="0.2">
      <c r="A111" s="13" t="s">
        <v>137</v>
      </c>
      <c r="B111" s="165" t="s">
        <v>138</v>
      </c>
      <c r="C111" s="13"/>
    </row>
    <row r="112" spans="1:3" s="90" customFormat="1" x14ac:dyDescent="0.2">
      <c r="A112" s="191" t="s">
        <v>13</v>
      </c>
      <c r="B112" s="191"/>
      <c r="C112" s="13"/>
    </row>
    <row r="113" spans="1:3" s="90" customFormat="1" x14ac:dyDescent="0.2">
      <c r="A113" s="281" t="s">
        <v>272</v>
      </c>
      <c r="B113" s="281"/>
      <c r="C113" s="47">
        <v>382</v>
      </c>
    </row>
    <row r="114" spans="1:3" s="90" customFormat="1" x14ac:dyDescent="0.2">
      <c r="A114" s="281" t="s">
        <v>273</v>
      </c>
      <c r="B114" s="281"/>
      <c r="C114" s="47">
        <v>-11871</v>
      </c>
    </row>
    <row r="115" spans="1:3" s="90" customFormat="1" x14ac:dyDescent="0.2">
      <c r="A115" s="281" t="s">
        <v>274</v>
      </c>
      <c r="B115" s="281"/>
      <c r="C115" s="47">
        <v>-120</v>
      </c>
    </row>
    <row r="116" spans="1:3" s="93" customFormat="1" ht="13.5" customHeight="1" x14ac:dyDescent="0.2">
      <c r="A116" s="271" t="s">
        <v>178</v>
      </c>
      <c r="B116" s="271"/>
      <c r="C116" s="92">
        <f>+'2'!D44</f>
        <v>10000</v>
      </c>
    </row>
    <row r="117" spans="1:3" s="93" customFormat="1" ht="13.5" customHeight="1" x14ac:dyDescent="0.2">
      <c r="A117" s="285"/>
      <c r="B117" s="286"/>
      <c r="C117" s="287"/>
    </row>
    <row r="118" spans="1:3" s="90" customFormat="1" ht="27" x14ac:dyDescent="0.2">
      <c r="A118" s="13" t="s">
        <v>8</v>
      </c>
      <c r="B118" s="13" t="s">
        <v>258</v>
      </c>
      <c r="C118" s="163" t="s">
        <v>48</v>
      </c>
    </row>
    <row r="119" spans="1:3" s="90" customFormat="1" x14ac:dyDescent="0.2">
      <c r="A119" s="13" t="s">
        <v>9</v>
      </c>
      <c r="B119" s="13" t="s">
        <v>275</v>
      </c>
      <c r="C119" s="272" t="s">
        <v>10</v>
      </c>
    </row>
    <row r="120" spans="1:3" s="90" customFormat="1" ht="48" customHeight="1" x14ac:dyDescent="0.2">
      <c r="A120" s="13" t="s">
        <v>11</v>
      </c>
      <c r="B120" s="164" t="s">
        <v>276</v>
      </c>
      <c r="C120" s="272"/>
    </row>
    <row r="121" spans="1:3" s="90" customFormat="1" ht="27" x14ac:dyDescent="0.2">
      <c r="A121" s="13" t="s">
        <v>12</v>
      </c>
      <c r="B121" s="165" t="s">
        <v>277</v>
      </c>
      <c r="C121" s="272"/>
    </row>
    <row r="122" spans="1:3" s="90" customFormat="1" x14ac:dyDescent="0.2">
      <c r="A122" s="13" t="s">
        <v>176</v>
      </c>
      <c r="B122" s="165" t="s">
        <v>177</v>
      </c>
      <c r="C122" s="13"/>
    </row>
    <row r="123" spans="1:3" s="90" customFormat="1" ht="27" x14ac:dyDescent="0.2">
      <c r="A123" s="13" t="s">
        <v>137</v>
      </c>
      <c r="B123" s="165" t="s">
        <v>138</v>
      </c>
      <c r="C123" s="13"/>
    </row>
    <row r="124" spans="1:3" s="90" customFormat="1" x14ac:dyDescent="0.2">
      <c r="A124" s="191" t="s">
        <v>13</v>
      </c>
      <c r="B124" s="191"/>
      <c r="C124" s="13"/>
    </row>
    <row r="125" spans="1:3" s="90" customFormat="1" x14ac:dyDescent="0.2">
      <c r="A125" s="281" t="s">
        <v>278</v>
      </c>
      <c r="B125" s="281"/>
      <c r="C125" s="47">
        <v>20197</v>
      </c>
    </row>
    <row r="126" spans="1:3" s="93" customFormat="1" x14ac:dyDescent="0.2">
      <c r="A126" s="271" t="s">
        <v>178</v>
      </c>
      <c r="B126" s="271"/>
      <c r="C126" s="92">
        <f>+'2'!D50</f>
        <v>5000</v>
      </c>
    </row>
    <row r="127" spans="1:3" ht="12.75" customHeight="1" x14ac:dyDescent="0.2">
      <c r="A127" s="282"/>
      <c r="B127" s="282"/>
      <c r="C127" s="282"/>
    </row>
    <row r="128" spans="1:3" s="35" customFormat="1" ht="19.5" customHeight="1" x14ac:dyDescent="0.2">
      <c r="A128" s="164" t="s">
        <v>47</v>
      </c>
      <c r="B128" s="164" t="s">
        <v>6</v>
      </c>
      <c r="C128" s="157"/>
    </row>
    <row r="129" spans="1:3" s="35" customFormat="1" ht="21.75" customHeight="1" x14ac:dyDescent="0.2">
      <c r="A129" s="164">
        <v>1201</v>
      </c>
      <c r="B129" s="164" t="str">
        <f>+'1'!B11</f>
        <v xml:space="preserve"> Շտապ բժշկական օգնություն</v>
      </c>
      <c r="C129" s="157"/>
    </row>
    <row r="130" spans="1:3" s="35" customFormat="1" ht="36" customHeight="1" x14ac:dyDescent="0.2">
      <c r="A130" s="36" t="s">
        <v>8</v>
      </c>
      <c r="B130" s="36">
        <v>1201</v>
      </c>
      <c r="C130" s="163" t="s">
        <v>48</v>
      </c>
    </row>
    <row r="131" spans="1:3" s="35" customFormat="1" ht="21.75" customHeight="1" x14ac:dyDescent="0.2">
      <c r="A131" s="36" t="s">
        <v>9</v>
      </c>
      <c r="B131" s="36">
        <v>11001</v>
      </c>
      <c r="C131" s="272" t="s">
        <v>10</v>
      </c>
    </row>
    <row r="132" spans="1:3" ht="19.5" customHeight="1" x14ac:dyDescent="0.2">
      <c r="A132" s="39" t="s">
        <v>11</v>
      </c>
      <c r="B132" s="164" t="str">
        <f>+'3'!F58</f>
        <v xml:space="preserve"> Շտապ բժշկական օգնության ծառայություններ</v>
      </c>
      <c r="C132" s="272"/>
    </row>
    <row r="133" spans="1:3" ht="43.5" customHeight="1" x14ac:dyDescent="0.2">
      <c r="A133" s="36" t="s">
        <v>12</v>
      </c>
      <c r="B133" s="165" t="str">
        <f>+'2'!C61</f>
        <v xml:space="preserve"> Շտապ օգնության համակարգի պատրաստվածության բարելավում, արձագանքման արագության, հասանելիության և բժշկական օգնության ծառայությունների որակի բարելավում</v>
      </c>
      <c r="C133" s="272"/>
    </row>
    <row r="134" spans="1:3" ht="19.5" customHeight="1" x14ac:dyDescent="0.2">
      <c r="A134" s="13" t="s">
        <v>27</v>
      </c>
      <c r="B134" s="13" t="s">
        <v>49</v>
      </c>
      <c r="C134" s="167"/>
    </row>
    <row r="135" spans="1:3" ht="25.5" customHeight="1" x14ac:dyDescent="0.2">
      <c r="A135" s="165" t="s">
        <v>137</v>
      </c>
      <c r="B135" s="165" t="s">
        <v>138</v>
      </c>
      <c r="C135" s="38"/>
    </row>
    <row r="136" spans="1:3" x14ac:dyDescent="0.2">
      <c r="A136" s="191" t="s">
        <v>13</v>
      </c>
      <c r="B136" s="191"/>
      <c r="C136" s="168"/>
    </row>
    <row r="137" spans="1:3" s="90" customFormat="1" x14ac:dyDescent="0.2">
      <c r="A137" s="281" t="s">
        <v>165</v>
      </c>
      <c r="B137" s="281"/>
      <c r="C137" s="47">
        <v>35300</v>
      </c>
    </row>
    <row r="138" spans="1:3" s="90" customFormat="1" x14ac:dyDescent="0.2">
      <c r="A138" s="281" t="s">
        <v>166</v>
      </c>
      <c r="B138" s="281"/>
      <c r="C138" s="47">
        <v>-40</v>
      </c>
    </row>
    <row r="139" spans="1:3" s="90" customFormat="1" x14ac:dyDescent="0.2">
      <c r="A139" s="281" t="s">
        <v>167</v>
      </c>
      <c r="B139" s="281"/>
      <c r="C139" s="47">
        <v>-5900</v>
      </c>
    </row>
    <row r="140" spans="1:3" s="46" customFormat="1" ht="18" customHeight="1" x14ac:dyDescent="0.2">
      <c r="A140" s="271" t="s">
        <v>14</v>
      </c>
      <c r="B140" s="271"/>
      <c r="C140" s="48">
        <f>+'2'!D56</f>
        <v>52000</v>
      </c>
    </row>
    <row r="141" spans="1:3" s="46" customFormat="1" ht="12.75" customHeight="1" x14ac:dyDescent="0.2">
      <c r="A141" s="285"/>
      <c r="B141" s="286"/>
      <c r="C141" s="287"/>
    </row>
    <row r="142" spans="1:3" s="90" customFormat="1" x14ac:dyDescent="0.2">
      <c r="A142" s="164" t="s">
        <v>170</v>
      </c>
      <c r="B142" s="276" t="s">
        <v>6</v>
      </c>
      <c r="C142" s="276"/>
    </row>
    <row r="143" spans="1:3" s="90" customFormat="1" x14ac:dyDescent="0.2">
      <c r="A143" s="162" t="s">
        <v>183</v>
      </c>
      <c r="B143" s="276" t="s">
        <v>184</v>
      </c>
      <c r="C143" s="276"/>
    </row>
    <row r="144" spans="1:3" s="90" customFormat="1" x14ac:dyDescent="0.2">
      <c r="A144" s="13"/>
      <c r="B144" s="13"/>
      <c r="C144" s="13"/>
    </row>
    <row r="145" spans="1:3" s="90" customFormat="1" x14ac:dyDescent="0.2">
      <c r="A145" s="276" t="s">
        <v>7</v>
      </c>
      <c r="B145" s="276"/>
      <c r="C145" s="276"/>
    </row>
    <row r="146" spans="1:3" s="90" customFormat="1" x14ac:dyDescent="0.2">
      <c r="A146" s="13"/>
      <c r="B146" s="13"/>
      <c r="C146" s="13"/>
    </row>
    <row r="147" spans="1:3" s="90" customFormat="1" ht="27" x14ac:dyDescent="0.2">
      <c r="A147" s="13" t="s">
        <v>8</v>
      </c>
      <c r="B147" s="13" t="s">
        <v>183</v>
      </c>
      <c r="C147" s="163" t="s">
        <v>48</v>
      </c>
    </row>
    <row r="148" spans="1:3" s="90" customFormat="1" x14ac:dyDescent="0.2">
      <c r="A148" s="13" t="s">
        <v>9</v>
      </c>
      <c r="B148" s="13" t="s">
        <v>259</v>
      </c>
      <c r="C148" s="272" t="s">
        <v>10</v>
      </c>
    </row>
    <row r="149" spans="1:3" s="90" customFormat="1" x14ac:dyDescent="0.2">
      <c r="A149" s="13" t="s">
        <v>11</v>
      </c>
      <c r="B149" s="164" t="s">
        <v>279</v>
      </c>
      <c r="C149" s="272"/>
    </row>
    <row r="150" spans="1:3" s="90" customFormat="1" ht="27" x14ac:dyDescent="0.2">
      <c r="A150" s="13" t="s">
        <v>12</v>
      </c>
      <c r="B150" s="165" t="s">
        <v>280</v>
      </c>
      <c r="C150" s="272"/>
    </row>
    <row r="151" spans="1:3" s="90" customFormat="1" x14ac:dyDescent="0.2">
      <c r="A151" s="13" t="s">
        <v>176</v>
      </c>
      <c r="B151" s="165" t="s">
        <v>177</v>
      </c>
      <c r="C151" s="13"/>
    </row>
    <row r="152" spans="1:3" s="90" customFormat="1" ht="27" x14ac:dyDescent="0.2">
      <c r="A152" s="13" t="s">
        <v>137</v>
      </c>
      <c r="B152" s="165" t="s">
        <v>138</v>
      </c>
      <c r="C152" s="13"/>
    </row>
    <row r="153" spans="1:3" s="90" customFormat="1" x14ac:dyDescent="0.2">
      <c r="A153" s="191" t="s">
        <v>13</v>
      </c>
      <c r="B153" s="191"/>
      <c r="C153" s="13"/>
    </row>
    <row r="154" spans="1:3" s="90" customFormat="1" x14ac:dyDescent="0.2">
      <c r="A154" s="281" t="s">
        <v>281</v>
      </c>
      <c r="B154" s="281"/>
      <c r="C154" s="47">
        <v>-31930</v>
      </c>
    </row>
    <row r="155" spans="1:3" s="93" customFormat="1" x14ac:dyDescent="0.2">
      <c r="A155" s="271" t="s">
        <v>178</v>
      </c>
      <c r="B155" s="271"/>
      <c r="C155" s="48">
        <f>+'2'!D76</f>
        <v>20000</v>
      </c>
    </row>
    <row r="156" spans="1:3" s="93" customFormat="1" x14ac:dyDescent="0.2">
      <c r="A156" s="162"/>
      <c r="B156" s="162"/>
      <c r="C156" s="48"/>
    </row>
    <row r="157" spans="1:3" s="94" customFormat="1" ht="27" x14ac:dyDescent="0.2">
      <c r="A157" s="26" t="s">
        <v>8</v>
      </c>
      <c r="B157" s="26" t="s">
        <v>183</v>
      </c>
      <c r="C157" s="163" t="s">
        <v>48</v>
      </c>
    </row>
    <row r="158" spans="1:3" s="94" customFormat="1" x14ac:dyDescent="0.2">
      <c r="A158" s="26" t="s">
        <v>9</v>
      </c>
      <c r="B158" s="26" t="s">
        <v>173</v>
      </c>
      <c r="C158" s="272" t="s">
        <v>10</v>
      </c>
    </row>
    <row r="159" spans="1:3" s="94" customFormat="1" x14ac:dyDescent="0.2">
      <c r="A159" s="26" t="s">
        <v>11</v>
      </c>
      <c r="B159" s="61" t="s">
        <v>185</v>
      </c>
      <c r="C159" s="272"/>
    </row>
    <row r="160" spans="1:3" s="94" customFormat="1" ht="40.5" x14ac:dyDescent="0.2">
      <c r="A160" s="26" t="s">
        <v>12</v>
      </c>
      <c r="B160" s="166" t="s">
        <v>186</v>
      </c>
      <c r="C160" s="272"/>
    </row>
    <row r="161" spans="1:3" s="94" customFormat="1" x14ac:dyDescent="0.2">
      <c r="A161" s="26" t="s">
        <v>176</v>
      </c>
      <c r="B161" s="166" t="s">
        <v>177</v>
      </c>
      <c r="C161" s="26"/>
    </row>
    <row r="162" spans="1:3" s="94" customFormat="1" ht="27" x14ac:dyDescent="0.2">
      <c r="A162" s="26" t="s">
        <v>137</v>
      </c>
      <c r="B162" s="166" t="s">
        <v>138</v>
      </c>
      <c r="C162" s="26"/>
    </row>
    <row r="163" spans="1:3" s="94" customFormat="1" x14ac:dyDescent="0.2">
      <c r="A163" s="289" t="s">
        <v>13</v>
      </c>
      <c r="B163" s="289"/>
      <c r="C163" s="26"/>
    </row>
    <row r="164" spans="1:3" s="94" customFormat="1" x14ac:dyDescent="0.2">
      <c r="A164" s="283" t="s">
        <v>187</v>
      </c>
      <c r="B164" s="283"/>
      <c r="C164" s="95">
        <v>2391</v>
      </c>
    </row>
    <row r="165" spans="1:3" s="98" customFormat="1" x14ac:dyDescent="0.2">
      <c r="A165" s="277" t="s">
        <v>178</v>
      </c>
      <c r="B165" s="290"/>
      <c r="C165" s="97">
        <v>0</v>
      </c>
    </row>
    <row r="166" spans="1:3" s="94" customFormat="1" x14ac:dyDescent="0.2">
      <c r="A166" s="305"/>
      <c r="B166" s="305"/>
      <c r="C166" s="306"/>
    </row>
    <row r="167" spans="1:3" s="94" customFormat="1" x14ac:dyDescent="0.2">
      <c r="A167" s="26" t="s">
        <v>8</v>
      </c>
      <c r="B167" s="88" t="s">
        <v>183</v>
      </c>
      <c r="C167" s="99"/>
    </row>
    <row r="168" spans="1:3" s="94" customFormat="1" x14ac:dyDescent="0.2">
      <c r="A168" s="26" t="s">
        <v>9</v>
      </c>
      <c r="B168" s="166" t="s">
        <v>265</v>
      </c>
      <c r="C168" s="169"/>
    </row>
    <row r="169" spans="1:3" s="94" customFormat="1" ht="27" x14ac:dyDescent="0.2">
      <c r="A169" s="26" t="s">
        <v>11</v>
      </c>
      <c r="B169" s="61" t="s">
        <v>312</v>
      </c>
      <c r="C169" s="26"/>
    </row>
    <row r="170" spans="1:3" s="94" customFormat="1" ht="27" x14ac:dyDescent="0.2">
      <c r="A170" s="26" t="s">
        <v>12</v>
      </c>
      <c r="B170" s="166" t="s">
        <v>313</v>
      </c>
      <c r="C170" s="26"/>
    </row>
    <row r="171" spans="1:3" s="94" customFormat="1" x14ac:dyDescent="0.2">
      <c r="A171" s="26" t="s">
        <v>176</v>
      </c>
      <c r="B171" s="166" t="s">
        <v>177</v>
      </c>
      <c r="C171" s="26"/>
    </row>
    <row r="172" spans="1:3" s="94" customFormat="1" ht="27" x14ac:dyDescent="0.2">
      <c r="A172" s="26" t="s">
        <v>137</v>
      </c>
      <c r="B172" s="166" t="s">
        <v>138</v>
      </c>
      <c r="C172" s="26"/>
    </row>
    <row r="173" spans="1:3" s="94" customFormat="1" x14ac:dyDescent="0.2">
      <c r="A173" s="289" t="s">
        <v>13</v>
      </c>
      <c r="B173" s="289"/>
      <c r="C173" s="26"/>
    </row>
    <row r="174" spans="1:3" s="94" customFormat="1" x14ac:dyDescent="0.2">
      <c r="A174" s="283" t="s">
        <v>314</v>
      </c>
      <c r="B174" s="283"/>
      <c r="C174" s="95">
        <v>9609</v>
      </c>
    </row>
    <row r="175" spans="1:3" s="98" customFormat="1" x14ac:dyDescent="0.2">
      <c r="A175" s="277" t="s">
        <v>178</v>
      </c>
      <c r="B175" s="277"/>
      <c r="C175" s="97">
        <v>0</v>
      </c>
    </row>
    <row r="176" spans="1:3" s="90" customFormat="1" ht="27" x14ac:dyDescent="0.2">
      <c r="A176" s="13" t="s">
        <v>8</v>
      </c>
      <c r="B176" s="13" t="s">
        <v>183</v>
      </c>
      <c r="C176" s="163" t="s">
        <v>48</v>
      </c>
    </row>
    <row r="177" spans="1:3" s="90" customFormat="1" x14ac:dyDescent="0.2">
      <c r="A177" s="13" t="s">
        <v>9</v>
      </c>
      <c r="B177" s="13" t="s">
        <v>268</v>
      </c>
      <c r="C177" s="272" t="s">
        <v>10</v>
      </c>
    </row>
    <row r="178" spans="1:3" s="90" customFormat="1" ht="27" x14ac:dyDescent="0.2">
      <c r="A178" s="13" t="s">
        <v>11</v>
      </c>
      <c r="B178" s="164" t="s">
        <v>282</v>
      </c>
      <c r="C178" s="272"/>
    </row>
    <row r="179" spans="1:3" s="90" customFormat="1" ht="27" x14ac:dyDescent="0.2">
      <c r="A179" s="13" t="s">
        <v>12</v>
      </c>
      <c r="B179" s="165" t="s">
        <v>283</v>
      </c>
      <c r="C179" s="272"/>
    </row>
    <row r="180" spans="1:3" s="90" customFormat="1" x14ac:dyDescent="0.2">
      <c r="A180" s="13" t="s">
        <v>176</v>
      </c>
      <c r="B180" s="165" t="s">
        <v>177</v>
      </c>
      <c r="C180" s="13"/>
    </row>
    <row r="181" spans="1:3" s="90" customFormat="1" ht="27" x14ac:dyDescent="0.2">
      <c r="A181" s="13" t="s">
        <v>137</v>
      </c>
      <c r="B181" s="165" t="s">
        <v>138</v>
      </c>
      <c r="C181" s="13"/>
    </row>
    <row r="182" spans="1:3" s="90" customFormat="1" x14ac:dyDescent="0.2">
      <c r="A182" s="191" t="s">
        <v>13</v>
      </c>
      <c r="B182" s="191"/>
      <c r="C182" s="13"/>
    </row>
    <row r="183" spans="1:3" s="90" customFormat="1" x14ac:dyDescent="0.2">
      <c r="A183" s="281" t="s">
        <v>284</v>
      </c>
      <c r="B183" s="281"/>
      <c r="C183" s="47">
        <v>1785</v>
      </c>
    </row>
    <row r="184" spans="1:3" s="90" customFormat="1" x14ac:dyDescent="0.2">
      <c r="A184" s="281" t="s">
        <v>285</v>
      </c>
      <c r="B184" s="281"/>
      <c r="C184" s="47">
        <v>1160</v>
      </c>
    </row>
    <row r="185" spans="1:3" s="93" customFormat="1" ht="16.5" customHeight="1" x14ac:dyDescent="0.2">
      <c r="A185" s="271" t="s">
        <v>178</v>
      </c>
      <c r="B185" s="288"/>
      <c r="C185" s="48">
        <f>+'2'!D83</f>
        <v>70000</v>
      </c>
    </row>
    <row r="186" spans="1:3" s="94" customFormat="1" x14ac:dyDescent="0.2">
      <c r="C186" s="26"/>
    </row>
    <row r="187" spans="1:3" s="94" customFormat="1" ht="27" x14ac:dyDescent="0.2">
      <c r="A187" s="26" t="s">
        <v>8</v>
      </c>
      <c r="B187" s="89" t="s">
        <v>183</v>
      </c>
      <c r="C187" s="163" t="s">
        <v>48</v>
      </c>
    </row>
    <row r="188" spans="1:3" s="94" customFormat="1" x14ac:dyDescent="0.2">
      <c r="A188" s="26" t="s">
        <v>9</v>
      </c>
      <c r="B188" s="26" t="s">
        <v>315</v>
      </c>
      <c r="C188" s="272" t="s">
        <v>10</v>
      </c>
    </row>
    <row r="189" spans="1:3" s="94" customFormat="1" x14ac:dyDescent="0.2">
      <c r="A189" s="26" t="s">
        <v>11</v>
      </c>
      <c r="B189" s="61" t="s">
        <v>316</v>
      </c>
      <c r="C189" s="272"/>
    </row>
    <row r="190" spans="1:3" s="94" customFormat="1" ht="40.5" x14ac:dyDescent="0.2">
      <c r="A190" s="26" t="s">
        <v>12</v>
      </c>
      <c r="B190" s="166" t="s">
        <v>317</v>
      </c>
      <c r="C190" s="272"/>
    </row>
    <row r="191" spans="1:3" s="94" customFormat="1" x14ac:dyDescent="0.2">
      <c r="A191" s="26" t="s">
        <v>176</v>
      </c>
      <c r="B191" s="166" t="s">
        <v>177</v>
      </c>
      <c r="C191" s="26"/>
    </row>
    <row r="192" spans="1:3" s="94" customFormat="1" ht="27" x14ac:dyDescent="0.2">
      <c r="A192" s="26" t="s">
        <v>137</v>
      </c>
      <c r="B192" s="166" t="s">
        <v>138</v>
      </c>
      <c r="C192" s="26"/>
    </row>
    <row r="193" spans="1:3" s="94" customFormat="1" x14ac:dyDescent="0.2">
      <c r="A193" s="289" t="s">
        <v>13</v>
      </c>
      <c r="B193" s="289"/>
      <c r="C193" s="26"/>
    </row>
    <row r="194" spans="1:3" s="94" customFormat="1" x14ac:dyDescent="0.2">
      <c r="A194" s="283" t="s">
        <v>318</v>
      </c>
      <c r="B194" s="283"/>
      <c r="C194" s="95">
        <v>-61</v>
      </c>
    </row>
    <row r="195" spans="1:3" s="94" customFormat="1" x14ac:dyDescent="0.2">
      <c r="A195" s="283" t="s">
        <v>319</v>
      </c>
      <c r="B195" s="283"/>
      <c r="C195" s="95">
        <v>16</v>
      </c>
    </row>
    <row r="196" spans="1:3" s="98" customFormat="1" x14ac:dyDescent="0.2">
      <c r="A196" s="277" t="s">
        <v>178</v>
      </c>
      <c r="B196" s="277"/>
      <c r="C196" s="97">
        <v>0</v>
      </c>
    </row>
    <row r="197" spans="1:3" x14ac:dyDescent="0.2">
      <c r="A197" s="300"/>
      <c r="B197" s="300"/>
      <c r="C197" s="300"/>
    </row>
    <row r="198" spans="1:3" s="35" customFormat="1" ht="19.5" customHeight="1" x14ac:dyDescent="0.2">
      <c r="A198" s="164" t="s">
        <v>47</v>
      </c>
      <c r="B198" s="164" t="s">
        <v>6</v>
      </c>
      <c r="C198" s="157"/>
    </row>
    <row r="199" spans="1:3" s="35" customFormat="1" ht="20.25" customHeight="1" x14ac:dyDescent="0.2">
      <c r="A199" s="164">
        <v>1207</v>
      </c>
      <c r="B199" s="164" t="str">
        <f>+'1'!B13</f>
        <v xml:space="preserve"> Սոցիալապես անապահով և առանձին խմբերի անձանց բժշկական օգնություն</v>
      </c>
      <c r="C199" s="157"/>
    </row>
    <row r="200" spans="1:3" s="35" customFormat="1" ht="32.25" customHeight="1" x14ac:dyDescent="0.2">
      <c r="A200" s="36" t="s">
        <v>8</v>
      </c>
      <c r="B200" s="36">
        <v>1207</v>
      </c>
      <c r="C200" s="163" t="s">
        <v>48</v>
      </c>
    </row>
    <row r="201" spans="1:3" s="35" customFormat="1" ht="21.75" customHeight="1" x14ac:dyDescent="0.2">
      <c r="A201" s="36" t="s">
        <v>9</v>
      </c>
      <c r="B201" s="36">
        <v>11001</v>
      </c>
      <c r="C201" s="272" t="s">
        <v>10</v>
      </c>
    </row>
    <row r="202" spans="1:3" ht="33.75" customHeight="1" x14ac:dyDescent="0.2">
      <c r="A202" s="39" t="s">
        <v>11</v>
      </c>
      <c r="B202" s="164" t="str">
        <f>+'3'!F75</f>
        <v xml:space="preserve"> Սոցիալապես անապահով և հատուկ խմբերում ընդգրկվածներին բժշկական օգնության ծառայություններ</v>
      </c>
      <c r="C202" s="272"/>
    </row>
    <row r="203" spans="1:3" ht="46.5" customHeight="1" x14ac:dyDescent="0.2">
      <c r="A203" s="36" t="s">
        <v>12</v>
      </c>
      <c r="B203" s="13" t="str">
        <f>+'2'!C94</f>
        <v xml:space="preserve"> Սոցիալապես անապահով և հատուկ խմբերում ընդգրկված անձանց բժշկական օգնության հասանելիության և մատչելիության բարձրացում, ծառայությունների մատուցման հասցեականության բարելավում</v>
      </c>
      <c r="C203" s="272"/>
    </row>
    <row r="204" spans="1:3" ht="19.5" customHeight="1" x14ac:dyDescent="0.2">
      <c r="A204" s="13" t="s">
        <v>27</v>
      </c>
      <c r="B204" s="13" t="s">
        <v>49</v>
      </c>
      <c r="C204" s="167"/>
    </row>
    <row r="205" spans="1:3" ht="27" customHeight="1" x14ac:dyDescent="0.2">
      <c r="A205" s="165" t="s">
        <v>137</v>
      </c>
      <c r="B205" s="165" t="s">
        <v>138</v>
      </c>
      <c r="C205" s="38"/>
    </row>
    <row r="206" spans="1:3" x14ac:dyDescent="0.2">
      <c r="A206" s="284" t="s">
        <v>13</v>
      </c>
      <c r="B206" s="284"/>
      <c r="C206" s="168"/>
    </row>
    <row r="207" spans="1:3" s="90" customFormat="1" ht="31.5" customHeight="1" x14ac:dyDescent="0.2">
      <c r="A207" s="281" t="s">
        <v>168</v>
      </c>
      <c r="B207" s="281"/>
      <c r="C207" s="47">
        <v>83290</v>
      </c>
    </row>
    <row r="208" spans="1:3" s="46" customFormat="1" ht="18" customHeight="1" x14ac:dyDescent="0.2">
      <c r="A208" s="271" t="s">
        <v>14</v>
      </c>
      <c r="B208" s="271"/>
      <c r="C208" s="48">
        <f>+'2'!D96</f>
        <v>911568.8</v>
      </c>
    </row>
    <row r="209" spans="1:3" s="94" customFormat="1" x14ac:dyDescent="0.2">
      <c r="A209" s="26"/>
      <c r="B209" s="26"/>
      <c r="C209" s="26"/>
    </row>
    <row r="210" spans="1:3" s="94" customFormat="1" ht="27" x14ac:dyDescent="0.2">
      <c r="A210" s="26" t="s">
        <v>8</v>
      </c>
      <c r="B210" s="26" t="s">
        <v>179</v>
      </c>
      <c r="C210" s="163" t="s">
        <v>48</v>
      </c>
    </row>
    <row r="211" spans="1:3" s="94" customFormat="1" x14ac:dyDescent="0.2">
      <c r="A211" s="26" t="s">
        <v>9</v>
      </c>
      <c r="B211" s="26" t="s">
        <v>173</v>
      </c>
      <c r="C211" s="272" t="s">
        <v>10</v>
      </c>
    </row>
    <row r="212" spans="1:3" s="94" customFormat="1" x14ac:dyDescent="0.2">
      <c r="A212" s="26" t="s">
        <v>11</v>
      </c>
      <c r="B212" s="61" t="s">
        <v>180</v>
      </c>
      <c r="C212" s="272"/>
    </row>
    <row r="213" spans="1:3" s="94" customFormat="1" ht="40.5" x14ac:dyDescent="0.2">
      <c r="A213" s="26" t="s">
        <v>12</v>
      </c>
      <c r="B213" s="166" t="s">
        <v>181</v>
      </c>
      <c r="C213" s="272"/>
    </row>
    <row r="214" spans="1:3" s="94" customFormat="1" x14ac:dyDescent="0.2">
      <c r="A214" s="26" t="s">
        <v>176</v>
      </c>
      <c r="B214" s="166" t="s">
        <v>177</v>
      </c>
      <c r="C214" s="26"/>
    </row>
    <row r="215" spans="1:3" s="94" customFormat="1" ht="27" x14ac:dyDescent="0.2">
      <c r="A215" s="26" t="s">
        <v>137</v>
      </c>
      <c r="B215" s="166" t="s">
        <v>138</v>
      </c>
      <c r="C215" s="26"/>
    </row>
    <row r="216" spans="1:3" s="94" customFormat="1" x14ac:dyDescent="0.2">
      <c r="A216" s="304" t="s">
        <v>13</v>
      </c>
      <c r="B216" s="304"/>
      <c r="C216" s="26"/>
    </row>
    <row r="217" spans="1:3" s="94" customFormat="1" x14ac:dyDescent="0.2">
      <c r="A217" s="283" t="s">
        <v>182</v>
      </c>
      <c r="B217" s="283"/>
      <c r="C217" s="95">
        <v>-4000</v>
      </c>
    </row>
    <row r="218" spans="1:3" s="98" customFormat="1" x14ac:dyDescent="0.2">
      <c r="A218" s="277" t="s">
        <v>178</v>
      </c>
      <c r="B218" s="277"/>
      <c r="C218" s="97">
        <v>0</v>
      </c>
    </row>
    <row r="219" spans="1:3" ht="18" customHeight="1" x14ac:dyDescent="0.2">
      <c r="A219" s="282"/>
      <c r="B219" s="282"/>
      <c r="C219" s="282"/>
    </row>
    <row r="220" spans="1:3" s="90" customFormat="1" ht="27" x14ac:dyDescent="0.2">
      <c r="A220" s="13" t="s">
        <v>8</v>
      </c>
      <c r="B220" s="13" t="s">
        <v>179</v>
      </c>
      <c r="C220" s="163" t="s">
        <v>48</v>
      </c>
    </row>
    <row r="221" spans="1:3" s="90" customFormat="1" x14ac:dyDescent="0.2">
      <c r="A221" s="13" t="s">
        <v>9</v>
      </c>
      <c r="B221" s="13" t="s">
        <v>265</v>
      </c>
      <c r="C221" s="272" t="s">
        <v>10</v>
      </c>
    </row>
    <row r="222" spans="1:3" s="90" customFormat="1" ht="27" x14ac:dyDescent="0.2">
      <c r="A222" s="13" t="s">
        <v>11</v>
      </c>
      <c r="B222" s="164" t="s">
        <v>286</v>
      </c>
      <c r="C222" s="272"/>
    </row>
    <row r="223" spans="1:3" s="90" customFormat="1" ht="40.5" x14ac:dyDescent="0.2">
      <c r="A223" s="13" t="s">
        <v>12</v>
      </c>
      <c r="B223" s="165" t="s">
        <v>287</v>
      </c>
      <c r="C223" s="272"/>
    </row>
    <row r="224" spans="1:3" s="90" customFormat="1" x14ac:dyDescent="0.2">
      <c r="A224" s="13" t="s">
        <v>176</v>
      </c>
      <c r="B224" s="165" t="s">
        <v>177</v>
      </c>
      <c r="C224" s="13"/>
    </row>
    <row r="225" spans="1:3" s="90" customFormat="1" ht="27" x14ac:dyDescent="0.2">
      <c r="A225" s="13" t="s">
        <v>137</v>
      </c>
      <c r="B225" s="165" t="s">
        <v>138</v>
      </c>
      <c r="C225" s="13"/>
    </row>
    <row r="226" spans="1:3" s="90" customFormat="1" x14ac:dyDescent="0.2">
      <c r="A226" s="191" t="s">
        <v>13</v>
      </c>
      <c r="B226" s="191"/>
      <c r="C226" s="13"/>
    </row>
    <row r="227" spans="1:3" s="90" customFormat="1" x14ac:dyDescent="0.2">
      <c r="A227" s="281" t="s">
        <v>288</v>
      </c>
      <c r="B227" s="281"/>
      <c r="C227" s="47">
        <v>-1730</v>
      </c>
    </row>
    <row r="228" spans="1:3" s="93" customFormat="1" x14ac:dyDescent="0.2">
      <c r="A228" s="271" t="s">
        <v>178</v>
      </c>
      <c r="B228" s="271"/>
      <c r="C228" s="48">
        <f>+'2'!D103</f>
        <v>40000</v>
      </c>
    </row>
    <row r="229" spans="1:3" s="94" customFormat="1" x14ac:dyDescent="0.2">
      <c r="A229" s="26"/>
      <c r="B229" s="26"/>
      <c r="C229" s="26"/>
    </row>
    <row r="230" spans="1:3" s="94" customFormat="1" ht="27" x14ac:dyDescent="0.2">
      <c r="A230" s="26" t="s">
        <v>8</v>
      </c>
      <c r="B230" s="26" t="s">
        <v>179</v>
      </c>
      <c r="C230" s="163" t="s">
        <v>48</v>
      </c>
    </row>
    <row r="231" spans="1:3" s="94" customFormat="1" x14ac:dyDescent="0.2">
      <c r="A231" s="26" t="s">
        <v>9</v>
      </c>
      <c r="B231" s="26" t="s">
        <v>268</v>
      </c>
      <c r="C231" s="272" t="s">
        <v>10</v>
      </c>
    </row>
    <row r="232" spans="1:3" s="94" customFormat="1" ht="27" x14ac:dyDescent="0.2">
      <c r="A232" s="26" t="s">
        <v>11</v>
      </c>
      <c r="B232" s="61" t="s">
        <v>320</v>
      </c>
      <c r="C232" s="272"/>
    </row>
    <row r="233" spans="1:3" s="94" customFormat="1" ht="27" x14ac:dyDescent="0.2">
      <c r="A233" s="26" t="s">
        <v>12</v>
      </c>
      <c r="B233" s="166" t="s">
        <v>320</v>
      </c>
      <c r="C233" s="272"/>
    </row>
    <row r="234" spans="1:3" s="94" customFormat="1" x14ac:dyDescent="0.2">
      <c r="A234" s="26" t="s">
        <v>176</v>
      </c>
      <c r="B234" s="166" t="s">
        <v>177</v>
      </c>
      <c r="C234" s="26"/>
    </row>
    <row r="235" spans="1:3" s="94" customFormat="1" ht="27" x14ac:dyDescent="0.2">
      <c r="A235" s="26" t="s">
        <v>137</v>
      </c>
      <c r="B235" s="166" t="s">
        <v>138</v>
      </c>
      <c r="C235" s="26"/>
    </row>
    <row r="236" spans="1:3" s="94" customFormat="1" x14ac:dyDescent="0.2">
      <c r="A236" s="289" t="s">
        <v>13</v>
      </c>
      <c r="B236" s="289"/>
      <c r="C236" s="26"/>
    </row>
    <row r="237" spans="1:3" s="94" customFormat="1" x14ac:dyDescent="0.2">
      <c r="A237" s="283" t="s">
        <v>288</v>
      </c>
      <c r="B237" s="283"/>
      <c r="C237" s="95">
        <v>15323</v>
      </c>
    </row>
    <row r="238" spans="1:3" s="94" customFormat="1" x14ac:dyDescent="0.2">
      <c r="A238" s="283" t="s">
        <v>321</v>
      </c>
      <c r="B238" s="283"/>
      <c r="C238" s="95">
        <v>-16546</v>
      </c>
    </row>
    <row r="239" spans="1:3" s="98" customFormat="1" x14ac:dyDescent="0.2">
      <c r="A239" s="277" t="s">
        <v>178</v>
      </c>
      <c r="B239" s="277"/>
      <c r="C239" s="97">
        <v>0</v>
      </c>
    </row>
    <row r="240" spans="1:3" s="94" customFormat="1" x14ac:dyDescent="0.2">
      <c r="A240" s="26"/>
      <c r="B240" s="26"/>
      <c r="C240" s="26"/>
    </row>
    <row r="241" spans="1:3" s="90" customFormat="1" ht="22.5" customHeight="1" x14ac:dyDescent="0.2">
      <c r="A241" s="273"/>
      <c r="B241" s="274"/>
      <c r="C241" s="275"/>
    </row>
    <row r="242" spans="1:3" s="90" customFormat="1" ht="33.75" customHeight="1" x14ac:dyDescent="0.2">
      <c r="A242" s="13" t="s">
        <v>8</v>
      </c>
      <c r="B242" s="13" t="s">
        <v>179</v>
      </c>
      <c r="C242" s="163" t="s">
        <v>48</v>
      </c>
    </row>
    <row r="243" spans="1:3" s="90" customFormat="1" x14ac:dyDescent="0.2">
      <c r="A243" s="13" t="s">
        <v>9</v>
      </c>
      <c r="B243" s="13" t="s">
        <v>275</v>
      </c>
      <c r="C243" s="272" t="s">
        <v>10</v>
      </c>
    </row>
    <row r="244" spans="1:3" s="90" customFormat="1" x14ac:dyDescent="0.2">
      <c r="A244" s="13" t="s">
        <v>11</v>
      </c>
      <c r="B244" s="164" t="s">
        <v>289</v>
      </c>
      <c r="C244" s="272"/>
    </row>
    <row r="245" spans="1:3" s="90" customFormat="1" ht="27" x14ac:dyDescent="0.2">
      <c r="A245" s="13" t="s">
        <v>12</v>
      </c>
      <c r="B245" s="165" t="s">
        <v>290</v>
      </c>
      <c r="C245" s="272"/>
    </row>
    <row r="246" spans="1:3" s="90" customFormat="1" x14ac:dyDescent="0.2">
      <c r="A246" s="13" t="s">
        <v>176</v>
      </c>
      <c r="B246" s="165" t="s">
        <v>177</v>
      </c>
      <c r="C246" s="13"/>
    </row>
    <row r="247" spans="1:3" s="90" customFormat="1" ht="27" x14ac:dyDescent="0.2">
      <c r="A247" s="13" t="s">
        <v>137</v>
      </c>
      <c r="B247" s="165" t="s">
        <v>138</v>
      </c>
      <c r="C247" s="13"/>
    </row>
    <row r="248" spans="1:3" s="90" customFormat="1" x14ac:dyDescent="0.2">
      <c r="A248" s="191" t="s">
        <v>13</v>
      </c>
      <c r="B248" s="191"/>
      <c r="C248" s="13"/>
    </row>
    <row r="249" spans="1:3" s="90" customFormat="1" x14ac:dyDescent="0.2">
      <c r="A249" s="281" t="s">
        <v>291</v>
      </c>
      <c r="B249" s="281"/>
      <c r="C249" s="47">
        <v>8</v>
      </c>
    </row>
    <row r="250" spans="1:3" s="90" customFormat="1" x14ac:dyDescent="0.2">
      <c r="A250" s="281" t="s">
        <v>292</v>
      </c>
      <c r="B250" s="281"/>
      <c r="C250" s="47">
        <v>17</v>
      </c>
    </row>
    <row r="251" spans="1:3" s="93" customFormat="1" x14ac:dyDescent="0.2">
      <c r="A251" s="271" t="s">
        <v>178</v>
      </c>
      <c r="B251" s="271"/>
      <c r="C251" s="48">
        <f>+'2'!D110</f>
        <v>15000</v>
      </c>
    </row>
    <row r="252" spans="1:3" s="93" customFormat="1" x14ac:dyDescent="0.2">
      <c r="A252" s="162"/>
      <c r="B252" s="162"/>
      <c r="C252" s="48"/>
    </row>
    <row r="253" spans="1:3" s="94" customFormat="1" x14ac:dyDescent="0.2">
      <c r="A253" s="61" t="s">
        <v>170</v>
      </c>
      <c r="B253" s="100" t="s">
        <v>6</v>
      </c>
      <c r="C253" s="100"/>
    </row>
    <row r="254" spans="1:3" s="101" customFormat="1" x14ac:dyDescent="0.2">
      <c r="A254" s="61" t="s">
        <v>322</v>
      </c>
      <c r="B254" s="100" t="s">
        <v>323</v>
      </c>
      <c r="C254" s="100"/>
    </row>
    <row r="255" spans="1:3" s="102" customFormat="1" x14ac:dyDescent="0.2">
      <c r="A255" s="100" t="s">
        <v>7</v>
      </c>
      <c r="B255" s="100"/>
      <c r="C255" s="100"/>
    </row>
    <row r="256" spans="1:3" s="102" customFormat="1" ht="27" x14ac:dyDescent="0.2">
      <c r="A256" s="26" t="s">
        <v>8</v>
      </c>
      <c r="B256" s="26" t="s">
        <v>322</v>
      </c>
      <c r="C256" s="163" t="s">
        <v>48</v>
      </c>
    </row>
    <row r="257" spans="1:3" s="102" customFormat="1" x14ac:dyDescent="0.2">
      <c r="A257" s="26" t="s">
        <v>9</v>
      </c>
      <c r="B257" s="26" t="s">
        <v>259</v>
      </c>
      <c r="C257" s="272" t="s">
        <v>10</v>
      </c>
    </row>
    <row r="258" spans="1:3" s="102" customFormat="1" ht="15.75" customHeight="1" x14ac:dyDescent="0.2">
      <c r="A258" s="26" t="s">
        <v>11</v>
      </c>
      <c r="B258" s="61" t="s">
        <v>324</v>
      </c>
      <c r="C258" s="272"/>
    </row>
    <row r="259" spans="1:3" s="102" customFormat="1" ht="27" x14ac:dyDescent="0.2">
      <c r="A259" s="26" t="s">
        <v>12</v>
      </c>
      <c r="B259" s="166" t="s">
        <v>325</v>
      </c>
      <c r="C259" s="272"/>
    </row>
    <row r="260" spans="1:3" s="102" customFormat="1" x14ac:dyDescent="0.2">
      <c r="A260" s="26" t="s">
        <v>176</v>
      </c>
      <c r="B260" s="166" t="s">
        <v>177</v>
      </c>
      <c r="C260" s="26"/>
    </row>
    <row r="261" spans="1:3" s="102" customFormat="1" ht="27" x14ac:dyDescent="0.2">
      <c r="A261" s="26" t="s">
        <v>137</v>
      </c>
      <c r="B261" s="166" t="s">
        <v>138</v>
      </c>
      <c r="C261" s="26"/>
    </row>
    <row r="262" spans="1:3" s="102" customFormat="1" x14ac:dyDescent="0.2">
      <c r="A262" s="289" t="s">
        <v>13</v>
      </c>
      <c r="B262" s="289"/>
      <c r="C262" s="26"/>
    </row>
    <row r="263" spans="1:3" s="102" customFormat="1" x14ac:dyDescent="0.2">
      <c r="A263" s="283" t="s">
        <v>326</v>
      </c>
      <c r="B263" s="283"/>
      <c r="C263" s="95">
        <v>-8607</v>
      </c>
    </row>
    <row r="264" spans="1:3" s="102" customFormat="1" x14ac:dyDescent="0.2">
      <c r="A264" s="283" t="s">
        <v>327</v>
      </c>
      <c r="B264" s="283"/>
      <c r="C264" s="95">
        <v>1860</v>
      </c>
    </row>
    <row r="265" spans="1:3" s="102" customFormat="1" x14ac:dyDescent="0.2">
      <c r="A265" s="283" t="s">
        <v>328</v>
      </c>
      <c r="B265" s="283"/>
      <c r="C265" s="95">
        <v>30</v>
      </c>
    </row>
    <row r="266" spans="1:3" s="102" customFormat="1" x14ac:dyDescent="0.2">
      <c r="A266" s="283" t="s">
        <v>329</v>
      </c>
      <c r="B266" s="283"/>
      <c r="C266" s="95">
        <v>13</v>
      </c>
    </row>
    <row r="267" spans="1:3" s="103" customFormat="1" x14ac:dyDescent="0.2">
      <c r="A267" s="277" t="s">
        <v>178</v>
      </c>
      <c r="B267" s="277"/>
      <c r="C267" s="97">
        <v>0</v>
      </c>
    </row>
    <row r="268" spans="1:3" s="102" customFormat="1" x14ac:dyDescent="0.2">
      <c r="A268" s="26"/>
      <c r="B268" s="26"/>
      <c r="C268" s="26"/>
    </row>
    <row r="269" spans="1:3" s="102" customFormat="1" ht="27" x14ac:dyDescent="0.2">
      <c r="A269" s="26" t="s">
        <v>8</v>
      </c>
      <c r="B269" s="166" t="s">
        <v>322</v>
      </c>
      <c r="C269" s="163" t="s">
        <v>48</v>
      </c>
    </row>
    <row r="270" spans="1:3" s="102" customFormat="1" x14ac:dyDescent="0.2">
      <c r="A270" s="26" t="s">
        <v>9</v>
      </c>
      <c r="B270" s="166" t="s">
        <v>173</v>
      </c>
      <c r="C270" s="272" t="s">
        <v>10</v>
      </c>
    </row>
    <row r="271" spans="1:3" s="102" customFormat="1" x14ac:dyDescent="0.2">
      <c r="A271" s="26" t="s">
        <v>11</v>
      </c>
      <c r="B271" s="61" t="s">
        <v>330</v>
      </c>
      <c r="C271" s="272"/>
    </row>
    <row r="272" spans="1:3" s="102" customFormat="1" ht="27" x14ac:dyDescent="0.2">
      <c r="A272" s="26" t="s">
        <v>12</v>
      </c>
      <c r="B272" s="166" t="s">
        <v>331</v>
      </c>
      <c r="C272" s="272"/>
    </row>
    <row r="273" spans="1:3" s="102" customFormat="1" x14ac:dyDescent="0.2">
      <c r="A273" s="26" t="s">
        <v>176</v>
      </c>
      <c r="B273" s="166" t="s">
        <v>177</v>
      </c>
      <c r="C273" s="26"/>
    </row>
    <row r="274" spans="1:3" s="102" customFormat="1" ht="27" x14ac:dyDescent="0.2">
      <c r="A274" s="26" t="s">
        <v>137</v>
      </c>
      <c r="B274" s="166" t="s">
        <v>138</v>
      </c>
      <c r="C274" s="26"/>
    </row>
    <row r="275" spans="1:3" s="102" customFormat="1" x14ac:dyDescent="0.2">
      <c r="A275" s="289" t="s">
        <v>13</v>
      </c>
      <c r="B275" s="289"/>
      <c r="C275" s="26"/>
    </row>
    <row r="276" spans="1:3" s="102" customFormat="1" x14ac:dyDescent="0.2">
      <c r="A276" s="283" t="s">
        <v>332</v>
      </c>
      <c r="B276" s="283"/>
      <c r="C276" s="95">
        <v>-330</v>
      </c>
    </row>
    <row r="277" spans="1:3" s="103" customFormat="1" x14ac:dyDescent="0.2">
      <c r="A277" s="277" t="s">
        <v>178</v>
      </c>
      <c r="B277" s="277"/>
      <c r="C277" s="97">
        <v>0</v>
      </c>
    </row>
    <row r="278" spans="1:3" s="102" customFormat="1" x14ac:dyDescent="0.2">
      <c r="A278" s="26"/>
      <c r="B278" s="26"/>
      <c r="C278" s="26"/>
    </row>
    <row r="279" spans="1:3" s="102" customFormat="1" ht="27" x14ac:dyDescent="0.2">
      <c r="A279" s="26" t="s">
        <v>8</v>
      </c>
      <c r="B279" s="166" t="s">
        <v>322</v>
      </c>
      <c r="C279" s="163" t="s">
        <v>48</v>
      </c>
    </row>
    <row r="280" spans="1:3" s="102" customFormat="1" x14ac:dyDescent="0.2">
      <c r="A280" s="26" t="s">
        <v>9</v>
      </c>
      <c r="B280" s="166" t="s">
        <v>265</v>
      </c>
      <c r="C280" s="272" t="s">
        <v>10</v>
      </c>
    </row>
    <row r="281" spans="1:3" s="102" customFormat="1" ht="27" x14ac:dyDescent="0.2">
      <c r="A281" s="26" t="s">
        <v>11</v>
      </c>
      <c r="B281" s="61" t="s">
        <v>333</v>
      </c>
      <c r="C281" s="272"/>
    </row>
    <row r="282" spans="1:3" s="102" customFormat="1" ht="27" x14ac:dyDescent="0.2">
      <c r="A282" s="26" t="s">
        <v>12</v>
      </c>
      <c r="B282" s="166" t="s">
        <v>334</v>
      </c>
      <c r="C282" s="272"/>
    </row>
    <row r="283" spans="1:3" s="102" customFormat="1" x14ac:dyDescent="0.2">
      <c r="A283" s="26" t="s">
        <v>176</v>
      </c>
      <c r="B283" s="166" t="s">
        <v>177</v>
      </c>
      <c r="C283" s="26"/>
    </row>
    <row r="284" spans="1:3" s="102" customFormat="1" ht="27" x14ac:dyDescent="0.2">
      <c r="A284" s="26" t="s">
        <v>137</v>
      </c>
      <c r="B284" s="166" t="s">
        <v>138</v>
      </c>
      <c r="C284" s="26"/>
    </row>
    <row r="285" spans="1:3" s="102" customFormat="1" x14ac:dyDescent="0.2">
      <c r="A285" s="289" t="s">
        <v>13</v>
      </c>
      <c r="B285" s="289"/>
      <c r="C285" s="26"/>
    </row>
    <row r="286" spans="1:3" s="102" customFormat="1" x14ac:dyDescent="0.2">
      <c r="A286" s="283" t="s">
        <v>169</v>
      </c>
      <c r="B286" s="283"/>
      <c r="C286" s="95">
        <v>1637</v>
      </c>
    </row>
    <row r="287" spans="1:3" s="103" customFormat="1" x14ac:dyDescent="0.2">
      <c r="A287" s="277" t="s">
        <v>178</v>
      </c>
      <c r="B287" s="277"/>
      <c r="C287" s="97">
        <v>0</v>
      </c>
    </row>
    <row r="288" spans="1:3" s="104" customFormat="1" ht="19.5" customHeight="1" x14ac:dyDescent="0.2">
      <c r="A288" s="284"/>
      <c r="B288" s="284"/>
      <c r="C288" s="284"/>
    </row>
    <row r="289" spans="1:7" s="109" customFormat="1" ht="37.5" customHeight="1" x14ac:dyDescent="0.2">
      <c r="A289" s="313" t="s">
        <v>336</v>
      </c>
      <c r="B289" s="314"/>
      <c r="C289" s="315"/>
      <c r="G289" s="110"/>
    </row>
    <row r="290" spans="1:7" s="109" customFormat="1" ht="19.5" customHeight="1" x14ac:dyDescent="0.2">
      <c r="A290" s="310" t="s">
        <v>26</v>
      </c>
      <c r="B290" s="311"/>
      <c r="C290" s="312"/>
      <c r="D290" s="108"/>
      <c r="E290" s="108"/>
    </row>
    <row r="291" spans="1:7" s="105" customFormat="1" x14ac:dyDescent="0.2">
      <c r="A291" s="164" t="s">
        <v>47</v>
      </c>
      <c r="B291" s="164" t="s">
        <v>6</v>
      </c>
      <c r="C291" s="157"/>
    </row>
    <row r="292" spans="1:7" s="105" customFormat="1" x14ac:dyDescent="0.2">
      <c r="A292" s="164">
        <v>1139</v>
      </c>
      <c r="B292" s="164" t="s">
        <v>51</v>
      </c>
      <c r="C292" s="157"/>
    </row>
    <row r="293" spans="1:7" s="105" customFormat="1" x14ac:dyDescent="0.2">
      <c r="A293" s="164"/>
      <c r="B293" s="164"/>
      <c r="C293" s="157"/>
    </row>
    <row r="294" spans="1:7" s="105" customFormat="1" x14ac:dyDescent="0.2">
      <c r="A294" s="164" t="s">
        <v>7</v>
      </c>
      <c r="B294" s="164"/>
      <c r="C294" s="47" t="s">
        <v>80</v>
      </c>
    </row>
    <row r="295" spans="1:7" s="105" customFormat="1" ht="36.75" customHeight="1" x14ac:dyDescent="0.2">
      <c r="A295" s="36" t="s">
        <v>8</v>
      </c>
      <c r="B295" s="36">
        <v>1139</v>
      </c>
      <c r="C295" s="163" t="s">
        <v>70</v>
      </c>
    </row>
    <row r="296" spans="1:7" s="105" customFormat="1" ht="13.5" customHeight="1" x14ac:dyDescent="0.2">
      <c r="A296" s="36" t="s">
        <v>9</v>
      </c>
      <c r="B296" s="36">
        <v>11001</v>
      </c>
      <c r="C296" s="272" t="s">
        <v>10</v>
      </c>
    </row>
    <row r="297" spans="1:7" ht="21" customHeight="1" x14ac:dyDescent="0.2">
      <c r="A297" s="36" t="s">
        <v>11</v>
      </c>
      <c r="B297" s="164" t="s">
        <v>51</v>
      </c>
      <c r="C297" s="272"/>
    </row>
    <row r="298" spans="1:7" ht="40.5" x14ac:dyDescent="0.2">
      <c r="A298" s="36" t="s">
        <v>12</v>
      </c>
      <c r="B298" s="13" t="s">
        <v>68</v>
      </c>
      <c r="C298" s="272"/>
    </row>
    <row r="299" spans="1:7" x14ac:dyDescent="0.2">
      <c r="A299" s="13" t="s">
        <v>27</v>
      </c>
      <c r="B299" s="13" t="s">
        <v>49</v>
      </c>
      <c r="C299" s="167"/>
    </row>
    <row r="300" spans="1:7" ht="16.5" customHeight="1" x14ac:dyDescent="0.2">
      <c r="A300" s="284" t="s">
        <v>13</v>
      </c>
      <c r="B300" s="284"/>
      <c r="C300" s="168"/>
    </row>
    <row r="301" spans="1:7" ht="18" customHeight="1" x14ac:dyDescent="0.2">
      <c r="A301" s="281" t="s">
        <v>14</v>
      </c>
      <c r="B301" s="281"/>
      <c r="C301" s="48">
        <f>+'1'!C16</f>
        <v>-1516754.9</v>
      </c>
    </row>
  </sheetData>
  <mergeCells count="148">
    <mergeCell ref="A1:C1"/>
    <mergeCell ref="A2:C2"/>
    <mergeCell ref="A3:C3"/>
    <mergeCell ref="B7:C7"/>
    <mergeCell ref="C22:C24"/>
    <mergeCell ref="A27:B27"/>
    <mergeCell ref="A28:B28"/>
    <mergeCell ref="A29:B29"/>
    <mergeCell ref="A30:B30"/>
    <mergeCell ref="A31:B31"/>
    <mergeCell ref="B8:C8"/>
    <mergeCell ref="A9:C9"/>
    <mergeCell ref="C11:C13"/>
    <mergeCell ref="A16:B16"/>
    <mergeCell ref="A17:B17"/>
    <mergeCell ref="A18:C18"/>
    <mergeCell ref="A43:B43"/>
    <mergeCell ref="C47:C49"/>
    <mergeCell ref="A52:B52"/>
    <mergeCell ref="A53:B53"/>
    <mergeCell ref="A54:B54"/>
    <mergeCell ref="A55:B55"/>
    <mergeCell ref="A32:B32"/>
    <mergeCell ref="A33:B33"/>
    <mergeCell ref="A34:C34"/>
    <mergeCell ref="C36:C38"/>
    <mergeCell ref="A41:B41"/>
    <mergeCell ref="A42:B42"/>
    <mergeCell ref="A67:B67"/>
    <mergeCell ref="A68:B68"/>
    <mergeCell ref="A69:B69"/>
    <mergeCell ref="A70:C70"/>
    <mergeCell ref="A73:C73"/>
    <mergeCell ref="C75:C77"/>
    <mergeCell ref="A56:B56"/>
    <mergeCell ref="A57:B57"/>
    <mergeCell ref="A58:C58"/>
    <mergeCell ref="A59:B59"/>
    <mergeCell ref="C61:C63"/>
    <mergeCell ref="A66:B66"/>
    <mergeCell ref="C87:C89"/>
    <mergeCell ref="A92:B92"/>
    <mergeCell ref="A93:B93"/>
    <mergeCell ref="A94:B94"/>
    <mergeCell ref="A95:B95"/>
    <mergeCell ref="C97:C99"/>
    <mergeCell ref="A80:B80"/>
    <mergeCell ref="A81:B81"/>
    <mergeCell ref="A82:B82"/>
    <mergeCell ref="A83:B83"/>
    <mergeCell ref="A84:B84"/>
    <mergeCell ref="A85:C85"/>
    <mergeCell ref="A113:B113"/>
    <mergeCell ref="A114:B114"/>
    <mergeCell ref="A115:B115"/>
    <mergeCell ref="A116:B116"/>
    <mergeCell ref="A117:C117"/>
    <mergeCell ref="C119:C121"/>
    <mergeCell ref="A102:B102"/>
    <mergeCell ref="A103:B103"/>
    <mergeCell ref="A104:B104"/>
    <mergeCell ref="A105:C105"/>
    <mergeCell ref="C107:C109"/>
    <mergeCell ref="A112:B112"/>
    <mergeCell ref="A137:B137"/>
    <mergeCell ref="A138:B138"/>
    <mergeCell ref="A139:B139"/>
    <mergeCell ref="A140:B140"/>
    <mergeCell ref="A141:C141"/>
    <mergeCell ref="B142:C142"/>
    <mergeCell ref="A124:B124"/>
    <mergeCell ref="A125:B125"/>
    <mergeCell ref="A126:B126"/>
    <mergeCell ref="A127:C127"/>
    <mergeCell ref="C131:C133"/>
    <mergeCell ref="A136:B136"/>
    <mergeCell ref="C158:C160"/>
    <mergeCell ref="A163:B163"/>
    <mergeCell ref="A164:B164"/>
    <mergeCell ref="A165:B165"/>
    <mergeCell ref="A166:C166"/>
    <mergeCell ref="A173:B173"/>
    <mergeCell ref="B143:C143"/>
    <mergeCell ref="A145:C145"/>
    <mergeCell ref="C148:C150"/>
    <mergeCell ref="A153:B153"/>
    <mergeCell ref="A154:B154"/>
    <mergeCell ref="A155:B155"/>
    <mergeCell ref="A185:B185"/>
    <mergeCell ref="C188:C190"/>
    <mergeCell ref="A193:B193"/>
    <mergeCell ref="A194:B194"/>
    <mergeCell ref="A195:B195"/>
    <mergeCell ref="A196:B196"/>
    <mergeCell ref="A174:B174"/>
    <mergeCell ref="A175:B175"/>
    <mergeCell ref="C177:C179"/>
    <mergeCell ref="A182:B182"/>
    <mergeCell ref="A183:B183"/>
    <mergeCell ref="A184:B184"/>
    <mergeCell ref="A216:B216"/>
    <mergeCell ref="A217:B217"/>
    <mergeCell ref="A218:B218"/>
    <mergeCell ref="A219:C219"/>
    <mergeCell ref="C221:C223"/>
    <mergeCell ref="A226:B226"/>
    <mergeCell ref="A197:C197"/>
    <mergeCell ref="C201:C203"/>
    <mergeCell ref="A206:B206"/>
    <mergeCell ref="A207:B207"/>
    <mergeCell ref="A208:B208"/>
    <mergeCell ref="C211:C213"/>
    <mergeCell ref="A239:B239"/>
    <mergeCell ref="A241:C241"/>
    <mergeCell ref="C243:C245"/>
    <mergeCell ref="A248:B248"/>
    <mergeCell ref="A249:B249"/>
    <mergeCell ref="A250:B250"/>
    <mergeCell ref="A227:B227"/>
    <mergeCell ref="A228:B228"/>
    <mergeCell ref="C231:C233"/>
    <mergeCell ref="A236:B236"/>
    <mergeCell ref="A237:B237"/>
    <mergeCell ref="A238:B238"/>
    <mergeCell ref="C296:C298"/>
    <mergeCell ref="A300:B300"/>
    <mergeCell ref="A301:B301"/>
    <mergeCell ref="A4:C4"/>
    <mergeCell ref="A5:C5"/>
    <mergeCell ref="A289:C289"/>
    <mergeCell ref="A290:C290"/>
    <mergeCell ref="C280:C282"/>
    <mergeCell ref="A285:B285"/>
    <mergeCell ref="A286:B286"/>
    <mergeCell ref="A287:B287"/>
    <mergeCell ref="A288:C288"/>
    <mergeCell ref="A266:B266"/>
    <mergeCell ref="A267:B267"/>
    <mergeCell ref="C270:C272"/>
    <mergeCell ref="A275:B275"/>
    <mergeCell ref="A276:B276"/>
    <mergeCell ref="A277:B277"/>
    <mergeCell ref="A251:B251"/>
    <mergeCell ref="C257:C259"/>
    <mergeCell ref="A262:B262"/>
    <mergeCell ref="A263:B263"/>
    <mergeCell ref="A264:B264"/>
    <mergeCell ref="A265:B265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8"/>
  <sheetViews>
    <sheetView topLeftCell="A13" workbookViewId="0">
      <selection activeCell="I28" sqref="I28"/>
    </sheetView>
  </sheetViews>
  <sheetFormatPr defaultRowHeight="13.5" x14ac:dyDescent="0.2"/>
  <cols>
    <col min="1" max="1" width="12.42578125" style="54" customWidth="1"/>
    <col min="2" max="3" width="15.28515625" style="54" customWidth="1"/>
    <col min="4" max="4" width="34.28515625" style="54" customWidth="1"/>
    <col min="5" max="5" width="8.5703125" style="54" customWidth="1"/>
    <col min="6" max="6" width="15.28515625" style="54" customWidth="1"/>
    <col min="7" max="7" width="17.85546875" style="54" customWidth="1"/>
    <col min="8" max="8" width="14.28515625" style="54" customWidth="1"/>
    <col min="9" max="9" width="19.28515625" style="54" customWidth="1"/>
    <col min="10" max="10" width="14.42578125" style="54" customWidth="1"/>
    <col min="11" max="256" width="9.140625" style="54"/>
    <col min="257" max="257" width="12.42578125" style="54" customWidth="1"/>
    <col min="258" max="259" width="15.28515625" style="54" customWidth="1"/>
    <col min="260" max="260" width="34.28515625" style="54" customWidth="1"/>
    <col min="261" max="261" width="8.5703125" style="54" customWidth="1"/>
    <col min="262" max="262" width="15.28515625" style="54" customWidth="1"/>
    <col min="263" max="263" width="20.7109375" style="54" customWidth="1"/>
    <col min="264" max="264" width="17.7109375" style="54" customWidth="1"/>
    <col min="265" max="265" width="19.28515625" style="54" customWidth="1"/>
    <col min="266" max="266" width="14.42578125" style="54" customWidth="1"/>
    <col min="267" max="512" width="9.140625" style="54"/>
    <col min="513" max="513" width="12.42578125" style="54" customWidth="1"/>
    <col min="514" max="515" width="15.28515625" style="54" customWidth="1"/>
    <col min="516" max="516" width="34.28515625" style="54" customWidth="1"/>
    <col min="517" max="517" width="8.5703125" style="54" customWidth="1"/>
    <col min="518" max="518" width="15.28515625" style="54" customWidth="1"/>
    <col min="519" max="519" width="20.7109375" style="54" customWidth="1"/>
    <col min="520" max="520" width="17.7109375" style="54" customWidth="1"/>
    <col min="521" max="521" width="19.28515625" style="54" customWidth="1"/>
    <col min="522" max="522" width="14.42578125" style="54" customWidth="1"/>
    <col min="523" max="768" width="9.140625" style="54"/>
    <col min="769" max="769" width="12.42578125" style="54" customWidth="1"/>
    <col min="770" max="771" width="15.28515625" style="54" customWidth="1"/>
    <col min="772" max="772" width="34.28515625" style="54" customWidth="1"/>
    <col min="773" max="773" width="8.5703125" style="54" customWidth="1"/>
    <col min="774" max="774" width="15.28515625" style="54" customWidth="1"/>
    <col min="775" max="775" width="20.7109375" style="54" customWidth="1"/>
    <col min="776" max="776" width="17.7109375" style="54" customWidth="1"/>
    <col min="777" max="777" width="19.28515625" style="54" customWidth="1"/>
    <col min="778" max="778" width="14.42578125" style="54" customWidth="1"/>
    <col min="779" max="1024" width="9.140625" style="54"/>
    <col min="1025" max="1025" width="12.42578125" style="54" customWidth="1"/>
    <col min="1026" max="1027" width="15.28515625" style="54" customWidth="1"/>
    <col min="1028" max="1028" width="34.28515625" style="54" customWidth="1"/>
    <col min="1029" max="1029" width="8.5703125" style="54" customWidth="1"/>
    <col min="1030" max="1030" width="15.28515625" style="54" customWidth="1"/>
    <col min="1031" max="1031" width="20.7109375" style="54" customWidth="1"/>
    <col min="1032" max="1032" width="17.7109375" style="54" customWidth="1"/>
    <col min="1033" max="1033" width="19.28515625" style="54" customWidth="1"/>
    <col min="1034" max="1034" width="14.42578125" style="54" customWidth="1"/>
    <col min="1035" max="1280" width="9.140625" style="54"/>
    <col min="1281" max="1281" width="12.42578125" style="54" customWidth="1"/>
    <col min="1282" max="1283" width="15.28515625" style="54" customWidth="1"/>
    <col min="1284" max="1284" width="34.28515625" style="54" customWidth="1"/>
    <col min="1285" max="1285" width="8.5703125" style="54" customWidth="1"/>
    <col min="1286" max="1286" width="15.28515625" style="54" customWidth="1"/>
    <col min="1287" max="1287" width="20.7109375" style="54" customWidth="1"/>
    <col min="1288" max="1288" width="17.7109375" style="54" customWidth="1"/>
    <col min="1289" max="1289" width="19.28515625" style="54" customWidth="1"/>
    <col min="1290" max="1290" width="14.42578125" style="54" customWidth="1"/>
    <col min="1291" max="1536" width="9.140625" style="54"/>
    <col min="1537" max="1537" width="12.42578125" style="54" customWidth="1"/>
    <col min="1538" max="1539" width="15.28515625" style="54" customWidth="1"/>
    <col min="1540" max="1540" width="34.28515625" style="54" customWidth="1"/>
    <col min="1541" max="1541" width="8.5703125" style="54" customWidth="1"/>
    <col min="1542" max="1542" width="15.28515625" style="54" customWidth="1"/>
    <col min="1543" max="1543" width="20.7109375" style="54" customWidth="1"/>
    <col min="1544" max="1544" width="17.7109375" style="54" customWidth="1"/>
    <col min="1545" max="1545" width="19.28515625" style="54" customWidth="1"/>
    <col min="1546" max="1546" width="14.42578125" style="54" customWidth="1"/>
    <col min="1547" max="1792" width="9.140625" style="54"/>
    <col min="1793" max="1793" width="12.42578125" style="54" customWidth="1"/>
    <col min="1794" max="1795" width="15.28515625" style="54" customWidth="1"/>
    <col min="1796" max="1796" width="34.28515625" style="54" customWidth="1"/>
    <col min="1797" max="1797" width="8.5703125" style="54" customWidth="1"/>
    <col min="1798" max="1798" width="15.28515625" style="54" customWidth="1"/>
    <col min="1799" max="1799" width="20.7109375" style="54" customWidth="1"/>
    <col min="1800" max="1800" width="17.7109375" style="54" customWidth="1"/>
    <col min="1801" max="1801" width="19.28515625" style="54" customWidth="1"/>
    <col min="1802" max="1802" width="14.42578125" style="54" customWidth="1"/>
    <col min="1803" max="2048" width="9.140625" style="54"/>
    <col min="2049" max="2049" width="12.42578125" style="54" customWidth="1"/>
    <col min="2050" max="2051" width="15.28515625" style="54" customWidth="1"/>
    <col min="2052" max="2052" width="34.28515625" style="54" customWidth="1"/>
    <col min="2053" max="2053" width="8.5703125" style="54" customWidth="1"/>
    <col min="2054" max="2054" width="15.28515625" style="54" customWidth="1"/>
    <col min="2055" max="2055" width="20.7109375" style="54" customWidth="1"/>
    <col min="2056" max="2056" width="17.7109375" style="54" customWidth="1"/>
    <col min="2057" max="2057" width="19.28515625" style="54" customWidth="1"/>
    <col min="2058" max="2058" width="14.42578125" style="54" customWidth="1"/>
    <col min="2059" max="2304" width="9.140625" style="54"/>
    <col min="2305" max="2305" width="12.42578125" style="54" customWidth="1"/>
    <col min="2306" max="2307" width="15.28515625" style="54" customWidth="1"/>
    <col min="2308" max="2308" width="34.28515625" style="54" customWidth="1"/>
    <col min="2309" max="2309" width="8.5703125" style="54" customWidth="1"/>
    <col min="2310" max="2310" width="15.28515625" style="54" customWidth="1"/>
    <col min="2311" max="2311" width="20.7109375" style="54" customWidth="1"/>
    <col min="2312" max="2312" width="17.7109375" style="54" customWidth="1"/>
    <col min="2313" max="2313" width="19.28515625" style="54" customWidth="1"/>
    <col min="2314" max="2314" width="14.42578125" style="54" customWidth="1"/>
    <col min="2315" max="2560" width="9.140625" style="54"/>
    <col min="2561" max="2561" width="12.42578125" style="54" customWidth="1"/>
    <col min="2562" max="2563" width="15.28515625" style="54" customWidth="1"/>
    <col min="2564" max="2564" width="34.28515625" style="54" customWidth="1"/>
    <col min="2565" max="2565" width="8.5703125" style="54" customWidth="1"/>
    <col min="2566" max="2566" width="15.28515625" style="54" customWidth="1"/>
    <col min="2567" max="2567" width="20.7109375" style="54" customWidth="1"/>
    <col min="2568" max="2568" width="17.7109375" style="54" customWidth="1"/>
    <col min="2569" max="2569" width="19.28515625" style="54" customWidth="1"/>
    <col min="2570" max="2570" width="14.42578125" style="54" customWidth="1"/>
    <col min="2571" max="2816" width="9.140625" style="54"/>
    <col min="2817" max="2817" width="12.42578125" style="54" customWidth="1"/>
    <col min="2818" max="2819" width="15.28515625" style="54" customWidth="1"/>
    <col min="2820" max="2820" width="34.28515625" style="54" customWidth="1"/>
    <col min="2821" max="2821" width="8.5703125" style="54" customWidth="1"/>
    <col min="2822" max="2822" width="15.28515625" style="54" customWidth="1"/>
    <col min="2823" max="2823" width="20.7109375" style="54" customWidth="1"/>
    <col min="2824" max="2824" width="17.7109375" style="54" customWidth="1"/>
    <col min="2825" max="2825" width="19.28515625" style="54" customWidth="1"/>
    <col min="2826" max="2826" width="14.42578125" style="54" customWidth="1"/>
    <col min="2827" max="3072" width="9.140625" style="54"/>
    <col min="3073" max="3073" width="12.42578125" style="54" customWidth="1"/>
    <col min="3074" max="3075" width="15.28515625" style="54" customWidth="1"/>
    <col min="3076" max="3076" width="34.28515625" style="54" customWidth="1"/>
    <col min="3077" max="3077" width="8.5703125" style="54" customWidth="1"/>
    <col min="3078" max="3078" width="15.28515625" style="54" customWidth="1"/>
    <col min="3079" max="3079" width="20.7109375" style="54" customWidth="1"/>
    <col min="3080" max="3080" width="17.7109375" style="54" customWidth="1"/>
    <col min="3081" max="3081" width="19.28515625" style="54" customWidth="1"/>
    <col min="3082" max="3082" width="14.42578125" style="54" customWidth="1"/>
    <col min="3083" max="3328" width="9.140625" style="54"/>
    <col min="3329" max="3329" width="12.42578125" style="54" customWidth="1"/>
    <col min="3330" max="3331" width="15.28515625" style="54" customWidth="1"/>
    <col min="3332" max="3332" width="34.28515625" style="54" customWidth="1"/>
    <col min="3333" max="3333" width="8.5703125" style="54" customWidth="1"/>
    <col min="3334" max="3334" width="15.28515625" style="54" customWidth="1"/>
    <col min="3335" max="3335" width="20.7109375" style="54" customWidth="1"/>
    <col min="3336" max="3336" width="17.7109375" style="54" customWidth="1"/>
    <col min="3337" max="3337" width="19.28515625" style="54" customWidth="1"/>
    <col min="3338" max="3338" width="14.42578125" style="54" customWidth="1"/>
    <col min="3339" max="3584" width="9.140625" style="54"/>
    <col min="3585" max="3585" width="12.42578125" style="54" customWidth="1"/>
    <col min="3586" max="3587" width="15.28515625" style="54" customWidth="1"/>
    <col min="3588" max="3588" width="34.28515625" style="54" customWidth="1"/>
    <col min="3589" max="3589" width="8.5703125" style="54" customWidth="1"/>
    <col min="3590" max="3590" width="15.28515625" style="54" customWidth="1"/>
    <col min="3591" max="3591" width="20.7109375" style="54" customWidth="1"/>
    <col min="3592" max="3592" width="17.7109375" style="54" customWidth="1"/>
    <col min="3593" max="3593" width="19.28515625" style="54" customWidth="1"/>
    <col min="3594" max="3594" width="14.42578125" style="54" customWidth="1"/>
    <col min="3595" max="3840" width="9.140625" style="54"/>
    <col min="3841" max="3841" width="12.42578125" style="54" customWidth="1"/>
    <col min="3842" max="3843" width="15.28515625" style="54" customWidth="1"/>
    <col min="3844" max="3844" width="34.28515625" style="54" customWidth="1"/>
    <col min="3845" max="3845" width="8.5703125" style="54" customWidth="1"/>
    <col min="3846" max="3846" width="15.28515625" style="54" customWidth="1"/>
    <col min="3847" max="3847" width="20.7109375" style="54" customWidth="1"/>
    <col min="3848" max="3848" width="17.7109375" style="54" customWidth="1"/>
    <col min="3849" max="3849" width="19.28515625" style="54" customWidth="1"/>
    <col min="3850" max="3850" width="14.42578125" style="54" customWidth="1"/>
    <col min="3851" max="4096" width="9.140625" style="54"/>
    <col min="4097" max="4097" width="12.42578125" style="54" customWidth="1"/>
    <col min="4098" max="4099" width="15.28515625" style="54" customWidth="1"/>
    <col min="4100" max="4100" width="34.28515625" style="54" customWidth="1"/>
    <col min="4101" max="4101" width="8.5703125" style="54" customWidth="1"/>
    <col min="4102" max="4102" width="15.28515625" style="54" customWidth="1"/>
    <col min="4103" max="4103" width="20.7109375" style="54" customWidth="1"/>
    <col min="4104" max="4104" width="17.7109375" style="54" customWidth="1"/>
    <col min="4105" max="4105" width="19.28515625" style="54" customWidth="1"/>
    <col min="4106" max="4106" width="14.42578125" style="54" customWidth="1"/>
    <col min="4107" max="4352" width="9.140625" style="54"/>
    <col min="4353" max="4353" width="12.42578125" style="54" customWidth="1"/>
    <col min="4354" max="4355" width="15.28515625" style="54" customWidth="1"/>
    <col min="4356" max="4356" width="34.28515625" style="54" customWidth="1"/>
    <col min="4357" max="4357" width="8.5703125" style="54" customWidth="1"/>
    <col min="4358" max="4358" width="15.28515625" style="54" customWidth="1"/>
    <col min="4359" max="4359" width="20.7109375" style="54" customWidth="1"/>
    <col min="4360" max="4360" width="17.7109375" style="54" customWidth="1"/>
    <col min="4361" max="4361" width="19.28515625" style="54" customWidth="1"/>
    <col min="4362" max="4362" width="14.42578125" style="54" customWidth="1"/>
    <col min="4363" max="4608" width="9.140625" style="54"/>
    <col min="4609" max="4609" width="12.42578125" style="54" customWidth="1"/>
    <col min="4610" max="4611" width="15.28515625" style="54" customWidth="1"/>
    <col min="4612" max="4612" width="34.28515625" style="54" customWidth="1"/>
    <col min="4613" max="4613" width="8.5703125" style="54" customWidth="1"/>
    <col min="4614" max="4614" width="15.28515625" style="54" customWidth="1"/>
    <col min="4615" max="4615" width="20.7109375" style="54" customWidth="1"/>
    <col min="4616" max="4616" width="17.7109375" style="54" customWidth="1"/>
    <col min="4617" max="4617" width="19.28515625" style="54" customWidth="1"/>
    <col min="4618" max="4618" width="14.42578125" style="54" customWidth="1"/>
    <col min="4619" max="4864" width="9.140625" style="54"/>
    <col min="4865" max="4865" width="12.42578125" style="54" customWidth="1"/>
    <col min="4866" max="4867" width="15.28515625" style="54" customWidth="1"/>
    <col min="4868" max="4868" width="34.28515625" style="54" customWidth="1"/>
    <col min="4869" max="4869" width="8.5703125" style="54" customWidth="1"/>
    <col min="4870" max="4870" width="15.28515625" style="54" customWidth="1"/>
    <col min="4871" max="4871" width="20.7109375" style="54" customWidth="1"/>
    <col min="4872" max="4872" width="17.7109375" style="54" customWidth="1"/>
    <col min="4873" max="4873" width="19.28515625" style="54" customWidth="1"/>
    <col min="4874" max="4874" width="14.42578125" style="54" customWidth="1"/>
    <col min="4875" max="5120" width="9.140625" style="54"/>
    <col min="5121" max="5121" width="12.42578125" style="54" customWidth="1"/>
    <col min="5122" max="5123" width="15.28515625" style="54" customWidth="1"/>
    <col min="5124" max="5124" width="34.28515625" style="54" customWidth="1"/>
    <col min="5125" max="5125" width="8.5703125" style="54" customWidth="1"/>
    <col min="5126" max="5126" width="15.28515625" style="54" customWidth="1"/>
    <col min="5127" max="5127" width="20.7109375" style="54" customWidth="1"/>
    <col min="5128" max="5128" width="17.7109375" style="54" customWidth="1"/>
    <col min="5129" max="5129" width="19.28515625" style="54" customWidth="1"/>
    <col min="5130" max="5130" width="14.42578125" style="54" customWidth="1"/>
    <col min="5131" max="5376" width="9.140625" style="54"/>
    <col min="5377" max="5377" width="12.42578125" style="54" customWidth="1"/>
    <col min="5378" max="5379" width="15.28515625" style="54" customWidth="1"/>
    <col min="5380" max="5380" width="34.28515625" style="54" customWidth="1"/>
    <col min="5381" max="5381" width="8.5703125" style="54" customWidth="1"/>
    <col min="5382" max="5382" width="15.28515625" style="54" customWidth="1"/>
    <col min="5383" max="5383" width="20.7109375" style="54" customWidth="1"/>
    <col min="5384" max="5384" width="17.7109375" style="54" customWidth="1"/>
    <col min="5385" max="5385" width="19.28515625" style="54" customWidth="1"/>
    <col min="5386" max="5386" width="14.42578125" style="54" customWidth="1"/>
    <col min="5387" max="5632" width="9.140625" style="54"/>
    <col min="5633" max="5633" width="12.42578125" style="54" customWidth="1"/>
    <col min="5634" max="5635" width="15.28515625" style="54" customWidth="1"/>
    <col min="5636" max="5636" width="34.28515625" style="54" customWidth="1"/>
    <col min="5637" max="5637" width="8.5703125" style="54" customWidth="1"/>
    <col min="5638" max="5638" width="15.28515625" style="54" customWidth="1"/>
    <col min="5639" max="5639" width="20.7109375" style="54" customWidth="1"/>
    <col min="5640" max="5640" width="17.7109375" style="54" customWidth="1"/>
    <col min="5641" max="5641" width="19.28515625" style="54" customWidth="1"/>
    <col min="5642" max="5642" width="14.42578125" style="54" customWidth="1"/>
    <col min="5643" max="5888" width="9.140625" style="54"/>
    <col min="5889" max="5889" width="12.42578125" style="54" customWidth="1"/>
    <col min="5890" max="5891" width="15.28515625" style="54" customWidth="1"/>
    <col min="5892" max="5892" width="34.28515625" style="54" customWidth="1"/>
    <col min="5893" max="5893" width="8.5703125" style="54" customWidth="1"/>
    <col min="5894" max="5894" width="15.28515625" style="54" customWidth="1"/>
    <col min="5895" max="5895" width="20.7109375" style="54" customWidth="1"/>
    <col min="5896" max="5896" width="17.7109375" style="54" customWidth="1"/>
    <col min="5897" max="5897" width="19.28515625" style="54" customWidth="1"/>
    <col min="5898" max="5898" width="14.42578125" style="54" customWidth="1"/>
    <col min="5899" max="6144" width="9.140625" style="54"/>
    <col min="6145" max="6145" width="12.42578125" style="54" customWidth="1"/>
    <col min="6146" max="6147" width="15.28515625" style="54" customWidth="1"/>
    <col min="6148" max="6148" width="34.28515625" style="54" customWidth="1"/>
    <col min="6149" max="6149" width="8.5703125" style="54" customWidth="1"/>
    <col min="6150" max="6150" width="15.28515625" style="54" customWidth="1"/>
    <col min="6151" max="6151" width="20.7109375" style="54" customWidth="1"/>
    <col min="6152" max="6152" width="17.7109375" style="54" customWidth="1"/>
    <col min="6153" max="6153" width="19.28515625" style="54" customWidth="1"/>
    <col min="6154" max="6154" width="14.42578125" style="54" customWidth="1"/>
    <col min="6155" max="6400" width="9.140625" style="54"/>
    <col min="6401" max="6401" width="12.42578125" style="54" customWidth="1"/>
    <col min="6402" max="6403" width="15.28515625" style="54" customWidth="1"/>
    <col min="6404" max="6404" width="34.28515625" style="54" customWidth="1"/>
    <col min="6405" max="6405" width="8.5703125" style="54" customWidth="1"/>
    <col min="6406" max="6406" width="15.28515625" style="54" customWidth="1"/>
    <col min="6407" max="6407" width="20.7109375" style="54" customWidth="1"/>
    <col min="6408" max="6408" width="17.7109375" style="54" customWidth="1"/>
    <col min="6409" max="6409" width="19.28515625" style="54" customWidth="1"/>
    <col min="6410" max="6410" width="14.42578125" style="54" customWidth="1"/>
    <col min="6411" max="6656" width="9.140625" style="54"/>
    <col min="6657" max="6657" width="12.42578125" style="54" customWidth="1"/>
    <col min="6658" max="6659" width="15.28515625" style="54" customWidth="1"/>
    <col min="6660" max="6660" width="34.28515625" style="54" customWidth="1"/>
    <col min="6661" max="6661" width="8.5703125" style="54" customWidth="1"/>
    <col min="6662" max="6662" width="15.28515625" style="54" customWidth="1"/>
    <col min="6663" max="6663" width="20.7109375" style="54" customWidth="1"/>
    <col min="6664" max="6664" width="17.7109375" style="54" customWidth="1"/>
    <col min="6665" max="6665" width="19.28515625" style="54" customWidth="1"/>
    <col min="6666" max="6666" width="14.42578125" style="54" customWidth="1"/>
    <col min="6667" max="6912" width="9.140625" style="54"/>
    <col min="6913" max="6913" width="12.42578125" style="54" customWidth="1"/>
    <col min="6914" max="6915" width="15.28515625" style="54" customWidth="1"/>
    <col min="6916" max="6916" width="34.28515625" style="54" customWidth="1"/>
    <col min="6917" max="6917" width="8.5703125" style="54" customWidth="1"/>
    <col min="6918" max="6918" width="15.28515625" style="54" customWidth="1"/>
    <col min="6919" max="6919" width="20.7109375" style="54" customWidth="1"/>
    <col min="6920" max="6920" width="17.7109375" style="54" customWidth="1"/>
    <col min="6921" max="6921" width="19.28515625" style="54" customWidth="1"/>
    <col min="6922" max="6922" width="14.42578125" style="54" customWidth="1"/>
    <col min="6923" max="7168" width="9.140625" style="54"/>
    <col min="7169" max="7169" width="12.42578125" style="54" customWidth="1"/>
    <col min="7170" max="7171" width="15.28515625" style="54" customWidth="1"/>
    <col min="7172" max="7172" width="34.28515625" style="54" customWidth="1"/>
    <col min="7173" max="7173" width="8.5703125" style="54" customWidth="1"/>
    <col min="7174" max="7174" width="15.28515625" style="54" customWidth="1"/>
    <col min="7175" max="7175" width="20.7109375" style="54" customWidth="1"/>
    <col min="7176" max="7176" width="17.7109375" style="54" customWidth="1"/>
    <col min="7177" max="7177" width="19.28515625" style="54" customWidth="1"/>
    <col min="7178" max="7178" width="14.42578125" style="54" customWidth="1"/>
    <col min="7179" max="7424" width="9.140625" style="54"/>
    <col min="7425" max="7425" width="12.42578125" style="54" customWidth="1"/>
    <col min="7426" max="7427" width="15.28515625" style="54" customWidth="1"/>
    <col min="7428" max="7428" width="34.28515625" style="54" customWidth="1"/>
    <col min="7429" max="7429" width="8.5703125" style="54" customWidth="1"/>
    <col min="7430" max="7430" width="15.28515625" style="54" customWidth="1"/>
    <col min="7431" max="7431" width="20.7109375" style="54" customWidth="1"/>
    <col min="7432" max="7432" width="17.7109375" style="54" customWidth="1"/>
    <col min="7433" max="7433" width="19.28515625" style="54" customWidth="1"/>
    <col min="7434" max="7434" width="14.42578125" style="54" customWidth="1"/>
    <col min="7435" max="7680" width="9.140625" style="54"/>
    <col min="7681" max="7681" width="12.42578125" style="54" customWidth="1"/>
    <col min="7682" max="7683" width="15.28515625" style="54" customWidth="1"/>
    <col min="7684" max="7684" width="34.28515625" style="54" customWidth="1"/>
    <col min="7685" max="7685" width="8.5703125" style="54" customWidth="1"/>
    <col min="7686" max="7686" width="15.28515625" style="54" customWidth="1"/>
    <col min="7687" max="7687" width="20.7109375" style="54" customWidth="1"/>
    <col min="7688" max="7688" width="17.7109375" style="54" customWidth="1"/>
    <col min="7689" max="7689" width="19.28515625" style="54" customWidth="1"/>
    <col min="7690" max="7690" width="14.42578125" style="54" customWidth="1"/>
    <col min="7691" max="7936" width="9.140625" style="54"/>
    <col min="7937" max="7937" width="12.42578125" style="54" customWidth="1"/>
    <col min="7938" max="7939" width="15.28515625" style="54" customWidth="1"/>
    <col min="7940" max="7940" width="34.28515625" style="54" customWidth="1"/>
    <col min="7941" max="7941" width="8.5703125" style="54" customWidth="1"/>
    <col min="7942" max="7942" width="15.28515625" style="54" customWidth="1"/>
    <col min="7943" max="7943" width="20.7109375" style="54" customWidth="1"/>
    <col min="7944" max="7944" width="17.7109375" style="54" customWidth="1"/>
    <col min="7945" max="7945" width="19.28515625" style="54" customWidth="1"/>
    <col min="7946" max="7946" width="14.42578125" style="54" customWidth="1"/>
    <col min="7947" max="8192" width="9.140625" style="54"/>
    <col min="8193" max="8193" width="12.42578125" style="54" customWidth="1"/>
    <col min="8194" max="8195" width="15.28515625" style="54" customWidth="1"/>
    <col min="8196" max="8196" width="34.28515625" style="54" customWidth="1"/>
    <col min="8197" max="8197" width="8.5703125" style="54" customWidth="1"/>
    <col min="8198" max="8198" width="15.28515625" style="54" customWidth="1"/>
    <col min="8199" max="8199" width="20.7109375" style="54" customWidth="1"/>
    <col min="8200" max="8200" width="17.7109375" style="54" customWidth="1"/>
    <col min="8201" max="8201" width="19.28515625" style="54" customWidth="1"/>
    <col min="8202" max="8202" width="14.42578125" style="54" customWidth="1"/>
    <col min="8203" max="8448" width="9.140625" style="54"/>
    <col min="8449" max="8449" width="12.42578125" style="54" customWidth="1"/>
    <col min="8450" max="8451" width="15.28515625" style="54" customWidth="1"/>
    <col min="8452" max="8452" width="34.28515625" style="54" customWidth="1"/>
    <col min="8453" max="8453" width="8.5703125" style="54" customWidth="1"/>
    <col min="8454" max="8454" width="15.28515625" style="54" customWidth="1"/>
    <col min="8455" max="8455" width="20.7109375" style="54" customWidth="1"/>
    <col min="8456" max="8456" width="17.7109375" style="54" customWidth="1"/>
    <col min="8457" max="8457" width="19.28515625" style="54" customWidth="1"/>
    <col min="8458" max="8458" width="14.42578125" style="54" customWidth="1"/>
    <col min="8459" max="8704" width="9.140625" style="54"/>
    <col min="8705" max="8705" width="12.42578125" style="54" customWidth="1"/>
    <col min="8706" max="8707" width="15.28515625" style="54" customWidth="1"/>
    <col min="8708" max="8708" width="34.28515625" style="54" customWidth="1"/>
    <col min="8709" max="8709" width="8.5703125" style="54" customWidth="1"/>
    <col min="8710" max="8710" width="15.28515625" style="54" customWidth="1"/>
    <col min="8711" max="8711" width="20.7109375" style="54" customWidth="1"/>
    <col min="8712" max="8712" width="17.7109375" style="54" customWidth="1"/>
    <col min="8713" max="8713" width="19.28515625" style="54" customWidth="1"/>
    <col min="8714" max="8714" width="14.42578125" style="54" customWidth="1"/>
    <col min="8715" max="8960" width="9.140625" style="54"/>
    <col min="8961" max="8961" width="12.42578125" style="54" customWidth="1"/>
    <col min="8962" max="8963" width="15.28515625" style="54" customWidth="1"/>
    <col min="8964" max="8964" width="34.28515625" style="54" customWidth="1"/>
    <col min="8965" max="8965" width="8.5703125" style="54" customWidth="1"/>
    <col min="8966" max="8966" width="15.28515625" style="54" customWidth="1"/>
    <col min="8967" max="8967" width="20.7109375" style="54" customWidth="1"/>
    <col min="8968" max="8968" width="17.7109375" style="54" customWidth="1"/>
    <col min="8969" max="8969" width="19.28515625" style="54" customWidth="1"/>
    <col min="8970" max="8970" width="14.42578125" style="54" customWidth="1"/>
    <col min="8971" max="9216" width="9.140625" style="54"/>
    <col min="9217" max="9217" width="12.42578125" style="54" customWidth="1"/>
    <col min="9218" max="9219" width="15.28515625" style="54" customWidth="1"/>
    <col min="9220" max="9220" width="34.28515625" style="54" customWidth="1"/>
    <col min="9221" max="9221" width="8.5703125" style="54" customWidth="1"/>
    <col min="9222" max="9222" width="15.28515625" style="54" customWidth="1"/>
    <col min="9223" max="9223" width="20.7109375" style="54" customWidth="1"/>
    <col min="9224" max="9224" width="17.7109375" style="54" customWidth="1"/>
    <col min="9225" max="9225" width="19.28515625" style="54" customWidth="1"/>
    <col min="9226" max="9226" width="14.42578125" style="54" customWidth="1"/>
    <col min="9227" max="9472" width="9.140625" style="54"/>
    <col min="9473" max="9473" width="12.42578125" style="54" customWidth="1"/>
    <col min="9474" max="9475" width="15.28515625" style="54" customWidth="1"/>
    <col min="9476" max="9476" width="34.28515625" style="54" customWidth="1"/>
    <col min="9477" max="9477" width="8.5703125" style="54" customWidth="1"/>
    <col min="9478" max="9478" width="15.28515625" style="54" customWidth="1"/>
    <col min="9479" max="9479" width="20.7109375" style="54" customWidth="1"/>
    <col min="9480" max="9480" width="17.7109375" style="54" customWidth="1"/>
    <col min="9481" max="9481" width="19.28515625" style="54" customWidth="1"/>
    <col min="9482" max="9482" width="14.42578125" style="54" customWidth="1"/>
    <col min="9483" max="9728" width="9.140625" style="54"/>
    <col min="9729" max="9729" width="12.42578125" style="54" customWidth="1"/>
    <col min="9730" max="9731" width="15.28515625" style="54" customWidth="1"/>
    <col min="9732" max="9732" width="34.28515625" style="54" customWidth="1"/>
    <col min="9733" max="9733" width="8.5703125" style="54" customWidth="1"/>
    <col min="9734" max="9734" width="15.28515625" style="54" customWidth="1"/>
    <col min="9735" max="9735" width="20.7109375" style="54" customWidth="1"/>
    <col min="9736" max="9736" width="17.7109375" style="54" customWidth="1"/>
    <col min="9737" max="9737" width="19.28515625" style="54" customWidth="1"/>
    <col min="9738" max="9738" width="14.42578125" style="54" customWidth="1"/>
    <col min="9739" max="9984" width="9.140625" style="54"/>
    <col min="9985" max="9985" width="12.42578125" style="54" customWidth="1"/>
    <col min="9986" max="9987" width="15.28515625" style="54" customWidth="1"/>
    <col min="9988" max="9988" width="34.28515625" style="54" customWidth="1"/>
    <col min="9989" max="9989" width="8.5703125" style="54" customWidth="1"/>
    <col min="9990" max="9990" width="15.28515625" style="54" customWidth="1"/>
    <col min="9991" max="9991" width="20.7109375" style="54" customWidth="1"/>
    <col min="9992" max="9992" width="17.7109375" style="54" customWidth="1"/>
    <col min="9993" max="9993" width="19.28515625" style="54" customWidth="1"/>
    <col min="9994" max="9994" width="14.42578125" style="54" customWidth="1"/>
    <col min="9995" max="10240" width="9.140625" style="54"/>
    <col min="10241" max="10241" width="12.42578125" style="54" customWidth="1"/>
    <col min="10242" max="10243" width="15.28515625" style="54" customWidth="1"/>
    <col min="10244" max="10244" width="34.28515625" style="54" customWidth="1"/>
    <col min="10245" max="10245" width="8.5703125" style="54" customWidth="1"/>
    <col min="10246" max="10246" width="15.28515625" style="54" customWidth="1"/>
    <col min="10247" max="10247" width="20.7109375" style="54" customWidth="1"/>
    <col min="10248" max="10248" width="17.7109375" style="54" customWidth="1"/>
    <col min="10249" max="10249" width="19.28515625" style="54" customWidth="1"/>
    <col min="10250" max="10250" width="14.42578125" style="54" customWidth="1"/>
    <col min="10251" max="10496" width="9.140625" style="54"/>
    <col min="10497" max="10497" width="12.42578125" style="54" customWidth="1"/>
    <col min="10498" max="10499" width="15.28515625" style="54" customWidth="1"/>
    <col min="10500" max="10500" width="34.28515625" style="54" customWidth="1"/>
    <col min="10501" max="10501" width="8.5703125" style="54" customWidth="1"/>
    <col min="10502" max="10502" width="15.28515625" style="54" customWidth="1"/>
    <col min="10503" max="10503" width="20.7109375" style="54" customWidth="1"/>
    <col min="10504" max="10504" width="17.7109375" style="54" customWidth="1"/>
    <col min="10505" max="10505" width="19.28515625" style="54" customWidth="1"/>
    <col min="10506" max="10506" width="14.42578125" style="54" customWidth="1"/>
    <col min="10507" max="10752" width="9.140625" style="54"/>
    <col min="10753" max="10753" width="12.42578125" style="54" customWidth="1"/>
    <col min="10754" max="10755" width="15.28515625" style="54" customWidth="1"/>
    <col min="10756" max="10756" width="34.28515625" style="54" customWidth="1"/>
    <col min="10757" max="10757" width="8.5703125" style="54" customWidth="1"/>
    <col min="10758" max="10758" width="15.28515625" style="54" customWidth="1"/>
    <col min="10759" max="10759" width="20.7109375" style="54" customWidth="1"/>
    <col min="10760" max="10760" width="17.7109375" style="54" customWidth="1"/>
    <col min="10761" max="10761" width="19.28515625" style="54" customWidth="1"/>
    <col min="10762" max="10762" width="14.42578125" style="54" customWidth="1"/>
    <col min="10763" max="11008" width="9.140625" style="54"/>
    <col min="11009" max="11009" width="12.42578125" style="54" customWidth="1"/>
    <col min="11010" max="11011" width="15.28515625" style="54" customWidth="1"/>
    <col min="11012" max="11012" width="34.28515625" style="54" customWidth="1"/>
    <col min="11013" max="11013" width="8.5703125" style="54" customWidth="1"/>
    <col min="11014" max="11014" width="15.28515625" style="54" customWidth="1"/>
    <col min="11015" max="11015" width="20.7109375" style="54" customWidth="1"/>
    <col min="11016" max="11016" width="17.7109375" style="54" customWidth="1"/>
    <col min="11017" max="11017" width="19.28515625" style="54" customWidth="1"/>
    <col min="11018" max="11018" width="14.42578125" style="54" customWidth="1"/>
    <col min="11019" max="11264" width="9.140625" style="54"/>
    <col min="11265" max="11265" width="12.42578125" style="54" customWidth="1"/>
    <col min="11266" max="11267" width="15.28515625" style="54" customWidth="1"/>
    <col min="11268" max="11268" width="34.28515625" style="54" customWidth="1"/>
    <col min="11269" max="11269" width="8.5703125" style="54" customWidth="1"/>
    <col min="11270" max="11270" width="15.28515625" style="54" customWidth="1"/>
    <col min="11271" max="11271" width="20.7109375" style="54" customWidth="1"/>
    <col min="11272" max="11272" width="17.7109375" style="54" customWidth="1"/>
    <col min="11273" max="11273" width="19.28515625" style="54" customWidth="1"/>
    <col min="11274" max="11274" width="14.42578125" style="54" customWidth="1"/>
    <col min="11275" max="11520" width="9.140625" style="54"/>
    <col min="11521" max="11521" width="12.42578125" style="54" customWidth="1"/>
    <col min="11522" max="11523" width="15.28515625" style="54" customWidth="1"/>
    <col min="11524" max="11524" width="34.28515625" style="54" customWidth="1"/>
    <col min="11525" max="11525" width="8.5703125" style="54" customWidth="1"/>
    <col min="11526" max="11526" width="15.28515625" style="54" customWidth="1"/>
    <col min="11527" max="11527" width="20.7109375" style="54" customWidth="1"/>
    <col min="11528" max="11528" width="17.7109375" style="54" customWidth="1"/>
    <col min="11529" max="11529" width="19.28515625" style="54" customWidth="1"/>
    <col min="11530" max="11530" width="14.42578125" style="54" customWidth="1"/>
    <col min="11531" max="11776" width="9.140625" style="54"/>
    <col min="11777" max="11777" width="12.42578125" style="54" customWidth="1"/>
    <col min="11778" max="11779" width="15.28515625" style="54" customWidth="1"/>
    <col min="11780" max="11780" width="34.28515625" style="54" customWidth="1"/>
    <col min="11781" max="11781" width="8.5703125" style="54" customWidth="1"/>
    <col min="11782" max="11782" width="15.28515625" style="54" customWidth="1"/>
    <col min="11783" max="11783" width="20.7109375" style="54" customWidth="1"/>
    <col min="11784" max="11784" width="17.7109375" style="54" customWidth="1"/>
    <col min="11785" max="11785" width="19.28515625" style="54" customWidth="1"/>
    <col min="11786" max="11786" width="14.42578125" style="54" customWidth="1"/>
    <col min="11787" max="12032" width="9.140625" style="54"/>
    <col min="12033" max="12033" width="12.42578125" style="54" customWidth="1"/>
    <col min="12034" max="12035" width="15.28515625" style="54" customWidth="1"/>
    <col min="12036" max="12036" width="34.28515625" style="54" customWidth="1"/>
    <col min="12037" max="12037" width="8.5703125" style="54" customWidth="1"/>
    <col min="12038" max="12038" width="15.28515625" style="54" customWidth="1"/>
    <col min="12039" max="12039" width="20.7109375" style="54" customWidth="1"/>
    <col min="12040" max="12040" width="17.7109375" style="54" customWidth="1"/>
    <col min="12041" max="12041" width="19.28515625" style="54" customWidth="1"/>
    <col min="12042" max="12042" width="14.42578125" style="54" customWidth="1"/>
    <col min="12043" max="12288" width="9.140625" style="54"/>
    <col min="12289" max="12289" width="12.42578125" style="54" customWidth="1"/>
    <col min="12290" max="12291" width="15.28515625" style="54" customWidth="1"/>
    <col min="12292" max="12292" width="34.28515625" style="54" customWidth="1"/>
    <col min="12293" max="12293" width="8.5703125" style="54" customWidth="1"/>
    <col min="12294" max="12294" width="15.28515625" style="54" customWidth="1"/>
    <col min="12295" max="12295" width="20.7109375" style="54" customWidth="1"/>
    <col min="12296" max="12296" width="17.7109375" style="54" customWidth="1"/>
    <col min="12297" max="12297" width="19.28515625" style="54" customWidth="1"/>
    <col min="12298" max="12298" width="14.42578125" style="54" customWidth="1"/>
    <col min="12299" max="12544" width="9.140625" style="54"/>
    <col min="12545" max="12545" width="12.42578125" style="54" customWidth="1"/>
    <col min="12546" max="12547" width="15.28515625" style="54" customWidth="1"/>
    <col min="12548" max="12548" width="34.28515625" style="54" customWidth="1"/>
    <col min="12549" max="12549" width="8.5703125" style="54" customWidth="1"/>
    <col min="12550" max="12550" width="15.28515625" style="54" customWidth="1"/>
    <col min="12551" max="12551" width="20.7109375" style="54" customWidth="1"/>
    <col min="12552" max="12552" width="17.7109375" style="54" customWidth="1"/>
    <col min="12553" max="12553" width="19.28515625" style="54" customWidth="1"/>
    <col min="12554" max="12554" width="14.42578125" style="54" customWidth="1"/>
    <col min="12555" max="12800" width="9.140625" style="54"/>
    <col min="12801" max="12801" width="12.42578125" style="54" customWidth="1"/>
    <col min="12802" max="12803" width="15.28515625" style="54" customWidth="1"/>
    <col min="12804" max="12804" width="34.28515625" style="54" customWidth="1"/>
    <col min="12805" max="12805" width="8.5703125" style="54" customWidth="1"/>
    <col min="12806" max="12806" width="15.28515625" style="54" customWidth="1"/>
    <col min="12807" max="12807" width="20.7109375" style="54" customWidth="1"/>
    <col min="12808" max="12808" width="17.7109375" style="54" customWidth="1"/>
    <col min="12809" max="12809" width="19.28515625" style="54" customWidth="1"/>
    <col min="12810" max="12810" width="14.42578125" style="54" customWidth="1"/>
    <col min="12811" max="13056" width="9.140625" style="54"/>
    <col min="13057" max="13057" width="12.42578125" style="54" customWidth="1"/>
    <col min="13058" max="13059" width="15.28515625" style="54" customWidth="1"/>
    <col min="13060" max="13060" width="34.28515625" style="54" customWidth="1"/>
    <col min="13061" max="13061" width="8.5703125" style="54" customWidth="1"/>
    <col min="13062" max="13062" width="15.28515625" style="54" customWidth="1"/>
    <col min="13063" max="13063" width="20.7109375" style="54" customWidth="1"/>
    <col min="13064" max="13064" width="17.7109375" style="54" customWidth="1"/>
    <col min="13065" max="13065" width="19.28515625" style="54" customWidth="1"/>
    <col min="13066" max="13066" width="14.42578125" style="54" customWidth="1"/>
    <col min="13067" max="13312" width="9.140625" style="54"/>
    <col min="13313" max="13313" width="12.42578125" style="54" customWidth="1"/>
    <col min="13314" max="13315" width="15.28515625" style="54" customWidth="1"/>
    <col min="13316" max="13316" width="34.28515625" style="54" customWidth="1"/>
    <col min="13317" max="13317" width="8.5703125" style="54" customWidth="1"/>
    <col min="13318" max="13318" width="15.28515625" style="54" customWidth="1"/>
    <col min="13319" max="13319" width="20.7109375" style="54" customWidth="1"/>
    <col min="13320" max="13320" width="17.7109375" style="54" customWidth="1"/>
    <col min="13321" max="13321" width="19.28515625" style="54" customWidth="1"/>
    <col min="13322" max="13322" width="14.42578125" style="54" customWidth="1"/>
    <col min="13323" max="13568" width="9.140625" style="54"/>
    <col min="13569" max="13569" width="12.42578125" style="54" customWidth="1"/>
    <col min="13570" max="13571" width="15.28515625" style="54" customWidth="1"/>
    <col min="13572" max="13572" width="34.28515625" style="54" customWidth="1"/>
    <col min="13573" max="13573" width="8.5703125" style="54" customWidth="1"/>
    <col min="13574" max="13574" width="15.28515625" style="54" customWidth="1"/>
    <col min="13575" max="13575" width="20.7109375" style="54" customWidth="1"/>
    <col min="13576" max="13576" width="17.7109375" style="54" customWidth="1"/>
    <col min="13577" max="13577" width="19.28515625" style="54" customWidth="1"/>
    <col min="13578" max="13578" width="14.42578125" style="54" customWidth="1"/>
    <col min="13579" max="13824" width="9.140625" style="54"/>
    <col min="13825" max="13825" width="12.42578125" style="54" customWidth="1"/>
    <col min="13826" max="13827" width="15.28515625" style="54" customWidth="1"/>
    <col min="13828" max="13828" width="34.28515625" style="54" customWidth="1"/>
    <col min="13829" max="13829" width="8.5703125" style="54" customWidth="1"/>
    <col min="13830" max="13830" width="15.28515625" style="54" customWidth="1"/>
    <col min="13831" max="13831" width="20.7109375" style="54" customWidth="1"/>
    <col min="13832" max="13832" width="17.7109375" style="54" customWidth="1"/>
    <col min="13833" max="13833" width="19.28515625" style="54" customWidth="1"/>
    <col min="13834" max="13834" width="14.42578125" style="54" customWidth="1"/>
    <col min="13835" max="14080" width="9.140625" style="54"/>
    <col min="14081" max="14081" width="12.42578125" style="54" customWidth="1"/>
    <col min="14082" max="14083" width="15.28515625" style="54" customWidth="1"/>
    <col min="14084" max="14084" width="34.28515625" style="54" customWidth="1"/>
    <col min="14085" max="14085" width="8.5703125" style="54" customWidth="1"/>
    <col min="14086" max="14086" width="15.28515625" style="54" customWidth="1"/>
    <col min="14087" max="14087" width="20.7109375" style="54" customWidth="1"/>
    <col min="14088" max="14088" width="17.7109375" style="54" customWidth="1"/>
    <col min="14089" max="14089" width="19.28515625" style="54" customWidth="1"/>
    <col min="14090" max="14090" width="14.42578125" style="54" customWidth="1"/>
    <col min="14091" max="14336" width="9.140625" style="54"/>
    <col min="14337" max="14337" width="12.42578125" style="54" customWidth="1"/>
    <col min="14338" max="14339" width="15.28515625" style="54" customWidth="1"/>
    <col min="14340" max="14340" width="34.28515625" style="54" customWidth="1"/>
    <col min="14341" max="14341" width="8.5703125" style="54" customWidth="1"/>
    <col min="14342" max="14342" width="15.28515625" style="54" customWidth="1"/>
    <col min="14343" max="14343" width="20.7109375" style="54" customWidth="1"/>
    <col min="14344" max="14344" width="17.7109375" style="54" customWidth="1"/>
    <col min="14345" max="14345" width="19.28515625" style="54" customWidth="1"/>
    <col min="14346" max="14346" width="14.42578125" style="54" customWidth="1"/>
    <col min="14347" max="14592" width="9.140625" style="54"/>
    <col min="14593" max="14593" width="12.42578125" style="54" customWidth="1"/>
    <col min="14594" max="14595" width="15.28515625" style="54" customWidth="1"/>
    <col min="14596" max="14596" width="34.28515625" style="54" customWidth="1"/>
    <col min="14597" max="14597" width="8.5703125" style="54" customWidth="1"/>
    <col min="14598" max="14598" width="15.28515625" style="54" customWidth="1"/>
    <col min="14599" max="14599" width="20.7109375" style="54" customWidth="1"/>
    <col min="14600" max="14600" width="17.7109375" style="54" customWidth="1"/>
    <col min="14601" max="14601" width="19.28515625" style="54" customWidth="1"/>
    <col min="14602" max="14602" width="14.42578125" style="54" customWidth="1"/>
    <col min="14603" max="14848" width="9.140625" style="54"/>
    <col min="14849" max="14849" width="12.42578125" style="54" customWidth="1"/>
    <col min="14850" max="14851" width="15.28515625" style="54" customWidth="1"/>
    <col min="14852" max="14852" width="34.28515625" style="54" customWidth="1"/>
    <col min="14853" max="14853" width="8.5703125" style="54" customWidth="1"/>
    <col min="14854" max="14854" width="15.28515625" style="54" customWidth="1"/>
    <col min="14855" max="14855" width="20.7109375" style="54" customWidth="1"/>
    <col min="14856" max="14856" width="17.7109375" style="54" customWidth="1"/>
    <col min="14857" max="14857" width="19.28515625" style="54" customWidth="1"/>
    <col min="14858" max="14858" width="14.42578125" style="54" customWidth="1"/>
    <col min="14859" max="15104" width="9.140625" style="54"/>
    <col min="15105" max="15105" width="12.42578125" style="54" customWidth="1"/>
    <col min="15106" max="15107" width="15.28515625" style="54" customWidth="1"/>
    <col min="15108" max="15108" width="34.28515625" style="54" customWidth="1"/>
    <col min="15109" max="15109" width="8.5703125" style="54" customWidth="1"/>
    <col min="15110" max="15110" width="15.28515625" style="54" customWidth="1"/>
    <col min="15111" max="15111" width="20.7109375" style="54" customWidth="1"/>
    <col min="15112" max="15112" width="17.7109375" style="54" customWidth="1"/>
    <col min="15113" max="15113" width="19.28515625" style="54" customWidth="1"/>
    <col min="15114" max="15114" width="14.42578125" style="54" customWidth="1"/>
    <col min="15115" max="15360" width="9.140625" style="54"/>
    <col min="15361" max="15361" width="12.42578125" style="54" customWidth="1"/>
    <col min="15362" max="15363" width="15.28515625" style="54" customWidth="1"/>
    <col min="15364" max="15364" width="34.28515625" style="54" customWidth="1"/>
    <col min="15365" max="15365" width="8.5703125" style="54" customWidth="1"/>
    <col min="15366" max="15366" width="15.28515625" style="54" customWidth="1"/>
    <col min="15367" max="15367" width="20.7109375" style="54" customWidth="1"/>
    <col min="15368" max="15368" width="17.7109375" style="54" customWidth="1"/>
    <col min="15369" max="15369" width="19.28515625" style="54" customWidth="1"/>
    <col min="15370" max="15370" width="14.42578125" style="54" customWidth="1"/>
    <col min="15371" max="15616" width="9.140625" style="54"/>
    <col min="15617" max="15617" width="12.42578125" style="54" customWidth="1"/>
    <col min="15618" max="15619" width="15.28515625" style="54" customWidth="1"/>
    <col min="15620" max="15620" width="34.28515625" style="54" customWidth="1"/>
    <col min="15621" max="15621" width="8.5703125" style="54" customWidth="1"/>
    <col min="15622" max="15622" width="15.28515625" style="54" customWidth="1"/>
    <col min="15623" max="15623" width="20.7109375" style="54" customWidth="1"/>
    <col min="15624" max="15624" width="17.7109375" style="54" customWidth="1"/>
    <col min="15625" max="15625" width="19.28515625" style="54" customWidth="1"/>
    <col min="15626" max="15626" width="14.42578125" style="54" customWidth="1"/>
    <col min="15627" max="15872" width="9.140625" style="54"/>
    <col min="15873" max="15873" width="12.42578125" style="54" customWidth="1"/>
    <col min="15874" max="15875" width="15.28515625" style="54" customWidth="1"/>
    <col min="15876" max="15876" width="34.28515625" style="54" customWidth="1"/>
    <col min="15877" max="15877" width="8.5703125" style="54" customWidth="1"/>
    <col min="15878" max="15878" width="15.28515625" style="54" customWidth="1"/>
    <col min="15879" max="15879" width="20.7109375" style="54" customWidth="1"/>
    <col min="15880" max="15880" width="17.7109375" style="54" customWidth="1"/>
    <col min="15881" max="15881" width="19.28515625" style="54" customWidth="1"/>
    <col min="15882" max="15882" width="14.42578125" style="54" customWidth="1"/>
    <col min="15883" max="16128" width="9.140625" style="54"/>
    <col min="16129" max="16129" width="12.42578125" style="54" customWidth="1"/>
    <col min="16130" max="16131" width="15.28515625" style="54" customWidth="1"/>
    <col min="16132" max="16132" width="34.28515625" style="54" customWidth="1"/>
    <col min="16133" max="16133" width="8.5703125" style="54" customWidth="1"/>
    <col min="16134" max="16134" width="15.28515625" style="54" customWidth="1"/>
    <col min="16135" max="16135" width="20.7109375" style="54" customWidth="1"/>
    <col min="16136" max="16136" width="17.7109375" style="54" customWidth="1"/>
    <col min="16137" max="16137" width="19.28515625" style="54" customWidth="1"/>
    <col min="16138" max="16138" width="14.42578125" style="54" customWidth="1"/>
    <col min="16139" max="16384" width="9.140625" style="54"/>
  </cols>
  <sheetData>
    <row r="1" spans="1:9" s="1" customFormat="1" ht="15" customHeight="1" x14ac:dyDescent="0.2">
      <c r="A1" s="326" t="s">
        <v>360</v>
      </c>
      <c r="B1" s="327"/>
      <c r="C1" s="327"/>
      <c r="D1" s="327"/>
      <c r="E1" s="327"/>
      <c r="F1" s="327"/>
      <c r="G1" s="327"/>
      <c r="H1" s="327"/>
      <c r="I1" s="327"/>
    </row>
    <row r="2" spans="1:9" s="1" customFormat="1" ht="15" customHeight="1" x14ac:dyDescent="0.2">
      <c r="A2" s="326" t="s">
        <v>84</v>
      </c>
      <c r="B2" s="327"/>
      <c r="C2" s="327"/>
      <c r="D2" s="327"/>
      <c r="E2" s="327"/>
      <c r="F2" s="327"/>
      <c r="G2" s="327"/>
      <c r="H2" s="327"/>
      <c r="I2" s="327"/>
    </row>
    <row r="3" spans="1:9" s="1" customFormat="1" ht="15" customHeight="1" x14ac:dyDescent="0.2">
      <c r="A3" s="328" t="s">
        <v>15</v>
      </c>
      <c r="B3" s="329"/>
      <c r="C3" s="329"/>
      <c r="D3" s="329"/>
      <c r="E3" s="329"/>
      <c r="F3" s="329"/>
      <c r="G3" s="329"/>
      <c r="H3" s="329"/>
      <c r="I3" s="329"/>
    </row>
    <row r="4" spans="1:9" ht="37.5" customHeight="1" x14ac:dyDescent="0.2">
      <c r="A4" s="330" t="s">
        <v>189</v>
      </c>
      <c r="B4" s="330"/>
      <c r="C4" s="330"/>
      <c r="D4" s="330"/>
      <c r="E4" s="330"/>
      <c r="F4" s="330"/>
      <c r="G4" s="330"/>
      <c r="H4" s="330"/>
      <c r="I4" s="330"/>
    </row>
    <row r="5" spans="1:9" x14ac:dyDescent="0.2">
      <c r="A5" s="331" t="s">
        <v>190</v>
      </c>
      <c r="B5" s="331"/>
      <c r="C5" s="331"/>
      <c r="D5" s="331"/>
      <c r="E5" s="331"/>
      <c r="F5" s="331"/>
      <c r="G5" s="331"/>
      <c r="H5" s="331"/>
      <c r="I5" s="331"/>
    </row>
    <row r="6" spans="1:9" ht="27" x14ac:dyDescent="0.2">
      <c r="A6" s="49" t="s">
        <v>191</v>
      </c>
      <c r="B6" s="318" t="s">
        <v>192</v>
      </c>
      <c r="C6" s="319"/>
      <c r="D6" s="320"/>
      <c r="E6" s="49" t="s">
        <v>193</v>
      </c>
      <c r="F6" s="49" t="s">
        <v>194</v>
      </c>
      <c r="G6" s="49" t="s">
        <v>195</v>
      </c>
      <c r="H6" s="49" t="s">
        <v>196</v>
      </c>
      <c r="I6" s="49" t="s">
        <v>197</v>
      </c>
    </row>
    <row r="7" spans="1:9" x14ac:dyDescent="0.2">
      <c r="A7" s="49">
        <v>1</v>
      </c>
      <c r="B7" s="49">
        <v>2</v>
      </c>
      <c r="C7" s="49">
        <v>3</v>
      </c>
      <c r="D7" s="49">
        <v>4</v>
      </c>
      <c r="E7" s="49">
        <v>5</v>
      </c>
      <c r="F7" s="49">
        <v>6</v>
      </c>
      <c r="G7" s="49">
        <v>7</v>
      </c>
      <c r="H7" s="49">
        <v>8</v>
      </c>
      <c r="I7" s="49">
        <v>9</v>
      </c>
    </row>
    <row r="8" spans="1:9" ht="17.25" x14ac:dyDescent="0.2">
      <c r="A8" s="321" t="s">
        <v>25</v>
      </c>
      <c r="B8" s="322"/>
      <c r="C8" s="322"/>
      <c r="D8" s="322"/>
      <c r="E8" s="322"/>
      <c r="F8" s="322"/>
      <c r="G8" s="322"/>
      <c r="H8" s="322"/>
      <c r="I8" s="323"/>
    </row>
    <row r="9" spans="1:9" s="115" customFormat="1" ht="22.5" customHeight="1" x14ac:dyDescent="0.2">
      <c r="A9" s="50" t="s">
        <v>198</v>
      </c>
      <c r="B9" s="50" t="s">
        <v>199</v>
      </c>
      <c r="C9" s="50" t="s">
        <v>200</v>
      </c>
      <c r="D9" s="317" t="s">
        <v>201</v>
      </c>
      <c r="E9" s="317"/>
      <c r="F9" s="317"/>
      <c r="G9" s="317"/>
      <c r="H9" s="317"/>
      <c r="I9" s="51">
        <f>I10</f>
        <v>-70000</v>
      </c>
    </row>
    <row r="10" spans="1:9" s="115" customFormat="1" ht="22.5" customHeight="1" x14ac:dyDescent="0.2">
      <c r="A10" s="49" t="s">
        <v>202</v>
      </c>
      <c r="B10" s="324" t="s">
        <v>203</v>
      </c>
      <c r="C10" s="324"/>
      <c r="D10" s="324"/>
      <c r="E10" s="324"/>
      <c r="F10" s="324"/>
      <c r="G10" s="324"/>
      <c r="H10" s="324"/>
      <c r="I10" s="52">
        <f>I11</f>
        <v>-70000</v>
      </c>
    </row>
    <row r="11" spans="1:9" s="115" customFormat="1" ht="22.5" customHeight="1" x14ac:dyDescent="0.2">
      <c r="A11" s="116" t="s">
        <v>204</v>
      </c>
      <c r="B11" s="325" t="s">
        <v>205</v>
      </c>
      <c r="C11" s="325"/>
      <c r="D11" s="325"/>
      <c r="E11" s="117" t="s">
        <v>204</v>
      </c>
      <c r="F11" s="117" t="s">
        <v>204</v>
      </c>
      <c r="G11" s="116" t="s">
        <v>204</v>
      </c>
      <c r="H11" s="116" t="s">
        <v>204</v>
      </c>
      <c r="I11" s="52">
        <f>I12</f>
        <v>-70000</v>
      </c>
    </row>
    <row r="12" spans="1:9" s="114" customFormat="1" ht="22.5" customHeight="1" x14ac:dyDescent="0.2">
      <c r="A12" s="49" t="s">
        <v>206</v>
      </c>
      <c r="B12" s="316" t="s">
        <v>207</v>
      </c>
      <c r="C12" s="316"/>
      <c r="D12" s="316"/>
      <c r="E12" s="49" t="s">
        <v>208</v>
      </c>
      <c r="F12" s="49" t="s">
        <v>209</v>
      </c>
      <c r="G12" s="53"/>
      <c r="H12" s="52"/>
      <c r="I12" s="52">
        <v>-70000</v>
      </c>
    </row>
    <row r="13" spans="1:9" s="115" customFormat="1" ht="22.5" customHeight="1" x14ac:dyDescent="0.2">
      <c r="A13" s="50" t="s">
        <v>198</v>
      </c>
      <c r="B13" s="50" t="s">
        <v>199</v>
      </c>
      <c r="C13" s="50" t="s">
        <v>210</v>
      </c>
      <c r="D13" s="317" t="s">
        <v>211</v>
      </c>
      <c r="E13" s="317"/>
      <c r="F13" s="317"/>
      <c r="G13" s="317"/>
      <c r="H13" s="317"/>
      <c r="I13" s="51">
        <f>I17+I14</f>
        <v>25000</v>
      </c>
    </row>
    <row r="14" spans="1:9" s="115" customFormat="1" ht="22.5" customHeight="1" x14ac:dyDescent="0.2">
      <c r="A14" s="49" t="s">
        <v>337</v>
      </c>
      <c r="B14" s="324" t="s">
        <v>338</v>
      </c>
      <c r="C14" s="324"/>
      <c r="D14" s="324"/>
      <c r="E14" s="324"/>
      <c r="F14" s="324"/>
      <c r="G14" s="324"/>
      <c r="H14" s="324"/>
      <c r="I14" s="52">
        <f>I15</f>
        <v>20000</v>
      </c>
    </row>
    <row r="15" spans="1:9" s="115" customFormat="1" ht="22.5" customHeight="1" x14ac:dyDescent="0.2">
      <c r="A15" s="116" t="s">
        <v>204</v>
      </c>
      <c r="B15" s="325" t="s">
        <v>205</v>
      </c>
      <c r="C15" s="325"/>
      <c r="D15" s="325"/>
      <c r="E15" s="117" t="s">
        <v>204</v>
      </c>
      <c r="F15" s="117" t="s">
        <v>204</v>
      </c>
      <c r="G15" s="116" t="s">
        <v>204</v>
      </c>
      <c r="H15" s="116" t="s">
        <v>204</v>
      </c>
      <c r="I15" s="52">
        <f>I16</f>
        <v>20000</v>
      </c>
    </row>
    <row r="16" spans="1:9" s="114" customFormat="1" ht="22.5" customHeight="1" x14ac:dyDescent="0.2">
      <c r="A16" s="49" t="s">
        <v>339</v>
      </c>
      <c r="B16" s="316" t="s">
        <v>340</v>
      </c>
      <c r="C16" s="316"/>
      <c r="D16" s="316"/>
      <c r="E16" s="49" t="s">
        <v>208</v>
      </c>
      <c r="F16" s="49" t="s">
        <v>209</v>
      </c>
      <c r="G16" s="53"/>
      <c r="H16" s="52"/>
      <c r="I16" s="52">
        <v>20000</v>
      </c>
    </row>
    <row r="17" spans="1:9" s="115" customFormat="1" ht="39.950000000000003" customHeight="1" x14ac:dyDescent="0.2">
      <c r="A17" s="49" t="s">
        <v>341</v>
      </c>
      <c r="B17" s="324" t="s">
        <v>342</v>
      </c>
      <c r="C17" s="324"/>
      <c r="D17" s="324"/>
      <c r="E17" s="324"/>
      <c r="F17" s="324"/>
      <c r="G17" s="324"/>
      <c r="H17" s="324"/>
      <c r="I17" s="52">
        <f>I18</f>
        <v>5000</v>
      </c>
    </row>
    <row r="18" spans="1:9" s="115" customFormat="1" ht="18.75" customHeight="1" x14ac:dyDescent="0.2">
      <c r="A18" s="116" t="s">
        <v>204</v>
      </c>
      <c r="B18" s="325" t="s">
        <v>205</v>
      </c>
      <c r="C18" s="325"/>
      <c r="D18" s="325"/>
      <c r="E18" s="117" t="s">
        <v>204</v>
      </c>
      <c r="F18" s="117" t="s">
        <v>204</v>
      </c>
      <c r="G18" s="116" t="s">
        <v>204</v>
      </c>
      <c r="H18" s="116" t="s">
        <v>204</v>
      </c>
      <c r="I18" s="52">
        <f>I19</f>
        <v>5000</v>
      </c>
    </row>
    <row r="19" spans="1:9" s="114" customFormat="1" ht="18.75" customHeight="1" x14ac:dyDescent="0.2">
      <c r="A19" s="49" t="s">
        <v>212</v>
      </c>
      <c r="B19" s="316" t="s">
        <v>213</v>
      </c>
      <c r="C19" s="316"/>
      <c r="D19" s="316"/>
      <c r="E19" s="49" t="s">
        <v>208</v>
      </c>
      <c r="F19" s="49" t="s">
        <v>209</v>
      </c>
      <c r="G19" s="53"/>
      <c r="H19" s="52"/>
      <c r="I19" s="52">
        <v>5000</v>
      </c>
    </row>
    <row r="20" spans="1:9" s="115" customFormat="1" ht="18.75" customHeight="1" x14ac:dyDescent="0.2">
      <c r="A20" s="50" t="s">
        <v>198</v>
      </c>
      <c r="B20" s="50" t="s">
        <v>199</v>
      </c>
      <c r="C20" s="50" t="s">
        <v>215</v>
      </c>
      <c r="D20" s="317" t="s">
        <v>216</v>
      </c>
      <c r="E20" s="317"/>
      <c r="F20" s="317"/>
      <c r="G20" s="317"/>
      <c r="H20" s="317"/>
      <c r="I20" s="51">
        <f>I21</f>
        <v>52000</v>
      </c>
    </row>
    <row r="21" spans="1:9" s="115" customFormat="1" ht="18.75" customHeight="1" x14ac:dyDescent="0.2">
      <c r="A21" s="49" t="s">
        <v>217</v>
      </c>
      <c r="B21" s="324" t="s">
        <v>218</v>
      </c>
      <c r="C21" s="324"/>
      <c r="D21" s="324"/>
      <c r="E21" s="324"/>
      <c r="F21" s="324"/>
      <c r="G21" s="324"/>
      <c r="H21" s="324"/>
      <c r="I21" s="52">
        <f>I22</f>
        <v>52000</v>
      </c>
    </row>
    <row r="22" spans="1:9" s="115" customFormat="1" ht="18.75" customHeight="1" x14ac:dyDescent="0.2">
      <c r="A22" s="116" t="s">
        <v>204</v>
      </c>
      <c r="B22" s="325" t="s">
        <v>205</v>
      </c>
      <c r="C22" s="325"/>
      <c r="D22" s="325"/>
      <c r="E22" s="117" t="s">
        <v>204</v>
      </c>
      <c r="F22" s="117" t="s">
        <v>204</v>
      </c>
      <c r="G22" s="116" t="s">
        <v>204</v>
      </c>
      <c r="H22" s="116" t="s">
        <v>204</v>
      </c>
      <c r="I22" s="52">
        <f>I23</f>
        <v>52000</v>
      </c>
    </row>
    <row r="23" spans="1:9" s="114" customFormat="1" ht="18.75" customHeight="1" x14ac:dyDescent="0.2">
      <c r="A23" s="49" t="s">
        <v>219</v>
      </c>
      <c r="B23" s="316" t="s">
        <v>220</v>
      </c>
      <c r="C23" s="316"/>
      <c r="D23" s="316"/>
      <c r="E23" s="49" t="s">
        <v>208</v>
      </c>
      <c r="F23" s="49" t="s">
        <v>209</v>
      </c>
      <c r="G23" s="53"/>
      <c r="H23" s="52"/>
      <c r="I23" s="52">
        <v>52000</v>
      </c>
    </row>
    <row r="24" spans="1:9" s="115" customFormat="1" ht="18.75" customHeight="1" x14ac:dyDescent="0.2">
      <c r="A24" s="50" t="s">
        <v>198</v>
      </c>
      <c r="B24" s="50" t="s">
        <v>221</v>
      </c>
      <c r="C24" s="50" t="s">
        <v>200</v>
      </c>
      <c r="D24" s="317" t="s">
        <v>222</v>
      </c>
      <c r="E24" s="317"/>
      <c r="F24" s="317"/>
      <c r="G24" s="317"/>
      <c r="H24" s="317"/>
      <c r="I24" s="51">
        <f>I25+I28</f>
        <v>926568.8</v>
      </c>
    </row>
    <row r="25" spans="1:9" s="115" customFormat="1" ht="18.75" customHeight="1" x14ac:dyDescent="0.2">
      <c r="A25" s="49" t="s">
        <v>225</v>
      </c>
      <c r="B25" s="324" t="s">
        <v>226</v>
      </c>
      <c r="C25" s="324"/>
      <c r="D25" s="324"/>
      <c r="E25" s="324"/>
      <c r="F25" s="324"/>
      <c r="G25" s="324"/>
      <c r="H25" s="324"/>
      <c r="I25" s="52">
        <f>I26</f>
        <v>911568.8</v>
      </c>
    </row>
    <row r="26" spans="1:9" s="115" customFormat="1" ht="18.75" customHeight="1" x14ac:dyDescent="0.2">
      <c r="A26" s="116" t="s">
        <v>204</v>
      </c>
      <c r="B26" s="325" t="s">
        <v>205</v>
      </c>
      <c r="C26" s="325"/>
      <c r="D26" s="325"/>
      <c r="E26" s="117" t="s">
        <v>204</v>
      </c>
      <c r="F26" s="117" t="s">
        <v>204</v>
      </c>
      <c r="G26" s="116" t="s">
        <v>204</v>
      </c>
      <c r="H26" s="116" t="s">
        <v>204</v>
      </c>
      <c r="I26" s="52">
        <f>I27</f>
        <v>911568.8</v>
      </c>
    </row>
    <row r="27" spans="1:9" s="114" customFormat="1" ht="18.75" customHeight="1" x14ac:dyDescent="0.2">
      <c r="A27" s="49" t="s">
        <v>223</v>
      </c>
      <c r="B27" s="316" t="s">
        <v>224</v>
      </c>
      <c r="C27" s="316"/>
      <c r="D27" s="316"/>
      <c r="E27" s="49" t="s">
        <v>208</v>
      </c>
      <c r="F27" s="49" t="s">
        <v>209</v>
      </c>
      <c r="G27" s="53"/>
      <c r="H27" s="52"/>
      <c r="I27" s="52">
        <f>312200+599368.8</f>
        <v>911568.8</v>
      </c>
    </row>
    <row r="28" spans="1:9" s="115" customFormat="1" ht="18.75" customHeight="1" x14ac:dyDescent="0.2">
      <c r="A28" s="49" t="s">
        <v>343</v>
      </c>
      <c r="B28" s="324" t="s">
        <v>344</v>
      </c>
      <c r="C28" s="324"/>
      <c r="D28" s="324"/>
      <c r="E28" s="324"/>
      <c r="F28" s="324"/>
      <c r="G28" s="324"/>
      <c r="H28" s="324"/>
      <c r="I28" s="52">
        <f>I29</f>
        <v>15000</v>
      </c>
    </row>
    <row r="29" spans="1:9" s="115" customFormat="1" ht="24" customHeight="1" x14ac:dyDescent="0.2">
      <c r="A29" s="116" t="s">
        <v>204</v>
      </c>
      <c r="B29" s="325" t="s">
        <v>205</v>
      </c>
      <c r="C29" s="325"/>
      <c r="D29" s="325"/>
      <c r="E29" s="117" t="s">
        <v>204</v>
      </c>
      <c r="F29" s="117" t="s">
        <v>204</v>
      </c>
      <c r="G29" s="116" t="s">
        <v>204</v>
      </c>
      <c r="H29" s="116" t="s">
        <v>204</v>
      </c>
      <c r="I29" s="52">
        <f>I30</f>
        <v>15000</v>
      </c>
    </row>
    <row r="30" spans="1:9" s="114" customFormat="1" ht="23.25" customHeight="1" x14ac:dyDescent="0.2">
      <c r="A30" s="49" t="s">
        <v>228</v>
      </c>
      <c r="B30" s="316" t="s">
        <v>229</v>
      </c>
      <c r="C30" s="316"/>
      <c r="D30" s="316"/>
      <c r="E30" s="49" t="s">
        <v>208</v>
      </c>
      <c r="F30" s="49" t="s">
        <v>209</v>
      </c>
      <c r="G30" s="53"/>
      <c r="H30" s="52"/>
      <c r="I30" s="52">
        <v>15000</v>
      </c>
    </row>
    <row r="31" spans="1:9" s="115" customFormat="1" ht="24.75" customHeight="1" x14ac:dyDescent="0.2">
      <c r="A31" s="50" t="s">
        <v>198</v>
      </c>
      <c r="B31" s="50" t="s">
        <v>221</v>
      </c>
      <c r="C31" s="50" t="s">
        <v>210</v>
      </c>
      <c r="D31" s="317" t="s">
        <v>227</v>
      </c>
      <c r="E31" s="317"/>
      <c r="F31" s="317"/>
      <c r="G31" s="317"/>
      <c r="H31" s="317"/>
      <c r="I31" s="51">
        <f>I32</f>
        <v>70000</v>
      </c>
    </row>
    <row r="32" spans="1:9" s="115" customFormat="1" ht="22.5" customHeight="1" x14ac:dyDescent="0.2">
      <c r="A32" s="49" t="s">
        <v>345</v>
      </c>
      <c r="B32" s="324" t="s">
        <v>346</v>
      </c>
      <c r="C32" s="324"/>
      <c r="D32" s="324"/>
      <c r="E32" s="324"/>
      <c r="F32" s="324"/>
      <c r="G32" s="324"/>
      <c r="H32" s="324"/>
      <c r="I32" s="52">
        <f>I33</f>
        <v>70000</v>
      </c>
    </row>
    <row r="33" spans="1:9" s="115" customFormat="1" ht="22.5" customHeight="1" x14ac:dyDescent="0.2">
      <c r="A33" s="116" t="s">
        <v>204</v>
      </c>
      <c r="B33" s="325" t="s">
        <v>205</v>
      </c>
      <c r="C33" s="325"/>
      <c r="D33" s="325"/>
      <c r="E33" s="117" t="s">
        <v>204</v>
      </c>
      <c r="F33" s="117" t="s">
        <v>204</v>
      </c>
      <c r="G33" s="116" t="s">
        <v>204</v>
      </c>
      <c r="H33" s="116" t="s">
        <v>204</v>
      </c>
      <c r="I33" s="52">
        <f>I34</f>
        <v>70000</v>
      </c>
    </row>
    <row r="34" spans="1:9" s="114" customFormat="1" ht="22.5" customHeight="1" x14ac:dyDescent="0.2">
      <c r="A34" s="49" t="s">
        <v>223</v>
      </c>
      <c r="B34" s="316" t="s">
        <v>224</v>
      </c>
      <c r="C34" s="316"/>
      <c r="D34" s="316"/>
      <c r="E34" s="49" t="s">
        <v>208</v>
      </c>
      <c r="F34" s="49" t="s">
        <v>209</v>
      </c>
      <c r="G34" s="53"/>
      <c r="H34" s="52"/>
      <c r="I34" s="52">
        <v>70000</v>
      </c>
    </row>
    <row r="35" spans="1:9" s="115" customFormat="1" ht="22.5" customHeight="1" x14ac:dyDescent="0.2">
      <c r="A35" s="50" t="s">
        <v>198</v>
      </c>
      <c r="B35" s="50" t="s">
        <v>221</v>
      </c>
      <c r="C35" s="50" t="s">
        <v>214</v>
      </c>
      <c r="D35" s="317" t="s">
        <v>230</v>
      </c>
      <c r="E35" s="317"/>
      <c r="F35" s="317"/>
      <c r="G35" s="317"/>
      <c r="H35" s="317"/>
      <c r="I35" s="51">
        <f>I36+I39</f>
        <v>410000</v>
      </c>
    </row>
    <row r="36" spans="1:9" s="115" customFormat="1" ht="22.5" customHeight="1" x14ac:dyDescent="0.2">
      <c r="A36" s="49" t="s">
        <v>231</v>
      </c>
      <c r="B36" s="324" t="s">
        <v>232</v>
      </c>
      <c r="C36" s="324"/>
      <c r="D36" s="324"/>
      <c r="E36" s="324"/>
      <c r="F36" s="324"/>
      <c r="G36" s="324"/>
      <c r="H36" s="324"/>
      <c r="I36" s="52">
        <f>I37</f>
        <v>400000</v>
      </c>
    </row>
    <row r="37" spans="1:9" s="115" customFormat="1" ht="22.5" customHeight="1" x14ac:dyDescent="0.2">
      <c r="A37" s="116" t="s">
        <v>204</v>
      </c>
      <c r="B37" s="325" t="s">
        <v>205</v>
      </c>
      <c r="C37" s="325"/>
      <c r="D37" s="325"/>
      <c r="E37" s="117" t="s">
        <v>204</v>
      </c>
      <c r="F37" s="117" t="s">
        <v>204</v>
      </c>
      <c r="G37" s="116" t="s">
        <v>204</v>
      </c>
      <c r="H37" s="116" t="s">
        <v>204</v>
      </c>
      <c r="I37" s="52">
        <f>I38</f>
        <v>400000</v>
      </c>
    </row>
    <row r="38" spans="1:9" s="114" customFormat="1" ht="22.5" customHeight="1" x14ac:dyDescent="0.2">
      <c r="A38" s="49" t="s">
        <v>228</v>
      </c>
      <c r="B38" s="316" t="s">
        <v>229</v>
      </c>
      <c r="C38" s="316"/>
      <c r="D38" s="316"/>
      <c r="E38" s="49" t="s">
        <v>208</v>
      </c>
      <c r="F38" s="49" t="s">
        <v>209</v>
      </c>
      <c r="G38" s="53"/>
      <c r="H38" s="52"/>
      <c r="I38" s="52">
        <v>400000</v>
      </c>
    </row>
    <row r="39" spans="1:9" s="115" customFormat="1" ht="22.5" customHeight="1" x14ac:dyDescent="0.2">
      <c r="A39" s="49" t="s">
        <v>347</v>
      </c>
      <c r="B39" s="324" t="s">
        <v>348</v>
      </c>
      <c r="C39" s="324"/>
      <c r="D39" s="324"/>
      <c r="E39" s="324"/>
      <c r="F39" s="324"/>
      <c r="G39" s="324"/>
      <c r="H39" s="324"/>
      <c r="I39" s="52">
        <f>I40</f>
        <v>10000</v>
      </c>
    </row>
    <row r="40" spans="1:9" s="115" customFormat="1" ht="20.25" customHeight="1" x14ac:dyDescent="0.2">
      <c r="A40" s="116" t="s">
        <v>204</v>
      </c>
      <c r="B40" s="325" t="s">
        <v>205</v>
      </c>
      <c r="C40" s="325"/>
      <c r="D40" s="325"/>
      <c r="E40" s="117" t="s">
        <v>204</v>
      </c>
      <c r="F40" s="117" t="s">
        <v>204</v>
      </c>
      <c r="G40" s="116" t="s">
        <v>204</v>
      </c>
      <c r="H40" s="116" t="s">
        <v>204</v>
      </c>
      <c r="I40" s="52">
        <f>I41</f>
        <v>10000</v>
      </c>
    </row>
    <row r="41" spans="1:9" s="114" customFormat="1" ht="23.25" customHeight="1" x14ac:dyDescent="0.2">
      <c r="A41" s="49" t="s">
        <v>212</v>
      </c>
      <c r="B41" s="316" t="s">
        <v>213</v>
      </c>
      <c r="C41" s="316"/>
      <c r="D41" s="316"/>
      <c r="E41" s="49" t="s">
        <v>208</v>
      </c>
      <c r="F41" s="49" t="s">
        <v>209</v>
      </c>
      <c r="G41" s="53"/>
      <c r="H41" s="52"/>
      <c r="I41" s="52">
        <v>10000</v>
      </c>
    </row>
    <row r="42" spans="1:9" s="115" customFormat="1" ht="23.25" customHeight="1" x14ac:dyDescent="0.2">
      <c r="A42" s="50" t="s">
        <v>198</v>
      </c>
      <c r="B42" s="50" t="s">
        <v>233</v>
      </c>
      <c r="C42" s="50" t="s">
        <v>200</v>
      </c>
      <c r="D42" s="317" t="s">
        <v>234</v>
      </c>
      <c r="E42" s="317"/>
      <c r="F42" s="317"/>
      <c r="G42" s="317"/>
      <c r="H42" s="317"/>
      <c r="I42" s="51">
        <f>I43</f>
        <v>-70000</v>
      </c>
    </row>
    <row r="43" spans="1:9" s="115" customFormat="1" ht="23.25" customHeight="1" x14ac:dyDescent="0.2">
      <c r="A43" s="49" t="s">
        <v>235</v>
      </c>
      <c r="B43" s="324" t="s">
        <v>236</v>
      </c>
      <c r="C43" s="324"/>
      <c r="D43" s="324"/>
      <c r="E43" s="324"/>
      <c r="F43" s="324"/>
      <c r="G43" s="324"/>
      <c r="H43" s="324"/>
      <c r="I43" s="52">
        <f>I44</f>
        <v>-70000</v>
      </c>
    </row>
    <row r="44" spans="1:9" s="115" customFormat="1" ht="16.5" customHeight="1" x14ac:dyDescent="0.2">
      <c r="A44" s="116" t="s">
        <v>204</v>
      </c>
      <c r="B44" s="325" t="s">
        <v>237</v>
      </c>
      <c r="C44" s="325"/>
      <c r="D44" s="325"/>
      <c r="E44" s="117" t="s">
        <v>204</v>
      </c>
      <c r="F44" s="117" t="s">
        <v>204</v>
      </c>
      <c r="G44" s="116" t="s">
        <v>204</v>
      </c>
      <c r="H44" s="116" t="s">
        <v>204</v>
      </c>
      <c r="I44" s="52">
        <f>I45+I46+I47+I48</f>
        <v>-70000</v>
      </c>
    </row>
    <row r="45" spans="1:9" s="114" customFormat="1" ht="17.25" customHeight="1" x14ac:dyDescent="0.2">
      <c r="A45" s="49" t="s">
        <v>238</v>
      </c>
      <c r="B45" s="316" t="s">
        <v>239</v>
      </c>
      <c r="C45" s="316"/>
      <c r="D45" s="316"/>
      <c r="E45" s="49" t="s">
        <v>240</v>
      </c>
      <c r="F45" s="49" t="s">
        <v>241</v>
      </c>
      <c r="G45" s="53"/>
      <c r="H45" s="52"/>
      <c r="I45" s="52">
        <v>-23840</v>
      </c>
    </row>
    <row r="46" spans="1:9" s="114" customFormat="1" ht="17.25" customHeight="1" x14ac:dyDescent="0.2">
      <c r="A46" s="49" t="s">
        <v>242</v>
      </c>
      <c r="B46" s="316" t="s">
        <v>239</v>
      </c>
      <c r="C46" s="316"/>
      <c r="D46" s="316"/>
      <c r="E46" s="49" t="s">
        <v>240</v>
      </c>
      <c r="F46" s="49" t="s">
        <v>241</v>
      </c>
      <c r="G46" s="53"/>
      <c r="H46" s="52"/>
      <c r="I46" s="52">
        <v>-5040</v>
      </c>
    </row>
    <row r="47" spans="1:9" s="114" customFormat="1" ht="17.25" customHeight="1" x14ac:dyDescent="0.2">
      <c r="A47" s="49" t="s">
        <v>243</v>
      </c>
      <c r="B47" s="316" t="s">
        <v>244</v>
      </c>
      <c r="C47" s="316"/>
      <c r="D47" s="316"/>
      <c r="E47" s="49" t="s">
        <v>240</v>
      </c>
      <c r="F47" s="49" t="s">
        <v>241</v>
      </c>
      <c r="G47" s="53"/>
      <c r="H47" s="52"/>
      <c r="I47" s="52">
        <v>-14100</v>
      </c>
    </row>
    <row r="48" spans="1:9" s="114" customFormat="1" ht="36" customHeight="1" x14ac:dyDescent="0.2">
      <c r="A48" s="49" t="s">
        <v>245</v>
      </c>
      <c r="B48" s="316" t="s">
        <v>246</v>
      </c>
      <c r="C48" s="316"/>
      <c r="D48" s="316"/>
      <c r="E48" s="49" t="s">
        <v>240</v>
      </c>
      <c r="F48" s="49" t="s">
        <v>241</v>
      </c>
      <c r="G48" s="53"/>
      <c r="H48" s="52"/>
      <c r="I48" s="52">
        <v>-27020</v>
      </c>
    </row>
  </sheetData>
  <mergeCells count="47">
    <mergeCell ref="B44:D44"/>
    <mergeCell ref="B45:D45"/>
    <mergeCell ref="B46:D46"/>
    <mergeCell ref="B47:D47"/>
    <mergeCell ref="B48:D48"/>
    <mergeCell ref="B39:H39"/>
    <mergeCell ref="B40:D40"/>
    <mergeCell ref="B41:D41"/>
    <mergeCell ref="D42:H42"/>
    <mergeCell ref="B43:H43"/>
    <mergeCell ref="B34:D34"/>
    <mergeCell ref="D35:H35"/>
    <mergeCell ref="B36:H36"/>
    <mergeCell ref="B37:D37"/>
    <mergeCell ref="B38:D38"/>
    <mergeCell ref="B29:D29"/>
    <mergeCell ref="B30:D30"/>
    <mergeCell ref="D31:H31"/>
    <mergeCell ref="B32:H32"/>
    <mergeCell ref="B33:D33"/>
    <mergeCell ref="D24:H24"/>
    <mergeCell ref="B25:H25"/>
    <mergeCell ref="B26:D26"/>
    <mergeCell ref="B27:D27"/>
    <mergeCell ref="B28:H28"/>
    <mergeCell ref="B19:D19"/>
    <mergeCell ref="D20:H20"/>
    <mergeCell ref="B21:H21"/>
    <mergeCell ref="B22:D22"/>
    <mergeCell ref="B23:D23"/>
    <mergeCell ref="B14:H14"/>
    <mergeCell ref="B15:D15"/>
    <mergeCell ref="B16:D16"/>
    <mergeCell ref="B17:H17"/>
    <mergeCell ref="B18:D18"/>
    <mergeCell ref="A1:I1"/>
    <mergeCell ref="A2:I2"/>
    <mergeCell ref="A3:I3"/>
    <mergeCell ref="A4:I4"/>
    <mergeCell ref="A5:I5"/>
    <mergeCell ref="B12:D12"/>
    <mergeCell ref="D13:H13"/>
    <mergeCell ref="B6:D6"/>
    <mergeCell ref="A8:I8"/>
    <mergeCell ref="D9:H9"/>
    <mergeCell ref="B10:H10"/>
    <mergeCell ref="B11:D11"/>
  </mergeCells>
  <pageMargins left="0.7" right="0.7" top="0.75" bottom="0.75" header="0.3" footer="0.3"/>
  <pageSetup scale="81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N156"/>
  <sheetViews>
    <sheetView topLeftCell="A55" workbookViewId="0">
      <selection activeCell="G67" sqref="G67"/>
    </sheetView>
  </sheetViews>
  <sheetFormatPr defaultColWidth="9.140625" defaultRowHeight="13.5" x14ac:dyDescent="0.2"/>
  <cols>
    <col min="1" max="1" width="8.5703125" style="87" customWidth="1"/>
    <col min="2" max="2" width="8.140625" style="87" customWidth="1"/>
    <col min="3" max="3" width="7.7109375" style="87" customWidth="1"/>
    <col min="4" max="4" width="10.85546875" style="87" customWidth="1"/>
    <col min="5" max="5" width="11.5703125" style="87" customWidth="1"/>
    <col min="6" max="6" width="71" style="16" customWidth="1"/>
    <col min="7" max="7" width="24.42578125" style="16" customWidth="1"/>
    <col min="8" max="8" width="9.140625" style="16"/>
    <col min="9" max="9" width="9.42578125" style="16" bestFit="1" customWidth="1"/>
    <col min="10" max="16384" width="9.140625" style="16"/>
  </cols>
  <sheetData>
    <row r="1" spans="1:248" ht="13.5" customHeight="1" x14ac:dyDescent="0.2">
      <c r="A1" s="230" t="s">
        <v>365</v>
      </c>
      <c r="B1" s="231"/>
      <c r="C1" s="231"/>
      <c r="D1" s="231"/>
      <c r="E1" s="231"/>
      <c r="F1" s="231"/>
      <c r="G1" s="232"/>
      <c r="H1" s="14"/>
      <c r="I1" s="14"/>
      <c r="J1" s="14"/>
      <c r="K1" s="14"/>
      <c r="L1" s="14"/>
      <c r="M1" s="14"/>
      <c r="N1" s="14"/>
      <c r="O1" s="14"/>
      <c r="P1" s="15"/>
      <c r="Q1" s="14"/>
      <c r="R1" s="14"/>
      <c r="S1" s="14"/>
      <c r="T1" s="14"/>
      <c r="U1" s="14"/>
      <c r="V1" s="14"/>
      <c r="W1" s="14"/>
      <c r="X1" s="15"/>
      <c r="Y1" s="14"/>
      <c r="Z1" s="14"/>
      <c r="AA1" s="14"/>
      <c r="AB1" s="14"/>
      <c r="AC1" s="14"/>
      <c r="AD1" s="14"/>
      <c r="AE1" s="14"/>
      <c r="AF1" s="15"/>
      <c r="AG1" s="14"/>
      <c r="AH1" s="14"/>
      <c r="AI1" s="14"/>
      <c r="AJ1" s="14"/>
      <c r="AK1" s="14"/>
      <c r="AL1" s="14"/>
      <c r="AM1" s="14"/>
      <c r="AN1" s="15"/>
      <c r="AO1" s="14"/>
      <c r="AP1" s="14"/>
      <c r="AQ1" s="14"/>
      <c r="AR1" s="14"/>
      <c r="AS1" s="14"/>
      <c r="AT1" s="14"/>
      <c r="AU1" s="14"/>
      <c r="AV1" s="15"/>
      <c r="AW1" s="14"/>
      <c r="AX1" s="14"/>
      <c r="AY1" s="14"/>
      <c r="AZ1" s="14"/>
      <c r="BA1" s="14"/>
      <c r="BB1" s="14"/>
      <c r="BC1" s="14"/>
      <c r="BD1" s="15"/>
      <c r="BE1" s="14"/>
      <c r="BF1" s="14"/>
      <c r="BG1" s="14"/>
      <c r="BH1" s="14"/>
      <c r="BI1" s="14"/>
      <c r="BJ1" s="14"/>
      <c r="BK1" s="14"/>
      <c r="BL1" s="15"/>
      <c r="BM1" s="14"/>
      <c r="BN1" s="14"/>
      <c r="BO1" s="14"/>
      <c r="BP1" s="14"/>
      <c r="BQ1" s="14"/>
      <c r="BR1" s="14"/>
      <c r="BS1" s="14"/>
      <c r="BT1" s="15"/>
      <c r="BU1" s="14"/>
      <c r="BV1" s="14"/>
      <c r="BW1" s="14"/>
      <c r="BX1" s="14"/>
      <c r="BY1" s="14"/>
      <c r="BZ1" s="14"/>
      <c r="CA1" s="14"/>
      <c r="CB1" s="15"/>
      <c r="CC1" s="14"/>
      <c r="CD1" s="14"/>
      <c r="CE1" s="14"/>
      <c r="CF1" s="14"/>
      <c r="CG1" s="14"/>
      <c r="CH1" s="14"/>
      <c r="CI1" s="14"/>
      <c r="CJ1" s="15"/>
      <c r="CK1" s="14"/>
      <c r="CL1" s="14"/>
      <c r="CM1" s="14"/>
      <c r="CN1" s="14"/>
      <c r="CO1" s="14"/>
      <c r="CP1" s="14"/>
      <c r="CQ1" s="14"/>
      <c r="CR1" s="15"/>
      <c r="CS1" s="14"/>
      <c r="CT1" s="14"/>
      <c r="CU1" s="14"/>
      <c r="CV1" s="14"/>
      <c r="CW1" s="14"/>
      <c r="CX1" s="14"/>
      <c r="CY1" s="14"/>
      <c r="CZ1" s="15"/>
      <c r="DA1" s="14"/>
      <c r="DB1" s="14"/>
      <c r="DC1" s="14"/>
      <c r="DD1" s="14"/>
      <c r="DE1" s="14"/>
      <c r="DF1" s="14"/>
      <c r="DG1" s="14"/>
      <c r="DH1" s="15"/>
      <c r="DI1" s="14"/>
      <c r="DJ1" s="14"/>
      <c r="DK1" s="14"/>
      <c r="DL1" s="14"/>
      <c r="DM1" s="14"/>
      <c r="DN1" s="14"/>
      <c r="DO1" s="14"/>
      <c r="DP1" s="15"/>
      <c r="DQ1" s="14"/>
      <c r="DR1" s="14"/>
      <c r="DS1" s="14"/>
      <c r="DT1" s="14"/>
      <c r="DU1" s="14"/>
      <c r="DV1" s="14"/>
      <c r="DW1" s="14"/>
      <c r="DX1" s="15"/>
      <c r="DY1" s="14"/>
      <c r="DZ1" s="14"/>
      <c r="EA1" s="14"/>
      <c r="EB1" s="14"/>
      <c r="EC1" s="14"/>
      <c r="ED1" s="14"/>
      <c r="EE1" s="14"/>
      <c r="EF1" s="15"/>
      <c r="EG1" s="14"/>
      <c r="EH1" s="14"/>
      <c r="EI1" s="14"/>
      <c r="EJ1" s="14"/>
      <c r="EK1" s="14"/>
      <c r="EL1" s="14"/>
      <c r="EM1" s="14"/>
      <c r="EN1" s="15"/>
      <c r="EO1" s="14"/>
      <c r="EP1" s="14"/>
      <c r="EQ1" s="14"/>
      <c r="ER1" s="14"/>
      <c r="ES1" s="14"/>
      <c r="ET1" s="14"/>
      <c r="EU1" s="14"/>
      <c r="EV1" s="15"/>
      <c r="EW1" s="14"/>
      <c r="EX1" s="14"/>
      <c r="EY1" s="14"/>
      <c r="EZ1" s="14"/>
      <c r="FA1" s="14"/>
      <c r="FB1" s="14"/>
      <c r="FC1" s="14"/>
      <c r="FD1" s="15"/>
      <c r="FE1" s="14"/>
      <c r="FF1" s="14"/>
      <c r="FG1" s="14"/>
      <c r="FH1" s="14"/>
      <c r="FI1" s="14"/>
      <c r="FJ1" s="14"/>
      <c r="FK1" s="14"/>
      <c r="FL1" s="15"/>
      <c r="FM1" s="14"/>
      <c r="FN1" s="14"/>
      <c r="FO1" s="14"/>
      <c r="FP1" s="14"/>
      <c r="FQ1" s="14"/>
      <c r="FR1" s="14"/>
      <c r="FS1" s="14"/>
      <c r="FT1" s="15"/>
      <c r="FU1" s="14"/>
      <c r="FV1" s="14"/>
      <c r="FW1" s="14"/>
      <c r="FX1" s="14"/>
      <c r="FY1" s="14"/>
      <c r="FZ1" s="14"/>
      <c r="GA1" s="14"/>
      <c r="GB1" s="15"/>
      <c r="GC1" s="14"/>
      <c r="GD1" s="14"/>
      <c r="GE1" s="14"/>
      <c r="GF1" s="14"/>
      <c r="GG1" s="14"/>
      <c r="GH1" s="14"/>
      <c r="GI1" s="14"/>
      <c r="GJ1" s="15"/>
      <c r="GK1" s="14"/>
      <c r="GL1" s="14"/>
      <c r="GM1" s="14"/>
      <c r="GN1" s="14"/>
      <c r="GO1" s="14"/>
      <c r="GP1" s="14"/>
      <c r="GQ1" s="14"/>
      <c r="GR1" s="15"/>
      <c r="GS1" s="14"/>
      <c r="GT1" s="14"/>
      <c r="GU1" s="14"/>
      <c r="GV1" s="14"/>
      <c r="GW1" s="14"/>
      <c r="GX1" s="14"/>
      <c r="GY1" s="14"/>
      <c r="GZ1" s="15"/>
      <c r="HA1" s="14"/>
      <c r="HB1" s="14"/>
      <c r="HC1" s="14"/>
      <c r="HD1" s="14"/>
      <c r="HE1" s="14"/>
      <c r="HF1" s="14"/>
      <c r="HG1" s="14"/>
      <c r="HH1" s="15"/>
      <c r="HI1" s="14"/>
      <c r="HJ1" s="14"/>
      <c r="HK1" s="14"/>
      <c r="HL1" s="14"/>
      <c r="HM1" s="14"/>
      <c r="HN1" s="14"/>
      <c r="HO1" s="14"/>
      <c r="HP1" s="15"/>
      <c r="HQ1" s="14"/>
      <c r="HR1" s="14"/>
      <c r="HS1" s="14"/>
      <c r="HT1" s="14"/>
      <c r="HU1" s="14"/>
      <c r="HV1" s="14"/>
      <c r="HW1" s="14"/>
      <c r="HX1" s="15"/>
      <c r="HY1" s="14"/>
      <c r="HZ1" s="14"/>
      <c r="IA1" s="14"/>
      <c r="IB1" s="14"/>
      <c r="IC1" s="14"/>
      <c r="ID1" s="14"/>
      <c r="IE1" s="14"/>
      <c r="IF1" s="15"/>
      <c r="IG1" s="14"/>
      <c r="IH1" s="14"/>
      <c r="II1" s="14"/>
      <c r="IJ1" s="14"/>
      <c r="IK1" s="14"/>
      <c r="IL1" s="14"/>
      <c r="IM1" s="14"/>
      <c r="IN1" s="15"/>
    </row>
    <row r="2" spans="1:248" ht="13.5" customHeight="1" x14ac:dyDescent="0.2">
      <c r="A2" s="233" t="s">
        <v>81</v>
      </c>
      <c r="B2" s="234"/>
      <c r="C2" s="234"/>
      <c r="D2" s="234"/>
      <c r="E2" s="234"/>
      <c r="F2" s="234"/>
      <c r="G2" s="235"/>
      <c r="H2" s="14"/>
      <c r="I2" s="14"/>
      <c r="J2" s="14"/>
      <c r="K2" s="14"/>
      <c r="L2" s="14"/>
      <c r="M2" s="14"/>
      <c r="N2" s="14"/>
      <c r="O2" s="14"/>
      <c r="P2" s="15"/>
      <c r="Q2" s="14"/>
      <c r="R2" s="14"/>
      <c r="S2" s="14"/>
      <c r="T2" s="14"/>
      <c r="U2" s="14"/>
      <c r="V2" s="14"/>
      <c r="W2" s="14"/>
      <c r="X2" s="15"/>
      <c r="Y2" s="14"/>
      <c r="Z2" s="14"/>
      <c r="AA2" s="14"/>
      <c r="AB2" s="14"/>
      <c r="AC2" s="14"/>
      <c r="AD2" s="14"/>
      <c r="AE2" s="14"/>
      <c r="AF2" s="15"/>
      <c r="AG2" s="14"/>
      <c r="AH2" s="14"/>
      <c r="AI2" s="14"/>
      <c r="AJ2" s="14"/>
      <c r="AK2" s="14"/>
      <c r="AL2" s="14"/>
      <c r="AM2" s="14"/>
      <c r="AN2" s="15"/>
      <c r="AO2" s="14"/>
      <c r="AP2" s="14"/>
      <c r="AQ2" s="14"/>
      <c r="AR2" s="14"/>
      <c r="AS2" s="14"/>
      <c r="AT2" s="14"/>
      <c r="AU2" s="14"/>
      <c r="AV2" s="15"/>
      <c r="AW2" s="14"/>
      <c r="AX2" s="14"/>
      <c r="AY2" s="14"/>
      <c r="AZ2" s="14"/>
      <c r="BA2" s="14"/>
      <c r="BB2" s="14"/>
      <c r="BC2" s="14"/>
      <c r="BD2" s="15"/>
      <c r="BE2" s="14"/>
      <c r="BF2" s="14"/>
      <c r="BG2" s="14"/>
      <c r="BH2" s="14"/>
      <c r="BI2" s="14"/>
      <c r="BJ2" s="14"/>
      <c r="BK2" s="14"/>
      <c r="BL2" s="15"/>
      <c r="BM2" s="14"/>
      <c r="BN2" s="14"/>
      <c r="BO2" s="14"/>
      <c r="BP2" s="14"/>
      <c r="BQ2" s="14"/>
      <c r="BR2" s="14"/>
      <c r="BS2" s="14"/>
      <c r="BT2" s="15"/>
      <c r="BU2" s="14"/>
      <c r="BV2" s="14"/>
      <c r="BW2" s="14"/>
      <c r="BX2" s="14"/>
      <c r="BY2" s="14"/>
      <c r="BZ2" s="14"/>
      <c r="CA2" s="14"/>
      <c r="CB2" s="15"/>
      <c r="CC2" s="14"/>
      <c r="CD2" s="14"/>
      <c r="CE2" s="14"/>
      <c r="CF2" s="14"/>
      <c r="CG2" s="14"/>
      <c r="CH2" s="14"/>
      <c r="CI2" s="14"/>
      <c r="CJ2" s="15"/>
      <c r="CK2" s="14"/>
      <c r="CL2" s="14"/>
      <c r="CM2" s="14"/>
      <c r="CN2" s="14"/>
      <c r="CO2" s="14"/>
      <c r="CP2" s="14"/>
      <c r="CQ2" s="14"/>
      <c r="CR2" s="15"/>
      <c r="CS2" s="14"/>
      <c r="CT2" s="14"/>
      <c r="CU2" s="14"/>
      <c r="CV2" s="14"/>
      <c r="CW2" s="14"/>
      <c r="CX2" s="14"/>
      <c r="CY2" s="14"/>
      <c r="CZ2" s="15"/>
      <c r="DA2" s="14"/>
      <c r="DB2" s="14"/>
      <c r="DC2" s="14"/>
      <c r="DD2" s="14"/>
      <c r="DE2" s="14"/>
      <c r="DF2" s="14"/>
      <c r="DG2" s="14"/>
      <c r="DH2" s="15"/>
      <c r="DI2" s="14"/>
      <c r="DJ2" s="14"/>
      <c r="DK2" s="14"/>
      <c r="DL2" s="14"/>
      <c r="DM2" s="14"/>
      <c r="DN2" s="14"/>
      <c r="DO2" s="14"/>
      <c r="DP2" s="15"/>
      <c r="DQ2" s="14"/>
      <c r="DR2" s="14"/>
      <c r="DS2" s="14"/>
      <c r="DT2" s="14"/>
      <c r="DU2" s="14"/>
      <c r="DV2" s="14"/>
      <c r="DW2" s="14"/>
      <c r="DX2" s="15"/>
      <c r="DY2" s="14"/>
      <c r="DZ2" s="14"/>
      <c r="EA2" s="14"/>
      <c r="EB2" s="14"/>
      <c r="EC2" s="14"/>
      <c r="ED2" s="14"/>
      <c r="EE2" s="14"/>
      <c r="EF2" s="15"/>
      <c r="EG2" s="14"/>
      <c r="EH2" s="14"/>
      <c r="EI2" s="14"/>
      <c r="EJ2" s="14"/>
      <c r="EK2" s="14"/>
      <c r="EL2" s="14"/>
      <c r="EM2" s="14"/>
      <c r="EN2" s="15"/>
      <c r="EO2" s="14"/>
      <c r="EP2" s="14"/>
      <c r="EQ2" s="14"/>
      <c r="ER2" s="14"/>
      <c r="ES2" s="14"/>
      <c r="ET2" s="14"/>
      <c r="EU2" s="14"/>
      <c r="EV2" s="15"/>
      <c r="EW2" s="14"/>
      <c r="EX2" s="14"/>
      <c r="EY2" s="14"/>
      <c r="EZ2" s="14"/>
      <c r="FA2" s="14"/>
      <c r="FB2" s="14"/>
      <c r="FC2" s="14"/>
      <c r="FD2" s="15"/>
      <c r="FE2" s="14"/>
      <c r="FF2" s="14"/>
      <c r="FG2" s="14"/>
      <c r="FH2" s="14"/>
      <c r="FI2" s="14"/>
      <c r="FJ2" s="14"/>
      <c r="FK2" s="14"/>
      <c r="FL2" s="15"/>
      <c r="FM2" s="14"/>
      <c r="FN2" s="14"/>
      <c r="FO2" s="14"/>
      <c r="FP2" s="14"/>
      <c r="FQ2" s="14"/>
      <c r="FR2" s="14"/>
      <c r="FS2" s="14"/>
      <c r="FT2" s="15"/>
      <c r="FU2" s="14"/>
      <c r="FV2" s="14"/>
      <c r="FW2" s="14"/>
      <c r="FX2" s="14"/>
      <c r="FY2" s="14"/>
      <c r="FZ2" s="14"/>
      <c r="GA2" s="14"/>
      <c r="GB2" s="15"/>
      <c r="GC2" s="14"/>
      <c r="GD2" s="14"/>
      <c r="GE2" s="14"/>
      <c r="GF2" s="14"/>
      <c r="GG2" s="14"/>
      <c r="GH2" s="14"/>
      <c r="GI2" s="14"/>
      <c r="GJ2" s="15"/>
      <c r="GK2" s="14"/>
      <c r="GL2" s="14"/>
      <c r="GM2" s="14"/>
      <c r="GN2" s="14"/>
      <c r="GO2" s="14"/>
      <c r="GP2" s="14"/>
      <c r="GQ2" s="14"/>
      <c r="GR2" s="15"/>
      <c r="GS2" s="14"/>
      <c r="GT2" s="14"/>
      <c r="GU2" s="14"/>
      <c r="GV2" s="14"/>
      <c r="GW2" s="14"/>
      <c r="GX2" s="14"/>
      <c r="GY2" s="14"/>
      <c r="GZ2" s="15"/>
      <c r="HA2" s="14"/>
      <c r="HB2" s="14"/>
      <c r="HC2" s="14"/>
      <c r="HD2" s="14"/>
      <c r="HE2" s="14"/>
      <c r="HF2" s="14"/>
      <c r="HG2" s="14"/>
      <c r="HH2" s="15"/>
      <c r="HI2" s="14"/>
      <c r="HJ2" s="14"/>
      <c r="HK2" s="14"/>
      <c r="HL2" s="14"/>
      <c r="HM2" s="14"/>
      <c r="HN2" s="14"/>
      <c r="HO2" s="14"/>
      <c r="HP2" s="15"/>
      <c r="HQ2" s="14"/>
      <c r="HR2" s="14"/>
      <c r="HS2" s="14"/>
      <c r="HT2" s="14"/>
      <c r="HU2" s="14"/>
      <c r="HV2" s="14"/>
      <c r="HW2" s="14"/>
      <c r="HX2" s="15"/>
      <c r="HY2" s="14"/>
      <c r="HZ2" s="14"/>
      <c r="IA2" s="14"/>
      <c r="IB2" s="14"/>
      <c r="IC2" s="14"/>
      <c r="ID2" s="14"/>
      <c r="IE2" s="14"/>
      <c r="IF2" s="15"/>
      <c r="IG2" s="14"/>
      <c r="IH2" s="14"/>
      <c r="II2" s="14"/>
      <c r="IJ2" s="14"/>
      <c r="IK2" s="14"/>
      <c r="IL2" s="14"/>
      <c r="IM2" s="14"/>
      <c r="IN2" s="15"/>
    </row>
    <row r="3" spans="1:248" ht="13.5" customHeight="1" x14ac:dyDescent="0.2">
      <c r="A3" s="332" t="s">
        <v>15</v>
      </c>
      <c r="B3" s="333"/>
      <c r="C3" s="333"/>
      <c r="D3" s="333"/>
      <c r="E3" s="333"/>
      <c r="F3" s="333"/>
      <c r="G3" s="334"/>
      <c r="H3" s="14"/>
      <c r="I3" s="14"/>
      <c r="J3" s="14"/>
      <c r="K3" s="14"/>
      <c r="L3" s="14"/>
      <c r="M3" s="14"/>
      <c r="N3" s="14"/>
      <c r="O3" s="14"/>
      <c r="P3" s="15"/>
      <c r="Q3" s="14"/>
      <c r="R3" s="14"/>
      <c r="S3" s="14"/>
      <c r="T3" s="14"/>
      <c r="U3" s="14"/>
      <c r="V3" s="14"/>
      <c r="W3" s="14"/>
      <c r="X3" s="15"/>
      <c r="Y3" s="14"/>
      <c r="Z3" s="14"/>
      <c r="AA3" s="14"/>
      <c r="AB3" s="14"/>
      <c r="AC3" s="14"/>
      <c r="AD3" s="14"/>
      <c r="AE3" s="14"/>
      <c r="AF3" s="15"/>
      <c r="AG3" s="14"/>
      <c r="AH3" s="14"/>
      <c r="AI3" s="14"/>
      <c r="AJ3" s="14"/>
      <c r="AK3" s="14"/>
      <c r="AL3" s="14"/>
      <c r="AM3" s="14"/>
      <c r="AN3" s="15"/>
      <c r="AO3" s="14"/>
      <c r="AP3" s="14"/>
      <c r="AQ3" s="14"/>
      <c r="AR3" s="14"/>
      <c r="AS3" s="14"/>
      <c r="AT3" s="14"/>
      <c r="AU3" s="14"/>
      <c r="AV3" s="15"/>
      <c r="AW3" s="14"/>
      <c r="AX3" s="14"/>
      <c r="AY3" s="14"/>
      <c r="AZ3" s="14"/>
      <c r="BA3" s="14"/>
      <c r="BB3" s="14"/>
      <c r="BC3" s="14"/>
      <c r="BD3" s="15"/>
      <c r="BE3" s="14"/>
      <c r="BF3" s="14"/>
      <c r="BG3" s="14"/>
      <c r="BH3" s="14"/>
      <c r="BI3" s="14"/>
      <c r="BJ3" s="14"/>
      <c r="BK3" s="14"/>
      <c r="BL3" s="15"/>
      <c r="BM3" s="14"/>
      <c r="BN3" s="14"/>
      <c r="BO3" s="14"/>
      <c r="BP3" s="14"/>
      <c r="BQ3" s="14"/>
      <c r="BR3" s="14"/>
      <c r="BS3" s="14"/>
      <c r="BT3" s="15"/>
      <c r="BU3" s="14"/>
      <c r="BV3" s="14"/>
      <c r="BW3" s="14"/>
      <c r="BX3" s="14"/>
      <c r="BY3" s="14"/>
      <c r="BZ3" s="14"/>
      <c r="CA3" s="14"/>
      <c r="CB3" s="15"/>
      <c r="CC3" s="14"/>
      <c r="CD3" s="14"/>
      <c r="CE3" s="14"/>
      <c r="CF3" s="14"/>
      <c r="CG3" s="14"/>
      <c r="CH3" s="14"/>
      <c r="CI3" s="14"/>
      <c r="CJ3" s="15"/>
      <c r="CK3" s="14"/>
      <c r="CL3" s="14"/>
      <c r="CM3" s="14"/>
      <c r="CN3" s="14"/>
      <c r="CO3" s="14"/>
      <c r="CP3" s="14"/>
      <c r="CQ3" s="14"/>
      <c r="CR3" s="15"/>
      <c r="CS3" s="14"/>
      <c r="CT3" s="14"/>
      <c r="CU3" s="14"/>
      <c r="CV3" s="14"/>
      <c r="CW3" s="14"/>
      <c r="CX3" s="14"/>
      <c r="CY3" s="14"/>
      <c r="CZ3" s="15"/>
      <c r="DA3" s="14"/>
      <c r="DB3" s="14"/>
      <c r="DC3" s="14"/>
      <c r="DD3" s="14"/>
      <c r="DE3" s="14"/>
      <c r="DF3" s="14"/>
      <c r="DG3" s="14"/>
      <c r="DH3" s="15"/>
      <c r="DI3" s="14"/>
      <c r="DJ3" s="14"/>
      <c r="DK3" s="14"/>
      <c r="DL3" s="14"/>
      <c r="DM3" s="14"/>
      <c r="DN3" s="14"/>
      <c r="DO3" s="14"/>
      <c r="DP3" s="15"/>
      <c r="DQ3" s="14"/>
      <c r="DR3" s="14"/>
      <c r="DS3" s="14"/>
      <c r="DT3" s="14"/>
      <c r="DU3" s="14"/>
      <c r="DV3" s="14"/>
      <c r="DW3" s="14"/>
      <c r="DX3" s="15"/>
      <c r="DY3" s="14"/>
      <c r="DZ3" s="14"/>
      <c r="EA3" s="14"/>
      <c r="EB3" s="14"/>
      <c r="EC3" s="14"/>
      <c r="ED3" s="14"/>
      <c r="EE3" s="14"/>
      <c r="EF3" s="15"/>
      <c r="EG3" s="14"/>
      <c r="EH3" s="14"/>
      <c r="EI3" s="14"/>
      <c r="EJ3" s="14"/>
      <c r="EK3" s="14"/>
      <c r="EL3" s="14"/>
      <c r="EM3" s="14"/>
      <c r="EN3" s="15"/>
      <c r="EO3" s="14"/>
      <c r="EP3" s="14"/>
      <c r="EQ3" s="14"/>
      <c r="ER3" s="14"/>
      <c r="ES3" s="14"/>
      <c r="ET3" s="14"/>
      <c r="EU3" s="14"/>
      <c r="EV3" s="15"/>
      <c r="EW3" s="14"/>
      <c r="EX3" s="14"/>
      <c r="EY3" s="14"/>
      <c r="EZ3" s="14"/>
      <c r="FA3" s="14"/>
      <c r="FB3" s="14"/>
      <c r="FC3" s="14"/>
      <c r="FD3" s="15"/>
      <c r="FE3" s="14"/>
      <c r="FF3" s="14"/>
      <c r="FG3" s="14"/>
      <c r="FH3" s="14"/>
      <c r="FI3" s="14"/>
      <c r="FJ3" s="14"/>
      <c r="FK3" s="14"/>
      <c r="FL3" s="15"/>
      <c r="FM3" s="14"/>
      <c r="FN3" s="14"/>
      <c r="FO3" s="14"/>
      <c r="FP3" s="14"/>
      <c r="FQ3" s="14"/>
      <c r="FR3" s="14"/>
      <c r="FS3" s="14"/>
      <c r="FT3" s="15"/>
      <c r="FU3" s="14"/>
      <c r="FV3" s="14"/>
      <c r="FW3" s="14"/>
      <c r="FX3" s="14"/>
      <c r="FY3" s="14"/>
      <c r="FZ3" s="14"/>
      <c r="GA3" s="14"/>
      <c r="GB3" s="15"/>
      <c r="GC3" s="14"/>
      <c r="GD3" s="14"/>
      <c r="GE3" s="14"/>
      <c r="GF3" s="14"/>
      <c r="GG3" s="14"/>
      <c r="GH3" s="14"/>
      <c r="GI3" s="14"/>
      <c r="GJ3" s="15"/>
      <c r="GK3" s="14"/>
      <c r="GL3" s="14"/>
      <c r="GM3" s="14"/>
      <c r="GN3" s="14"/>
      <c r="GO3" s="14"/>
      <c r="GP3" s="14"/>
      <c r="GQ3" s="14"/>
      <c r="GR3" s="15"/>
      <c r="GS3" s="14"/>
      <c r="GT3" s="14"/>
      <c r="GU3" s="14"/>
      <c r="GV3" s="14"/>
      <c r="GW3" s="14"/>
      <c r="GX3" s="14"/>
      <c r="GY3" s="14"/>
      <c r="GZ3" s="15"/>
      <c r="HA3" s="14"/>
      <c r="HB3" s="14"/>
      <c r="HC3" s="14"/>
      <c r="HD3" s="14"/>
      <c r="HE3" s="14"/>
      <c r="HF3" s="14"/>
      <c r="HG3" s="14"/>
      <c r="HH3" s="15"/>
      <c r="HI3" s="14"/>
      <c r="HJ3" s="14"/>
      <c r="HK3" s="14"/>
      <c r="HL3" s="14"/>
      <c r="HM3" s="14"/>
      <c r="HN3" s="14"/>
      <c r="HO3" s="14"/>
      <c r="HP3" s="15"/>
      <c r="HQ3" s="14"/>
      <c r="HR3" s="14"/>
      <c r="HS3" s="14"/>
      <c r="HT3" s="14"/>
      <c r="HU3" s="14"/>
      <c r="HV3" s="14"/>
      <c r="HW3" s="14"/>
      <c r="HX3" s="15"/>
      <c r="HY3" s="14"/>
      <c r="HZ3" s="14"/>
      <c r="IA3" s="14"/>
      <c r="IB3" s="14"/>
      <c r="IC3" s="14"/>
      <c r="ID3" s="14"/>
      <c r="IE3" s="14"/>
      <c r="IF3" s="15"/>
      <c r="IG3" s="14"/>
      <c r="IH3" s="14"/>
      <c r="II3" s="14"/>
      <c r="IJ3" s="14"/>
      <c r="IK3" s="14"/>
      <c r="IL3" s="14"/>
      <c r="IM3" s="14"/>
      <c r="IN3" s="15"/>
    </row>
    <row r="4" spans="1:248" ht="45.75" customHeight="1" x14ac:dyDescent="0.2">
      <c r="A4" s="236" t="s">
        <v>366</v>
      </c>
      <c r="B4" s="237"/>
      <c r="C4" s="237"/>
      <c r="D4" s="237"/>
      <c r="E4" s="237"/>
      <c r="F4" s="237"/>
      <c r="G4" s="238"/>
      <c r="H4" s="14"/>
      <c r="I4" s="14"/>
      <c r="J4" s="14"/>
      <c r="K4" s="14"/>
      <c r="L4" s="14"/>
      <c r="M4" s="14"/>
      <c r="N4" s="14"/>
      <c r="O4" s="14"/>
      <c r="P4" s="15"/>
      <c r="Q4" s="14"/>
      <c r="R4" s="14"/>
      <c r="S4" s="14"/>
      <c r="T4" s="14"/>
      <c r="U4" s="14"/>
      <c r="V4" s="14"/>
      <c r="W4" s="14"/>
      <c r="X4" s="15"/>
      <c r="Y4" s="14"/>
      <c r="Z4" s="14"/>
      <c r="AA4" s="14"/>
      <c r="AB4" s="14"/>
      <c r="AC4" s="14"/>
      <c r="AD4" s="14"/>
      <c r="AE4" s="14"/>
      <c r="AF4" s="15"/>
      <c r="AG4" s="14"/>
      <c r="AH4" s="14"/>
      <c r="AI4" s="14"/>
      <c r="AJ4" s="14"/>
      <c r="AK4" s="14"/>
      <c r="AL4" s="14"/>
      <c r="AM4" s="14"/>
      <c r="AN4" s="15"/>
      <c r="AO4" s="14"/>
      <c r="AP4" s="14"/>
      <c r="AQ4" s="14"/>
      <c r="AR4" s="14"/>
      <c r="AS4" s="14"/>
      <c r="AT4" s="14"/>
      <c r="AU4" s="14"/>
      <c r="AV4" s="15"/>
      <c r="AW4" s="14"/>
      <c r="AX4" s="14"/>
      <c r="AY4" s="14"/>
      <c r="AZ4" s="14"/>
      <c r="BA4" s="14"/>
      <c r="BB4" s="14"/>
      <c r="BC4" s="14"/>
      <c r="BD4" s="15"/>
      <c r="BE4" s="14"/>
      <c r="BF4" s="14"/>
      <c r="BG4" s="14"/>
      <c r="BH4" s="14"/>
      <c r="BI4" s="14"/>
      <c r="BJ4" s="14"/>
      <c r="BK4" s="14"/>
      <c r="BL4" s="15"/>
      <c r="BM4" s="14"/>
      <c r="BN4" s="14"/>
      <c r="BO4" s="14"/>
      <c r="BP4" s="14"/>
      <c r="BQ4" s="14"/>
      <c r="BR4" s="14"/>
      <c r="BS4" s="14"/>
      <c r="BT4" s="15"/>
      <c r="BU4" s="14"/>
      <c r="BV4" s="14"/>
      <c r="BW4" s="14"/>
      <c r="BX4" s="14"/>
      <c r="BY4" s="14"/>
      <c r="BZ4" s="14"/>
      <c r="CA4" s="14"/>
      <c r="CB4" s="15"/>
      <c r="CC4" s="14"/>
      <c r="CD4" s="14"/>
      <c r="CE4" s="14"/>
      <c r="CF4" s="14"/>
      <c r="CG4" s="14"/>
      <c r="CH4" s="14"/>
      <c r="CI4" s="14"/>
      <c r="CJ4" s="15"/>
      <c r="CK4" s="14"/>
      <c r="CL4" s="14"/>
      <c r="CM4" s="14"/>
      <c r="CN4" s="14"/>
      <c r="CO4" s="14"/>
      <c r="CP4" s="14"/>
      <c r="CQ4" s="14"/>
      <c r="CR4" s="15"/>
      <c r="CS4" s="14"/>
      <c r="CT4" s="14"/>
      <c r="CU4" s="14"/>
      <c r="CV4" s="14"/>
      <c r="CW4" s="14"/>
      <c r="CX4" s="14"/>
      <c r="CY4" s="14"/>
      <c r="CZ4" s="15"/>
      <c r="DA4" s="14"/>
      <c r="DB4" s="14"/>
      <c r="DC4" s="14"/>
      <c r="DD4" s="14"/>
      <c r="DE4" s="14"/>
      <c r="DF4" s="14"/>
      <c r="DG4" s="14"/>
      <c r="DH4" s="15"/>
      <c r="DI4" s="14"/>
      <c r="DJ4" s="14"/>
      <c r="DK4" s="14"/>
      <c r="DL4" s="14"/>
      <c r="DM4" s="14"/>
      <c r="DN4" s="14"/>
      <c r="DO4" s="14"/>
      <c r="DP4" s="15"/>
      <c r="DQ4" s="14"/>
      <c r="DR4" s="14"/>
      <c r="DS4" s="14"/>
      <c r="DT4" s="14"/>
      <c r="DU4" s="14"/>
      <c r="DV4" s="14"/>
      <c r="DW4" s="14"/>
      <c r="DX4" s="15"/>
      <c r="DY4" s="14"/>
      <c r="DZ4" s="14"/>
      <c r="EA4" s="14"/>
      <c r="EB4" s="14"/>
      <c r="EC4" s="14"/>
      <c r="ED4" s="14"/>
      <c r="EE4" s="14"/>
      <c r="EF4" s="15"/>
      <c r="EG4" s="14"/>
      <c r="EH4" s="14"/>
      <c r="EI4" s="14"/>
      <c r="EJ4" s="14"/>
      <c r="EK4" s="14"/>
      <c r="EL4" s="14"/>
      <c r="EM4" s="14"/>
      <c r="EN4" s="15"/>
      <c r="EO4" s="14"/>
      <c r="EP4" s="14"/>
      <c r="EQ4" s="14"/>
      <c r="ER4" s="14"/>
      <c r="ES4" s="14"/>
      <c r="ET4" s="14"/>
      <c r="EU4" s="14"/>
      <c r="EV4" s="15"/>
      <c r="EW4" s="14"/>
      <c r="EX4" s="14"/>
      <c r="EY4" s="14"/>
      <c r="EZ4" s="14"/>
      <c r="FA4" s="14"/>
      <c r="FB4" s="14"/>
      <c r="FC4" s="14"/>
      <c r="FD4" s="15"/>
      <c r="FE4" s="14"/>
      <c r="FF4" s="14"/>
      <c r="FG4" s="14"/>
      <c r="FH4" s="14"/>
      <c r="FI4" s="14"/>
      <c r="FJ4" s="14"/>
      <c r="FK4" s="14"/>
      <c r="FL4" s="15"/>
      <c r="FM4" s="14"/>
      <c r="FN4" s="14"/>
      <c r="FO4" s="14"/>
      <c r="FP4" s="14"/>
      <c r="FQ4" s="14"/>
      <c r="FR4" s="14"/>
      <c r="FS4" s="14"/>
      <c r="FT4" s="15"/>
      <c r="FU4" s="14"/>
      <c r="FV4" s="14"/>
      <c r="FW4" s="14"/>
      <c r="FX4" s="14"/>
      <c r="FY4" s="14"/>
      <c r="FZ4" s="14"/>
      <c r="GA4" s="14"/>
      <c r="GB4" s="15"/>
      <c r="GC4" s="14"/>
      <c r="GD4" s="14"/>
      <c r="GE4" s="14"/>
      <c r="GF4" s="14"/>
      <c r="GG4" s="14"/>
      <c r="GH4" s="14"/>
      <c r="GI4" s="14"/>
      <c r="GJ4" s="15"/>
      <c r="GK4" s="14"/>
      <c r="GL4" s="14"/>
      <c r="GM4" s="14"/>
      <c r="GN4" s="14"/>
      <c r="GO4" s="14"/>
      <c r="GP4" s="14"/>
      <c r="GQ4" s="14"/>
      <c r="GR4" s="15"/>
      <c r="GS4" s="14"/>
      <c r="GT4" s="14"/>
      <c r="GU4" s="14"/>
      <c r="GV4" s="14"/>
      <c r="GW4" s="14"/>
      <c r="GX4" s="14"/>
      <c r="GY4" s="14"/>
      <c r="GZ4" s="15"/>
      <c r="HA4" s="14"/>
      <c r="HB4" s="14"/>
      <c r="HC4" s="14"/>
      <c r="HD4" s="14"/>
      <c r="HE4" s="14"/>
      <c r="HF4" s="14"/>
      <c r="HG4" s="14"/>
      <c r="HH4" s="15"/>
      <c r="HI4" s="14"/>
      <c r="HJ4" s="14"/>
      <c r="HK4" s="14"/>
      <c r="HL4" s="14"/>
      <c r="HM4" s="14"/>
      <c r="HN4" s="14"/>
      <c r="HO4" s="14"/>
      <c r="HP4" s="15"/>
      <c r="HQ4" s="14"/>
      <c r="HR4" s="14"/>
      <c r="HS4" s="14"/>
      <c r="HT4" s="14"/>
      <c r="HU4" s="14"/>
      <c r="HV4" s="14"/>
      <c r="HW4" s="14"/>
      <c r="HX4" s="15"/>
      <c r="HY4" s="14"/>
      <c r="HZ4" s="14"/>
      <c r="IA4" s="14"/>
      <c r="IB4" s="14"/>
      <c r="IC4" s="14"/>
      <c r="ID4" s="14"/>
      <c r="IE4" s="14"/>
      <c r="IF4" s="15"/>
      <c r="IG4" s="14"/>
      <c r="IH4" s="14"/>
      <c r="II4" s="14"/>
      <c r="IJ4" s="14"/>
      <c r="IK4" s="14"/>
      <c r="IL4" s="14"/>
      <c r="IM4" s="14"/>
      <c r="IN4" s="15"/>
    </row>
    <row r="5" spans="1:248" x14ac:dyDescent="0.2">
      <c r="A5" s="335" t="s">
        <v>80</v>
      </c>
      <c r="B5" s="336"/>
      <c r="C5" s="336"/>
      <c r="D5" s="336"/>
      <c r="E5" s="336"/>
      <c r="F5" s="336"/>
      <c r="G5" s="337"/>
      <c r="H5" s="14"/>
      <c r="I5" s="14"/>
      <c r="J5" s="14"/>
      <c r="K5" s="14"/>
      <c r="L5" s="14"/>
      <c r="M5" s="14"/>
      <c r="N5" s="14"/>
      <c r="O5" s="14"/>
      <c r="P5" s="15"/>
      <c r="Q5" s="14"/>
      <c r="R5" s="14"/>
      <c r="S5" s="14"/>
      <c r="T5" s="14"/>
      <c r="U5" s="14"/>
      <c r="V5" s="14"/>
      <c r="W5" s="14"/>
      <c r="X5" s="15"/>
      <c r="Y5" s="14"/>
      <c r="Z5" s="14"/>
      <c r="AA5" s="14"/>
      <c r="AB5" s="14"/>
      <c r="AC5" s="14"/>
      <c r="AD5" s="14"/>
      <c r="AE5" s="14"/>
      <c r="AF5" s="15"/>
      <c r="AG5" s="14"/>
      <c r="AH5" s="14"/>
      <c r="AI5" s="14"/>
      <c r="AJ5" s="14"/>
      <c r="AK5" s="14"/>
      <c r="AL5" s="14"/>
      <c r="AM5" s="14"/>
      <c r="AN5" s="15"/>
      <c r="AO5" s="14"/>
      <c r="AP5" s="14"/>
      <c r="AQ5" s="14"/>
      <c r="AR5" s="14"/>
      <c r="AS5" s="14"/>
      <c r="AT5" s="14"/>
      <c r="AU5" s="14"/>
      <c r="AV5" s="15"/>
      <c r="AW5" s="14"/>
      <c r="AX5" s="14"/>
      <c r="AY5" s="14"/>
      <c r="AZ5" s="14"/>
      <c r="BA5" s="14"/>
      <c r="BB5" s="14"/>
      <c r="BC5" s="14"/>
      <c r="BD5" s="15"/>
      <c r="BE5" s="14"/>
      <c r="BF5" s="14"/>
      <c r="BG5" s="14"/>
      <c r="BH5" s="14"/>
      <c r="BI5" s="14"/>
      <c r="BJ5" s="14"/>
      <c r="BK5" s="14"/>
      <c r="BL5" s="15"/>
      <c r="BM5" s="14"/>
      <c r="BN5" s="14"/>
      <c r="BO5" s="14"/>
      <c r="BP5" s="14"/>
      <c r="BQ5" s="14"/>
      <c r="BR5" s="14"/>
      <c r="BS5" s="14"/>
      <c r="BT5" s="15"/>
      <c r="BU5" s="14"/>
      <c r="BV5" s="14"/>
      <c r="BW5" s="14"/>
      <c r="BX5" s="14"/>
      <c r="BY5" s="14"/>
      <c r="BZ5" s="14"/>
      <c r="CA5" s="14"/>
      <c r="CB5" s="15"/>
      <c r="CC5" s="14"/>
      <c r="CD5" s="14"/>
      <c r="CE5" s="14"/>
      <c r="CF5" s="14"/>
      <c r="CG5" s="14"/>
      <c r="CH5" s="14"/>
      <c r="CI5" s="14"/>
      <c r="CJ5" s="15"/>
      <c r="CK5" s="14"/>
      <c r="CL5" s="14"/>
      <c r="CM5" s="14"/>
      <c r="CN5" s="14"/>
      <c r="CO5" s="14"/>
      <c r="CP5" s="14"/>
      <c r="CQ5" s="14"/>
      <c r="CR5" s="15"/>
      <c r="CS5" s="14"/>
      <c r="CT5" s="14"/>
      <c r="CU5" s="14"/>
      <c r="CV5" s="14"/>
      <c r="CW5" s="14"/>
      <c r="CX5" s="14"/>
      <c r="CY5" s="14"/>
      <c r="CZ5" s="15"/>
      <c r="DA5" s="14"/>
      <c r="DB5" s="14"/>
      <c r="DC5" s="14"/>
      <c r="DD5" s="14"/>
      <c r="DE5" s="14"/>
      <c r="DF5" s="14"/>
      <c r="DG5" s="14"/>
      <c r="DH5" s="15"/>
      <c r="DI5" s="14"/>
      <c r="DJ5" s="14"/>
      <c r="DK5" s="14"/>
      <c r="DL5" s="14"/>
      <c r="DM5" s="14"/>
      <c r="DN5" s="14"/>
      <c r="DO5" s="14"/>
      <c r="DP5" s="15"/>
      <c r="DQ5" s="14"/>
      <c r="DR5" s="14"/>
      <c r="DS5" s="14"/>
      <c r="DT5" s="14"/>
      <c r="DU5" s="14"/>
      <c r="DV5" s="14"/>
      <c r="DW5" s="14"/>
      <c r="DX5" s="15"/>
      <c r="DY5" s="14"/>
      <c r="DZ5" s="14"/>
      <c r="EA5" s="14"/>
      <c r="EB5" s="14"/>
      <c r="EC5" s="14"/>
      <c r="ED5" s="14"/>
      <c r="EE5" s="14"/>
      <c r="EF5" s="15"/>
      <c r="EG5" s="14"/>
      <c r="EH5" s="14"/>
      <c r="EI5" s="14"/>
      <c r="EJ5" s="14"/>
      <c r="EK5" s="14"/>
      <c r="EL5" s="14"/>
      <c r="EM5" s="14"/>
      <c r="EN5" s="15"/>
      <c r="EO5" s="14"/>
      <c r="EP5" s="14"/>
      <c r="EQ5" s="14"/>
      <c r="ER5" s="14"/>
      <c r="ES5" s="14"/>
      <c r="ET5" s="14"/>
      <c r="EU5" s="14"/>
      <c r="EV5" s="15"/>
      <c r="EW5" s="14"/>
      <c r="EX5" s="14"/>
      <c r="EY5" s="14"/>
      <c r="EZ5" s="14"/>
      <c r="FA5" s="14"/>
      <c r="FB5" s="14"/>
      <c r="FC5" s="14"/>
      <c r="FD5" s="15"/>
      <c r="FE5" s="14"/>
      <c r="FF5" s="14"/>
      <c r="FG5" s="14"/>
      <c r="FH5" s="14"/>
      <c r="FI5" s="14"/>
      <c r="FJ5" s="14"/>
      <c r="FK5" s="14"/>
      <c r="FL5" s="15"/>
      <c r="FM5" s="14"/>
      <c r="FN5" s="14"/>
      <c r="FO5" s="14"/>
      <c r="FP5" s="14"/>
      <c r="FQ5" s="14"/>
      <c r="FR5" s="14"/>
      <c r="FS5" s="14"/>
      <c r="FT5" s="15"/>
      <c r="FU5" s="14"/>
      <c r="FV5" s="14"/>
      <c r="FW5" s="14"/>
      <c r="FX5" s="14"/>
      <c r="FY5" s="14"/>
      <c r="FZ5" s="14"/>
      <c r="GA5" s="14"/>
      <c r="GB5" s="15"/>
      <c r="GC5" s="14"/>
      <c r="GD5" s="14"/>
      <c r="GE5" s="14"/>
      <c r="GF5" s="14"/>
      <c r="GG5" s="14"/>
      <c r="GH5" s="14"/>
      <c r="GI5" s="14"/>
      <c r="GJ5" s="15"/>
      <c r="GK5" s="14"/>
      <c r="GL5" s="14"/>
      <c r="GM5" s="14"/>
      <c r="GN5" s="14"/>
      <c r="GO5" s="14"/>
      <c r="GP5" s="14"/>
      <c r="GQ5" s="14"/>
      <c r="GR5" s="15"/>
      <c r="GS5" s="14"/>
      <c r="GT5" s="14"/>
      <c r="GU5" s="14"/>
      <c r="GV5" s="14"/>
      <c r="GW5" s="14"/>
      <c r="GX5" s="14"/>
      <c r="GY5" s="14"/>
      <c r="GZ5" s="15"/>
      <c r="HA5" s="14"/>
      <c r="HB5" s="14"/>
      <c r="HC5" s="14"/>
      <c r="HD5" s="14"/>
      <c r="HE5" s="14"/>
      <c r="HF5" s="14"/>
      <c r="HG5" s="14"/>
      <c r="HH5" s="15"/>
      <c r="HI5" s="14"/>
      <c r="HJ5" s="14"/>
      <c r="HK5" s="14"/>
      <c r="HL5" s="14"/>
      <c r="HM5" s="14"/>
      <c r="HN5" s="14"/>
      <c r="HO5" s="14"/>
      <c r="HP5" s="15"/>
      <c r="HQ5" s="14"/>
      <c r="HR5" s="14"/>
      <c r="HS5" s="14"/>
      <c r="HT5" s="14"/>
      <c r="HU5" s="14"/>
      <c r="HV5" s="14"/>
      <c r="HW5" s="14"/>
      <c r="HX5" s="15"/>
      <c r="HY5" s="14"/>
      <c r="HZ5" s="14"/>
      <c r="IA5" s="14"/>
      <c r="IB5" s="14"/>
      <c r="IC5" s="14"/>
      <c r="ID5" s="14"/>
      <c r="IE5" s="14"/>
      <c r="IF5" s="15"/>
      <c r="IG5" s="14"/>
      <c r="IH5" s="14"/>
      <c r="II5" s="14"/>
      <c r="IJ5" s="14"/>
      <c r="IK5" s="14"/>
      <c r="IL5" s="14"/>
      <c r="IM5" s="14"/>
      <c r="IN5" s="15"/>
    </row>
    <row r="6" spans="1:248" ht="82.5" customHeight="1" x14ac:dyDescent="0.2">
      <c r="A6" s="242" t="s">
        <v>16</v>
      </c>
      <c r="B6" s="243"/>
      <c r="C6" s="244"/>
      <c r="D6" s="242" t="s">
        <v>1</v>
      </c>
      <c r="E6" s="243"/>
      <c r="F6" s="245" t="s">
        <v>3</v>
      </c>
      <c r="G6" s="161" t="s">
        <v>69</v>
      </c>
    </row>
    <row r="7" spans="1:248" ht="24.75" customHeight="1" x14ac:dyDescent="0.2">
      <c r="A7" s="17" t="s">
        <v>17</v>
      </c>
      <c r="B7" s="17" t="s">
        <v>18</v>
      </c>
      <c r="C7" s="17" t="s">
        <v>19</v>
      </c>
      <c r="D7" s="17" t="s">
        <v>20</v>
      </c>
      <c r="E7" s="17" t="s">
        <v>21</v>
      </c>
      <c r="F7" s="246"/>
      <c r="G7" s="41" t="s">
        <v>0</v>
      </c>
    </row>
    <row r="8" spans="1:248" ht="21.75" customHeight="1" x14ac:dyDescent="0.2">
      <c r="A8" s="247" t="s">
        <v>22</v>
      </c>
      <c r="B8" s="248"/>
      <c r="C8" s="248"/>
      <c r="D8" s="248"/>
      <c r="E8" s="248"/>
      <c r="F8" s="249"/>
      <c r="G8" s="18">
        <f>+G9+G139</f>
        <v>0</v>
      </c>
    </row>
    <row r="9" spans="1:248" s="68" customFormat="1" x14ac:dyDescent="0.2">
      <c r="A9" s="227" t="s">
        <v>44</v>
      </c>
      <c r="B9" s="211"/>
      <c r="C9" s="211"/>
      <c r="D9" s="211"/>
      <c r="E9" s="211"/>
      <c r="F9" s="19" t="s">
        <v>45</v>
      </c>
      <c r="G9" s="20">
        <f>+G11+G54+G122</f>
        <v>1516754.9000000001</v>
      </c>
    </row>
    <row r="10" spans="1:248" x14ac:dyDescent="0.2">
      <c r="A10" s="228"/>
      <c r="B10" s="213"/>
      <c r="C10" s="212"/>
      <c r="D10" s="212"/>
      <c r="E10" s="212"/>
      <c r="F10" s="21" t="s">
        <v>2</v>
      </c>
      <c r="G10" s="22"/>
    </row>
    <row r="11" spans="1:248" x14ac:dyDescent="0.2">
      <c r="A11" s="228"/>
      <c r="B11" s="214" t="s">
        <v>114</v>
      </c>
      <c r="C11" s="212"/>
      <c r="D11" s="212"/>
      <c r="E11" s="212"/>
      <c r="F11" s="23" t="s">
        <v>117</v>
      </c>
      <c r="G11" s="20">
        <f>+G13+G39</f>
        <v>77000</v>
      </c>
    </row>
    <row r="12" spans="1:248" ht="14.25" customHeight="1" x14ac:dyDescent="0.2">
      <c r="A12" s="228"/>
      <c r="B12" s="215"/>
      <c r="C12" s="213"/>
      <c r="D12" s="212"/>
      <c r="E12" s="212"/>
      <c r="F12" s="21" t="s">
        <v>2</v>
      </c>
      <c r="G12" s="22"/>
    </row>
    <row r="13" spans="1:248" x14ac:dyDescent="0.2">
      <c r="A13" s="228"/>
      <c r="B13" s="215"/>
      <c r="C13" s="214" t="s">
        <v>114</v>
      </c>
      <c r="D13" s="223"/>
      <c r="E13" s="223"/>
      <c r="F13" s="23" t="s">
        <v>116</v>
      </c>
      <c r="G13" s="20">
        <f>+G17+G28</f>
        <v>25000</v>
      </c>
    </row>
    <row r="14" spans="1:248" x14ac:dyDescent="0.2">
      <c r="A14" s="228"/>
      <c r="B14" s="215"/>
      <c r="C14" s="215"/>
      <c r="D14" s="223"/>
      <c r="E14" s="223"/>
      <c r="F14" s="24" t="s">
        <v>2</v>
      </c>
      <c r="G14" s="25"/>
    </row>
    <row r="15" spans="1:248" x14ac:dyDescent="0.2">
      <c r="A15" s="228"/>
      <c r="B15" s="215"/>
      <c r="C15" s="215"/>
      <c r="D15" s="223"/>
      <c r="E15" s="223"/>
      <c r="F15" s="19" t="s">
        <v>25</v>
      </c>
      <c r="G15" s="20">
        <f>G17</f>
        <v>5000</v>
      </c>
    </row>
    <row r="16" spans="1:248" x14ac:dyDescent="0.2">
      <c r="A16" s="228"/>
      <c r="B16" s="215"/>
      <c r="C16" s="215"/>
      <c r="D16" s="223"/>
      <c r="E16" s="223"/>
      <c r="F16" s="21" t="s">
        <v>2</v>
      </c>
      <c r="G16" s="25"/>
    </row>
    <row r="17" spans="1:7" x14ac:dyDescent="0.2">
      <c r="A17" s="228"/>
      <c r="B17" s="215"/>
      <c r="C17" s="215"/>
      <c r="D17" s="223">
        <v>1200</v>
      </c>
      <c r="E17" s="223"/>
      <c r="F17" s="19" t="s">
        <v>85</v>
      </c>
      <c r="G17" s="20">
        <f>+G19</f>
        <v>5000</v>
      </c>
    </row>
    <row r="18" spans="1:7" x14ac:dyDescent="0.2">
      <c r="A18" s="228"/>
      <c r="B18" s="215"/>
      <c r="C18" s="215"/>
      <c r="D18" s="223"/>
      <c r="E18" s="223"/>
      <c r="F18" s="43" t="s">
        <v>38</v>
      </c>
      <c r="G18" s="25"/>
    </row>
    <row r="19" spans="1:7" s="76" customFormat="1" ht="28.5" customHeight="1" x14ac:dyDescent="0.2">
      <c r="A19" s="228"/>
      <c r="B19" s="215"/>
      <c r="C19" s="215"/>
      <c r="D19" s="223"/>
      <c r="E19" s="225">
        <v>11007</v>
      </c>
      <c r="F19" s="69" t="s">
        <v>254</v>
      </c>
      <c r="G19" s="9">
        <f>G21</f>
        <v>5000</v>
      </c>
    </row>
    <row r="20" spans="1:7" s="73" customFormat="1" x14ac:dyDescent="0.2">
      <c r="A20" s="228"/>
      <c r="B20" s="215"/>
      <c r="C20" s="215"/>
      <c r="D20" s="223"/>
      <c r="E20" s="225"/>
      <c r="F20" s="69" t="s">
        <v>131</v>
      </c>
      <c r="G20" s="12"/>
    </row>
    <row r="21" spans="1:7" s="73" customFormat="1" x14ac:dyDescent="0.2">
      <c r="A21" s="228"/>
      <c r="B21" s="215"/>
      <c r="C21" s="215"/>
      <c r="D21" s="223"/>
      <c r="E21" s="225"/>
      <c r="F21" s="70" t="s">
        <v>132</v>
      </c>
      <c r="G21" s="12">
        <f>G23</f>
        <v>5000</v>
      </c>
    </row>
    <row r="22" spans="1:7" s="73" customFormat="1" ht="15.75" customHeight="1" x14ac:dyDescent="0.2">
      <c r="A22" s="228"/>
      <c r="B22" s="215"/>
      <c r="C22" s="215"/>
      <c r="D22" s="223"/>
      <c r="E22" s="225"/>
      <c r="F22" s="69" t="s">
        <v>133</v>
      </c>
      <c r="G22" s="12"/>
    </row>
    <row r="23" spans="1:7" s="73" customFormat="1" x14ac:dyDescent="0.2">
      <c r="A23" s="228"/>
      <c r="B23" s="215"/>
      <c r="C23" s="215"/>
      <c r="D23" s="223"/>
      <c r="E23" s="225"/>
      <c r="F23" s="69" t="s">
        <v>104</v>
      </c>
      <c r="G23" s="9">
        <f>G25</f>
        <v>5000</v>
      </c>
    </row>
    <row r="24" spans="1:7" s="73" customFormat="1" x14ac:dyDescent="0.2">
      <c r="A24" s="228"/>
      <c r="B24" s="215"/>
      <c r="C24" s="215"/>
      <c r="D24" s="223"/>
      <c r="E24" s="225"/>
      <c r="F24" s="69" t="s">
        <v>105</v>
      </c>
      <c r="G24" s="27">
        <f>G25</f>
        <v>5000</v>
      </c>
    </row>
    <row r="25" spans="1:7" s="73" customFormat="1" x14ac:dyDescent="0.2">
      <c r="A25" s="228"/>
      <c r="B25" s="215"/>
      <c r="C25" s="215"/>
      <c r="D25" s="223"/>
      <c r="E25" s="225"/>
      <c r="F25" s="69" t="s">
        <v>134</v>
      </c>
      <c r="G25" s="27">
        <f>G27</f>
        <v>5000</v>
      </c>
    </row>
    <row r="26" spans="1:7" s="73" customFormat="1" x14ac:dyDescent="0.2">
      <c r="A26" s="228"/>
      <c r="B26" s="215"/>
      <c r="C26" s="215"/>
      <c r="D26" s="223"/>
      <c r="E26" s="225"/>
      <c r="F26" s="69" t="s">
        <v>77</v>
      </c>
      <c r="G26" s="27"/>
    </row>
    <row r="27" spans="1:7" s="73" customFormat="1" x14ac:dyDescent="0.2">
      <c r="A27" s="228"/>
      <c r="B27" s="215"/>
      <c r="C27" s="215"/>
      <c r="D27" s="223"/>
      <c r="E27" s="225"/>
      <c r="F27" s="69" t="s">
        <v>113</v>
      </c>
      <c r="G27" s="12">
        <f>+'2'!D50</f>
        <v>5000</v>
      </c>
    </row>
    <row r="28" spans="1:7" s="76" customFormat="1" ht="14.25" x14ac:dyDescent="0.2">
      <c r="A28" s="228"/>
      <c r="B28" s="215"/>
      <c r="C28" s="215"/>
      <c r="D28" s="225">
        <v>1202</v>
      </c>
      <c r="E28" s="225"/>
      <c r="F28" s="71" t="s">
        <v>148</v>
      </c>
      <c r="G28" s="9">
        <f>+G30</f>
        <v>20000</v>
      </c>
    </row>
    <row r="29" spans="1:7" s="73" customFormat="1" x14ac:dyDescent="0.2">
      <c r="A29" s="228"/>
      <c r="B29" s="215"/>
      <c r="C29" s="215"/>
      <c r="D29" s="225"/>
      <c r="E29" s="225"/>
      <c r="F29" s="69" t="s">
        <v>151</v>
      </c>
      <c r="G29" s="12"/>
    </row>
    <row r="30" spans="1:7" s="68" customFormat="1" ht="17.25" customHeight="1" x14ac:dyDescent="0.2">
      <c r="A30" s="228"/>
      <c r="B30" s="215"/>
      <c r="C30" s="215"/>
      <c r="D30" s="225"/>
      <c r="E30" s="223">
        <v>11001</v>
      </c>
      <c r="F30" s="71" t="s">
        <v>253</v>
      </c>
      <c r="G30" s="20">
        <f>G32</f>
        <v>20000</v>
      </c>
    </row>
    <row r="31" spans="1:7" x14ac:dyDescent="0.2">
      <c r="A31" s="228"/>
      <c r="B31" s="215"/>
      <c r="C31" s="215"/>
      <c r="D31" s="225"/>
      <c r="E31" s="223"/>
      <c r="F31" s="69" t="s">
        <v>131</v>
      </c>
      <c r="G31" s="22"/>
    </row>
    <row r="32" spans="1:7" x14ac:dyDescent="0.2">
      <c r="A32" s="228"/>
      <c r="B32" s="215"/>
      <c r="C32" s="215"/>
      <c r="D32" s="225"/>
      <c r="E32" s="223"/>
      <c r="F32" s="70" t="s">
        <v>132</v>
      </c>
      <c r="G32" s="12">
        <f>G34</f>
        <v>20000</v>
      </c>
    </row>
    <row r="33" spans="1:7" ht="15.75" customHeight="1" x14ac:dyDescent="0.2">
      <c r="A33" s="228"/>
      <c r="B33" s="215"/>
      <c r="C33" s="215"/>
      <c r="D33" s="225"/>
      <c r="E33" s="223"/>
      <c r="F33" s="69" t="s">
        <v>133</v>
      </c>
      <c r="G33" s="12"/>
    </row>
    <row r="34" spans="1:7" x14ac:dyDescent="0.2">
      <c r="A34" s="228"/>
      <c r="B34" s="215"/>
      <c r="C34" s="215"/>
      <c r="D34" s="225"/>
      <c r="E34" s="223"/>
      <c r="F34" s="69" t="s">
        <v>104</v>
      </c>
      <c r="G34" s="9">
        <f>G36</f>
        <v>20000</v>
      </c>
    </row>
    <row r="35" spans="1:7" x14ac:dyDescent="0.2">
      <c r="A35" s="228"/>
      <c r="B35" s="215"/>
      <c r="C35" s="215"/>
      <c r="D35" s="225"/>
      <c r="E35" s="223"/>
      <c r="F35" s="69" t="s">
        <v>105</v>
      </c>
      <c r="G35" s="27">
        <f>G36</f>
        <v>20000</v>
      </c>
    </row>
    <row r="36" spans="1:7" x14ac:dyDescent="0.2">
      <c r="A36" s="228"/>
      <c r="B36" s="215"/>
      <c r="C36" s="215"/>
      <c r="D36" s="225"/>
      <c r="E36" s="223"/>
      <c r="F36" s="69" t="s">
        <v>134</v>
      </c>
      <c r="G36" s="27">
        <f>G38</f>
        <v>20000</v>
      </c>
    </row>
    <row r="37" spans="1:7" x14ac:dyDescent="0.2">
      <c r="A37" s="228"/>
      <c r="B37" s="215"/>
      <c r="C37" s="215"/>
      <c r="D37" s="225"/>
      <c r="E37" s="223"/>
      <c r="F37" s="69" t="s">
        <v>77</v>
      </c>
      <c r="G37" s="27"/>
    </row>
    <row r="38" spans="1:7" x14ac:dyDescent="0.2">
      <c r="A38" s="228"/>
      <c r="B38" s="215"/>
      <c r="C38" s="216"/>
      <c r="D38" s="225"/>
      <c r="E38" s="223"/>
      <c r="F38" s="69" t="s">
        <v>251</v>
      </c>
      <c r="G38" s="12">
        <f>+'2'!D76</f>
        <v>20000</v>
      </c>
    </row>
    <row r="39" spans="1:7" x14ac:dyDescent="0.2">
      <c r="A39" s="228"/>
      <c r="B39" s="215"/>
      <c r="C39" s="224" t="s">
        <v>118</v>
      </c>
      <c r="D39" s="223"/>
      <c r="E39" s="223"/>
      <c r="F39" s="23" t="s">
        <v>119</v>
      </c>
      <c r="G39" s="20">
        <f>G43</f>
        <v>52000</v>
      </c>
    </row>
    <row r="40" spans="1:7" x14ac:dyDescent="0.2">
      <c r="A40" s="228"/>
      <c r="B40" s="215"/>
      <c r="C40" s="224"/>
      <c r="D40" s="223"/>
      <c r="E40" s="223"/>
      <c r="F40" s="24" t="s">
        <v>2</v>
      </c>
      <c r="G40" s="25"/>
    </row>
    <row r="41" spans="1:7" x14ac:dyDescent="0.2">
      <c r="A41" s="228"/>
      <c r="B41" s="215"/>
      <c r="C41" s="224"/>
      <c r="D41" s="223"/>
      <c r="E41" s="223"/>
      <c r="F41" s="19" t="s">
        <v>25</v>
      </c>
      <c r="G41" s="20">
        <f>G43</f>
        <v>52000</v>
      </c>
    </row>
    <row r="42" spans="1:7" x14ac:dyDescent="0.2">
      <c r="A42" s="228"/>
      <c r="B42" s="215"/>
      <c r="C42" s="224"/>
      <c r="D42" s="223"/>
      <c r="E42" s="223"/>
      <c r="F42" s="21" t="s">
        <v>2</v>
      </c>
      <c r="G42" s="25"/>
    </row>
    <row r="43" spans="1:7" x14ac:dyDescent="0.2">
      <c r="A43" s="228"/>
      <c r="B43" s="215"/>
      <c r="C43" s="224"/>
      <c r="D43" s="223">
        <v>1201</v>
      </c>
      <c r="E43" s="223"/>
      <c r="F43" s="61" t="s">
        <v>92</v>
      </c>
      <c r="G43" s="20">
        <f>G45</f>
        <v>52000</v>
      </c>
    </row>
    <row r="44" spans="1:7" x14ac:dyDescent="0.2">
      <c r="A44" s="228"/>
      <c r="B44" s="215"/>
      <c r="C44" s="224"/>
      <c r="D44" s="223"/>
      <c r="E44" s="223"/>
      <c r="F44" s="43" t="s">
        <v>38</v>
      </c>
      <c r="G44" s="25"/>
    </row>
    <row r="45" spans="1:7" ht="18.75" customHeight="1" x14ac:dyDescent="0.2">
      <c r="A45" s="228"/>
      <c r="B45" s="215"/>
      <c r="C45" s="224"/>
      <c r="D45" s="223"/>
      <c r="E45" s="223">
        <v>11001</v>
      </c>
      <c r="F45" s="61" t="s">
        <v>120</v>
      </c>
      <c r="G45" s="20">
        <f>G47</f>
        <v>52000</v>
      </c>
    </row>
    <row r="46" spans="1:7" x14ac:dyDescent="0.2">
      <c r="A46" s="228"/>
      <c r="B46" s="215"/>
      <c r="C46" s="224"/>
      <c r="D46" s="223"/>
      <c r="E46" s="223"/>
      <c r="F46" s="43" t="s">
        <v>39</v>
      </c>
      <c r="G46" s="22"/>
    </row>
    <row r="47" spans="1:7" x14ac:dyDescent="0.2">
      <c r="A47" s="228"/>
      <c r="B47" s="215"/>
      <c r="C47" s="224"/>
      <c r="D47" s="223"/>
      <c r="E47" s="223"/>
      <c r="F47" s="42" t="s">
        <v>25</v>
      </c>
      <c r="G47" s="12">
        <f>G49</f>
        <v>52000</v>
      </c>
    </row>
    <row r="48" spans="1:7" ht="15.75" customHeight="1" x14ac:dyDescent="0.2">
      <c r="A48" s="228"/>
      <c r="B48" s="215"/>
      <c r="C48" s="224"/>
      <c r="D48" s="223"/>
      <c r="E48" s="223"/>
      <c r="F48" s="43" t="s">
        <v>40</v>
      </c>
      <c r="G48" s="12"/>
    </row>
    <row r="49" spans="1:7" x14ac:dyDescent="0.2">
      <c r="A49" s="228"/>
      <c r="B49" s="215"/>
      <c r="C49" s="224"/>
      <c r="D49" s="223"/>
      <c r="E49" s="223"/>
      <c r="F49" s="31" t="s">
        <v>4</v>
      </c>
      <c r="G49" s="9">
        <f>G51</f>
        <v>52000</v>
      </c>
    </row>
    <row r="50" spans="1:7" x14ac:dyDescent="0.2">
      <c r="A50" s="228"/>
      <c r="B50" s="215"/>
      <c r="C50" s="224"/>
      <c r="D50" s="223"/>
      <c r="E50" s="223"/>
      <c r="F50" s="31" t="s">
        <v>5</v>
      </c>
      <c r="G50" s="27">
        <f>G51</f>
        <v>52000</v>
      </c>
    </row>
    <row r="51" spans="1:7" x14ac:dyDescent="0.2">
      <c r="A51" s="228"/>
      <c r="B51" s="215"/>
      <c r="C51" s="224"/>
      <c r="D51" s="223"/>
      <c r="E51" s="223"/>
      <c r="F51" s="31" t="s">
        <v>78</v>
      </c>
      <c r="G51" s="27">
        <f>G53</f>
        <v>52000</v>
      </c>
    </row>
    <row r="52" spans="1:7" x14ac:dyDescent="0.2">
      <c r="A52" s="228"/>
      <c r="B52" s="215"/>
      <c r="C52" s="224"/>
      <c r="D52" s="223"/>
      <c r="E52" s="223"/>
      <c r="F52" s="13" t="s">
        <v>77</v>
      </c>
      <c r="G52" s="27"/>
    </row>
    <row r="53" spans="1:7" x14ac:dyDescent="0.2">
      <c r="A53" s="229"/>
      <c r="B53" s="216"/>
      <c r="C53" s="224"/>
      <c r="D53" s="223"/>
      <c r="E53" s="223"/>
      <c r="F53" s="13" t="s">
        <v>79</v>
      </c>
      <c r="G53" s="12">
        <f>+'1'!C11</f>
        <v>52000</v>
      </c>
    </row>
    <row r="54" spans="1:7" s="68" customFormat="1" x14ac:dyDescent="0.2">
      <c r="A54" s="226"/>
      <c r="B54" s="224" t="s">
        <v>82</v>
      </c>
      <c r="C54" s="223"/>
      <c r="D54" s="223"/>
      <c r="E54" s="223"/>
      <c r="F54" s="19" t="s">
        <v>83</v>
      </c>
      <c r="G54" s="20">
        <f>+G56+G89</f>
        <v>1416568.8</v>
      </c>
    </row>
    <row r="55" spans="1:7" x14ac:dyDescent="0.2">
      <c r="A55" s="226"/>
      <c r="B55" s="224"/>
      <c r="C55" s="223"/>
      <c r="D55" s="223"/>
      <c r="E55" s="223"/>
      <c r="F55" s="21" t="s">
        <v>2</v>
      </c>
      <c r="G55" s="22"/>
    </row>
    <row r="56" spans="1:7" x14ac:dyDescent="0.2">
      <c r="A56" s="226"/>
      <c r="B56" s="224"/>
      <c r="C56" s="214" t="s">
        <v>30</v>
      </c>
      <c r="D56" s="223"/>
      <c r="E56" s="223"/>
      <c r="F56" s="23" t="s">
        <v>111</v>
      </c>
      <c r="G56" s="20">
        <f>+G60</f>
        <v>966568.8</v>
      </c>
    </row>
    <row r="57" spans="1:7" x14ac:dyDescent="0.2">
      <c r="A57" s="226"/>
      <c r="B57" s="224"/>
      <c r="C57" s="215"/>
      <c r="D57" s="223"/>
      <c r="E57" s="223"/>
      <c r="F57" s="24" t="s">
        <v>2</v>
      </c>
      <c r="G57" s="25"/>
    </row>
    <row r="58" spans="1:7" x14ac:dyDescent="0.2">
      <c r="A58" s="226"/>
      <c r="B58" s="224"/>
      <c r="C58" s="215"/>
      <c r="D58" s="223"/>
      <c r="E58" s="223"/>
      <c r="F58" s="19" t="s">
        <v>25</v>
      </c>
      <c r="G58" s="20">
        <f>G60</f>
        <v>966568.8</v>
      </c>
    </row>
    <row r="59" spans="1:7" x14ac:dyDescent="0.2">
      <c r="A59" s="226"/>
      <c r="B59" s="224"/>
      <c r="C59" s="215"/>
      <c r="D59" s="223"/>
      <c r="E59" s="223"/>
      <c r="F59" s="21" t="s">
        <v>2</v>
      </c>
      <c r="G59" s="25"/>
    </row>
    <row r="60" spans="1:7" x14ac:dyDescent="0.2">
      <c r="A60" s="226"/>
      <c r="B60" s="224"/>
      <c r="C60" s="215"/>
      <c r="D60" s="223">
        <v>1207</v>
      </c>
      <c r="E60" s="223"/>
      <c r="F60" s="61" t="s">
        <v>93</v>
      </c>
      <c r="G60" s="20">
        <f>+G62+G71+G80</f>
        <v>966568.8</v>
      </c>
    </row>
    <row r="61" spans="1:7" x14ac:dyDescent="0.2">
      <c r="A61" s="226"/>
      <c r="B61" s="224"/>
      <c r="C61" s="215"/>
      <c r="D61" s="223"/>
      <c r="E61" s="223"/>
      <c r="F61" s="43" t="s">
        <v>38</v>
      </c>
      <c r="G61" s="25"/>
    </row>
    <row r="62" spans="1:7" ht="30.75" customHeight="1" x14ac:dyDescent="0.2">
      <c r="A62" s="226"/>
      <c r="B62" s="224"/>
      <c r="C62" s="215"/>
      <c r="D62" s="223"/>
      <c r="E62" s="223">
        <v>11001</v>
      </c>
      <c r="F62" s="61" t="s">
        <v>112</v>
      </c>
      <c r="G62" s="20">
        <f>G64</f>
        <v>911568.8</v>
      </c>
    </row>
    <row r="63" spans="1:7" x14ac:dyDescent="0.2">
      <c r="A63" s="226"/>
      <c r="B63" s="224"/>
      <c r="C63" s="215"/>
      <c r="D63" s="223"/>
      <c r="E63" s="223"/>
      <c r="F63" s="43" t="s">
        <v>39</v>
      </c>
      <c r="G63" s="22"/>
    </row>
    <row r="64" spans="1:7" x14ac:dyDescent="0.2">
      <c r="A64" s="226"/>
      <c r="B64" s="224"/>
      <c r="C64" s="215"/>
      <c r="D64" s="223"/>
      <c r="E64" s="223"/>
      <c r="F64" s="42" t="s">
        <v>25</v>
      </c>
      <c r="G64" s="12">
        <f>G66</f>
        <v>911568.8</v>
      </c>
    </row>
    <row r="65" spans="1:10" ht="15.75" customHeight="1" x14ac:dyDescent="0.2">
      <c r="A65" s="226"/>
      <c r="B65" s="224"/>
      <c r="C65" s="215"/>
      <c r="D65" s="223"/>
      <c r="E65" s="223"/>
      <c r="F65" s="43" t="s">
        <v>40</v>
      </c>
      <c r="G65" s="12"/>
    </row>
    <row r="66" spans="1:10" x14ac:dyDescent="0.2">
      <c r="A66" s="226"/>
      <c r="B66" s="224"/>
      <c r="C66" s="215"/>
      <c r="D66" s="223"/>
      <c r="E66" s="223"/>
      <c r="F66" s="31" t="s">
        <v>4</v>
      </c>
      <c r="G66" s="9">
        <f>G68</f>
        <v>911568.8</v>
      </c>
    </row>
    <row r="67" spans="1:10" x14ac:dyDescent="0.2">
      <c r="A67" s="226"/>
      <c r="B67" s="224"/>
      <c r="C67" s="215"/>
      <c r="D67" s="223"/>
      <c r="E67" s="223"/>
      <c r="F67" s="31" t="s">
        <v>5</v>
      </c>
      <c r="G67" s="27">
        <f>G68</f>
        <v>911568.8</v>
      </c>
    </row>
    <row r="68" spans="1:10" x14ac:dyDescent="0.2">
      <c r="A68" s="226"/>
      <c r="B68" s="224"/>
      <c r="C68" s="215"/>
      <c r="D68" s="223"/>
      <c r="E68" s="223"/>
      <c r="F68" s="31" t="s">
        <v>78</v>
      </c>
      <c r="G68" s="27">
        <f>G70</f>
        <v>911568.8</v>
      </c>
    </row>
    <row r="69" spans="1:10" x14ac:dyDescent="0.2">
      <c r="A69" s="226"/>
      <c r="B69" s="224"/>
      <c r="C69" s="215"/>
      <c r="D69" s="223"/>
      <c r="E69" s="223"/>
      <c r="F69" s="26" t="s">
        <v>77</v>
      </c>
      <c r="G69" s="27"/>
    </row>
    <row r="70" spans="1:10" x14ac:dyDescent="0.2">
      <c r="A70" s="226"/>
      <c r="B70" s="224"/>
      <c r="C70" s="215"/>
      <c r="D70" s="223"/>
      <c r="E70" s="223"/>
      <c r="F70" s="26" t="s">
        <v>113</v>
      </c>
      <c r="G70" s="12">
        <f>+'2'!D96</f>
        <v>911568.8</v>
      </c>
      <c r="J70" s="40"/>
    </row>
    <row r="71" spans="1:10" s="73" customFormat="1" ht="30.75" customHeight="1" x14ac:dyDescent="0.2">
      <c r="A71" s="226"/>
      <c r="B71" s="224"/>
      <c r="C71" s="215"/>
      <c r="D71" s="225"/>
      <c r="E71" s="225">
        <v>11003</v>
      </c>
      <c r="F71" s="69" t="s">
        <v>256</v>
      </c>
      <c r="G71" s="9">
        <f>G73</f>
        <v>40000</v>
      </c>
    </row>
    <row r="72" spans="1:10" s="73" customFormat="1" x14ac:dyDescent="0.2">
      <c r="A72" s="226"/>
      <c r="B72" s="224"/>
      <c r="C72" s="215"/>
      <c r="D72" s="225"/>
      <c r="E72" s="225"/>
      <c r="F72" s="69" t="s">
        <v>131</v>
      </c>
      <c r="G72" s="12"/>
    </row>
    <row r="73" spans="1:10" s="73" customFormat="1" x14ac:dyDescent="0.2">
      <c r="A73" s="226"/>
      <c r="B73" s="224"/>
      <c r="C73" s="215"/>
      <c r="D73" s="225"/>
      <c r="E73" s="225"/>
      <c r="F73" s="70" t="s">
        <v>132</v>
      </c>
      <c r="G73" s="12">
        <f>G75</f>
        <v>40000</v>
      </c>
    </row>
    <row r="74" spans="1:10" s="73" customFormat="1" ht="15.75" customHeight="1" x14ac:dyDescent="0.2">
      <c r="A74" s="226"/>
      <c r="B74" s="224"/>
      <c r="C74" s="215"/>
      <c r="D74" s="225"/>
      <c r="E74" s="225"/>
      <c r="F74" s="69" t="s">
        <v>133</v>
      </c>
      <c r="G74" s="12"/>
    </row>
    <row r="75" spans="1:10" s="73" customFormat="1" x14ac:dyDescent="0.2">
      <c r="A75" s="226"/>
      <c r="B75" s="224"/>
      <c r="C75" s="215"/>
      <c r="D75" s="225"/>
      <c r="E75" s="225"/>
      <c r="F75" s="69" t="s">
        <v>104</v>
      </c>
      <c r="G75" s="9">
        <f>G77</f>
        <v>40000</v>
      </c>
    </row>
    <row r="76" spans="1:10" s="73" customFormat="1" x14ac:dyDescent="0.2">
      <c r="A76" s="226"/>
      <c r="B76" s="224"/>
      <c r="C76" s="215"/>
      <c r="D76" s="225"/>
      <c r="E76" s="225"/>
      <c r="F76" s="69" t="s">
        <v>105</v>
      </c>
      <c r="G76" s="27">
        <f>G77</f>
        <v>40000</v>
      </c>
    </row>
    <row r="77" spans="1:10" s="73" customFormat="1" x14ac:dyDescent="0.2">
      <c r="A77" s="226"/>
      <c r="B77" s="224"/>
      <c r="C77" s="215"/>
      <c r="D77" s="225"/>
      <c r="E77" s="225"/>
      <c r="F77" s="69" t="s">
        <v>249</v>
      </c>
      <c r="G77" s="27">
        <f>+G79</f>
        <v>40000</v>
      </c>
    </row>
    <row r="78" spans="1:10" s="73" customFormat="1" ht="18" customHeight="1" x14ac:dyDescent="0.2">
      <c r="A78" s="226"/>
      <c r="B78" s="224"/>
      <c r="C78" s="215"/>
      <c r="D78" s="225"/>
      <c r="E78" s="225"/>
      <c r="F78" s="69" t="s">
        <v>250</v>
      </c>
      <c r="G78" s="27"/>
    </row>
    <row r="79" spans="1:10" s="73" customFormat="1" x14ac:dyDescent="0.2">
      <c r="A79" s="226"/>
      <c r="B79" s="224"/>
      <c r="C79" s="215"/>
      <c r="D79" s="225"/>
      <c r="E79" s="225"/>
      <c r="F79" s="69" t="s">
        <v>251</v>
      </c>
      <c r="G79" s="27">
        <f>+'2'!D103</f>
        <v>40000</v>
      </c>
    </row>
    <row r="80" spans="1:10" s="73" customFormat="1" ht="15.75" customHeight="1" x14ac:dyDescent="0.2">
      <c r="A80" s="226"/>
      <c r="B80" s="224"/>
      <c r="C80" s="215"/>
      <c r="D80" s="225"/>
      <c r="E80" s="225">
        <v>11007</v>
      </c>
      <c r="F80" s="69" t="s">
        <v>257</v>
      </c>
      <c r="G80" s="9">
        <f>G82</f>
        <v>15000</v>
      </c>
    </row>
    <row r="81" spans="1:10" s="73" customFormat="1" x14ac:dyDescent="0.2">
      <c r="A81" s="226"/>
      <c r="B81" s="224"/>
      <c r="C81" s="215"/>
      <c r="D81" s="225"/>
      <c r="E81" s="225"/>
      <c r="F81" s="69" t="s">
        <v>131</v>
      </c>
      <c r="G81" s="12"/>
    </row>
    <row r="82" spans="1:10" s="73" customFormat="1" x14ac:dyDescent="0.2">
      <c r="A82" s="226"/>
      <c r="B82" s="224"/>
      <c r="C82" s="215"/>
      <c r="D82" s="225"/>
      <c r="E82" s="225"/>
      <c r="F82" s="70" t="s">
        <v>132</v>
      </c>
      <c r="G82" s="12">
        <f>G84</f>
        <v>15000</v>
      </c>
    </row>
    <row r="83" spans="1:10" s="73" customFormat="1" ht="15.75" customHeight="1" x14ac:dyDescent="0.2">
      <c r="A83" s="226"/>
      <c r="B83" s="224"/>
      <c r="C83" s="215"/>
      <c r="D83" s="225"/>
      <c r="E83" s="225"/>
      <c r="F83" s="69" t="s">
        <v>133</v>
      </c>
      <c r="G83" s="12"/>
    </row>
    <row r="84" spans="1:10" s="73" customFormat="1" x14ac:dyDescent="0.2">
      <c r="A84" s="226"/>
      <c r="B84" s="224"/>
      <c r="C84" s="215"/>
      <c r="D84" s="225"/>
      <c r="E84" s="225"/>
      <c r="F84" s="69" t="s">
        <v>104</v>
      </c>
      <c r="G84" s="9">
        <f>G86</f>
        <v>15000</v>
      </c>
    </row>
    <row r="85" spans="1:10" s="73" customFormat="1" x14ac:dyDescent="0.2">
      <c r="A85" s="226"/>
      <c r="B85" s="224"/>
      <c r="C85" s="215"/>
      <c r="D85" s="225"/>
      <c r="E85" s="225"/>
      <c r="F85" s="69" t="s">
        <v>105</v>
      </c>
      <c r="G85" s="27">
        <f>G86</f>
        <v>15000</v>
      </c>
    </row>
    <row r="86" spans="1:10" s="73" customFormat="1" x14ac:dyDescent="0.2">
      <c r="A86" s="226"/>
      <c r="B86" s="224"/>
      <c r="C86" s="215"/>
      <c r="D86" s="225"/>
      <c r="E86" s="225"/>
      <c r="F86" s="69" t="s">
        <v>134</v>
      </c>
      <c r="G86" s="27">
        <f>+G88</f>
        <v>15000</v>
      </c>
    </row>
    <row r="87" spans="1:10" s="73" customFormat="1" x14ac:dyDescent="0.2">
      <c r="A87" s="226"/>
      <c r="B87" s="224"/>
      <c r="C87" s="215"/>
      <c r="D87" s="225"/>
      <c r="E87" s="225"/>
      <c r="F87" s="69" t="s">
        <v>77</v>
      </c>
      <c r="G87" s="27"/>
    </row>
    <row r="88" spans="1:10" s="73" customFormat="1" x14ac:dyDescent="0.2">
      <c r="A88" s="226"/>
      <c r="B88" s="224"/>
      <c r="C88" s="215"/>
      <c r="D88" s="225"/>
      <c r="E88" s="225"/>
      <c r="F88" s="69" t="s">
        <v>113</v>
      </c>
      <c r="G88" s="12">
        <f>+'2'!D110</f>
        <v>15000</v>
      </c>
      <c r="J88" s="77"/>
    </row>
    <row r="89" spans="1:10" s="68" customFormat="1" x14ac:dyDescent="0.2">
      <c r="A89" s="226"/>
      <c r="B89" s="215"/>
      <c r="C89" s="214" t="s">
        <v>82</v>
      </c>
      <c r="D89" s="211"/>
      <c r="E89" s="211"/>
      <c r="F89" s="19" t="s">
        <v>86</v>
      </c>
      <c r="G89" s="20">
        <f>+G93</f>
        <v>450000</v>
      </c>
    </row>
    <row r="90" spans="1:10" x14ac:dyDescent="0.2">
      <c r="A90" s="226"/>
      <c r="B90" s="215"/>
      <c r="C90" s="215"/>
      <c r="D90" s="212"/>
      <c r="E90" s="212"/>
      <c r="F90" s="24" t="s">
        <v>2</v>
      </c>
      <c r="G90" s="25"/>
    </row>
    <row r="91" spans="1:10" x14ac:dyDescent="0.2">
      <c r="A91" s="226"/>
      <c r="B91" s="215"/>
      <c r="C91" s="215"/>
      <c r="D91" s="212"/>
      <c r="E91" s="212"/>
      <c r="F91" s="19" t="s">
        <v>25</v>
      </c>
      <c r="G91" s="20">
        <f>G93</f>
        <v>450000</v>
      </c>
    </row>
    <row r="92" spans="1:10" x14ac:dyDescent="0.2">
      <c r="A92" s="226"/>
      <c r="B92" s="215"/>
      <c r="C92" s="215"/>
      <c r="D92" s="213"/>
      <c r="E92" s="212"/>
      <c r="F92" s="21" t="s">
        <v>2</v>
      </c>
      <c r="G92" s="25"/>
    </row>
    <row r="93" spans="1:10" s="68" customFormat="1" x14ac:dyDescent="0.2">
      <c r="A93" s="226"/>
      <c r="B93" s="215"/>
      <c r="C93" s="215"/>
      <c r="D93" s="211">
        <v>1200</v>
      </c>
      <c r="E93" s="212"/>
      <c r="F93" s="19" t="s">
        <v>85</v>
      </c>
      <c r="G93" s="20">
        <f>+G95+G104+G113</f>
        <v>450000</v>
      </c>
    </row>
    <row r="94" spans="1:10" x14ac:dyDescent="0.2">
      <c r="A94" s="226"/>
      <c r="B94" s="215"/>
      <c r="C94" s="215"/>
      <c r="D94" s="212"/>
      <c r="E94" s="213"/>
      <c r="F94" s="43" t="s">
        <v>38</v>
      </c>
      <c r="G94" s="25"/>
    </row>
    <row r="95" spans="1:10" s="73" customFormat="1" ht="18.75" customHeight="1" x14ac:dyDescent="0.2">
      <c r="A95" s="226"/>
      <c r="B95" s="215"/>
      <c r="C95" s="215"/>
      <c r="D95" s="212"/>
      <c r="E95" s="220">
        <v>11001</v>
      </c>
      <c r="F95" s="71" t="s">
        <v>248</v>
      </c>
      <c r="G95" s="9">
        <f>G97</f>
        <v>40000</v>
      </c>
    </row>
    <row r="96" spans="1:10" s="73" customFormat="1" x14ac:dyDescent="0.2">
      <c r="A96" s="226"/>
      <c r="B96" s="215"/>
      <c r="C96" s="215"/>
      <c r="D96" s="212"/>
      <c r="E96" s="221"/>
      <c r="F96" s="69" t="s">
        <v>131</v>
      </c>
      <c r="G96" s="12"/>
    </row>
    <row r="97" spans="1:9" s="73" customFormat="1" x14ac:dyDescent="0.2">
      <c r="A97" s="226"/>
      <c r="B97" s="215"/>
      <c r="C97" s="215"/>
      <c r="D97" s="212"/>
      <c r="E97" s="221"/>
      <c r="F97" s="70" t="s">
        <v>132</v>
      </c>
      <c r="G97" s="12">
        <f>G99</f>
        <v>40000</v>
      </c>
    </row>
    <row r="98" spans="1:9" s="73" customFormat="1" ht="15.75" customHeight="1" x14ac:dyDescent="0.2">
      <c r="A98" s="226"/>
      <c r="B98" s="215"/>
      <c r="C98" s="215"/>
      <c r="D98" s="212"/>
      <c r="E98" s="221"/>
      <c r="F98" s="69" t="s">
        <v>133</v>
      </c>
      <c r="G98" s="12"/>
    </row>
    <row r="99" spans="1:9" s="73" customFormat="1" ht="14.25" x14ac:dyDescent="0.2">
      <c r="A99" s="226"/>
      <c r="B99" s="215"/>
      <c r="C99" s="215"/>
      <c r="D99" s="212"/>
      <c r="E99" s="221"/>
      <c r="F99" s="71" t="s">
        <v>104</v>
      </c>
      <c r="G99" s="9">
        <f>G101</f>
        <v>40000</v>
      </c>
    </row>
    <row r="100" spans="1:9" s="73" customFormat="1" ht="14.25" x14ac:dyDescent="0.2">
      <c r="A100" s="226"/>
      <c r="B100" s="215"/>
      <c r="C100" s="215"/>
      <c r="D100" s="212"/>
      <c r="E100" s="221"/>
      <c r="F100" s="71" t="s">
        <v>105</v>
      </c>
      <c r="G100" s="27">
        <f>G101</f>
        <v>40000</v>
      </c>
    </row>
    <row r="101" spans="1:9" s="73" customFormat="1" ht="14.25" x14ac:dyDescent="0.2">
      <c r="A101" s="226"/>
      <c r="B101" s="215"/>
      <c r="C101" s="215"/>
      <c r="D101" s="212"/>
      <c r="E101" s="221"/>
      <c r="F101" s="71" t="s">
        <v>249</v>
      </c>
      <c r="G101" s="27">
        <f>G103</f>
        <v>40000</v>
      </c>
    </row>
    <row r="102" spans="1:9" s="73" customFormat="1" ht="16.5" customHeight="1" x14ac:dyDescent="0.2">
      <c r="A102" s="226"/>
      <c r="B102" s="215"/>
      <c r="C102" s="215"/>
      <c r="D102" s="212"/>
      <c r="E102" s="221"/>
      <c r="F102" s="69" t="s">
        <v>250</v>
      </c>
      <c r="G102" s="27"/>
    </row>
    <row r="103" spans="1:9" s="73" customFormat="1" x14ac:dyDescent="0.2">
      <c r="A103" s="226"/>
      <c r="B103" s="215"/>
      <c r="C103" s="215"/>
      <c r="D103" s="213"/>
      <c r="E103" s="222"/>
      <c r="F103" s="72" t="s">
        <v>251</v>
      </c>
      <c r="G103" s="12">
        <f>+'2'!D30</f>
        <v>40000</v>
      </c>
      <c r="I103" s="74"/>
    </row>
    <row r="104" spans="1:9" s="73" customFormat="1" ht="18.75" customHeight="1" x14ac:dyDescent="0.2">
      <c r="A104" s="226"/>
      <c r="B104" s="215"/>
      <c r="C104" s="215"/>
      <c r="D104" s="159"/>
      <c r="E104" s="220">
        <v>11003</v>
      </c>
      <c r="F104" s="75" t="s">
        <v>87</v>
      </c>
      <c r="G104" s="9">
        <f>G106</f>
        <v>400000</v>
      </c>
    </row>
    <row r="105" spans="1:9" s="73" customFormat="1" x14ac:dyDescent="0.2">
      <c r="A105" s="226"/>
      <c r="B105" s="215"/>
      <c r="C105" s="215"/>
      <c r="D105" s="159"/>
      <c r="E105" s="221"/>
      <c r="F105" s="13" t="s">
        <v>39</v>
      </c>
      <c r="G105" s="12"/>
    </row>
    <row r="106" spans="1:9" s="73" customFormat="1" x14ac:dyDescent="0.2">
      <c r="A106" s="226"/>
      <c r="B106" s="215"/>
      <c r="C106" s="215"/>
      <c r="D106" s="159"/>
      <c r="E106" s="221"/>
      <c r="F106" s="165" t="s">
        <v>25</v>
      </c>
      <c r="G106" s="12">
        <f>G108</f>
        <v>400000</v>
      </c>
    </row>
    <row r="107" spans="1:9" s="73" customFormat="1" ht="15.75" customHeight="1" x14ac:dyDescent="0.2">
      <c r="A107" s="226"/>
      <c r="B107" s="215"/>
      <c r="C107" s="215"/>
      <c r="D107" s="159"/>
      <c r="E107" s="221"/>
      <c r="F107" s="13" t="s">
        <v>40</v>
      </c>
      <c r="G107" s="12"/>
    </row>
    <row r="108" spans="1:9" s="73" customFormat="1" x14ac:dyDescent="0.2">
      <c r="A108" s="226"/>
      <c r="B108" s="215"/>
      <c r="C108" s="215"/>
      <c r="D108" s="159"/>
      <c r="E108" s="221"/>
      <c r="F108" s="164" t="s">
        <v>4</v>
      </c>
      <c r="G108" s="9">
        <f>G110</f>
        <v>400000</v>
      </c>
    </row>
    <row r="109" spans="1:9" s="73" customFormat="1" x14ac:dyDescent="0.2">
      <c r="A109" s="226"/>
      <c r="B109" s="215"/>
      <c r="C109" s="215"/>
      <c r="D109" s="159"/>
      <c r="E109" s="221"/>
      <c r="F109" s="164" t="s">
        <v>5</v>
      </c>
      <c r="G109" s="27">
        <f>G110</f>
        <v>400000</v>
      </c>
    </row>
    <row r="110" spans="1:9" s="73" customFormat="1" x14ac:dyDescent="0.2">
      <c r="A110" s="226"/>
      <c r="B110" s="215"/>
      <c r="C110" s="215"/>
      <c r="D110" s="159"/>
      <c r="E110" s="221"/>
      <c r="F110" s="164" t="s">
        <v>78</v>
      </c>
      <c r="G110" s="27">
        <f>G112</f>
        <v>400000</v>
      </c>
    </row>
    <row r="111" spans="1:9" s="73" customFormat="1" x14ac:dyDescent="0.2">
      <c r="A111" s="226"/>
      <c r="B111" s="215"/>
      <c r="C111" s="215"/>
      <c r="D111" s="159"/>
      <c r="E111" s="221"/>
      <c r="F111" s="13" t="s">
        <v>77</v>
      </c>
      <c r="G111" s="27"/>
    </row>
    <row r="112" spans="1:9" s="73" customFormat="1" x14ac:dyDescent="0.2">
      <c r="A112" s="226"/>
      <c r="B112" s="215"/>
      <c r="C112" s="215"/>
      <c r="D112" s="160"/>
      <c r="E112" s="222"/>
      <c r="F112" s="13" t="s">
        <v>79</v>
      </c>
      <c r="G112" s="12">
        <f>+'2'!D37</f>
        <v>400000</v>
      </c>
      <c r="I112" s="74"/>
    </row>
    <row r="113" spans="1:9" s="73" customFormat="1" ht="29.25" customHeight="1" x14ac:dyDescent="0.2">
      <c r="A113" s="226"/>
      <c r="B113" s="215"/>
      <c r="C113" s="215"/>
      <c r="D113" s="220"/>
      <c r="E113" s="220">
        <v>11006</v>
      </c>
      <c r="F113" s="71" t="s">
        <v>252</v>
      </c>
      <c r="G113" s="9">
        <f>G115</f>
        <v>10000</v>
      </c>
    </row>
    <row r="114" spans="1:9" x14ac:dyDescent="0.2">
      <c r="A114" s="226"/>
      <c r="B114" s="215"/>
      <c r="C114" s="215"/>
      <c r="D114" s="221"/>
      <c r="E114" s="221"/>
      <c r="F114" s="69" t="s">
        <v>131</v>
      </c>
      <c r="G114" s="22"/>
    </row>
    <row r="115" spans="1:9" x14ac:dyDescent="0.2">
      <c r="A115" s="226"/>
      <c r="B115" s="215"/>
      <c r="C115" s="215"/>
      <c r="D115" s="221"/>
      <c r="E115" s="221"/>
      <c r="F115" s="70" t="s">
        <v>132</v>
      </c>
      <c r="G115" s="12">
        <f>G117</f>
        <v>10000</v>
      </c>
    </row>
    <row r="116" spans="1:9" ht="15.75" customHeight="1" x14ac:dyDescent="0.2">
      <c r="A116" s="226"/>
      <c r="B116" s="215"/>
      <c r="C116" s="215"/>
      <c r="D116" s="221"/>
      <c r="E116" s="221"/>
      <c r="F116" s="69" t="s">
        <v>133</v>
      </c>
      <c r="G116" s="12"/>
    </row>
    <row r="117" spans="1:9" x14ac:dyDescent="0.2">
      <c r="A117" s="226"/>
      <c r="B117" s="215"/>
      <c r="C117" s="215"/>
      <c r="D117" s="221"/>
      <c r="E117" s="221"/>
      <c r="F117" s="69" t="s">
        <v>104</v>
      </c>
      <c r="G117" s="9">
        <f>G119</f>
        <v>10000</v>
      </c>
    </row>
    <row r="118" spans="1:9" x14ac:dyDescent="0.2">
      <c r="A118" s="226"/>
      <c r="B118" s="215"/>
      <c r="C118" s="215"/>
      <c r="D118" s="221"/>
      <c r="E118" s="221"/>
      <c r="F118" s="69" t="s">
        <v>105</v>
      </c>
      <c r="G118" s="27">
        <f>G119</f>
        <v>10000</v>
      </c>
    </row>
    <row r="119" spans="1:9" x14ac:dyDescent="0.2">
      <c r="A119" s="226"/>
      <c r="B119" s="215"/>
      <c r="C119" s="215"/>
      <c r="D119" s="221"/>
      <c r="E119" s="221"/>
      <c r="F119" s="69" t="s">
        <v>134</v>
      </c>
      <c r="G119" s="27">
        <f>G121</f>
        <v>10000</v>
      </c>
    </row>
    <row r="120" spans="1:9" x14ac:dyDescent="0.2">
      <c r="A120" s="226"/>
      <c r="B120" s="215"/>
      <c r="C120" s="215"/>
      <c r="D120" s="221"/>
      <c r="E120" s="221"/>
      <c r="F120" s="69" t="s">
        <v>77</v>
      </c>
      <c r="G120" s="27"/>
    </row>
    <row r="121" spans="1:9" x14ac:dyDescent="0.2">
      <c r="A121" s="226"/>
      <c r="B121" s="216"/>
      <c r="C121" s="216"/>
      <c r="D121" s="222"/>
      <c r="E121" s="222"/>
      <c r="F121" s="72" t="s">
        <v>113</v>
      </c>
      <c r="G121" s="12">
        <f>+'2'!D44</f>
        <v>10000</v>
      </c>
      <c r="I121" s="34"/>
    </row>
    <row r="122" spans="1:9" x14ac:dyDescent="0.2">
      <c r="A122" s="227"/>
      <c r="B122" s="214" t="s">
        <v>108</v>
      </c>
      <c r="C122" s="211"/>
      <c r="D122" s="211"/>
      <c r="E122" s="211"/>
      <c r="F122" s="23" t="s">
        <v>109</v>
      </c>
      <c r="G122" s="20">
        <f>+G124</f>
        <v>23186.1</v>
      </c>
    </row>
    <row r="123" spans="1:9" x14ac:dyDescent="0.2">
      <c r="A123" s="228"/>
      <c r="B123" s="215"/>
      <c r="C123" s="213"/>
      <c r="D123" s="212"/>
      <c r="E123" s="212"/>
      <c r="F123" s="21" t="s">
        <v>2</v>
      </c>
      <c r="G123" s="22"/>
    </row>
    <row r="124" spans="1:9" x14ac:dyDescent="0.2">
      <c r="A124" s="228"/>
      <c r="B124" s="215"/>
      <c r="C124" s="214" t="s">
        <v>30</v>
      </c>
      <c r="D124" s="212"/>
      <c r="E124" s="212"/>
      <c r="F124" s="23" t="s">
        <v>103</v>
      </c>
      <c r="G124" s="20">
        <f>G128</f>
        <v>23186.1</v>
      </c>
    </row>
    <row r="125" spans="1:9" x14ac:dyDescent="0.2">
      <c r="A125" s="228"/>
      <c r="B125" s="215"/>
      <c r="C125" s="215"/>
      <c r="D125" s="212"/>
      <c r="E125" s="212"/>
      <c r="F125" s="24" t="s">
        <v>2</v>
      </c>
      <c r="G125" s="25"/>
    </row>
    <row r="126" spans="1:9" x14ac:dyDescent="0.2">
      <c r="A126" s="228"/>
      <c r="B126" s="215"/>
      <c r="C126" s="215"/>
      <c r="D126" s="212"/>
      <c r="E126" s="212"/>
      <c r="F126" s="19" t="s">
        <v>25</v>
      </c>
      <c r="G126" s="20">
        <f>G128</f>
        <v>23186.1</v>
      </c>
    </row>
    <row r="127" spans="1:9" x14ac:dyDescent="0.2">
      <c r="A127" s="228"/>
      <c r="B127" s="215"/>
      <c r="C127" s="215"/>
      <c r="D127" s="213"/>
      <c r="E127" s="212"/>
      <c r="F127" s="21" t="s">
        <v>2</v>
      </c>
      <c r="G127" s="25"/>
    </row>
    <row r="128" spans="1:9" x14ac:dyDescent="0.2">
      <c r="A128" s="228"/>
      <c r="B128" s="215"/>
      <c r="C128" s="215"/>
      <c r="D128" s="211">
        <v>1142</v>
      </c>
      <c r="E128" s="212"/>
      <c r="F128" s="61" t="s">
        <v>91</v>
      </c>
      <c r="G128" s="20">
        <f>G130</f>
        <v>23186.1</v>
      </c>
    </row>
    <row r="129" spans="1:7" x14ac:dyDescent="0.2">
      <c r="A129" s="228"/>
      <c r="B129" s="215"/>
      <c r="C129" s="215"/>
      <c r="D129" s="212"/>
      <c r="E129" s="213"/>
      <c r="F129" s="43" t="s">
        <v>38</v>
      </c>
      <c r="G129" s="25"/>
    </row>
    <row r="130" spans="1:7" ht="15" customHeight="1" x14ac:dyDescent="0.2">
      <c r="A130" s="228"/>
      <c r="B130" s="215"/>
      <c r="C130" s="215"/>
      <c r="D130" s="212"/>
      <c r="E130" s="211">
        <v>11001</v>
      </c>
      <c r="F130" s="61" t="s">
        <v>100</v>
      </c>
      <c r="G130" s="20">
        <f>G132</f>
        <v>23186.1</v>
      </c>
    </row>
    <row r="131" spans="1:7" x14ac:dyDescent="0.2">
      <c r="A131" s="228"/>
      <c r="B131" s="215"/>
      <c r="C131" s="215"/>
      <c r="D131" s="212"/>
      <c r="E131" s="212"/>
      <c r="F131" s="43" t="s">
        <v>39</v>
      </c>
      <c r="G131" s="22"/>
    </row>
    <row r="132" spans="1:7" x14ac:dyDescent="0.2">
      <c r="A132" s="228"/>
      <c r="B132" s="215"/>
      <c r="C132" s="215"/>
      <c r="D132" s="212"/>
      <c r="E132" s="212"/>
      <c r="F132" s="42" t="s">
        <v>25</v>
      </c>
      <c r="G132" s="12">
        <f>G134</f>
        <v>23186.1</v>
      </c>
    </row>
    <row r="133" spans="1:7" ht="15.75" customHeight="1" x14ac:dyDescent="0.2">
      <c r="A133" s="228"/>
      <c r="B133" s="215"/>
      <c r="C133" s="215"/>
      <c r="D133" s="212"/>
      <c r="E133" s="212"/>
      <c r="F133" s="43" t="s">
        <v>40</v>
      </c>
      <c r="G133" s="12"/>
    </row>
    <row r="134" spans="1:7" x14ac:dyDescent="0.2">
      <c r="A134" s="228"/>
      <c r="B134" s="215"/>
      <c r="C134" s="215"/>
      <c r="D134" s="212"/>
      <c r="E134" s="212"/>
      <c r="F134" s="26" t="s">
        <v>104</v>
      </c>
      <c r="G134" s="9">
        <f>G136</f>
        <v>23186.1</v>
      </c>
    </row>
    <row r="135" spans="1:7" x14ac:dyDescent="0.2">
      <c r="A135" s="228"/>
      <c r="B135" s="215"/>
      <c r="C135" s="215"/>
      <c r="D135" s="212"/>
      <c r="E135" s="212"/>
      <c r="F135" s="26" t="s">
        <v>105</v>
      </c>
      <c r="G135" s="27">
        <f>G136</f>
        <v>23186.1</v>
      </c>
    </row>
    <row r="136" spans="1:7" x14ac:dyDescent="0.2">
      <c r="A136" s="228"/>
      <c r="B136" s="215"/>
      <c r="C136" s="215"/>
      <c r="D136" s="212"/>
      <c r="E136" s="212"/>
      <c r="F136" s="26" t="s">
        <v>106</v>
      </c>
      <c r="G136" s="27">
        <f>G138</f>
        <v>23186.1</v>
      </c>
    </row>
    <row r="137" spans="1:7" x14ac:dyDescent="0.2">
      <c r="A137" s="228"/>
      <c r="B137" s="215"/>
      <c r="C137" s="215"/>
      <c r="D137" s="212"/>
      <c r="E137" s="212"/>
      <c r="F137" s="26" t="s">
        <v>107</v>
      </c>
      <c r="G137" s="27"/>
    </row>
    <row r="138" spans="1:7" ht="27" x14ac:dyDescent="0.2">
      <c r="A138" s="229"/>
      <c r="B138" s="216"/>
      <c r="C138" s="216"/>
      <c r="D138" s="213"/>
      <c r="E138" s="213"/>
      <c r="F138" s="26" t="s">
        <v>110</v>
      </c>
      <c r="G138" s="12">
        <v>23186.1</v>
      </c>
    </row>
    <row r="139" spans="1:7" x14ac:dyDescent="0.2">
      <c r="A139" s="224" t="s">
        <v>65</v>
      </c>
      <c r="B139" s="223"/>
      <c r="C139" s="223"/>
      <c r="D139" s="211"/>
      <c r="E139" s="211"/>
      <c r="F139" s="19" t="s">
        <v>66</v>
      </c>
      <c r="G139" s="20">
        <f>G141</f>
        <v>-1516754.9</v>
      </c>
    </row>
    <row r="140" spans="1:7" x14ac:dyDescent="0.2">
      <c r="A140" s="224"/>
      <c r="B140" s="223"/>
      <c r="C140" s="223"/>
      <c r="D140" s="212"/>
      <c r="E140" s="212"/>
      <c r="F140" s="21" t="s">
        <v>2</v>
      </c>
      <c r="G140" s="22"/>
    </row>
    <row r="141" spans="1:7" x14ac:dyDescent="0.2">
      <c r="A141" s="224"/>
      <c r="B141" s="224" t="s">
        <v>30</v>
      </c>
      <c r="C141" s="223"/>
      <c r="D141" s="212"/>
      <c r="E141" s="212"/>
      <c r="F141" s="19" t="s">
        <v>67</v>
      </c>
      <c r="G141" s="20">
        <f>G143</f>
        <v>-1516754.9</v>
      </c>
    </row>
    <row r="142" spans="1:7" x14ac:dyDescent="0.2">
      <c r="A142" s="224"/>
      <c r="B142" s="224"/>
      <c r="C142" s="223"/>
      <c r="D142" s="212"/>
      <c r="E142" s="212"/>
      <c r="F142" s="21" t="s">
        <v>2</v>
      </c>
      <c r="G142" s="22"/>
    </row>
    <row r="143" spans="1:7" x14ac:dyDescent="0.2">
      <c r="A143" s="224"/>
      <c r="B143" s="224"/>
      <c r="C143" s="224" t="s">
        <v>30</v>
      </c>
      <c r="D143" s="212"/>
      <c r="E143" s="212"/>
      <c r="F143" s="19" t="s">
        <v>51</v>
      </c>
      <c r="G143" s="20">
        <f>G147</f>
        <v>-1516754.9</v>
      </c>
    </row>
    <row r="144" spans="1:7" x14ac:dyDescent="0.2">
      <c r="A144" s="224"/>
      <c r="B144" s="224"/>
      <c r="C144" s="224"/>
      <c r="D144" s="212"/>
      <c r="E144" s="212"/>
      <c r="F144" s="24" t="s">
        <v>2</v>
      </c>
      <c r="G144" s="25"/>
    </row>
    <row r="145" spans="1:7" x14ac:dyDescent="0.2">
      <c r="A145" s="224"/>
      <c r="B145" s="224"/>
      <c r="C145" s="224"/>
      <c r="D145" s="212"/>
      <c r="E145" s="212"/>
      <c r="F145" s="19" t="s">
        <v>53</v>
      </c>
      <c r="G145" s="20">
        <f>G147</f>
        <v>-1516754.9</v>
      </c>
    </row>
    <row r="146" spans="1:7" x14ac:dyDescent="0.2">
      <c r="A146" s="224"/>
      <c r="B146" s="224"/>
      <c r="C146" s="224"/>
      <c r="D146" s="213"/>
      <c r="E146" s="212"/>
      <c r="F146" s="21" t="s">
        <v>2</v>
      </c>
      <c r="G146" s="25"/>
    </row>
    <row r="147" spans="1:7" x14ac:dyDescent="0.2">
      <c r="A147" s="224"/>
      <c r="B147" s="224"/>
      <c r="C147" s="224"/>
      <c r="D147" s="211">
        <v>1139</v>
      </c>
      <c r="E147" s="212"/>
      <c r="F147" s="31" t="s">
        <v>51</v>
      </c>
      <c r="G147" s="20">
        <f>G149</f>
        <v>-1516754.9</v>
      </c>
    </row>
    <row r="148" spans="1:7" x14ac:dyDescent="0.2">
      <c r="A148" s="224"/>
      <c r="B148" s="224"/>
      <c r="C148" s="224"/>
      <c r="D148" s="212"/>
      <c r="E148" s="213"/>
      <c r="F148" s="43" t="s">
        <v>38</v>
      </c>
      <c r="G148" s="25"/>
    </row>
    <row r="149" spans="1:7" x14ac:dyDescent="0.2">
      <c r="A149" s="224"/>
      <c r="B149" s="224"/>
      <c r="C149" s="224"/>
      <c r="D149" s="212"/>
      <c r="E149" s="223">
        <v>11001</v>
      </c>
      <c r="F149" s="31" t="s">
        <v>51</v>
      </c>
      <c r="G149" s="20">
        <f>G151</f>
        <v>-1516754.9</v>
      </c>
    </row>
    <row r="150" spans="1:7" x14ac:dyDescent="0.2">
      <c r="A150" s="224"/>
      <c r="B150" s="224"/>
      <c r="C150" s="224"/>
      <c r="D150" s="212"/>
      <c r="E150" s="223"/>
      <c r="F150" s="43" t="s">
        <v>39</v>
      </c>
      <c r="G150" s="22"/>
    </row>
    <row r="151" spans="1:7" x14ac:dyDescent="0.2">
      <c r="A151" s="224"/>
      <c r="B151" s="224"/>
      <c r="C151" s="224"/>
      <c r="D151" s="212"/>
      <c r="E151" s="223"/>
      <c r="F151" s="42" t="s">
        <v>53</v>
      </c>
      <c r="G151" s="12">
        <f>G153</f>
        <v>-1516754.9</v>
      </c>
    </row>
    <row r="152" spans="1:7" ht="16.5" customHeight="1" x14ac:dyDescent="0.2">
      <c r="A152" s="224"/>
      <c r="B152" s="224"/>
      <c r="C152" s="224"/>
      <c r="D152" s="212"/>
      <c r="E152" s="223"/>
      <c r="F152" s="43" t="s">
        <v>40</v>
      </c>
      <c r="G152" s="12"/>
    </row>
    <row r="153" spans="1:7" x14ac:dyDescent="0.2">
      <c r="A153" s="224"/>
      <c r="B153" s="224"/>
      <c r="C153" s="224"/>
      <c r="D153" s="212"/>
      <c r="E153" s="223"/>
      <c r="F153" s="31" t="s">
        <v>4</v>
      </c>
      <c r="G153" s="9">
        <f>G155</f>
        <v>-1516754.9</v>
      </c>
    </row>
    <row r="154" spans="1:7" x14ac:dyDescent="0.2">
      <c r="A154" s="224"/>
      <c r="B154" s="224"/>
      <c r="C154" s="224"/>
      <c r="D154" s="212"/>
      <c r="E154" s="223"/>
      <c r="F154" s="31" t="s">
        <v>5</v>
      </c>
      <c r="G154" s="9">
        <f>G155</f>
        <v>-1516754.9</v>
      </c>
    </row>
    <row r="155" spans="1:7" x14ac:dyDescent="0.2">
      <c r="A155" s="224"/>
      <c r="B155" s="224"/>
      <c r="C155" s="224"/>
      <c r="D155" s="212"/>
      <c r="E155" s="223"/>
      <c r="F155" s="31" t="s">
        <v>31</v>
      </c>
      <c r="G155" s="9">
        <f>G156</f>
        <v>-1516754.9</v>
      </c>
    </row>
    <row r="156" spans="1:7" x14ac:dyDescent="0.2">
      <c r="A156" s="224"/>
      <c r="B156" s="224"/>
      <c r="C156" s="224"/>
      <c r="D156" s="213"/>
      <c r="E156" s="223"/>
      <c r="F156" s="84" t="s">
        <v>76</v>
      </c>
      <c r="G156" s="12">
        <f>+'1'!C16</f>
        <v>-1516754.9</v>
      </c>
    </row>
  </sheetData>
  <mergeCells count="66">
    <mergeCell ref="A6:C6"/>
    <mergeCell ref="D6:E6"/>
    <mergeCell ref="F6:F7"/>
    <mergeCell ref="D28:D38"/>
    <mergeCell ref="E28:E29"/>
    <mergeCell ref="E30:E38"/>
    <mergeCell ref="A8:F8"/>
    <mergeCell ref="A9:A53"/>
    <mergeCell ref="B9:B10"/>
    <mergeCell ref="C9:C12"/>
    <mergeCell ref="D9:D12"/>
    <mergeCell ref="E9:E12"/>
    <mergeCell ref="A54:A121"/>
    <mergeCell ref="B54:B88"/>
    <mergeCell ref="C54:C55"/>
    <mergeCell ref="D54:D59"/>
    <mergeCell ref="E54:E61"/>
    <mergeCell ref="C56:C88"/>
    <mergeCell ref="D60:D70"/>
    <mergeCell ref="E62:E70"/>
    <mergeCell ref="D71:D79"/>
    <mergeCell ref="E71:E79"/>
    <mergeCell ref="D80:D88"/>
    <mergeCell ref="E80:E88"/>
    <mergeCell ref="B89:B121"/>
    <mergeCell ref="C89:C121"/>
    <mergeCell ref="D89:D92"/>
    <mergeCell ref="E89:E94"/>
    <mergeCell ref="D93:D103"/>
    <mergeCell ref="E95:E103"/>
    <mergeCell ref="E104:E112"/>
    <mergeCell ref="D113:D121"/>
    <mergeCell ref="E113:E121"/>
    <mergeCell ref="A122:A138"/>
    <mergeCell ref="B122:B138"/>
    <mergeCell ref="C122:C123"/>
    <mergeCell ref="D122:D127"/>
    <mergeCell ref="E122:E129"/>
    <mergeCell ref="C124:C138"/>
    <mergeCell ref="D128:D138"/>
    <mergeCell ref="E130:E138"/>
    <mergeCell ref="A139:A156"/>
    <mergeCell ref="B139:B140"/>
    <mergeCell ref="C139:C142"/>
    <mergeCell ref="D139:D146"/>
    <mergeCell ref="E139:E148"/>
    <mergeCell ref="B141:B156"/>
    <mergeCell ref="C143:C156"/>
    <mergeCell ref="D147:D156"/>
    <mergeCell ref="E149:E156"/>
    <mergeCell ref="C13:C38"/>
    <mergeCell ref="B11:B53"/>
    <mergeCell ref="A1:G1"/>
    <mergeCell ref="A2:G2"/>
    <mergeCell ref="A3:G3"/>
    <mergeCell ref="A4:G4"/>
    <mergeCell ref="A5:G5"/>
    <mergeCell ref="C39:C53"/>
    <mergeCell ref="D39:D42"/>
    <mergeCell ref="E39:E44"/>
    <mergeCell ref="D43:D53"/>
    <mergeCell ref="E45:E53"/>
    <mergeCell ref="D13:D16"/>
    <mergeCell ref="E13:E18"/>
    <mergeCell ref="D17:D27"/>
    <mergeCell ref="E19:E2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1</vt:i4>
      </vt:variant>
    </vt:vector>
  </HeadingPairs>
  <TitlesOfParts>
    <vt:vector size="9" baseType="lpstr">
      <vt:lpstr>1</vt:lpstr>
      <vt:lpstr>2</vt:lpstr>
      <vt:lpstr>3</vt:lpstr>
      <vt:lpstr>4.</vt:lpstr>
      <vt:lpstr>5.</vt:lpstr>
      <vt:lpstr>6.</vt:lpstr>
      <vt:lpstr>7.</vt:lpstr>
      <vt:lpstr>8.</vt:lpstr>
      <vt:lpstr>'3'!Print_Titles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Gevorgyan</dc:creator>
  <cp:keywords>https:/mul2-moh.gov.am/tasks/168406/oneclick/Havelvatsner.xlsx?token=b285b576d8edd455dfbb766df9f1c9f1</cp:keywords>
  <cp:lastModifiedBy>Hasmik Mnatsakanyan</cp:lastModifiedBy>
  <cp:lastPrinted>2022-12-13T08:44:35Z</cp:lastPrinted>
  <dcterms:created xsi:type="dcterms:W3CDTF">1996-10-14T23:33:28Z</dcterms:created>
  <dcterms:modified xsi:type="dcterms:W3CDTF">2022-12-14T15:15:16Z</dcterms:modified>
</cp:coreProperties>
</file>