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29" windowHeight="7669" tabRatio="778" activeTab="1"/>
  </bookViews>
  <sheets>
    <sheet name="Հավելված N 1" sheetId="32" r:id="rId1"/>
    <sheet name="Հավելված N 2" sheetId="36" r:id="rId2"/>
    <sheet name="Հավելված N 3" sheetId="35" r:id="rId3"/>
    <sheet name="Հավելված N 4" sheetId="58" r:id="rId4"/>
    <sheet name="Հավելված N 5" sheetId="41" r:id="rId5"/>
  </sheets>
  <definedNames>
    <definedName name="a" localSheetId="3">#REF!</definedName>
    <definedName name="a">#REF!</definedName>
    <definedName name="AgencyCode" localSheetId="0">#REF!</definedName>
    <definedName name="AgencyCode" localSheetId="3">#REF!</definedName>
    <definedName name="AgencyCode">#REF!</definedName>
    <definedName name="AgencyName" localSheetId="0">#REF!</definedName>
    <definedName name="AgencyName" localSheetId="3">#REF!</definedName>
    <definedName name="AgencyName">#REF!</definedName>
    <definedName name="davit" localSheetId="3">#REF!</definedName>
    <definedName name="davit">#REF!</definedName>
    <definedName name="Functional1" localSheetId="0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PANature" localSheetId="0">#REF!</definedName>
    <definedName name="PANature" localSheetId="3">#REF!</definedName>
    <definedName name="PANature">#REF!</definedName>
    <definedName name="PAType" localSheetId="0">#REF!</definedName>
    <definedName name="PAType" localSheetId="3">#REF!</definedName>
    <definedName name="PAType">#REF!</definedName>
    <definedName name="Performance2" localSheetId="0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3">#REF!</definedName>
    <definedName name="PerformanceType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F13" i="36"/>
  <c r="G13"/>
  <c r="H13"/>
  <c r="E13"/>
  <c r="F15"/>
  <c r="G15"/>
  <c r="H15"/>
  <c r="E15"/>
  <c r="F17"/>
  <c r="G17"/>
  <c r="H17"/>
  <c r="E17"/>
  <c r="D18" l="1"/>
  <c r="G19"/>
  <c r="H19"/>
  <c r="E19"/>
  <c r="G29"/>
  <c r="H29"/>
  <c r="E29"/>
  <c r="E21"/>
  <c r="F30" l="1"/>
  <c r="F31"/>
  <c r="I11" i="41"/>
  <c r="I14"/>
  <c r="I13" s="1"/>
  <c r="F29" i="36" l="1"/>
  <c r="F19" s="1"/>
  <c r="D30"/>
  <c r="E29" i="35" s="1"/>
  <c r="D31" i="36"/>
  <c r="E30" i="35" s="1"/>
  <c r="D15" i="36" l="1"/>
  <c r="D17"/>
  <c r="E28" i="35"/>
  <c r="I12" i="41"/>
  <c r="G21" i="36" l="1"/>
  <c r="H21"/>
  <c r="D27" l="1"/>
  <c r="E24" i="35" s="1"/>
  <c r="G19" i="58" s="1"/>
  <c r="D26" i="36"/>
  <c r="E23" i="35" s="1"/>
  <c r="G18" i="58" s="1"/>
  <c r="D25" i="36"/>
  <c r="E22" i="35" s="1"/>
  <c r="G17" i="58" s="1"/>
  <c r="D24" i="36"/>
  <c r="E21" i="35" s="1"/>
  <c r="G16" i="58" s="1"/>
  <c r="D23" i="36"/>
  <c r="E20" i="35" s="1"/>
  <c r="G15" i="58" s="1"/>
  <c r="D22" i="36"/>
  <c r="E19" i="35" s="1"/>
  <c r="G14" i="58" s="1"/>
  <c r="F21" i="36" l="1"/>
  <c r="D28" l="1"/>
  <c r="E25" i="35" s="1"/>
  <c r="E18" l="1"/>
  <c r="G20" i="58"/>
  <c r="G13" s="1"/>
  <c r="D24" i="32" l="1"/>
  <c r="D23" s="1"/>
  <c r="D22" s="1"/>
  <c r="D21" s="1"/>
  <c r="G12" i="58"/>
  <c r="G11" s="1"/>
  <c r="G10" s="1"/>
  <c r="E16" i="35"/>
  <c r="D21" i="36"/>
  <c r="D28" i="32" l="1"/>
  <c r="D27" s="1"/>
  <c r="D26" s="1"/>
  <c r="D25" s="1"/>
  <c r="D20" s="1"/>
  <c r="D18" s="1"/>
  <c r="D16" s="1"/>
  <c r="D14" s="1"/>
  <c r="D12" s="1"/>
  <c r="D29" i="36"/>
  <c r="D19" l="1"/>
  <c r="E26" i="35" l="1"/>
  <c r="E14" l="1"/>
  <c r="E12" s="1"/>
  <c r="D10" i="32" l="1"/>
  <c r="E11" i="36" l="1"/>
  <c r="D13"/>
  <c r="G11"/>
  <c r="F11"/>
  <c r="H11"/>
  <c r="D11" l="1"/>
</calcChain>
</file>

<file path=xl/sharedStrings.xml><?xml version="1.0" encoding="utf-8"?>
<sst xmlns="http://schemas.openxmlformats.org/spreadsheetml/2006/main" count="147" uniqueCount="98">
  <si>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</si>
  <si>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</si>
  <si>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</si>
  <si>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</si>
  <si>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</si>
  <si>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</si>
  <si>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ԸՆԹԱՑԻԿ ԾԱԽՍԵՐ</t>
  </si>
  <si>
    <t xml:space="preserve"> ԸՆԴԱՄԵՆԸ</t>
  </si>
  <si>
    <t>հազ. դրամներով</t>
  </si>
  <si>
    <t>այդ թվում</t>
  </si>
  <si>
    <t>ՀՀ կրթության, գիտության, մշակույթի և սպորտի նախարարություն</t>
  </si>
  <si>
    <t>Կրթությանը տրամադրվող օժանդակ ծառայություններ</t>
  </si>
  <si>
    <t xml:space="preserve">այդ թվում՝ բյուջետային ծախսերի տնտեսագիտական դասակարգման հոդվածներ
</t>
  </si>
  <si>
    <t>ԸՆԴԱՄԵՆԸ ԾԱԽՍԵՐ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</si>
  <si>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</si>
  <si>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</si>
  <si>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</si>
  <si>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</si>
  <si>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</si>
  <si>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</si>
  <si>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</si>
  <si>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</si>
  <si>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</si>
  <si>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</si>
  <si>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</si>
  <si>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</si>
  <si>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</si>
  <si>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</si>
  <si>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</si>
  <si>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</si>
  <si>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</si>
  <si>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</si>
  <si>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</si>
  <si>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</si>
  <si>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</si>
  <si>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</si>
  <si>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</si>
  <si>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</si>
  <si>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</si>
  <si>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ԳՀ</t>
  </si>
  <si>
    <t>Բաժին N 09</t>
  </si>
  <si>
    <t>Խումբ N 06</t>
  </si>
  <si>
    <t>Դաս N 01</t>
  </si>
  <si>
    <t xml:space="preserve"> ՄԱՍ II.  ԱՇԽԱՏԱՆՔՆԵՐ</t>
  </si>
  <si>
    <t xml:space="preserve"> դրամ</t>
  </si>
  <si>
    <t>Հավելված N 1</t>
  </si>
  <si>
    <t>Հավելված N 2</t>
  </si>
  <si>
    <t xml:space="preserve"> ______________ ի    ___Ն որոշման</t>
  </si>
  <si>
    <t>Հավելված N 3</t>
  </si>
  <si>
    <t>Հավելված N 4</t>
  </si>
  <si>
    <t>այդ թվում` ըստ ուղղությունների</t>
  </si>
  <si>
    <t xml:space="preserve">Ցուցանիշների փոփոխությունը (ավելացումները նշված են դրական նշանով)  </t>
  </si>
  <si>
    <t>Ընդամենը</t>
  </si>
  <si>
    <t>ՀՀ Տավուշի մարզ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</si>
  <si>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</si>
  <si>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</si>
  <si>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</si>
  <si>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</si>
  <si>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Ապահով դպրոց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</si>
  <si>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</si>
  <si>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ՀՀ կառավարության  2022 թվականի </t>
  </si>
  <si>
    <t>ՀՀ կառավարության  2022 թվականի</t>
  </si>
  <si>
    <t>Հավելված N 5</t>
  </si>
  <si>
    <t>Կրթական օբյեկտների շենքային պայմանների բարելավում</t>
  </si>
  <si>
    <t>1183-32001</t>
  </si>
  <si>
    <t xml:space="preserve"> Կրթական օբյեկտների շենքային պայմանների բարելավում</t>
  </si>
  <si>
    <t>ՀՀ Արագածոտնի մարզ</t>
  </si>
  <si>
    <t>Ցուցանիշների փոփոխությունը (ավելացումները նշված են դրական նշանով, իսկ նվազեցումները՝ փակագծերում)</t>
  </si>
  <si>
    <t>ՀՀ Արագածոտնի մարզպետարան</t>
  </si>
  <si>
    <t>«Ակունքի միջնակարգ դպրոց» ՊՈԱԿ</t>
  </si>
  <si>
    <t>«Դավթաշենի Ա.Վարդանյանի անվան միջնակարգ դպրոց» ՊՈԱԿ</t>
  </si>
  <si>
    <t>«Փարպիի Ղազար Փարպեցու անվան միջնակարգ դպրոց» ՊՈԱԿ</t>
  </si>
  <si>
    <t>«Արտենիի թիվ 1 միջնակարգ դպրոց» ՊՈԱԿ</t>
  </si>
  <si>
    <t>«Ներքին Սասնաշենի Հ.Հովհաննիսյանի անվան միջնակարգ դպրոց» ՊՈԱԿ</t>
  </si>
  <si>
    <t>«Արտենիի թիվ 2 հիմնական դպրոց» ՊՈԱԿ</t>
  </si>
  <si>
    <t>«Այգեձորի միջնակարգ դպրոց» ՊՈԱԿ</t>
  </si>
  <si>
    <t>«Գետահովիտի միջնակարգ դպրոց» ՊՈԱԿ</t>
  </si>
  <si>
    <t>ՀՀ Տավուշի մարզպետարան</t>
  </si>
  <si>
    <t>ՀԱՅԱՍՏԱՆԻ ՀԱՆՐԱՊԵՏՈՒԹՅԱՆ ԿԱՌԱՎԱՐՈՒԹՅԱՆ 2021 ԹՎԱԿԱՆԻ ԴԵԿՏԵՄԲԵՐԻ 23-Ի N 2121-Ն ՈՐՈՇՄԱՆ N 5 ՀԱՎԵԼՎԱԾԻ N 7 ԱՂՅՈՒՍԱԿՈՒՄ ԿԱՏԱՐՎՈՂ ԼՐԱՑՈՒՄՆԵՐԸ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</si>
  <si>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</si>
  <si>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</si>
  <si>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</si>
  <si>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</si>
  <si>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</si>
  <si>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կենտրոնական ջեռուցման համակարգի տեղադրման աշխատանքներ</t>
  </si>
  <si>
    <t xml:space="preserve"> այլ շենքերի, շինությունների հիմնանորոգում</t>
  </si>
  <si>
    <t>45611300-3</t>
  </si>
  <si>
    <t>«ՀԱՅԱUՏԱՆԻ ՀԱՆՐԱՊԵՏՈՒԹՅԱՆ 2022 ԹՎԱԿԱՆԻ ՊԵՏԱԿԱՆ ԲՅՈՒՋԵԻ ՄԱUԻՆ» ՀԱՅԱUՏԱՆԻ ՀԱՆՐԱՊԵՏՈՒԹՅԱՆ OՐԵՆՔԻ N 1 ՀԱՎԵԼՎԱԾԻ N 3 ԱՂՅՈՒՍԱԿՈՒՄ ԿԱՏԱՐՎՈՂ ՓՈՓՈԽՈՒԹՅՈՒՆՆԵՐԸ ԵՎ ԼՐԱՑՈՒՄԸ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</si>
  <si>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ԼՐԱՑՈՒՄԸ</t>
  </si>
  <si>
    <t xml:space="preserve">ՀԱՅԱՍՏԱՆԻ ՀԱՆՐԱՊԵՏՈՒԹՅԱՆ ԿԱՌԱՎԱՐՈՒԹՅԱՆ 2021 ԹՎԱԿԱՆԻ ԴԵԿՏԵՄԲԵՐԻ 23-Ի 
N 2121-Ն ՈՐՈՇՄԱՆ N 10 ՀԱՎԵԼՎԱԾՈՒՄ ԿԱՏԱՐՎՈՂ ՓՈՓՈԽՈՒԹՅՈՒՆԸ ԵՎ ԼՐԱՑՈՒՄԸ
</t>
  </si>
  <si>
    <t>ՀԱՅԱՍՏԱՆԻ ՀԱՆՐԱՊԵՏՈՒԹՅԱՆ ԿԱՌԱՎԱՐՈՒԹՅԱՆ 2021 ԹՎԱԿԱՆԻ ԴԵԿՏԵՄԲԵՐԻ 23-Ի N2121-Ն ՈՐՈՇՄԱՆ N 4 ՀԱՎԵԼՎԱԾՈՒՄ ԿԱՏԱՐՎՈՂ  ՓՈՓՈԽՈՒԹՅՈՒՆԸ ԵՎ ԼՐԱՑՈՒՄԸ</t>
  </si>
  <si>
    <t>«Արտենիի հիմնական դպրոց» ՊՈԱԿ</t>
  </si>
  <si>
    <t>«Աշտարակի Սմբատ Շահազիզի անվան հ. 2 հիմնական դպրոց» ՊՈԱԿ</t>
  </si>
  <si>
    <t>ՀԲՄ</t>
  </si>
  <si>
    <t>45331100-505</t>
  </si>
  <si>
    <t xml:space="preserve"> Աջակցություն համայնքներին մարզական հաստատությունների շենքային պայմանների բարելավման համար</t>
  </si>
  <si>
    <t>Երևան քաղաք</t>
  </si>
  <si>
    <t>«Երևանի թենիսի և բադմինթոնի մանկապատանեկան մարզադպրոց» ՀՈԱԿ</t>
  </si>
</sst>
</file>

<file path=xl/styles.xml><?xml version="1.0" encoding="utf-8"?>
<styleSheet xmlns="http://schemas.openxmlformats.org/spreadsheetml/2006/main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General_)"/>
  </numFmts>
  <fonts count="8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i/>
      <sz val="12"/>
      <color rgb="FFFF0000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027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3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3" fillId="0" borderId="0">
      <alignment horizontal="left" vertical="top" wrapText="1"/>
    </xf>
    <xf numFmtId="0" fontId="14" fillId="0" borderId="0"/>
    <xf numFmtId="43" fontId="14" fillId="0" borderId="0" applyFont="0" applyFill="0" applyBorder="0" applyAlignment="0" applyProtection="0"/>
    <xf numFmtId="0" fontId="16" fillId="0" borderId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12" applyNumberFormat="0" applyAlignment="0" applyProtection="0"/>
    <xf numFmtId="0" fontId="24" fillId="7" borderId="13" applyNumberFormat="0" applyAlignment="0" applyProtection="0"/>
    <xf numFmtId="0" fontId="25" fillId="7" borderId="12" applyNumberFormat="0" applyAlignment="0" applyProtection="0"/>
    <xf numFmtId="0" fontId="26" fillId="0" borderId="14" applyNumberFormat="0" applyFill="0" applyAlignment="0" applyProtection="0"/>
    <xf numFmtId="0" fontId="27" fillId="8" borderId="15" applyNumberFormat="0" applyAlignment="0" applyProtection="0"/>
    <xf numFmtId="0" fontId="28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14" borderId="0" applyNumberFormat="0" applyBorder="0" applyAlignment="0" applyProtection="0"/>
    <xf numFmtId="0" fontId="7" fillId="9" borderId="16" applyNumberFormat="0" applyFont="0" applyAlignment="0" applyProtection="0"/>
    <xf numFmtId="0" fontId="33" fillId="33" borderId="0" applyNumberFormat="0" applyBorder="0" applyAlignment="0" applyProtection="0"/>
    <xf numFmtId="0" fontId="33" fillId="21" borderId="0" applyNumberFormat="0" applyBorder="0" applyAlignment="0" applyProtection="0"/>
    <xf numFmtId="0" fontId="33" fillId="10" borderId="0" applyNumberFormat="0" applyBorder="0" applyAlignment="0" applyProtection="0"/>
    <xf numFmtId="0" fontId="33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3" fillId="17" borderId="0" applyNumberFormat="0" applyBorder="0" applyAlignment="0" applyProtection="0"/>
    <xf numFmtId="0" fontId="41" fillId="0" borderId="0" applyNumberFormat="0" applyFill="0" applyBorder="0" applyAlignment="0" applyProtection="0"/>
    <xf numFmtId="0" fontId="33" fillId="13" borderId="0" applyNumberFormat="0" applyBorder="0" applyAlignment="0" applyProtection="0"/>
    <xf numFmtId="0" fontId="39" fillId="0" borderId="9" applyNumberFormat="0" applyFill="0" applyAlignment="0" applyProtection="0"/>
    <xf numFmtId="0" fontId="33" fillId="25" borderId="0" applyNumberFormat="0" applyBorder="0" applyAlignment="0" applyProtection="0"/>
    <xf numFmtId="0" fontId="41" fillId="0" borderId="11" applyNumberFormat="0" applyFill="0" applyAlignment="0" applyProtection="0"/>
    <xf numFmtId="0" fontId="48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3" fillId="0" borderId="14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3" fillId="29" borderId="0" applyNumberFormat="0" applyBorder="0" applyAlignment="0" applyProtection="0"/>
    <xf numFmtId="0" fontId="37" fillId="0" borderId="0" applyNumberFormat="0" applyFill="0" applyBorder="0" applyAlignment="0" applyProtection="0"/>
    <xf numFmtId="0" fontId="33" fillId="22" borderId="0" applyNumberFormat="0" applyBorder="0" applyAlignment="0" applyProtection="0"/>
    <xf numFmtId="0" fontId="44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5" fillId="7" borderId="12" applyNumberFormat="0" applyAlignment="0" applyProtection="0"/>
    <xf numFmtId="0" fontId="38" fillId="3" borderId="0" applyNumberFormat="0" applyBorder="0" applyAlignment="0" applyProtection="0"/>
    <xf numFmtId="0" fontId="45" fillId="7" borderId="13" applyNumberFormat="0" applyAlignment="0" applyProtection="0"/>
    <xf numFmtId="0" fontId="42" fillId="6" borderId="12" applyNumberFormat="0" applyAlignment="0" applyProtection="0"/>
    <xf numFmtId="0" fontId="40" fillId="0" borderId="10" applyNumberFormat="0" applyFill="0" applyAlignment="0" applyProtection="0"/>
    <xf numFmtId="0" fontId="46" fillId="0" borderId="0" applyNumberFormat="0" applyFill="0" applyBorder="0" applyAlignment="0" applyProtection="0"/>
    <xf numFmtId="0" fontId="33" fillId="26" borderId="0" applyNumberFormat="0" applyBorder="0" applyAlignment="0" applyProtection="0"/>
    <xf numFmtId="0" fontId="36" fillId="8" borderId="15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7" fillId="0" borderId="17" applyNumberFormat="0" applyFill="0" applyAlignment="0" applyProtection="0"/>
    <xf numFmtId="0" fontId="33" fillId="18" borderId="0" applyNumberFormat="0" applyBorder="0" applyAlignment="0" applyProtection="0"/>
    <xf numFmtId="0" fontId="12" fillId="27" borderId="0" applyNumberFormat="0" applyBorder="0" applyAlignment="0" applyProtection="0"/>
    <xf numFmtId="0" fontId="34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0" fillId="0" borderId="0"/>
    <xf numFmtId="0" fontId="51" fillId="5" borderId="0" applyNumberFormat="0" applyBorder="0" applyAlignment="0" applyProtection="0"/>
    <xf numFmtId="0" fontId="16" fillId="0" borderId="0"/>
    <xf numFmtId="0" fontId="10" fillId="0" borderId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43" borderId="0" applyNumberFormat="0" applyBorder="0" applyAlignment="0" applyProtection="0"/>
    <xf numFmtId="0" fontId="49" fillId="44" borderId="0" applyNumberFormat="0" applyBorder="0" applyAlignment="0" applyProtection="0"/>
    <xf numFmtId="0" fontId="49" fillId="38" borderId="0" applyNumberFormat="0" applyBorder="0" applyAlignment="0" applyProtection="0"/>
    <xf numFmtId="0" fontId="49" fillId="37" borderId="0" applyNumberFormat="0" applyBorder="0" applyAlignment="0" applyProtection="0"/>
    <xf numFmtId="0" fontId="49" fillId="43" borderId="0" applyNumberFormat="0" applyBorder="0" applyAlignment="0" applyProtection="0"/>
    <xf numFmtId="0" fontId="49" fillId="45" borderId="0" applyNumberFormat="0" applyBorder="0" applyAlignment="0" applyProtection="0"/>
    <xf numFmtId="0" fontId="52" fillId="46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0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50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51" borderId="0" applyNumberFormat="0" applyBorder="0" applyAlignment="0" applyProtection="0"/>
    <xf numFmtId="0" fontId="53" fillId="35" borderId="0" applyNumberFormat="0" applyBorder="0" applyAlignment="0" applyProtection="0"/>
    <xf numFmtId="0" fontId="54" fillId="52" borderId="18" applyNumberFormat="0" applyAlignment="0" applyProtection="0"/>
    <xf numFmtId="0" fontId="55" fillId="53" borderId="19" applyNumberFormat="0" applyAlignment="0" applyProtection="0"/>
    <xf numFmtId="43" fontId="1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6" borderId="0" applyNumberFormat="0" applyBorder="0" applyAlignment="0" applyProtection="0"/>
    <xf numFmtId="0" fontId="58" fillId="0" borderId="20" applyNumberFormat="0" applyFill="0" applyAlignment="0" applyProtection="0"/>
    <xf numFmtId="0" fontId="59" fillId="0" borderId="21" applyNumberFormat="0" applyFill="0" applyAlignment="0" applyProtection="0"/>
    <xf numFmtId="0" fontId="60" fillId="0" borderId="22" applyNumberFormat="0" applyFill="0" applyAlignment="0" applyProtection="0"/>
    <xf numFmtId="0" fontId="60" fillId="0" borderId="0" applyNumberFormat="0" applyFill="0" applyBorder="0" applyAlignment="0" applyProtection="0"/>
    <xf numFmtId="0" fontId="61" fillId="42" borderId="18" applyNumberFormat="0" applyAlignment="0" applyProtection="0"/>
    <xf numFmtId="0" fontId="62" fillId="0" borderId="23" applyNumberFormat="0" applyFill="0" applyAlignment="0" applyProtection="0"/>
    <xf numFmtId="0" fontId="63" fillId="54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6" fillId="0" borderId="0"/>
    <xf numFmtId="0" fontId="10" fillId="0" borderId="0"/>
    <xf numFmtId="0" fontId="10" fillId="0" borderId="0"/>
    <xf numFmtId="0" fontId="14" fillId="55" borderId="24" applyNumberFormat="0" applyFont="0" applyAlignment="0" applyProtection="0"/>
    <xf numFmtId="0" fontId="64" fillId="52" borderId="25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6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70" fillId="0" borderId="0"/>
    <xf numFmtId="0" fontId="10" fillId="0" borderId="0"/>
    <xf numFmtId="0" fontId="6" fillId="0" borderId="0"/>
    <xf numFmtId="0" fontId="13" fillId="0" borderId="0">
      <alignment horizontal="left" vertical="top" wrapText="1"/>
    </xf>
    <xf numFmtId="0" fontId="5" fillId="9" borderId="16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8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6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6" fillId="0" borderId="0"/>
    <xf numFmtId="164" fontId="16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5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0" fillId="0" borderId="0"/>
    <xf numFmtId="0" fontId="16" fillId="0" borderId="0"/>
    <xf numFmtId="0" fontId="10" fillId="0" borderId="0"/>
    <xf numFmtId="0" fontId="10" fillId="0" borderId="0"/>
    <xf numFmtId="0" fontId="10" fillId="0" borderId="0"/>
    <xf numFmtId="0" fontId="50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4" fillId="0" borderId="0"/>
    <xf numFmtId="0" fontId="10" fillId="0" borderId="0"/>
    <xf numFmtId="0" fontId="16" fillId="0" borderId="0"/>
    <xf numFmtId="0" fontId="50" fillId="0" borderId="0"/>
    <xf numFmtId="0" fontId="80" fillId="0" borderId="0"/>
    <xf numFmtId="0" fontId="49" fillId="55" borderId="36" applyNumberFormat="0" applyFont="0" applyAlignment="0" applyProtection="0"/>
    <xf numFmtId="9" fontId="5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2" fontId="81" fillId="0" borderId="37">
      <protection locked="0"/>
    </xf>
    <xf numFmtId="172" fontId="82" fillId="56" borderId="37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49" fillId="0" borderId="0"/>
    <xf numFmtId="0" fontId="10" fillId="0" borderId="0"/>
    <xf numFmtId="0" fontId="49" fillId="0" borderId="0"/>
    <xf numFmtId="0" fontId="13" fillId="0" borderId="0">
      <alignment horizontal="left" vertical="top" wrapText="1"/>
    </xf>
    <xf numFmtId="0" fontId="68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54" fillId="5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61" fillId="42" borderId="18" applyNumberForma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14" fillId="55" borderId="24" applyNumberFormat="0" applyFon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4" fillId="52" borderId="25" applyNumberFormat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3" fillId="6" borderId="12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4" fillId="7" borderId="13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25" fillId="7" borderId="12" applyNumberFormat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7" fillId="8" borderId="15" applyNumberFormat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0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0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43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3" fillId="0" borderId="0">
      <alignment horizontal="left" vertical="top" wrapText="1"/>
    </xf>
    <xf numFmtId="0" fontId="85" fillId="0" borderId="0"/>
    <xf numFmtId="43" fontId="85" fillId="0" borderId="0" applyFont="0" applyFill="0" applyBorder="0" applyAlignment="0" applyProtection="0"/>
  </cellStyleXfs>
  <cellXfs count="215">
    <xf numFmtId="0" fontId="0" fillId="0" borderId="0" xfId="0"/>
    <xf numFmtId="0" fontId="73" fillId="2" borderId="1" xfId="0" applyFont="1" applyFill="1" applyBorder="1" applyAlignment="1">
      <alignment horizontal="center" vertical="center" wrapText="1"/>
    </xf>
    <xf numFmtId="0" fontId="71" fillId="2" borderId="1" xfId="96" applyFont="1" applyFill="1" applyBorder="1" applyAlignment="1">
      <alignment horizontal="center" vertical="center" wrapText="1"/>
    </xf>
    <xf numFmtId="0" fontId="73" fillId="2" borderId="1" xfId="96" applyFont="1" applyFill="1" applyBorder="1" applyAlignment="1">
      <alignment horizontal="center" vertical="center" wrapText="1"/>
    </xf>
    <xf numFmtId="168" fontId="71" fillId="2" borderId="1" xfId="96" applyNumberFormat="1" applyFont="1" applyFill="1" applyBorder="1" applyAlignment="1">
      <alignment horizontal="center" vertical="center" wrapText="1"/>
    </xf>
    <xf numFmtId="165" fontId="15" fillId="2" borderId="1" xfId="6" applyNumberFormat="1" applyFont="1" applyFill="1" applyBorder="1" applyAlignment="1">
      <alignment horizontal="center" vertical="center"/>
    </xf>
    <xf numFmtId="169" fontId="15" fillId="2" borderId="28" xfId="7" applyNumberFormat="1" applyFont="1" applyFill="1" applyBorder="1" applyAlignment="1">
      <alignment horizontal="center" vertical="center" wrapText="1"/>
    </xf>
    <xf numFmtId="0" fontId="71" fillId="2" borderId="0" xfId="0" applyFont="1" applyFill="1"/>
    <xf numFmtId="0" fontId="15" fillId="2" borderId="28" xfId="0" applyFont="1" applyFill="1" applyBorder="1" applyAlignment="1">
      <alignment horizontal="left" vertical="top" wrapText="1"/>
    </xf>
    <xf numFmtId="0" fontId="84" fillId="2" borderId="1" xfId="0" applyFont="1" applyFill="1" applyBorder="1" applyAlignment="1">
      <alignment horizontal="center" vertical="center" wrapText="1"/>
    </xf>
    <xf numFmtId="168" fontId="71" fillId="2" borderId="28" xfId="96" applyNumberFormat="1" applyFont="1" applyFill="1" applyBorder="1" applyAlignment="1">
      <alignment horizontal="center" vertical="center" wrapText="1"/>
    </xf>
    <xf numFmtId="0" fontId="71" fillId="2" borderId="28" xfId="0" applyFont="1" applyFill="1" applyBorder="1" applyAlignment="1">
      <alignment horizontal="center" vertical="center"/>
    </xf>
    <xf numFmtId="165" fontId="72" fillId="2" borderId="1" xfId="6" applyNumberFormat="1" applyFont="1" applyFill="1" applyBorder="1" applyAlignment="1">
      <alignment horizontal="center" vertical="center"/>
    </xf>
    <xf numFmtId="169" fontId="15" fillId="2" borderId="43" xfId="96" applyNumberFormat="1" applyFont="1" applyFill="1" applyBorder="1" applyAlignment="1">
      <alignment horizontal="center" vertical="center" wrapText="1"/>
    </xf>
    <xf numFmtId="0" fontId="72" fillId="2" borderId="43" xfId="0" applyFont="1" applyFill="1" applyBorder="1" applyAlignment="1">
      <alignment vertical="center" wrapText="1"/>
    </xf>
    <xf numFmtId="0" fontId="71" fillId="2" borderId="0" xfId="0" applyFont="1" applyFill="1" applyAlignment="1">
      <alignment vertical="top"/>
    </xf>
    <xf numFmtId="169" fontId="15" fillId="2" borderId="28" xfId="7" applyNumberFormat="1" applyFont="1" applyFill="1" applyBorder="1" applyAlignment="1">
      <alignment horizontal="center" vertical="top" wrapText="1"/>
    </xf>
    <xf numFmtId="169" fontId="71" fillId="2" borderId="28" xfId="0" applyNumberFormat="1" applyFont="1" applyFill="1" applyBorder="1" applyAlignment="1">
      <alignment horizontal="right" vertical="center" wrapText="1"/>
    </xf>
    <xf numFmtId="0" fontId="71" fillId="2" borderId="0" xfId="0" applyFont="1" applyFill="1" applyAlignment="1">
      <alignment horizontal="left" vertical="center" wrapText="1"/>
    </xf>
    <xf numFmtId="0" fontId="71" fillId="2" borderId="35" xfId="0" applyFont="1" applyFill="1" applyBorder="1" applyAlignment="1">
      <alignment vertical="center"/>
    </xf>
    <xf numFmtId="43" fontId="71" fillId="2" borderId="0" xfId="0" applyNumberFormat="1" applyFont="1" applyFill="1"/>
    <xf numFmtId="0" fontId="71" fillId="2" borderId="28" xfId="0" applyFont="1" applyFill="1" applyBorder="1" applyAlignment="1">
      <alignment horizontal="left" vertical="top" wrapText="1"/>
    </xf>
    <xf numFmtId="0" fontId="71" fillId="2" borderId="28" xfId="0" applyFont="1" applyFill="1" applyBorder="1" applyAlignment="1">
      <alignment horizontal="center" vertical="center" wrapText="1"/>
    </xf>
    <xf numFmtId="0" fontId="71" fillId="2" borderId="0" xfId="0" applyFont="1" applyFill="1" applyAlignment="1">
      <alignment horizontal="right" vertical="top"/>
    </xf>
    <xf numFmtId="0" fontId="71" fillId="2" borderId="0" xfId="0" applyFont="1" applyFill="1" applyAlignment="1">
      <alignment horizontal="right"/>
    </xf>
    <xf numFmtId="0" fontId="71" fillId="2" borderId="0" xfId="0" applyFont="1" applyFill="1" applyAlignment="1">
      <alignment horizontal="left" vertical="top" wrapText="1"/>
    </xf>
    <xf numFmtId="0" fontId="71" fillId="2" borderId="0" xfId="0" applyFont="1" applyFill="1" applyBorder="1" applyAlignment="1">
      <alignment horizontal="left" vertical="top" wrapText="1"/>
    </xf>
    <xf numFmtId="0" fontId="71" fillId="2" borderId="0" xfId="0" applyFont="1" applyFill="1" applyAlignment="1">
      <alignment vertical="center"/>
    </xf>
    <xf numFmtId="0" fontId="71" fillId="2" borderId="34" xfId="0" applyFont="1" applyFill="1" applyBorder="1" applyAlignment="1">
      <alignment vertical="center"/>
    </xf>
    <xf numFmtId="0" fontId="71" fillId="2" borderId="31" xfId="0" applyFont="1" applyFill="1" applyBorder="1" applyAlignment="1">
      <alignment vertical="center"/>
    </xf>
    <xf numFmtId="0" fontId="84" fillId="2" borderId="44" xfId="0" applyFont="1" applyFill="1" applyBorder="1" applyAlignment="1">
      <alignment vertical="center" wrapText="1"/>
    </xf>
    <xf numFmtId="169" fontId="71" fillId="2" borderId="0" xfId="0" applyNumberFormat="1" applyFont="1" applyFill="1" applyAlignment="1">
      <alignment horizontal="left" vertical="top" wrapText="1"/>
    </xf>
    <xf numFmtId="0" fontId="71" fillId="2" borderId="0" xfId="0" applyFont="1" applyFill="1" applyAlignment="1">
      <alignment horizontal="right"/>
    </xf>
    <xf numFmtId="165" fontId="71" fillId="2" borderId="0" xfId="0" applyNumberFormat="1" applyFont="1" applyFill="1"/>
    <xf numFmtId="0" fontId="71" fillId="2" borderId="0" xfId="0" applyFont="1" applyFill="1" applyBorder="1"/>
    <xf numFmtId="168" fontId="71" fillId="2" borderId="0" xfId="0" applyNumberFormat="1" applyFont="1" applyFill="1"/>
    <xf numFmtId="169" fontId="71" fillId="2" borderId="0" xfId="96" applyNumberFormat="1" applyFont="1" applyFill="1" applyAlignment="1">
      <alignment vertical="center" wrapText="1"/>
    </xf>
    <xf numFmtId="49" fontId="15" fillId="2" borderId="0" xfId="96" applyNumberFormat="1" applyFont="1" applyFill="1" applyAlignment="1">
      <alignment horizontal="center" vertical="center" wrapText="1"/>
    </xf>
    <xf numFmtId="168" fontId="15" fillId="2" borderId="0" xfId="96" applyNumberFormat="1" applyFont="1" applyFill="1" applyAlignment="1">
      <alignment horizontal="center" vertical="center" wrapText="1"/>
    </xf>
    <xf numFmtId="43" fontId="71" fillId="2" borderId="0" xfId="7" applyFont="1" applyFill="1"/>
    <xf numFmtId="0" fontId="71" fillId="2" borderId="0" xfId="0" applyFont="1" applyFill="1" applyAlignment="1">
      <alignment horizontal="center"/>
    </xf>
    <xf numFmtId="49" fontId="15" fillId="2" borderId="1" xfId="96" applyNumberFormat="1" applyFont="1" applyFill="1" applyBorder="1" applyAlignment="1">
      <alignment horizontal="center" vertical="center" textRotation="90" wrapText="1"/>
    </xf>
    <xf numFmtId="168" fontId="15" fillId="2" borderId="1" xfId="96" applyNumberFormat="1" applyFont="1" applyFill="1" applyBorder="1" applyAlignment="1">
      <alignment horizontal="center" vertical="center" wrapText="1"/>
    </xf>
    <xf numFmtId="167" fontId="15" fillId="2" borderId="0" xfId="0" applyNumberFormat="1" applyFont="1" applyFill="1"/>
    <xf numFmtId="0" fontId="15" fillId="2" borderId="1" xfId="96" applyNumberFormat="1" applyFont="1" applyFill="1" applyBorder="1" applyAlignment="1">
      <alignment horizontal="center" vertical="center" wrapText="1"/>
    </xf>
    <xf numFmtId="169" fontId="15" fillId="2" borderId="1" xfId="96" applyNumberFormat="1" applyFont="1" applyFill="1" applyBorder="1" applyAlignment="1">
      <alignment horizontal="center" vertical="center" wrapText="1"/>
    </xf>
    <xf numFmtId="165" fontId="15" fillId="2" borderId="0" xfId="0" applyNumberFormat="1" applyFont="1" applyFill="1"/>
    <xf numFmtId="0" fontId="72" fillId="2" borderId="44" xfId="96" applyFont="1" applyFill="1" applyBorder="1" applyAlignment="1">
      <alignment horizontal="center" vertical="center" wrapText="1"/>
    </xf>
    <xf numFmtId="0" fontId="71" fillId="2" borderId="44" xfId="96" applyFont="1" applyFill="1" applyBorder="1" applyAlignment="1">
      <alignment horizontal="center" vertical="center" wrapText="1"/>
    </xf>
    <xf numFmtId="0" fontId="71" fillId="2" borderId="0" xfId="0" applyFont="1" applyFill="1" applyAlignment="1"/>
    <xf numFmtId="0" fontId="71" fillId="2" borderId="38" xfId="0" applyFont="1" applyFill="1" applyBorder="1" applyAlignment="1">
      <alignment horizontal="center" vertical="center" wrapText="1"/>
    </xf>
    <xf numFmtId="165" fontId="15" fillId="2" borderId="45" xfId="6" applyNumberFormat="1" applyFont="1" applyFill="1" applyBorder="1" applyAlignment="1">
      <alignment horizontal="center" vertical="center"/>
    </xf>
    <xf numFmtId="0" fontId="71" fillId="2" borderId="45" xfId="0" applyFont="1" applyFill="1" applyBorder="1" applyAlignment="1">
      <alignment vertical="top" wrapText="1"/>
    </xf>
    <xf numFmtId="169" fontId="71" fillId="2" borderId="44" xfId="0" applyNumberFormat="1" applyFont="1" applyFill="1" applyBorder="1" applyAlignment="1">
      <alignment horizontal="right" vertical="top" wrapText="1"/>
    </xf>
    <xf numFmtId="0" fontId="15" fillId="2" borderId="45" xfId="96" applyFont="1" applyFill="1" applyBorder="1" applyAlignment="1">
      <alignment horizontal="left" vertical="center" wrapText="1"/>
    </xf>
    <xf numFmtId="0" fontId="71" fillId="2" borderId="45" xfId="0" applyFont="1" applyFill="1" applyBorder="1"/>
    <xf numFmtId="166" fontId="84" fillId="2" borderId="45" xfId="7" applyNumberFormat="1" applyFont="1" applyFill="1" applyBorder="1" applyAlignment="1">
      <alignment vertical="center"/>
    </xf>
    <xf numFmtId="169" fontId="15" fillId="2" borderId="45" xfId="96" applyNumberFormat="1" applyFont="1" applyFill="1" applyBorder="1" applyAlignment="1">
      <alignment horizontal="center" vertical="center" wrapText="1"/>
    </xf>
    <xf numFmtId="0" fontId="71" fillId="2" borderId="44" xfId="0" applyFont="1" applyFill="1" applyBorder="1" applyAlignment="1">
      <alignment horizontal="center"/>
    </xf>
    <xf numFmtId="166" fontId="72" fillId="2" borderId="45" xfId="7" applyNumberFormat="1" applyFont="1" applyFill="1" applyBorder="1"/>
    <xf numFmtId="0" fontId="71" fillId="58" borderId="28" xfId="0" applyFont="1" applyFill="1" applyBorder="1" applyAlignment="1">
      <alignment wrapText="1"/>
    </xf>
    <xf numFmtId="0" fontId="15" fillId="2" borderId="2" xfId="96" applyFont="1" applyFill="1" applyBorder="1" applyAlignment="1">
      <alignment vertical="center" wrapText="1"/>
    </xf>
    <xf numFmtId="166" fontId="71" fillId="2" borderId="28" xfId="7" applyNumberFormat="1" applyFont="1" applyFill="1" applyBorder="1" applyAlignment="1">
      <alignment vertical="center"/>
    </xf>
    <xf numFmtId="0" fontId="71" fillId="2" borderId="0" xfId="0" applyFont="1" applyFill="1" applyAlignment="1">
      <alignment wrapText="1"/>
    </xf>
    <xf numFmtId="168" fontId="15" fillId="2" borderId="3" xfId="96" applyNumberFormat="1" applyFont="1" applyFill="1" applyBorder="1" applyAlignment="1">
      <alignment horizontal="center" vertical="center" wrapText="1"/>
    </xf>
    <xf numFmtId="0" fontId="15" fillId="2" borderId="38" xfId="96" applyFont="1" applyFill="1" applyBorder="1" applyAlignment="1">
      <alignment horizontal="center" vertical="center" wrapText="1"/>
    </xf>
    <xf numFmtId="0" fontId="71" fillId="2" borderId="45" xfId="0" applyFont="1" applyFill="1" applyBorder="1" applyAlignment="1">
      <alignment horizontal="center" vertical="center" wrapText="1"/>
    </xf>
    <xf numFmtId="0" fontId="15" fillId="2" borderId="0" xfId="96" applyNumberFormat="1" applyFont="1" applyFill="1" applyAlignment="1">
      <alignment horizontal="center" vertical="center" wrapText="1"/>
    </xf>
    <xf numFmtId="168" fontId="71" fillId="2" borderId="45" xfId="96" applyNumberFormat="1" applyFont="1" applyFill="1" applyBorder="1" applyAlignment="1">
      <alignment horizontal="center" vertical="center" wrapText="1"/>
    </xf>
    <xf numFmtId="0" fontId="71" fillId="2" borderId="0" xfId="0" applyFont="1" applyFill="1" applyBorder="1" applyAlignment="1">
      <alignment horizontal="right"/>
    </xf>
    <xf numFmtId="0" fontId="71" fillId="2" borderId="45" xfId="0" applyFont="1" applyFill="1" applyBorder="1" applyAlignment="1">
      <alignment vertical="center" wrapText="1"/>
    </xf>
    <xf numFmtId="169" fontId="71" fillId="2" borderId="0" xfId="0" applyNumberFormat="1" applyFont="1" applyFill="1"/>
    <xf numFmtId="169" fontId="71" fillId="2" borderId="46" xfId="0" applyNumberFormat="1" applyFont="1" applyFill="1" applyBorder="1" applyAlignment="1">
      <alignment horizontal="right" vertical="center" wrapText="1"/>
    </xf>
    <xf numFmtId="0" fontId="71" fillId="2" borderId="46" xfId="0" applyFont="1" applyFill="1" applyBorder="1" applyAlignment="1">
      <alignment horizontal="center" vertical="center" wrapText="1"/>
    </xf>
    <xf numFmtId="171" fontId="71" fillId="2" borderId="46" xfId="6" applyNumberFormat="1" applyFont="1" applyFill="1" applyBorder="1" applyAlignment="1">
      <alignment horizontal="center" vertical="center"/>
    </xf>
    <xf numFmtId="0" fontId="84" fillId="2" borderId="47" xfId="0" applyFont="1" applyFill="1" applyBorder="1" applyAlignment="1">
      <alignment vertical="center" wrapText="1"/>
    </xf>
    <xf numFmtId="165" fontId="71" fillId="2" borderId="46" xfId="6" applyNumberFormat="1" applyFont="1" applyFill="1" applyBorder="1" applyAlignment="1">
      <alignment horizontal="center" vertical="center"/>
    </xf>
    <xf numFmtId="0" fontId="84" fillId="2" borderId="46" xfId="0" applyFont="1" applyFill="1" applyBorder="1" applyAlignment="1">
      <alignment vertical="center" wrapText="1"/>
    </xf>
    <xf numFmtId="166" fontId="84" fillId="2" borderId="46" xfId="7" applyNumberFormat="1" applyFont="1" applyFill="1" applyBorder="1" applyAlignment="1">
      <alignment vertical="center"/>
    </xf>
    <xf numFmtId="0" fontId="71" fillId="2" borderId="46" xfId="0" applyFont="1" applyFill="1" applyBorder="1"/>
    <xf numFmtId="0" fontId="71" fillId="2" borderId="46" xfId="0" applyFont="1" applyFill="1" applyBorder="1" applyAlignment="1">
      <alignment horizontal="center" vertical="center"/>
    </xf>
    <xf numFmtId="165" fontId="15" fillId="2" borderId="46" xfId="6" applyNumberFormat="1" applyFont="1" applyFill="1" applyBorder="1" applyAlignment="1">
      <alignment horizontal="center" vertical="center"/>
    </xf>
    <xf numFmtId="0" fontId="86" fillId="2" borderId="0" xfId="0" applyFont="1" applyFill="1" applyBorder="1" applyAlignment="1">
      <alignment horizontal="left" vertical="top" wrapText="1"/>
    </xf>
    <xf numFmtId="0" fontId="86" fillId="2" borderId="0" xfId="0" applyFont="1" applyFill="1" applyAlignment="1">
      <alignment horizontal="left" vertical="top" wrapText="1"/>
    </xf>
    <xf numFmtId="0" fontId="88" fillId="2" borderId="0" xfId="0" applyFont="1" applyFill="1" applyAlignment="1">
      <alignment horizontal="left" vertical="top" wrapText="1"/>
    </xf>
    <xf numFmtId="0" fontId="15" fillId="2" borderId="2" xfId="96" applyFont="1" applyFill="1" applyBorder="1" applyAlignment="1">
      <alignment horizontal="center" vertical="center" wrapText="1"/>
    </xf>
    <xf numFmtId="0" fontId="71" fillId="2" borderId="0" xfId="0" applyFont="1" applyFill="1" applyAlignment="1">
      <alignment horizontal="right"/>
    </xf>
    <xf numFmtId="0" fontId="15" fillId="2" borderId="0" xfId="0" applyFont="1" applyFill="1" applyAlignment="1">
      <alignment horizontal="center" wrapText="1"/>
    </xf>
    <xf numFmtId="0" fontId="15" fillId="2" borderId="46" xfId="0" applyFont="1" applyFill="1" applyBorder="1" applyAlignment="1">
      <alignment horizontal="center" vertical="center" wrapText="1"/>
    </xf>
    <xf numFmtId="0" fontId="71" fillId="2" borderId="46" xfId="0" applyFont="1" applyFill="1" applyBorder="1" applyAlignment="1">
      <alignment horizontal="left" vertical="center" wrapText="1"/>
    </xf>
    <xf numFmtId="0" fontId="71" fillId="2" borderId="46" xfId="0" applyFont="1" applyFill="1" applyBorder="1" applyAlignment="1">
      <alignment horizontal="left" vertical="top" wrapText="1"/>
    </xf>
    <xf numFmtId="0" fontId="71" fillId="2" borderId="46" xfId="8" applyFont="1" applyFill="1" applyBorder="1" applyAlignment="1">
      <alignment horizontal="center" vertical="center" wrapText="1"/>
    </xf>
    <xf numFmtId="0" fontId="71" fillId="2" borderId="0" xfId="8" applyFont="1" applyFill="1">
      <alignment horizontal="left" vertical="top" wrapText="1"/>
    </xf>
    <xf numFmtId="165" fontId="15" fillId="2" borderId="46" xfId="6" applyNumberFormat="1" applyFont="1" applyFill="1" applyBorder="1" applyAlignment="1">
      <alignment horizontal="center" vertical="top"/>
    </xf>
    <xf numFmtId="165" fontId="71" fillId="2" borderId="0" xfId="8" applyNumberFormat="1" applyFont="1" applyFill="1">
      <alignment horizontal="left" vertical="top" wrapText="1"/>
    </xf>
    <xf numFmtId="0" fontId="15" fillId="2" borderId="46" xfId="0" applyFont="1" applyFill="1" applyBorder="1" applyAlignment="1">
      <alignment horizontal="center" vertical="center"/>
    </xf>
    <xf numFmtId="0" fontId="15" fillId="2" borderId="47" xfId="0" applyFont="1" applyFill="1" applyBorder="1" applyAlignment="1">
      <alignment vertical="center"/>
    </xf>
    <xf numFmtId="165" fontId="15" fillId="2" borderId="47" xfId="0" applyNumberFormat="1" applyFont="1" applyFill="1" applyBorder="1" applyAlignment="1">
      <alignment vertical="center" wrapText="1"/>
    </xf>
    <xf numFmtId="0" fontId="71" fillId="2" borderId="46" xfId="8" applyFont="1" applyFill="1" applyBorder="1">
      <alignment horizontal="left" vertical="top" wrapText="1"/>
    </xf>
    <xf numFmtId="4" fontId="15" fillId="2" borderId="47" xfId="8" applyNumberFormat="1" applyFont="1" applyFill="1" applyBorder="1" applyAlignment="1">
      <alignment horizontal="center" vertical="center" wrapText="1"/>
    </xf>
    <xf numFmtId="0" fontId="84" fillId="2" borderId="46" xfId="8" applyFont="1" applyFill="1" applyBorder="1">
      <alignment horizontal="left" vertical="top" wrapText="1"/>
    </xf>
    <xf numFmtId="0" fontId="84" fillId="2" borderId="46" xfId="0" applyFont="1" applyFill="1" applyBorder="1" applyAlignment="1">
      <alignment horizontal="center" vertical="center"/>
    </xf>
    <xf numFmtId="0" fontId="84" fillId="2" borderId="47" xfId="0" applyFont="1" applyFill="1" applyBorder="1" applyAlignment="1">
      <alignment horizontal="center" vertical="center"/>
    </xf>
    <xf numFmtId="165" fontId="84" fillId="2" borderId="46" xfId="6" applyNumberFormat="1" applyFont="1" applyFill="1" applyBorder="1" applyAlignment="1">
      <alignment horizontal="center" vertical="center"/>
    </xf>
    <xf numFmtId="0" fontId="84" fillId="2" borderId="0" xfId="8" applyFont="1" applyFill="1">
      <alignment horizontal="left" vertical="top" wrapText="1"/>
    </xf>
    <xf numFmtId="0" fontId="71" fillId="2" borderId="0" xfId="8" applyFont="1" applyFill="1" applyAlignment="1">
      <alignment horizontal="left" vertical="top" wrapText="1"/>
    </xf>
    <xf numFmtId="0" fontId="15" fillId="2" borderId="49" xfId="0" applyFont="1" applyFill="1" applyBorder="1" applyAlignment="1">
      <alignment horizontal="left" vertical="center" wrapText="1"/>
    </xf>
    <xf numFmtId="0" fontId="15" fillId="2" borderId="47" xfId="0" applyFont="1" applyFill="1" applyBorder="1" applyAlignment="1">
      <alignment horizontal="left" vertical="center" wrapText="1"/>
    </xf>
    <xf numFmtId="165" fontId="15" fillId="2" borderId="46" xfId="6" applyNumberFormat="1" applyFont="1" applyFill="1" applyBorder="1" applyAlignment="1">
      <alignment horizontal="right" vertical="center"/>
    </xf>
    <xf numFmtId="0" fontId="71" fillId="2" borderId="0" xfId="0" applyFont="1" applyFill="1" applyAlignment="1">
      <alignment vertical="center" wrapText="1"/>
    </xf>
    <xf numFmtId="43" fontId="71" fillId="2" borderId="0" xfId="0" applyNumberFormat="1" applyFont="1" applyFill="1" applyAlignment="1">
      <alignment vertical="center"/>
    </xf>
    <xf numFmtId="0" fontId="71" fillId="2" borderId="0" xfId="0" applyFont="1" applyFill="1" applyAlignment="1">
      <alignment horizontal="center" vertical="center"/>
    </xf>
    <xf numFmtId="166" fontId="15" fillId="2" borderId="43" xfId="0" applyNumberFormat="1" applyFont="1" applyFill="1" applyBorder="1" applyAlignment="1">
      <alignment vertical="center"/>
    </xf>
    <xf numFmtId="0" fontId="71" fillId="2" borderId="46" xfId="0" applyFont="1" applyFill="1" applyBorder="1" applyAlignment="1">
      <alignment horizontal="center" vertical="top" wrapText="1"/>
    </xf>
    <xf numFmtId="49" fontId="71" fillId="2" borderId="46" xfId="0" applyNumberFormat="1" applyFont="1" applyFill="1" applyBorder="1" applyAlignment="1">
      <alignment horizontal="left" vertical="top" wrapText="1"/>
    </xf>
    <xf numFmtId="166" fontId="71" fillId="2" borderId="46" xfId="7" applyNumberFormat="1" applyFont="1" applyFill="1" applyBorder="1" applyAlignment="1">
      <alignment horizontal="right" vertical="center" wrapText="1"/>
    </xf>
    <xf numFmtId="0" fontId="15" fillId="2" borderId="46" xfId="0" applyFont="1" applyFill="1" applyBorder="1" applyAlignment="1">
      <alignment horizontal="left" vertical="top" wrapText="1"/>
    </xf>
    <xf numFmtId="169" fontId="15" fillId="2" borderId="46" xfId="7" applyNumberFormat="1" applyFont="1" applyFill="1" applyBorder="1" applyAlignment="1">
      <alignment horizontal="center" vertical="center" wrapText="1"/>
    </xf>
    <xf numFmtId="43" fontId="71" fillId="2" borderId="46" xfId="7" applyNumberFormat="1" applyFont="1" applyFill="1" applyBorder="1" applyAlignment="1">
      <alignment vertical="center" wrapText="1"/>
    </xf>
    <xf numFmtId="0" fontId="15" fillId="2" borderId="46" xfId="0" applyFont="1" applyFill="1" applyBorder="1" applyAlignment="1"/>
    <xf numFmtId="43" fontId="71" fillId="2" borderId="46" xfId="7" applyNumberFormat="1" applyFont="1" applyFill="1" applyBorder="1" applyAlignment="1">
      <alignment horizontal="center" vertical="center" wrapText="1"/>
    </xf>
    <xf numFmtId="169" fontId="15" fillId="2" borderId="46" xfId="7" applyNumberFormat="1" applyFont="1" applyFill="1" applyBorder="1" applyAlignment="1">
      <alignment horizontal="right" vertical="center" wrapText="1"/>
    </xf>
    <xf numFmtId="166" fontId="71" fillId="2" borderId="46" xfId="7" applyNumberFormat="1" applyFont="1" applyFill="1" applyBorder="1" applyAlignment="1">
      <alignment horizontal="center" vertical="center" wrapText="1"/>
    </xf>
    <xf numFmtId="0" fontId="84" fillId="2" borderId="46" xfId="165" applyFont="1" applyFill="1" applyBorder="1" applyAlignment="1">
      <alignment horizontal="left" vertical="top" wrapText="1"/>
    </xf>
    <xf numFmtId="166" fontId="84" fillId="2" borderId="46" xfId="7" applyNumberFormat="1" applyFont="1" applyFill="1" applyBorder="1" applyAlignment="1">
      <alignment horizontal="center" vertical="center" wrapText="1"/>
    </xf>
    <xf numFmtId="0" fontId="71" fillId="2" borderId="0" xfId="0" applyFont="1" applyFill="1" applyAlignment="1">
      <alignment horizontal="right"/>
    </xf>
    <xf numFmtId="0" fontId="15" fillId="2" borderId="45" xfId="96" applyFont="1" applyFill="1" applyBorder="1" applyAlignment="1">
      <alignment horizontal="center" vertical="center" wrapText="1"/>
    </xf>
    <xf numFmtId="49" fontId="15" fillId="2" borderId="45" xfId="96" applyNumberFormat="1" applyFont="1" applyFill="1" applyBorder="1" applyAlignment="1">
      <alignment horizontal="center" vertical="center" textRotation="90" wrapText="1"/>
    </xf>
    <xf numFmtId="0" fontId="71" fillId="2" borderId="0" xfId="0" applyFont="1" applyFill="1" applyAlignment="1">
      <alignment horizontal="right"/>
    </xf>
    <xf numFmtId="0" fontId="71" fillId="2" borderId="0" xfId="0" applyFont="1" applyFill="1" applyAlignment="1">
      <alignment horizontal="right"/>
    </xf>
    <xf numFmtId="0" fontId="71" fillId="2" borderId="3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center" wrapText="1"/>
    </xf>
    <xf numFmtId="0" fontId="71" fillId="2" borderId="28" xfId="0" applyFont="1" applyFill="1" applyBorder="1" applyAlignment="1">
      <alignment horizontal="center" vertical="center" wrapText="1"/>
    </xf>
    <xf numFmtId="0" fontId="71" fillId="2" borderId="46" xfId="0" applyFont="1" applyFill="1" applyBorder="1" applyAlignment="1">
      <alignment horizontal="left" vertical="center" wrapText="1"/>
    </xf>
    <xf numFmtId="0" fontId="71" fillId="2" borderId="46" xfId="0" applyFont="1" applyFill="1" applyBorder="1" applyAlignment="1">
      <alignment horizontal="left" vertical="top" wrapText="1"/>
    </xf>
    <xf numFmtId="0" fontId="71" fillId="2" borderId="46" xfId="0" applyFont="1" applyFill="1" applyBorder="1" applyAlignment="1">
      <alignment horizontal="left" vertical="center" wrapText="1"/>
    </xf>
    <xf numFmtId="0" fontId="71" fillId="0" borderId="0" xfId="0" applyFont="1" applyFill="1" applyBorder="1" applyAlignment="1">
      <alignment horizontal="left" vertical="center" wrapText="1"/>
    </xf>
    <xf numFmtId="167" fontId="15" fillId="57" borderId="39" xfId="7" applyNumberFormat="1" applyFont="1" applyFill="1" applyBorder="1" applyAlignment="1">
      <alignment horizontal="center" vertical="top" wrapText="1"/>
    </xf>
    <xf numFmtId="169" fontId="71" fillId="58" borderId="31" xfId="0" applyNumberFormat="1" applyFont="1" applyFill="1" applyBorder="1" applyAlignment="1">
      <alignment horizontal="center" vertical="center" wrapText="1"/>
    </xf>
    <xf numFmtId="0" fontId="71" fillId="2" borderId="0" xfId="0" applyFont="1" applyFill="1" applyAlignment="1">
      <alignment horizontal="right" vertical="center"/>
    </xf>
    <xf numFmtId="0" fontId="15" fillId="2" borderId="38" xfId="96" applyFont="1" applyFill="1" applyBorder="1" applyAlignment="1">
      <alignment horizontal="center" vertical="center" wrapText="1"/>
    </xf>
    <xf numFmtId="0" fontId="15" fillId="2" borderId="2" xfId="96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wrapText="1"/>
    </xf>
    <xf numFmtId="0" fontId="15" fillId="2" borderId="46" xfId="0" applyFont="1" applyFill="1" applyBorder="1" applyAlignment="1">
      <alignment horizontal="center" wrapText="1"/>
    </xf>
    <xf numFmtId="0" fontId="71" fillId="2" borderId="0" xfId="0" applyFont="1" applyFill="1" applyAlignment="1">
      <alignment horizontal="right"/>
    </xf>
    <xf numFmtId="0" fontId="71" fillId="2" borderId="0" xfId="0" applyFont="1" applyFill="1" applyAlignment="1">
      <alignment horizontal="right" vertical="top"/>
    </xf>
    <xf numFmtId="0" fontId="71" fillId="2" borderId="28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top" wrapText="1"/>
    </xf>
    <xf numFmtId="49" fontId="15" fillId="2" borderId="46" xfId="0" applyNumberFormat="1" applyFont="1" applyFill="1" applyBorder="1" applyAlignment="1">
      <alignment horizontal="left" vertical="top" wrapText="1"/>
    </xf>
    <xf numFmtId="0" fontId="71" fillId="2" borderId="46" xfId="0" applyFont="1" applyFill="1" applyBorder="1" applyAlignment="1">
      <alignment wrapText="1"/>
    </xf>
    <xf numFmtId="0" fontId="87" fillId="2" borderId="46" xfId="96" applyFont="1" applyFill="1" applyBorder="1" applyAlignment="1">
      <alignment horizontal="center" vertical="center" wrapText="1"/>
    </xf>
    <xf numFmtId="169" fontId="71" fillId="2" borderId="0" xfId="96" applyNumberFormat="1" applyFont="1" applyFill="1" applyAlignment="1">
      <alignment horizontal="right" vertical="top" wrapText="1"/>
    </xf>
    <xf numFmtId="169" fontId="71" fillId="2" borderId="0" xfId="96" applyNumberFormat="1" applyFont="1" applyFill="1" applyAlignment="1">
      <alignment horizontal="right" vertical="center" wrapText="1"/>
    </xf>
    <xf numFmtId="49" fontId="15" fillId="2" borderId="0" xfId="96" applyNumberFormat="1" applyFont="1" applyFill="1" applyBorder="1" applyAlignment="1">
      <alignment horizontal="center" vertical="center" wrapText="1"/>
    </xf>
    <xf numFmtId="0" fontId="71" fillId="2" borderId="0" xfId="0" applyFont="1" applyFill="1" applyBorder="1" applyAlignment="1">
      <alignment vertical="center" wrapText="1"/>
    </xf>
    <xf numFmtId="49" fontId="15" fillId="2" borderId="4" xfId="96" applyNumberFormat="1" applyFont="1" applyFill="1" applyBorder="1" applyAlignment="1">
      <alignment horizontal="center" vertical="center" wrapText="1"/>
    </xf>
    <xf numFmtId="49" fontId="15" fillId="2" borderId="5" xfId="96" applyNumberFormat="1" applyFont="1" applyFill="1" applyBorder="1" applyAlignment="1">
      <alignment horizontal="center" vertical="center" wrapText="1"/>
    </xf>
    <xf numFmtId="0" fontId="15" fillId="2" borderId="6" xfId="96" applyNumberFormat="1" applyFont="1" applyFill="1" applyBorder="1" applyAlignment="1">
      <alignment horizontal="center" vertical="center" wrapText="1"/>
    </xf>
    <xf numFmtId="0" fontId="15" fillId="2" borderId="3" xfId="96" applyNumberFormat="1" applyFont="1" applyFill="1" applyBorder="1" applyAlignment="1">
      <alignment horizontal="center" vertical="center" wrapText="1"/>
    </xf>
    <xf numFmtId="168" fontId="15" fillId="2" borderId="6" xfId="96" applyNumberFormat="1" applyFont="1" applyFill="1" applyBorder="1" applyAlignment="1">
      <alignment horizontal="center" vertical="center" wrapText="1"/>
    </xf>
    <xf numFmtId="168" fontId="15" fillId="2" borderId="3" xfId="96" applyNumberFormat="1" applyFont="1" applyFill="1" applyBorder="1" applyAlignment="1">
      <alignment horizontal="center" vertical="center" wrapText="1"/>
    </xf>
    <xf numFmtId="168" fontId="71" fillId="2" borderId="42" xfId="96" applyNumberFormat="1" applyFont="1" applyFill="1" applyBorder="1" applyAlignment="1">
      <alignment horizontal="center" vertical="center" wrapText="1"/>
    </xf>
    <xf numFmtId="168" fontId="71" fillId="2" borderId="40" xfId="96" applyNumberFormat="1" applyFont="1" applyFill="1" applyBorder="1" applyAlignment="1">
      <alignment horizontal="center" vertical="center" wrapText="1"/>
    </xf>
    <xf numFmtId="168" fontId="71" fillId="2" borderId="41" xfId="96" applyNumberFormat="1" applyFont="1" applyFill="1" applyBorder="1" applyAlignment="1">
      <alignment horizontal="center" vertical="center" wrapText="1"/>
    </xf>
    <xf numFmtId="0" fontId="15" fillId="2" borderId="38" xfId="96" applyFont="1" applyFill="1" applyBorder="1" applyAlignment="1">
      <alignment horizontal="center" vertical="center" wrapText="1"/>
    </xf>
    <xf numFmtId="0" fontId="15" fillId="2" borderId="2" xfId="96" applyFont="1" applyFill="1" applyBorder="1" applyAlignment="1">
      <alignment horizontal="center" vertical="center" wrapText="1"/>
    </xf>
    <xf numFmtId="0" fontId="15" fillId="2" borderId="3" xfId="96" applyFont="1" applyFill="1" applyBorder="1" applyAlignment="1">
      <alignment horizontal="center" vertical="center" wrapText="1"/>
    </xf>
    <xf numFmtId="0" fontId="71" fillId="2" borderId="0" xfId="0" applyFont="1" applyFill="1" applyAlignment="1">
      <alignment horizontal="right" wrapText="1"/>
    </xf>
    <xf numFmtId="0" fontId="71" fillId="2" borderId="0" xfId="0" applyFont="1" applyFill="1" applyAlignment="1">
      <alignment horizontal="right" vertical="top" wrapText="1"/>
    </xf>
    <xf numFmtId="0" fontId="15" fillId="2" borderId="0" xfId="0" applyFont="1" applyFill="1" applyAlignment="1">
      <alignment horizontal="center" vertical="center" wrapText="1"/>
    </xf>
    <xf numFmtId="49" fontId="15" fillId="2" borderId="45" xfId="96" applyNumberFormat="1" applyFont="1" applyFill="1" applyBorder="1" applyAlignment="1">
      <alignment horizontal="center" vertical="center" wrapText="1"/>
    </xf>
    <xf numFmtId="0" fontId="15" fillId="2" borderId="2" xfId="96" applyNumberFormat="1" applyFont="1" applyFill="1" applyBorder="1" applyAlignment="1">
      <alignment horizontal="center" vertical="center" wrapText="1"/>
    </xf>
    <xf numFmtId="49" fontId="15" fillId="2" borderId="45" xfId="96" applyNumberFormat="1" applyFont="1" applyFill="1" applyBorder="1" applyAlignment="1">
      <alignment horizontal="center" vertical="center" textRotation="90" wrapText="1"/>
    </xf>
    <xf numFmtId="168" fontId="15" fillId="2" borderId="29" xfId="96" applyNumberFormat="1" applyFont="1" applyFill="1" applyBorder="1" applyAlignment="1">
      <alignment horizontal="center" vertical="center" wrapText="1"/>
    </xf>
    <xf numFmtId="0" fontId="15" fillId="2" borderId="48" xfId="0" applyFont="1" applyFill="1" applyBorder="1" applyAlignment="1">
      <alignment horizontal="center" vertical="center" wrapText="1"/>
    </xf>
    <xf numFmtId="0" fontId="15" fillId="2" borderId="49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48" xfId="0" applyFont="1" applyFill="1" applyBorder="1" applyAlignment="1">
      <alignment horizontal="left" vertical="center" wrapText="1"/>
    </xf>
    <xf numFmtId="0" fontId="15" fillId="2" borderId="49" xfId="0" applyFont="1" applyFill="1" applyBorder="1" applyAlignment="1">
      <alignment horizontal="left" vertical="center" wrapText="1"/>
    </xf>
    <xf numFmtId="0" fontId="15" fillId="2" borderId="47" xfId="0" applyFont="1" applyFill="1" applyBorder="1" applyAlignment="1">
      <alignment horizontal="left" vertical="center" wrapText="1"/>
    </xf>
    <xf numFmtId="0" fontId="71" fillId="2" borderId="46" xfId="8" applyFont="1" applyFill="1" applyBorder="1" applyAlignment="1">
      <alignment horizontal="center" vertical="center" wrapText="1"/>
    </xf>
    <xf numFmtId="0" fontId="71" fillId="2" borderId="30" xfId="8" applyFont="1" applyFill="1" applyBorder="1" applyAlignment="1">
      <alignment horizontal="center" vertical="center" wrapText="1"/>
    </xf>
    <xf numFmtId="0" fontId="71" fillId="2" borderId="33" xfId="8" applyFont="1" applyFill="1" applyBorder="1" applyAlignment="1">
      <alignment horizontal="center" vertical="center" wrapText="1"/>
    </xf>
    <xf numFmtId="0" fontId="71" fillId="2" borderId="32" xfId="8" applyFont="1" applyFill="1" applyBorder="1" applyAlignment="1">
      <alignment horizontal="center" vertical="center" wrapText="1"/>
    </xf>
    <xf numFmtId="0" fontId="71" fillId="2" borderId="8" xfId="8" applyFont="1" applyFill="1" applyBorder="1" applyAlignment="1">
      <alignment horizontal="center" vertical="center" wrapText="1"/>
    </xf>
    <xf numFmtId="0" fontId="71" fillId="2" borderId="7" xfId="8" applyFont="1" applyFill="1" applyBorder="1" applyAlignment="1">
      <alignment horizontal="center" vertical="center" wrapText="1"/>
    </xf>
    <xf numFmtId="0" fontId="71" fillId="2" borderId="27" xfId="8" applyFont="1" applyFill="1" applyBorder="1" applyAlignment="1">
      <alignment horizontal="center" vertical="center" wrapText="1"/>
    </xf>
    <xf numFmtId="0" fontId="71" fillId="2" borderId="38" xfId="8" applyFont="1" applyFill="1" applyBorder="1" applyAlignment="1">
      <alignment horizontal="center" vertical="center" wrapText="1"/>
    </xf>
    <xf numFmtId="0" fontId="71" fillId="2" borderId="3" xfId="8" applyFont="1" applyFill="1" applyBorder="1" applyAlignment="1">
      <alignment horizontal="center" vertical="center" wrapText="1"/>
    </xf>
    <xf numFmtId="0" fontId="15" fillId="2" borderId="48" xfId="0" applyFont="1" applyFill="1" applyBorder="1" applyAlignment="1">
      <alignment horizontal="center" vertical="top" wrapText="1"/>
    </xf>
    <xf numFmtId="0" fontId="15" fillId="2" borderId="49" xfId="0" applyFont="1" applyFill="1" applyBorder="1" applyAlignment="1">
      <alignment horizontal="center" vertical="top" wrapText="1"/>
    </xf>
    <xf numFmtId="0" fontId="15" fillId="2" borderId="47" xfId="0" applyFont="1" applyFill="1" applyBorder="1" applyAlignment="1">
      <alignment horizontal="center" vertical="top" wrapText="1"/>
    </xf>
    <xf numFmtId="0" fontId="71" fillId="2" borderId="46" xfId="0" applyFont="1" applyFill="1" applyBorder="1" applyAlignment="1">
      <alignment horizontal="left" vertical="center" wrapText="1"/>
    </xf>
    <xf numFmtId="0" fontId="15" fillId="57" borderId="39" xfId="0" applyFont="1" applyFill="1" applyBorder="1" applyAlignment="1">
      <alignment vertical="top" wrapText="1"/>
    </xf>
    <xf numFmtId="0" fontId="71" fillId="58" borderId="34" xfId="0" applyFont="1" applyFill="1" applyBorder="1" applyAlignment="1">
      <alignment horizontal="left" vertical="center" wrapText="1"/>
    </xf>
    <xf numFmtId="0" fontId="71" fillId="58" borderId="35" xfId="0" applyFont="1" applyFill="1" applyBorder="1" applyAlignment="1">
      <alignment horizontal="left" vertical="center" wrapText="1"/>
    </xf>
    <xf numFmtId="0" fontId="71" fillId="58" borderId="31" xfId="0" applyFont="1" applyFill="1" applyBorder="1" applyAlignment="1">
      <alignment horizontal="left" vertical="center" wrapText="1"/>
    </xf>
    <xf numFmtId="0" fontId="71" fillId="2" borderId="45" xfId="0" applyFont="1" applyFill="1" applyBorder="1" applyAlignment="1">
      <alignment horizontal="left" vertical="top" wrapText="1"/>
    </xf>
    <xf numFmtId="0" fontId="71" fillId="2" borderId="42" xfId="0" applyFont="1" applyFill="1" applyBorder="1" applyAlignment="1">
      <alignment horizontal="center" vertical="center" wrapText="1"/>
    </xf>
    <xf numFmtId="0" fontId="71" fillId="2" borderId="40" xfId="0" applyFont="1" applyFill="1" applyBorder="1" applyAlignment="1">
      <alignment horizontal="center" vertical="center" wrapText="1"/>
    </xf>
    <xf numFmtId="0" fontId="71" fillId="2" borderId="41" xfId="0" applyFont="1" applyFill="1" applyBorder="1" applyAlignment="1">
      <alignment horizontal="center" vertical="center" wrapText="1"/>
    </xf>
    <xf numFmtId="0" fontId="71" fillId="2" borderId="30" xfId="0" applyFont="1" applyFill="1" applyBorder="1" applyAlignment="1">
      <alignment horizontal="center" vertical="center" wrapText="1"/>
    </xf>
    <xf numFmtId="0" fontId="71" fillId="2" borderId="33" xfId="0" applyFont="1" applyFill="1" applyBorder="1" applyAlignment="1">
      <alignment horizontal="center" vertical="center" wrapText="1"/>
    </xf>
    <xf numFmtId="0" fontId="71" fillId="2" borderId="32" xfId="0" applyFont="1" applyFill="1" applyBorder="1" applyAlignment="1">
      <alignment horizontal="center" vertical="center" wrapText="1"/>
    </xf>
    <xf numFmtId="0" fontId="71" fillId="2" borderId="8" xfId="0" applyFont="1" applyFill="1" applyBorder="1" applyAlignment="1">
      <alignment horizontal="center" vertical="center" wrapText="1"/>
    </xf>
    <xf numFmtId="0" fontId="71" fillId="2" borderId="7" xfId="0" applyFont="1" applyFill="1" applyBorder="1" applyAlignment="1">
      <alignment horizontal="center" vertical="center" wrapText="1"/>
    </xf>
    <xf numFmtId="0" fontId="71" fillId="2" borderId="27" xfId="0" applyFont="1" applyFill="1" applyBorder="1" applyAlignment="1">
      <alignment horizontal="center" vertical="center" wrapText="1"/>
    </xf>
    <xf numFmtId="0" fontId="71" fillId="2" borderId="34" xfId="0" applyFont="1" applyFill="1" applyBorder="1" applyAlignment="1">
      <alignment horizontal="center" vertical="center" wrapText="1"/>
    </xf>
    <xf numFmtId="0" fontId="71" fillId="2" borderId="35" xfId="0" applyFont="1" applyFill="1" applyBorder="1" applyAlignment="1">
      <alignment horizontal="center" vertical="center" wrapText="1"/>
    </xf>
    <xf numFmtId="0" fontId="71" fillId="2" borderId="31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wrapText="1"/>
    </xf>
    <xf numFmtId="0" fontId="71" fillId="2" borderId="42" xfId="8" applyFont="1" applyFill="1" applyBorder="1" applyAlignment="1">
      <alignment horizontal="center" vertical="center" wrapText="1"/>
    </xf>
    <xf numFmtId="0" fontId="71" fillId="2" borderId="41" xfId="8" applyFont="1" applyFill="1" applyBorder="1" applyAlignment="1">
      <alignment horizontal="center" vertical="center" wrapText="1"/>
    </xf>
    <xf numFmtId="0" fontId="71" fillId="2" borderId="28" xfId="0" applyFont="1" applyFill="1" applyBorder="1" applyAlignment="1">
      <alignment vertical="center" wrapText="1"/>
    </xf>
    <xf numFmtId="0" fontId="71" fillId="2" borderId="46" xfId="96" applyFont="1" applyFill="1" applyBorder="1" applyAlignment="1">
      <alignment horizontal="center" vertical="center" wrapText="1"/>
    </xf>
  </cellXfs>
  <cellStyles count="2027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8"/>
  <sheetViews>
    <sheetView topLeftCell="A19" zoomScaleNormal="100" zoomScaleSheetLayoutView="100" workbookViewId="0">
      <selection activeCell="D13" sqref="D13"/>
    </sheetView>
  </sheetViews>
  <sheetFormatPr defaultColWidth="9.09765625" defaultRowHeight="18"/>
  <cols>
    <col min="1" max="1" width="11.59765625" style="7" customWidth="1"/>
    <col min="2" max="2" width="13.8984375" style="7" customWidth="1"/>
    <col min="3" max="3" width="62.09765625" style="7" customWidth="1"/>
    <col min="4" max="4" width="26.8984375" style="7" customWidth="1"/>
    <col min="5" max="6" width="15" style="7" customWidth="1"/>
    <col min="7" max="16384" width="9.09765625" style="7"/>
  </cols>
  <sheetData>
    <row r="1" spans="1:11" s="23" customFormat="1" ht="37.5" customHeight="1">
      <c r="C1" s="145" t="s">
        <v>45</v>
      </c>
      <c r="D1" s="145"/>
    </row>
    <row r="2" spans="1:11" s="24" customFormat="1" ht="17.45" customHeight="1">
      <c r="C2" s="144" t="s">
        <v>60</v>
      </c>
      <c r="D2" s="144"/>
    </row>
    <row r="3" spans="1:11" s="24" customFormat="1" ht="17.45" customHeight="1">
      <c r="C3" s="144" t="s">
        <v>0</v>
      </c>
      <c r="D3" s="144"/>
    </row>
    <row r="4" spans="1:11" ht="13.5" customHeight="1"/>
    <row r="5" spans="1:11" ht="52.5" customHeight="1">
      <c r="A5" s="142" t="s">
        <v>90</v>
      </c>
      <c r="B5" s="142"/>
      <c r="C5" s="142"/>
      <c r="D5" s="142"/>
    </row>
    <row r="7" spans="1:11">
      <c r="D7" s="32" t="s">
        <v>8</v>
      </c>
    </row>
    <row r="8" spans="1:11" s="25" customFormat="1" ht="108">
      <c r="A8" s="146" t="s">
        <v>1</v>
      </c>
      <c r="B8" s="146"/>
      <c r="C8" s="146" t="s">
        <v>4</v>
      </c>
      <c r="D8" s="66" t="s">
        <v>59</v>
      </c>
    </row>
    <row r="9" spans="1:11" s="25" customFormat="1">
      <c r="A9" s="22" t="s">
        <v>3</v>
      </c>
      <c r="B9" s="22" t="s">
        <v>18</v>
      </c>
      <c r="C9" s="146"/>
      <c r="D9" s="22" t="s">
        <v>2</v>
      </c>
    </row>
    <row r="10" spans="1:11" s="25" customFormat="1" ht="34.950000000000003" customHeight="1">
      <c r="A10" s="22"/>
      <c r="B10" s="22"/>
      <c r="C10" s="8" t="s">
        <v>7</v>
      </c>
      <c r="D10" s="16">
        <f>+D12</f>
        <v>0</v>
      </c>
    </row>
    <row r="11" spans="1:11" s="25" customFormat="1">
      <c r="A11" s="22"/>
      <c r="B11" s="22"/>
      <c r="C11" s="21" t="s">
        <v>9</v>
      </c>
      <c r="D11" s="6"/>
    </row>
    <row r="12" spans="1:11" s="25" customFormat="1" ht="33.85">
      <c r="A12" s="70"/>
      <c r="B12" s="70"/>
      <c r="C12" s="8" t="s">
        <v>21</v>
      </c>
      <c r="D12" s="6">
        <f>+D14</f>
        <v>0</v>
      </c>
      <c r="E12" s="31"/>
    </row>
    <row r="13" spans="1:11" s="25" customFormat="1" ht="16.95" customHeight="1">
      <c r="A13" s="131"/>
      <c r="B13" s="130"/>
      <c r="C13" s="89" t="s">
        <v>24</v>
      </c>
      <c r="D13" s="118"/>
      <c r="E13" s="26"/>
      <c r="F13" s="26"/>
      <c r="G13" s="26"/>
      <c r="H13" s="26"/>
      <c r="I13" s="26"/>
      <c r="J13" s="26"/>
      <c r="K13" s="26"/>
    </row>
    <row r="14" spans="1:11" s="25" customFormat="1">
      <c r="A14" s="147">
        <v>1183</v>
      </c>
      <c r="B14" s="148" t="s">
        <v>58</v>
      </c>
      <c r="C14" s="149"/>
      <c r="D14" s="117">
        <f>+D16</f>
        <v>0</v>
      </c>
      <c r="E14" s="26"/>
      <c r="F14" s="26"/>
      <c r="G14" s="26"/>
      <c r="H14" s="26"/>
      <c r="I14" s="26"/>
      <c r="J14" s="26"/>
      <c r="K14" s="26"/>
    </row>
    <row r="15" spans="1:11" s="25" customFormat="1" ht="16.95" customHeight="1">
      <c r="A15" s="147"/>
      <c r="B15" s="119"/>
      <c r="C15" s="90" t="s">
        <v>5</v>
      </c>
      <c r="D15" s="120"/>
      <c r="E15" s="26"/>
      <c r="F15" s="26"/>
      <c r="G15" s="26"/>
      <c r="H15" s="26"/>
      <c r="I15" s="26"/>
      <c r="J15" s="26"/>
      <c r="K15" s="26"/>
    </row>
    <row r="16" spans="1:11" s="83" customFormat="1" ht="35.450000000000003" customHeight="1">
      <c r="A16" s="147"/>
      <c r="B16" s="88">
        <v>32001</v>
      </c>
      <c r="C16" s="116" t="s">
        <v>63</v>
      </c>
      <c r="D16" s="121">
        <f>+D18</f>
        <v>0</v>
      </c>
      <c r="E16" s="82"/>
      <c r="F16" s="82"/>
      <c r="G16" s="82"/>
      <c r="H16" s="82"/>
      <c r="I16" s="82"/>
      <c r="J16" s="82"/>
      <c r="K16" s="82"/>
    </row>
    <row r="17" spans="1:4" s="83" customFormat="1" ht="17.45" customHeight="1">
      <c r="A17" s="147"/>
      <c r="B17" s="143"/>
      <c r="C17" s="90" t="s">
        <v>20</v>
      </c>
      <c r="D17" s="122"/>
    </row>
    <row r="18" spans="1:4" s="84" customFormat="1">
      <c r="A18" s="147"/>
      <c r="B18" s="143"/>
      <c r="C18" s="123" t="s">
        <v>68</v>
      </c>
      <c r="D18" s="124">
        <f>+D20</f>
        <v>0</v>
      </c>
    </row>
    <row r="19" spans="1:4" s="83" customFormat="1" ht="54">
      <c r="A19" s="147"/>
      <c r="B19" s="143"/>
      <c r="C19" s="90" t="s">
        <v>12</v>
      </c>
      <c r="D19" s="122"/>
    </row>
    <row r="20" spans="1:4" s="83" customFormat="1" ht="17.45" customHeight="1">
      <c r="A20" s="147"/>
      <c r="B20" s="143"/>
      <c r="C20" s="113" t="s">
        <v>13</v>
      </c>
      <c r="D20" s="122">
        <f>+D21+D25</f>
        <v>0</v>
      </c>
    </row>
    <row r="21" spans="1:4" s="83" customFormat="1" ht="17.45" customHeight="1">
      <c r="A21" s="147"/>
      <c r="B21" s="143"/>
      <c r="C21" s="134" t="s">
        <v>6</v>
      </c>
      <c r="D21" s="115">
        <f t="shared" ref="D21" si="0">D22</f>
        <v>81307.600000000006</v>
      </c>
    </row>
    <row r="22" spans="1:4" s="83" customFormat="1" ht="17.45" customHeight="1">
      <c r="A22" s="147"/>
      <c r="B22" s="143"/>
      <c r="C22" s="134" t="s">
        <v>81</v>
      </c>
      <c r="D22" s="115">
        <f t="shared" ref="D22:D23" si="1">+D23</f>
        <v>81307.600000000006</v>
      </c>
    </row>
    <row r="23" spans="1:4" s="83" customFormat="1" ht="17.45" customHeight="1">
      <c r="A23" s="147"/>
      <c r="B23" s="143"/>
      <c r="C23" s="134" t="s">
        <v>82</v>
      </c>
      <c r="D23" s="115">
        <f t="shared" si="1"/>
        <v>81307.600000000006</v>
      </c>
    </row>
    <row r="24" spans="1:4" s="83" customFormat="1" ht="36">
      <c r="A24" s="147"/>
      <c r="B24" s="143"/>
      <c r="C24" s="114" t="s">
        <v>83</v>
      </c>
      <c r="D24" s="115">
        <f>+'Հավելված N 4'!G13</f>
        <v>81307.600000000006</v>
      </c>
    </row>
    <row r="25" spans="1:4" s="83" customFormat="1" ht="17.45" customHeight="1">
      <c r="A25" s="147"/>
      <c r="B25" s="143"/>
      <c r="C25" s="90" t="s">
        <v>54</v>
      </c>
      <c r="D25" s="115">
        <f t="shared" ref="D25" si="2">D26</f>
        <v>-81307.600000000006</v>
      </c>
    </row>
    <row r="26" spans="1:4" s="83" customFormat="1" ht="17.45" customHeight="1">
      <c r="A26" s="147"/>
      <c r="B26" s="143"/>
      <c r="C26" s="90" t="s">
        <v>55</v>
      </c>
      <c r="D26" s="115">
        <f t="shared" ref="D26:D27" si="3">+D27</f>
        <v>-81307.600000000006</v>
      </c>
    </row>
    <row r="27" spans="1:4" s="83" customFormat="1" ht="17.45" customHeight="1">
      <c r="A27" s="147"/>
      <c r="B27" s="143"/>
      <c r="C27" s="90" t="s">
        <v>56</v>
      </c>
      <c r="D27" s="115">
        <f t="shared" si="3"/>
        <v>-81307.600000000006</v>
      </c>
    </row>
    <row r="28" spans="1:4" s="83" customFormat="1" ht="17.45" customHeight="1">
      <c r="A28" s="147"/>
      <c r="B28" s="143"/>
      <c r="C28" s="114" t="s">
        <v>57</v>
      </c>
      <c r="D28" s="115">
        <f>+'Հավելված N 3'!E16</f>
        <v>-81307.600000000006</v>
      </c>
    </row>
  </sheetData>
  <mergeCells count="9">
    <mergeCell ref="A5:D5"/>
    <mergeCell ref="B17:B28"/>
    <mergeCell ref="C2:D2"/>
    <mergeCell ref="C1:D1"/>
    <mergeCell ref="A8:B8"/>
    <mergeCell ref="C8:C9"/>
    <mergeCell ref="C3:D3"/>
    <mergeCell ref="A14:A28"/>
    <mergeCell ref="B14:C14"/>
  </mergeCells>
  <pageMargins left="0.7" right="0.7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1"/>
  <sheetViews>
    <sheetView tabSelected="1" topLeftCell="B7" zoomScale="85" zoomScaleNormal="85" workbookViewId="0">
      <selection activeCell="G15" sqref="G15"/>
    </sheetView>
  </sheetViews>
  <sheetFormatPr defaultColWidth="9.296875" defaultRowHeight="18"/>
  <cols>
    <col min="1" max="1" width="12.8984375" style="7" bestFit="1" customWidth="1"/>
    <col min="2" max="2" width="9.296875" style="7"/>
    <col min="3" max="3" width="54.296875" style="7" customWidth="1"/>
    <col min="4" max="4" width="16.59765625" style="7" customWidth="1"/>
    <col min="5" max="8" width="18.8984375" style="7" customWidth="1"/>
    <col min="9" max="9" width="29.3984375" style="7" customWidth="1"/>
    <col min="10" max="10" width="17.296875" style="7" customWidth="1"/>
    <col min="11" max="16384" width="9.296875" style="7"/>
  </cols>
  <sheetData>
    <row r="1" spans="1:10" ht="37.5" customHeight="1">
      <c r="B1" s="36"/>
      <c r="C1" s="36"/>
      <c r="D1" s="36"/>
      <c r="E1" s="36"/>
      <c r="F1" s="151" t="s">
        <v>46</v>
      </c>
      <c r="G1" s="151"/>
      <c r="H1" s="151"/>
    </row>
    <row r="2" spans="1:10" ht="17.45" customHeight="1">
      <c r="A2" s="36"/>
      <c r="B2" s="36"/>
      <c r="C2" s="36"/>
      <c r="D2" s="36"/>
      <c r="E2" s="36"/>
      <c r="F2" s="152" t="s">
        <v>61</v>
      </c>
      <c r="G2" s="152"/>
      <c r="H2" s="152"/>
    </row>
    <row r="3" spans="1:10" ht="17.45" customHeight="1">
      <c r="A3" s="36"/>
      <c r="B3" s="36"/>
      <c r="C3" s="36"/>
      <c r="D3" s="36"/>
      <c r="E3" s="36"/>
      <c r="F3" s="152" t="s">
        <v>47</v>
      </c>
      <c r="G3" s="152"/>
      <c r="H3" s="152"/>
    </row>
    <row r="4" spans="1:10" ht="14.45" customHeight="1">
      <c r="A4" s="37"/>
      <c r="B4" s="37"/>
      <c r="C4" s="67"/>
      <c r="E4" s="38"/>
      <c r="F4" s="38"/>
      <c r="G4" s="38"/>
      <c r="H4" s="38"/>
    </row>
    <row r="5" spans="1:10">
      <c r="A5" s="153" t="s">
        <v>87</v>
      </c>
      <c r="B5" s="154"/>
      <c r="C5" s="154"/>
      <c r="D5" s="154"/>
      <c r="E5" s="154"/>
      <c r="F5" s="154"/>
      <c r="G5" s="154"/>
      <c r="H5" s="154"/>
    </row>
    <row r="6" spans="1:10" ht="33.950000000000003" customHeight="1">
      <c r="A6" s="154"/>
      <c r="B6" s="154"/>
      <c r="C6" s="154"/>
      <c r="D6" s="154"/>
      <c r="E6" s="154"/>
      <c r="F6" s="154"/>
      <c r="G6" s="154"/>
      <c r="H6" s="154"/>
    </row>
    <row r="7" spans="1:10">
      <c r="D7" s="39"/>
      <c r="E7" s="20"/>
    </row>
    <row r="8" spans="1:10">
      <c r="D8" s="20"/>
      <c r="E8" s="20"/>
      <c r="G8" s="40"/>
      <c r="H8" s="40" t="s">
        <v>8</v>
      </c>
    </row>
    <row r="9" spans="1:10" ht="40.4" customHeight="1">
      <c r="A9" s="155" t="s">
        <v>14</v>
      </c>
      <c r="B9" s="156"/>
      <c r="C9" s="157" t="s">
        <v>23</v>
      </c>
      <c r="D9" s="159" t="s">
        <v>52</v>
      </c>
      <c r="E9" s="161" t="s">
        <v>67</v>
      </c>
      <c r="F9" s="162"/>
      <c r="G9" s="162"/>
      <c r="H9" s="163"/>
    </row>
    <row r="10" spans="1:10" ht="107.45" customHeight="1">
      <c r="A10" s="41" t="s">
        <v>17</v>
      </c>
      <c r="B10" s="41" t="s">
        <v>18</v>
      </c>
      <c r="C10" s="158"/>
      <c r="D10" s="160"/>
      <c r="E10" s="42" t="s">
        <v>25</v>
      </c>
      <c r="F10" s="42" t="s">
        <v>26</v>
      </c>
      <c r="G10" s="42" t="s">
        <v>27</v>
      </c>
      <c r="H10" s="42" t="s">
        <v>28</v>
      </c>
      <c r="I10" s="43"/>
    </row>
    <row r="11" spans="1:10">
      <c r="A11" s="41"/>
      <c r="B11" s="41"/>
      <c r="C11" s="44" t="s">
        <v>29</v>
      </c>
      <c r="D11" s="5">
        <f>SUM(E11:H11)</f>
        <v>-81307.600000000006</v>
      </c>
      <c r="E11" s="57">
        <f t="shared" ref="E11:H11" si="0">+E13</f>
        <v>-225147</v>
      </c>
      <c r="F11" s="57">
        <f t="shared" si="0"/>
        <v>143839.4</v>
      </c>
      <c r="G11" s="57">
        <f t="shared" si="0"/>
        <v>0</v>
      </c>
      <c r="H11" s="57">
        <f t="shared" si="0"/>
        <v>0</v>
      </c>
      <c r="I11" s="46"/>
      <c r="J11" s="33"/>
    </row>
    <row r="12" spans="1:10">
      <c r="A12" s="41"/>
      <c r="B12" s="41"/>
      <c r="C12" s="44" t="s">
        <v>30</v>
      </c>
      <c r="D12" s="64"/>
      <c r="E12" s="64"/>
      <c r="F12" s="45"/>
      <c r="G12" s="45"/>
      <c r="H12" s="45"/>
    </row>
    <row r="13" spans="1:10" ht="33.85">
      <c r="A13" s="2"/>
      <c r="B13" s="3"/>
      <c r="C13" s="3" t="s">
        <v>21</v>
      </c>
      <c r="D13" s="5">
        <f>SUM(E13:H13)</f>
        <v>-81307.600000000006</v>
      </c>
      <c r="E13" s="57">
        <f>+E15+E19</f>
        <v>-225147</v>
      </c>
      <c r="F13" s="57">
        <f t="shared" ref="F13:H13" si="1">+F15+F19</f>
        <v>143839.4</v>
      </c>
      <c r="G13" s="57">
        <f t="shared" si="1"/>
        <v>0</v>
      </c>
      <c r="H13" s="57">
        <f t="shared" si="1"/>
        <v>0</v>
      </c>
      <c r="I13" s="35"/>
    </row>
    <row r="14" spans="1:10">
      <c r="A14" s="2"/>
      <c r="B14" s="2"/>
      <c r="C14" s="2" t="s">
        <v>31</v>
      </c>
      <c r="D14" s="4"/>
      <c r="E14" s="4"/>
      <c r="F14" s="4"/>
      <c r="G14" s="4"/>
      <c r="H14" s="4"/>
    </row>
    <row r="15" spans="1:10" ht="50.75">
      <c r="A15" s="141">
        <v>1163</v>
      </c>
      <c r="B15" s="141">
        <v>12001</v>
      </c>
      <c r="C15" s="54" t="s">
        <v>95</v>
      </c>
      <c r="D15" s="51">
        <f>+E15+F15+G15+H15</f>
        <v>0</v>
      </c>
      <c r="E15" s="57">
        <f>+E17</f>
        <v>-225147</v>
      </c>
      <c r="F15" s="57">
        <f t="shared" ref="F15:H15" si="2">+F17</f>
        <v>225147</v>
      </c>
      <c r="G15" s="57">
        <f t="shared" si="2"/>
        <v>0</v>
      </c>
      <c r="H15" s="57">
        <f t="shared" si="2"/>
        <v>0</v>
      </c>
      <c r="I15" s="20"/>
    </row>
    <row r="16" spans="1:10">
      <c r="A16" s="140"/>
      <c r="B16" s="140"/>
      <c r="C16" s="58" t="s">
        <v>5</v>
      </c>
      <c r="D16" s="55"/>
      <c r="E16" s="55"/>
      <c r="F16" s="55"/>
      <c r="G16" s="55"/>
      <c r="H16" s="55"/>
      <c r="I16" s="39"/>
    </row>
    <row r="17" spans="1:9">
      <c r="A17" s="214"/>
      <c r="B17" s="214"/>
      <c r="C17" s="14" t="s">
        <v>96</v>
      </c>
      <c r="D17" s="59">
        <f>SUM(E17:H17)</f>
        <v>0</v>
      </c>
      <c r="E17" s="59">
        <f>+E18</f>
        <v>-225147</v>
      </c>
      <c r="F17" s="59">
        <f t="shared" ref="F17:H17" si="3">+F18</f>
        <v>225147</v>
      </c>
      <c r="G17" s="59">
        <f t="shared" si="3"/>
        <v>0</v>
      </c>
      <c r="H17" s="59">
        <f t="shared" si="3"/>
        <v>0</v>
      </c>
      <c r="I17" s="20"/>
    </row>
    <row r="18" spans="1:9" ht="36">
      <c r="A18" s="214"/>
      <c r="B18" s="214"/>
      <c r="C18" s="75" t="s">
        <v>97</v>
      </c>
      <c r="D18" s="56">
        <f t="shared" ref="D18" si="4">+E18+F18+G18+H18</f>
        <v>0</v>
      </c>
      <c r="E18" s="78">
        <v>-225147</v>
      </c>
      <c r="F18" s="78">
        <v>225147</v>
      </c>
      <c r="G18" s="78"/>
      <c r="H18" s="79"/>
    </row>
    <row r="19" spans="1:9" ht="33.85">
      <c r="A19" s="85">
        <v>1183</v>
      </c>
      <c r="B19" s="85">
        <v>32001</v>
      </c>
      <c r="C19" s="54" t="s">
        <v>63</v>
      </c>
      <c r="D19" s="51">
        <f>+E19+F19+G19+H19</f>
        <v>-81307.600000000006</v>
      </c>
      <c r="E19" s="57">
        <f>+E21+E29</f>
        <v>0</v>
      </c>
      <c r="F19" s="57">
        <f t="shared" ref="F19:H19" si="5">+F21+F29</f>
        <v>-81307.600000000006</v>
      </c>
      <c r="G19" s="57">
        <f t="shared" si="5"/>
        <v>0</v>
      </c>
      <c r="H19" s="57">
        <f t="shared" si="5"/>
        <v>0</v>
      </c>
      <c r="I19" s="20"/>
    </row>
    <row r="20" spans="1:9">
      <c r="A20" s="65"/>
      <c r="B20" s="65"/>
      <c r="C20" s="58" t="s">
        <v>5</v>
      </c>
      <c r="D20" s="55"/>
      <c r="E20" s="55"/>
      <c r="F20" s="55"/>
      <c r="G20" s="55"/>
      <c r="H20" s="55"/>
      <c r="I20" s="39"/>
    </row>
    <row r="21" spans="1:9">
      <c r="A21" s="150"/>
      <c r="B21" s="150"/>
      <c r="C21" s="14" t="s">
        <v>66</v>
      </c>
      <c r="D21" s="59">
        <f>SUM(E21:H21)</f>
        <v>-81307.600000000006</v>
      </c>
      <c r="E21" s="59">
        <f>SUM(E22:E28)</f>
        <v>0</v>
      </c>
      <c r="F21" s="59">
        <f>SUM(F22:F28)</f>
        <v>-81307.600000000006</v>
      </c>
      <c r="G21" s="59">
        <f>SUM(G22:G28)</f>
        <v>0</v>
      </c>
      <c r="H21" s="59">
        <f>SUM(H22:H28)</f>
        <v>0</v>
      </c>
      <c r="I21" s="20"/>
    </row>
    <row r="22" spans="1:9">
      <c r="A22" s="150"/>
      <c r="B22" s="150"/>
      <c r="C22" s="75" t="s">
        <v>69</v>
      </c>
      <c r="D22" s="56">
        <f t="shared" ref="D22" si="6">+E22+F22+G22+H22</f>
        <v>-11140.7</v>
      </c>
      <c r="E22" s="78"/>
      <c r="F22" s="78">
        <v>-11140.7</v>
      </c>
      <c r="G22" s="78"/>
      <c r="H22" s="79"/>
    </row>
    <row r="23" spans="1:9" ht="36">
      <c r="A23" s="150"/>
      <c r="B23" s="150"/>
      <c r="C23" s="75" t="s">
        <v>92</v>
      </c>
      <c r="D23" s="56">
        <f t="shared" ref="D23:D27" si="7">+E23+F23+G23+H23</f>
        <v>-9975.2999999999993</v>
      </c>
      <c r="E23" s="78"/>
      <c r="F23" s="78">
        <v>-9975.2999999999993</v>
      </c>
      <c r="G23" s="78"/>
      <c r="H23" s="79"/>
    </row>
    <row r="24" spans="1:9" ht="36">
      <c r="A24" s="150"/>
      <c r="B24" s="150"/>
      <c r="C24" s="75" t="s">
        <v>70</v>
      </c>
      <c r="D24" s="56">
        <f t="shared" si="7"/>
        <v>-13332</v>
      </c>
      <c r="E24" s="78"/>
      <c r="F24" s="78">
        <v>-13332</v>
      </c>
      <c r="G24" s="78"/>
      <c r="H24" s="79"/>
    </row>
    <row r="25" spans="1:9" ht="36">
      <c r="A25" s="150"/>
      <c r="B25" s="150"/>
      <c r="C25" s="75" t="s">
        <v>71</v>
      </c>
      <c r="D25" s="56">
        <f t="shared" si="7"/>
        <v>-14551</v>
      </c>
      <c r="E25" s="78"/>
      <c r="F25" s="78">
        <v>-14551</v>
      </c>
      <c r="G25" s="78"/>
      <c r="H25" s="79"/>
    </row>
    <row r="26" spans="1:9">
      <c r="A26" s="150"/>
      <c r="B26" s="150"/>
      <c r="C26" s="75" t="s">
        <v>72</v>
      </c>
      <c r="D26" s="56">
        <f t="shared" si="7"/>
        <v>-9807</v>
      </c>
      <c r="E26" s="78"/>
      <c r="F26" s="78">
        <v>-9807</v>
      </c>
      <c r="G26" s="78"/>
      <c r="H26" s="79"/>
    </row>
    <row r="27" spans="1:9" ht="36">
      <c r="A27" s="150"/>
      <c r="B27" s="150"/>
      <c r="C27" s="75" t="s">
        <v>73</v>
      </c>
      <c r="D27" s="56">
        <f t="shared" si="7"/>
        <v>-13320.6</v>
      </c>
      <c r="E27" s="78"/>
      <c r="F27" s="78">
        <v>-13320.6</v>
      </c>
      <c r="G27" s="78"/>
      <c r="H27" s="79"/>
    </row>
    <row r="28" spans="1:9">
      <c r="A28" s="150"/>
      <c r="B28" s="150"/>
      <c r="C28" s="75" t="s">
        <v>74</v>
      </c>
      <c r="D28" s="56">
        <f t="shared" ref="D28" si="8">+E28+F28+G28+H28</f>
        <v>-9181</v>
      </c>
      <c r="E28" s="78"/>
      <c r="F28" s="78">
        <v>-9181</v>
      </c>
      <c r="G28" s="78"/>
      <c r="H28" s="79"/>
    </row>
    <row r="29" spans="1:9">
      <c r="A29" s="150"/>
      <c r="B29" s="150"/>
      <c r="C29" s="14" t="s">
        <v>53</v>
      </c>
      <c r="D29" s="59">
        <f>SUM(E29:H29)</f>
        <v>0</v>
      </c>
      <c r="E29" s="59">
        <f>SUM(E30:E31)</f>
        <v>0</v>
      </c>
      <c r="F29" s="59">
        <f t="shared" ref="F29:H29" si="9">SUM(F30:F31)</f>
        <v>0</v>
      </c>
      <c r="G29" s="59">
        <f t="shared" si="9"/>
        <v>0</v>
      </c>
      <c r="H29" s="59">
        <f t="shared" si="9"/>
        <v>0</v>
      </c>
    </row>
    <row r="30" spans="1:9">
      <c r="A30" s="150"/>
      <c r="B30" s="150"/>
      <c r="C30" s="30" t="s">
        <v>75</v>
      </c>
      <c r="D30" s="56">
        <f t="shared" ref="D30:D31" si="10">+E30+F30+G30+H30</f>
        <v>1400.3</v>
      </c>
      <c r="E30" s="78"/>
      <c r="F30" s="56">
        <f>+'Հավելված N 5'!I20</f>
        <v>1400.3</v>
      </c>
      <c r="G30" s="78"/>
      <c r="H30" s="79"/>
    </row>
    <row r="31" spans="1:9">
      <c r="A31" s="150"/>
      <c r="B31" s="150"/>
      <c r="C31" s="30" t="s">
        <v>76</v>
      </c>
      <c r="D31" s="56">
        <f t="shared" si="10"/>
        <v>-1400.3</v>
      </c>
      <c r="E31" s="56"/>
      <c r="F31" s="56">
        <f>+'Հավելված N 5'!I15</f>
        <v>-1400.3</v>
      </c>
      <c r="G31" s="56"/>
      <c r="H31" s="55"/>
    </row>
  </sheetData>
  <mergeCells count="12">
    <mergeCell ref="B21:B31"/>
    <mergeCell ref="A21:A31"/>
    <mergeCell ref="F1:H1"/>
    <mergeCell ref="F2:H2"/>
    <mergeCell ref="F3:H3"/>
    <mergeCell ref="A5:H6"/>
    <mergeCell ref="A9:B9"/>
    <mergeCell ref="C9:C10"/>
    <mergeCell ref="D9:D10"/>
    <mergeCell ref="E9:H9"/>
    <mergeCell ref="B17:B18"/>
    <mergeCell ref="A17:A18"/>
  </mergeCells>
  <pageMargins left="0.7" right="0.7" top="0.75" bottom="0.75" header="0.3" footer="0.3"/>
  <pageSetup paperSize="9" scale="6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0"/>
  <sheetViews>
    <sheetView topLeftCell="A13" zoomScale="90" zoomScaleNormal="90" workbookViewId="0">
      <selection activeCell="D20" sqref="D20"/>
    </sheetView>
  </sheetViews>
  <sheetFormatPr defaultColWidth="9.09765625" defaultRowHeight="18"/>
  <cols>
    <col min="1" max="1" width="9.09765625" style="34"/>
    <col min="2" max="3" width="9.8984375" style="7" customWidth="1"/>
    <col min="4" max="4" width="54.296875" style="7" customWidth="1"/>
    <col min="5" max="5" width="26.8984375" style="27" customWidth="1"/>
    <col min="6" max="6" width="50.09765625" style="7" customWidth="1"/>
    <col min="7" max="8" width="9.09765625" style="7"/>
    <col min="9" max="9" width="12.296875" style="7" customWidth="1"/>
    <col min="10" max="16384" width="9.09765625" style="7"/>
  </cols>
  <sheetData>
    <row r="1" spans="1:6" s="125" customFormat="1" ht="37.5" customHeight="1">
      <c r="A1" s="69"/>
      <c r="D1" s="168" t="s">
        <v>48</v>
      </c>
      <c r="E1" s="168"/>
    </row>
    <row r="2" spans="1:6" s="125" customFormat="1" ht="17.45" customHeight="1">
      <c r="A2" s="69"/>
      <c r="D2" s="167" t="s">
        <v>61</v>
      </c>
      <c r="E2" s="167"/>
    </row>
    <row r="3" spans="1:6" s="125" customFormat="1" ht="17.45" customHeight="1">
      <c r="A3" s="69"/>
      <c r="D3" s="167" t="s">
        <v>47</v>
      </c>
      <c r="E3" s="167"/>
    </row>
    <row r="4" spans="1:6" ht="13.5" customHeight="1">
      <c r="D4" s="63"/>
      <c r="E4" s="109"/>
    </row>
    <row r="5" spans="1:6" ht="85.5" customHeight="1">
      <c r="B5" s="169" t="s">
        <v>88</v>
      </c>
      <c r="C5" s="169"/>
      <c r="D5" s="169"/>
      <c r="E5" s="169"/>
    </row>
    <row r="6" spans="1:6">
      <c r="E6" s="110"/>
    </row>
    <row r="7" spans="1:6">
      <c r="E7" s="110"/>
    </row>
    <row r="8" spans="1:6">
      <c r="E8" s="139" t="s">
        <v>8</v>
      </c>
    </row>
    <row r="9" spans="1:6" ht="108">
      <c r="B9" s="170" t="s">
        <v>14</v>
      </c>
      <c r="C9" s="170"/>
      <c r="D9" s="157" t="s">
        <v>15</v>
      </c>
      <c r="E9" s="68" t="s">
        <v>67</v>
      </c>
    </row>
    <row r="10" spans="1:6" ht="23.9" customHeight="1">
      <c r="B10" s="172" t="s">
        <v>17</v>
      </c>
      <c r="C10" s="172" t="s">
        <v>18</v>
      </c>
      <c r="D10" s="171"/>
      <c r="E10" s="173" t="s">
        <v>16</v>
      </c>
    </row>
    <row r="11" spans="1:6" ht="59.9" customHeight="1">
      <c r="B11" s="172"/>
      <c r="C11" s="172"/>
      <c r="D11" s="158"/>
      <c r="E11" s="160"/>
      <c r="F11" s="20"/>
    </row>
    <row r="12" spans="1:6" ht="33.85">
      <c r="B12" s="127"/>
      <c r="C12" s="127"/>
      <c r="D12" s="1" t="s">
        <v>21</v>
      </c>
      <c r="E12" s="5">
        <f>+E14</f>
        <v>-81307.600000000006</v>
      </c>
      <c r="F12" s="35"/>
    </row>
    <row r="13" spans="1:6">
      <c r="B13" s="127"/>
      <c r="C13" s="127"/>
      <c r="D13" s="9" t="s">
        <v>22</v>
      </c>
      <c r="E13" s="42"/>
    </row>
    <row r="14" spans="1:6" ht="33.85">
      <c r="B14" s="126">
        <v>1183</v>
      </c>
      <c r="C14" s="126">
        <v>32001</v>
      </c>
      <c r="D14" s="54" t="s">
        <v>63</v>
      </c>
      <c r="E14" s="13">
        <f>+E16+E26</f>
        <v>-81307.600000000006</v>
      </c>
      <c r="F14" s="71"/>
    </row>
    <row r="15" spans="1:6">
      <c r="B15" s="126"/>
      <c r="C15" s="126"/>
      <c r="D15" s="2" t="s">
        <v>19</v>
      </c>
      <c r="E15" s="10"/>
    </row>
    <row r="16" spans="1:6">
      <c r="B16" s="126"/>
      <c r="C16" s="126"/>
      <c r="D16" s="47" t="s">
        <v>68</v>
      </c>
      <c r="E16" s="12">
        <f>+E18</f>
        <v>-81307.600000000006</v>
      </c>
    </row>
    <row r="17" spans="2:5" ht="17.45" customHeight="1">
      <c r="B17" s="61"/>
      <c r="C17" s="61"/>
      <c r="D17" s="48" t="s">
        <v>50</v>
      </c>
      <c r="E17" s="4"/>
    </row>
    <row r="18" spans="2:5">
      <c r="B18" s="164"/>
      <c r="C18" s="164"/>
      <c r="D18" s="14" t="s">
        <v>66</v>
      </c>
      <c r="E18" s="112">
        <f>SUM(E19:E25)</f>
        <v>-81307.600000000006</v>
      </c>
    </row>
    <row r="19" spans="2:5">
      <c r="B19" s="165"/>
      <c r="C19" s="165"/>
      <c r="D19" s="75" t="s">
        <v>69</v>
      </c>
      <c r="E19" s="62">
        <f>+'Հավելված N 2'!D22</f>
        <v>-11140.7</v>
      </c>
    </row>
    <row r="20" spans="2:5" ht="36">
      <c r="B20" s="165"/>
      <c r="C20" s="165"/>
      <c r="D20" s="75" t="s">
        <v>92</v>
      </c>
      <c r="E20" s="62">
        <f>+'Հավելված N 2'!D23</f>
        <v>-9975.2999999999993</v>
      </c>
    </row>
    <row r="21" spans="2:5" ht="36">
      <c r="B21" s="165"/>
      <c r="C21" s="165"/>
      <c r="D21" s="75" t="s">
        <v>70</v>
      </c>
      <c r="E21" s="62">
        <f>+'Հավելված N 2'!D24</f>
        <v>-13332</v>
      </c>
    </row>
    <row r="22" spans="2:5" ht="36">
      <c r="B22" s="165"/>
      <c r="C22" s="165"/>
      <c r="D22" s="75" t="s">
        <v>71</v>
      </c>
      <c r="E22" s="62">
        <f>+'Հավելված N 2'!D25</f>
        <v>-14551</v>
      </c>
    </row>
    <row r="23" spans="2:5">
      <c r="B23" s="165"/>
      <c r="C23" s="165"/>
      <c r="D23" s="75" t="s">
        <v>72</v>
      </c>
      <c r="E23" s="62">
        <f>+'Հավելված N 2'!D26</f>
        <v>-9807</v>
      </c>
    </row>
    <row r="24" spans="2:5" ht="36">
      <c r="B24" s="165"/>
      <c r="C24" s="165"/>
      <c r="D24" s="75" t="s">
        <v>73</v>
      </c>
      <c r="E24" s="62">
        <f>+'Հավելված N 2'!D27</f>
        <v>-13320.6</v>
      </c>
    </row>
    <row r="25" spans="2:5">
      <c r="B25" s="165"/>
      <c r="C25" s="165"/>
      <c r="D25" s="75" t="s">
        <v>74</v>
      </c>
      <c r="E25" s="62">
        <f>+'Հավելված N 2'!D28</f>
        <v>-9181</v>
      </c>
    </row>
    <row r="26" spans="2:5">
      <c r="B26" s="126"/>
      <c r="C26" s="126"/>
      <c r="D26" s="47" t="s">
        <v>77</v>
      </c>
      <c r="E26" s="12">
        <f>+E28</f>
        <v>0</v>
      </c>
    </row>
    <row r="27" spans="2:5" ht="17.45" customHeight="1">
      <c r="B27" s="61"/>
      <c r="C27" s="61"/>
      <c r="D27" s="48" t="s">
        <v>50</v>
      </c>
      <c r="E27" s="4"/>
    </row>
    <row r="28" spans="2:5">
      <c r="B28" s="164"/>
      <c r="C28" s="164"/>
      <c r="D28" s="14" t="s">
        <v>53</v>
      </c>
      <c r="E28" s="112">
        <f>SUM(E29:E30)</f>
        <v>0</v>
      </c>
    </row>
    <row r="29" spans="2:5">
      <c r="B29" s="165"/>
      <c r="C29" s="165"/>
      <c r="D29" s="30" t="s">
        <v>75</v>
      </c>
      <c r="E29" s="62">
        <f>+'Հավելված N 2'!D30</f>
        <v>1400.3</v>
      </c>
    </row>
    <row r="30" spans="2:5">
      <c r="B30" s="166"/>
      <c r="C30" s="166"/>
      <c r="D30" s="30" t="s">
        <v>76</v>
      </c>
      <c r="E30" s="62">
        <f>+'Հավելված N 2'!D31</f>
        <v>-1400.3</v>
      </c>
    </row>
  </sheetData>
  <mergeCells count="13">
    <mergeCell ref="D2:E2"/>
    <mergeCell ref="D1:E1"/>
    <mergeCell ref="B5:E5"/>
    <mergeCell ref="B9:C9"/>
    <mergeCell ref="D9:D11"/>
    <mergeCell ref="C10:C11"/>
    <mergeCell ref="B10:B11"/>
    <mergeCell ref="E10:E11"/>
    <mergeCell ref="C18:C25"/>
    <mergeCell ref="B18:B25"/>
    <mergeCell ref="C28:C30"/>
    <mergeCell ref="B28:B30"/>
    <mergeCell ref="D3:E3"/>
  </mergeCells>
  <pageMargins left="0.7" right="0.7" top="0.75" bottom="0.7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O20"/>
  <sheetViews>
    <sheetView topLeftCell="A10" zoomScale="85" zoomScaleNormal="85" zoomScaleSheetLayoutView="100" workbookViewId="0">
      <selection activeCell="F20" sqref="F20"/>
    </sheetView>
  </sheetViews>
  <sheetFormatPr defaultColWidth="9.09765625" defaultRowHeight="18"/>
  <cols>
    <col min="1" max="1" width="11.8984375" style="92" customWidth="1"/>
    <col min="2" max="2" width="15.3984375" style="92" customWidth="1"/>
    <col min="3" max="3" width="8" style="92" customWidth="1"/>
    <col min="4" max="4" width="7.8984375" style="105" customWidth="1"/>
    <col min="5" max="5" width="40" style="105" customWidth="1"/>
    <col min="6" max="6" width="62.3984375" style="105" customWidth="1"/>
    <col min="7" max="7" width="26.8984375" style="92" customWidth="1"/>
    <col min="8" max="8" width="13.09765625" style="92" bestFit="1" customWidth="1"/>
    <col min="9" max="9" width="12.09765625" style="92" customWidth="1"/>
    <col min="10" max="16384" width="9.09765625" style="92"/>
  </cols>
  <sheetData>
    <row r="1" spans="1:41" s="7" customFormat="1" ht="36.950000000000003" customHeight="1">
      <c r="F1" s="145" t="s">
        <v>49</v>
      </c>
      <c r="G1" s="145"/>
      <c r="Z1" s="144"/>
      <c r="AA1" s="144"/>
      <c r="AB1" s="144"/>
    </row>
    <row r="2" spans="1:41" s="7" customFormat="1" ht="17.45" customHeight="1">
      <c r="A2" s="49"/>
      <c r="B2" s="49"/>
      <c r="C2" s="49"/>
      <c r="D2" s="49"/>
      <c r="E2" s="49"/>
      <c r="F2" s="144" t="s">
        <v>60</v>
      </c>
      <c r="G2" s="144"/>
      <c r="W2" s="49"/>
      <c r="X2" s="49"/>
      <c r="Y2" s="144"/>
      <c r="Z2" s="144"/>
      <c r="AA2" s="144"/>
      <c r="AB2" s="14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</row>
    <row r="3" spans="1:41" s="7" customFormat="1" ht="17.45" customHeight="1">
      <c r="A3" s="49"/>
      <c r="B3" s="49"/>
      <c r="C3" s="49"/>
      <c r="D3" s="49"/>
      <c r="E3" s="49"/>
      <c r="F3" s="144" t="s">
        <v>0</v>
      </c>
      <c r="G3" s="144"/>
      <c r="W3" s="144"/>
      <c r="X3" s="144"/>
      <c r="Y3" s="144"/>
      <c r="Z3" s="144"/>
      <c r="AA3" s="144"/>
      <c r="AB3" s="14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</row>
    <row r="4" spans="1:41" s="7" customFormat="1">
      <c r="F4" s="86"/>
      <c r="G4" s="86"/>
    </row>
    <row r="5" spans="1:41" s="7" customFormat="1" ht="15.95" customHeight="1">
      <c r="F5" s="86"/>
      <c r="G5" s="86"/>
    </row>
    <row r="6" spans="1:41" s="7" customFormat="1" ht="67.5" customHeight="1">
      <c r="A6" s="169" t="s">
        <v>78</v>
      </c>
      <c r="B6" s="169"/>
      <c r="C6" s="169"/>
      <c r="D6" s="169"/>
      <c r="E6" s="169"/>
      <c r="F6" s="169"/>
      <c r="G6" s="169"/>
    </row>
    <row r="7" spans="1:41" s="7" customFormat="1" ht="40.5" customHeight="1">
      <c r="B7" s="87"/>
      <c r="C7" s="87"/>
      <c r="D7" s="87"/>
      <c r="E7" s="87"/>
      <c r="F7" s="87"/>
      <c r="G7" s="86" t="s">
        <v>8</v>
      </c>
    </row>
    <row r="8" spans="1:41" ht="77.45" customHeight="1">
      <c r="A8" s="180" t="s">
        <v>1</v>
      </c>
      <c r="B8" s="180"/>
      <c r="C8" s="181" t="s">
        <v>79</v>
      </c>
      <c r="D8" s="182"/>
      <c r="E8" s="183"/>
      <c r="F8" s="187" t="s">
        <v>80</v>
      </c>
      <c r="G8" s="91" t="s">
        <v>51</v>
      </c>
    </row>
    <row r="9" spans="1:41" ht="37.5" customHeight="1">
      <c r="A9" s="91" t="s">
        <v>17</v>
      </c>
      <c r="B9" s="91" t="s">
        <v>18</v>
      </c>
      <c r="C9" s="184"/>
      <c r="D9" s="185"/>
      <c r="E9" s="186"/>
      <c r="F9" s="188"/>
      <c r="G9" s="91" t="s">
        <v>2</v>
      </c>
    </row>
    <row r="10" spans="1:41" ht="24" customHeight="1">
      <c r="A10" s="189" t="s">
        <v>10</v>
      </c>
      <c r="B10" s="190"/>
      <c r="C10" s="190"/>
      <c r="D10" s="190"/>
      <c r="E10" s="190"/>
      <c r="F10" s="191"/>
      <c r="G10" s="93">
        <f>+G11</f>
        <v>81307.600000000006</v>
      </c>
      <c r="H10" s="94"/>
    </row>
    <row r="11" spans="1:41">
      <c r="A11" s="95">
        <v>1183</v>
      </c>
      <c r="B11" s="174" t="s">
        <v>58</v>
      </c>
      <c r="C11" s="175"/>
      <c r="D11" s="175"/>
      <c r="E11" s="176"/>
      <c r="F11" s="96"/>
      <c r="G11" s="97">
        <f>+G12</f>
        <v>81307.600000000006</v>
      </c>
    </row>
    <row r="12" spans="1:41" ht="51.95" customHeight="1">
      <c r="A12" s="98"/>
      <c r="B12" s="95">
        <v>32001</v>
      </c>
      <c r="C12" s="177" t="s">
        <v>63</v>
      </c>
      <c r="D12" s="178"/>
      <c r="E12" s="179"/>
      <c r="F12" s="99"/>
      <c r="G12" s="81">
        <f>+G13</f>
        <v>81307.600000000006</v>
      </c>
    </row>
    <row r="13" spans="1:41">
      <c r="A13" s="98"/>
      <c r="B13" s="95"/>
      <c r="C13" s="106"/>
      <c r="D13" s="106"/>
      <c r="E13" s="107"/>
      <c r="F13" s="99" t="s">
        <v>68</v>
      </c>
      <c r="G13" s="108">
        <f>SUM(G14:G20)</f>
        <v>81307.600000000006</v>
      </c>
    </row>
    <row r="14" spans="1:41" s="104" customFormat="1">
      <c r="A14" s="100"/>
      <c r="B14" s="101"/>
      <c r="C14" s="102"/>
      <c r="D14" s="77"/>
      <c r="E14" s="77"/>
      <c r="F14" s="77" t="s">
        <v>69</v>
      </c>
      <c r="G14" s="103">
        <f>-'Հավելված N 3'!E19</f>
        <v>11140.7</v>
      </c>
    </row>
    <row r="15" spans="1:41" s="104" customFormat="1" ht="36">
      <c r="A15" s="100"/>
      <c r="B15" s="101"/>
      <c r="C15" s="102"/>
      <c r="D15" s="77"/>
      <c r="E15" s="77"/>
      <c r="F15" s="77" t="s">
        <v>92</v>
      </c>
      <c r="G15" s="103">
        <f>-'Հավելված N 3'!E20</f>
        <v>9975.2999999999993</v>
      </c>
    </row>
    <row r="16" spans="1:41" s="104" customFormat="1" ht="36">
      <c r="A16" s="100"/>
      <c r="B16" s="101"/>
      <c r="C16" s="102"/>
      <c r="D16" s="77"/>
      <c r="E16" s="77"/>
      <c r="F16" s="77" t="s">
        <v>70</v>
      </c>
      <c r="G16" s="103">
        <f>-'Հավելված N 3'!E21</f>
        <v>13332</v>
      </c>
    </row>
    <row r="17" spans="1:7" s="104" customFormat="1" ht="36">
      <c r="A17" s="100"/>
      <c r="B17" s="101"/>
      <c r="C17" s="102"/>
      <c r="D17" s="77"/>
      <c r="E17" s="77"/>
      <c r="F17" s="77" t="s">
        <v>71</v>
      </c>
      <c r="G17" s="103">
        <f>-'Հավելված N 3'!E22</f>
        <v>14551</v>
      </c>
    </row>
    <row r="18" spans="1:7" s="104" customFormat="1">
      <c r="A18" s="100"/>
      <c r="B18" s="101"/>
      <c r="C18" s="102"/>
      <c r="D18" s="77"/>
      <c r="E18" s="77"/>
      <c r="F18" s="77" t="s">
        <v>72</v>
      </c>
      <c r="G18" s="103">
        <f>-'Հավելված N 3'!E23</f>
        <v>9807</v>
      </c>
    </row>
    <row r="19" spans="1:7" s="104" customFormat="1" ht="36">
      <c r="A19" s="100"/>
      <c r="B19" s="101"/>
      <c r="C19" s="102"/>
      <c r="D19" s="77"/>
      <c r="E19" s="77"/>
      <c r="F19" s="77" t="s">
        <v>73</v>
      </c>
      <c r="G19" s="103">
        <f>-'Հավելված N 3'!E24</f>
        <v>13320.6</v>
      </c>
    </row>
    <row r="20" spans="1:7" s="104" customFormat="1">
      <c r="A20" s="100"/>
      <c r="B20" s="101"/>
      <c r="C20" s="102"/>
      <c r="D20" s="77"/>
      <c r="E20" s="77"/>
      <c r="F20" s="77" t="s">
        <v>91</v>
      </c>
      <c r="G20" s="103">
        <f>-'Հավելված N 3'!E25</f>
        <v>9181</v>
      </c>
    </row>
  </sheetData>
  <mergeCells count="13">
    <mergeCell ref="F1:G1"/>
    <mergeCell ref="Z1:AB1"/>
    <mergeCell ref="F2:G2"/>
    <mergeCell ref="Y2:AB2"/>
    <mergeCell ref="F3:G3"/>
    <mergeCell ref="W3:AB3"/>
    <mergeCell ref="B11:E11"/>
    <mergeCell ref="C12:E12"/>
    <mergeCell ref="A6:G6"/>
    <mergeCell ref="A8:B8"/>
    <mergeCell ref="C8:E9"/>
    <mergeCell ref="F8:F9"/>
    <mergeCell ref="A10:F10"/>
  </mergeCells>
  <pageMargins left="0.70866141732283505" right="0.70866141732283505" top="0.74803149606299202" bottom="0.74803149606299202" header="0.31496062992126" footer="0.31496062992126"/>
  <pageSetup paperSize="9" scale="2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I20"/>
  <sheetViews>
    <sheetView topLeftCell="A7" zoomScale="85" zoomScaleNormal="85" workbookViewId="0">
      <selection activeCell="B20" sqref="B20:D20"/>
    </sheetView>
  </sheetViews>
  <sheetFormatPr defaultColWidth="9.296875" defaultRowHeight="18"/>
  <cols>
    <col min="1" max="4" width="18.296875" style="7" customWidth="1"/>
    <col min="5" max="6" width="14.296875" style="7" customWidth="1"/>
    <col min="7" max="7" width="19.8984375" style="49" bestFit="1" customWidth="1"/>
    <col min="8" max="8" width="14.296875" style="7" customWidth="1"/>
    <col min="9" max="9" width="30.296875" style="7" customWidth="1"/>
    <col min="10" max="10" width="19.59765625" style="7" customWidth="1"/>
    <col min="11" max="11" width="9.296875" style="7"/>
    <col min="12" max="13" width="11" style="7" bestFit="1" customWidth="1"/>
    <col min="14" max="16384" width="9.296875" style="7"/>
  </cols>
  <sheetData>
    <row r="1" spans="1:61" ht="37.5" customHeight="1">
      <c r="H1" s="145" t="s">
        <v>62</v>
      </c>
      <c r="I1" s="145"/>
    </row>
    <row r="2" spans="1:61" ht="17.45" customHeight="1">
      <c r="H2" s="144" t="s">
        <v>60</v>
      </c>
      <c r="I2" s="144"/>
    </row>
    <row r="3" spans="1:61" ht="17.45" customHeight="1">
      <c r="H3" s="144" t="s">
        <v>0</v>
      </c>
      <c r="I3" s="144"/>
    </row>
    <row r="4" spans="1:61" ht="13.5" customHeight="1">
      <c r="I4" s="128"/>
      <c r="J4" s="49"/>
      <c r="K4" s="49"/>
    </row>
    <row r="5" spans="1:61" ht="13.5" customHeight="1">
      <c r="I5" s="129"/>
      <c r="J5" s="49"/>
      <c r="K5" s="49"/>
    </row>
    <row r="6" spans="1:61" ht="42.95" customHeight="1">
      <c r="A6" s="142" t="s">
        <v>89</v>
      </c>
      <c r="B6" s="142"/>
      <c r="C6" s="142"/>
      <c r="D6" s="142"/>
      <c r="E6" s="142"/>
      <c r="F6" s="142"/>
      <c r="G6" s="142"/>
      <c r="H6" s="142"/>
      <c r="I6" s="142"/>
    </row>
    <row r="7" spans="1:61" ht="15.95" customHeight="1">
      <c r="A7" s="210"/>
      <c r="B7" s="210"/>
      <c r="C7" s="210"/>
      <c r="D7" s="210"/>
      <c r="E7" s="210"/>
      <c r="F7" s="210"/>
      <c r="G7" s="210"/>
      <c r="H7" s="210"/>
      <c r="I7" s="210"/>
    </row>
    <row r="8" spans="1:61" ht="101.45" customHeight="1">
      <c r="A8" s="146" t="s">
        <v>32</v>
      </c>
      <c r="B8" s="201" t="s">
        <v>33</v>
      </c>
      <c r="C8" s="202"/>
      <c r="D8" s="203"/>
      <c r="E8" s="146" t="s">
        <v>34</v>
      </c>
      <c r="F8" s="146" t="s">
        <v>35</v>
      </c>
      <c r="G8" s="213" t="s">
        <v>36</v>
      </c>
      <c r="H8" s="211" t="s">
        <v>67</v>
      </c>
      <c r="I8" s="212"/>
    </row>
    <row r="9" spans="1:61" ht="35.450000000000003" customHeight="1">
      <c r="A9" s="146"/>
      <c r="B9" s="204"/>
      <c r="C9" s="205"/>
      <c r="D9" s="206"/>
      <c r="E9" s="146"/>
      <c r="F9" s="146"/>
      <c r="G9" s="213"/>
      <c r="H9" s="50" t="s">
        <v>37</v>
      </c>
      <c r="I9" s="11" t="s">
        <v>38</v>
      </c>
    </row>
    <row r="10" spans="1:61" s="111" customFormat="1">
      <c r="A10" s="11">
        <v>1</v>
      </c>
      <c r="B10" s="207">
        <v>2</v>
      </c>
      <c r="C10" s="208"/>
      <c r="D10" s="209"/>
      <c r="E10" s="132">
        <v>3</v>
      </c>
      <c r="F10" s="132">
        <v>4</v>
      </c>
      <c r="G10" s="132">
        <v>5</v>
      </c>
      <c r="H10" s="132">
        <v>6</v>
      </c>
      <c r="I10" s="11">
        <v>7</v>
      </c>
    </row>
    <row r="11" spans="1:61" ht="45" customHeight="1">
      <c r="A11" s="193" t="s">
        <v>77</v>
      </c>
      <c r="B11" s="193"/>
      <c r="C11" s="193"/>
      <c r="D11" s="193"/>
      <c r="E11" s="193"/>
      <c r="F11" s="193"/>
      <c r="G11" s="193"/>
      <c r="H11" s="193"/>
      <c r="I11" s="137">
        <f>+I12</f>
        <v>0</v>
      </c>
    </row>
    <row r="12" spans="1:61">
      <c r="A12" s="60" t="s">
        <v>40</v>
      </c>
      <c r="B12" s="60" t="s">
        <v>41</v>
      </c>
      <c r="C12" s="60" t="s">
        <v>42</v>
      </c>
      <c r="D12" s="194" t="s">
        <v>11</v>
      </c>
      <c r="E12" s="195"/>
      <c r="F12" s="195"/>
      <c r="G12" s="195"/>
      <c r="H12" s="196"/>
      <c r="I12" s="138">
        <f>+I13</f>
        <v>0</v>
      </c>
    </row>
    <row r="13" spans="1:61" s="15" customFormat="1" ht="54.95" customHeight="1">
      <c r="A13" s="52" t="s">
        <v>64</v>
      </c>
      <c r="B13" s="197" t="s">
        <v>65</v>
      </c>
      <c r="C13" s="197"/>
      <c r="D13" s="197"/>
      <c r="E13" s="197"/>
      <c r="F13" s="197"/>
      <c r="G13" s="197"/>
      <c r="H13" s="197"/>
      <c r="I13" s="53">
        <f>+I14</f>
        <v>0</v>
      </c>
    </row>
    <row r="14" spans="1:61" s="27" customFormat="1" ht="20.9" customHeight="1">
      <c r="A14" s="28"/>
      <c r="B14" s="198" t="s">
        <v>43</v>
      </c>
      <c r="C14" s="199"/>
      <c r="D14" s="200"/>
      <c r="E14" s="19"/>
      <c r="F14" s="19"/>
      <c r="G14" s="19"/>
      <c r="H14" s="29"/>
      <c r="I14" s="17">
        <f>SUM(I15:I20)</f>
        <v>0</v>
      </c>
    </row>
    <row r="15" spans="1:61" s="18" customFormat="1" ht="21" customHeight="1">
      <c r="A15" s="135" t="s">
        <v>86</v>
      </c>
      <c r="B15" s="192" t="s">
        <v>85</v>
      </c>
      <c r="C15" s="192"/>
      <c r="D15" s="192"/>
      <c r="E15" s="80" t="s">
        <v>39</v>
      </c>
      <c r="F15" s="73" t="s">
        <v>44</v>
      </c>
      <c r="G15" s="76"/>
      <c r="H15" s="74"/>
      <c r="I15" s="72">
        <v>-1400.3</v>
      </c>
      <c r="J15" s="136"/>
      <c r="K15" s="136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36"/>
      <c r="AB15" s="136"/>
      <c r="AC15" s="136"/>
      <c r="AD15" s="136"/>
      <c r="AE15" s="136"/>
      <c r="AF15" s="136"/>
      <c r="AG15" s="136"/>
      <c r="AH15" s="136"/>
      <c r="AI15" s="136"/>
      <c r="AJ15" s="136"/>
      <c r="AK15" s="136"/>
      <c r="AL15" s="136"/>
      <c r="AM15" s="136"/>
      <c r="AN15" s="136"/>
      <c r="AO15" s="136"/>
      <c r="AP15" s="136"/>
      <c r="AQ15" s="136"/>
      <c r="AR15" s="136"/>
      <c r="AS15" s="136"/>
      <c r="AT15" s="136"/>
      <c r="AU15" s="136"/>
      <c r="AV15" s="136"/>
      <c r="AW15" s="136"/>
      <c r="AX15" s="136"/>
      <c r="AY15" s="136"/>
      <c r="AZ15" s="136"/>
      <c r="BA15" s="136"/>
      <c r="BB15" s="136"/>
      <c r="BC15" s="136"/>
      <c r="BD15" s="136"/>
      <c r="BE15" s="136"/>
      <c r="BF15" s="136"/>
      <c r="BG15" s="136"/>
      <c r="BH15" s="136"/>
      <c r="BI15" s="136"/>
    </row>
    <row r="16" spans="1:61" s="18" customFormat="1" ht="36" hidden="1" customHeight="1">
      <c r="A16" s="133"/>
      <c r="B16" s="192"/>
      <c r="C16" s="192"/>
      <c r="D16" s="192"/>
      <c r="E16" s="80"/>
      <c r="F16" s="73"/>
      <c r="G16" s="76"/>
      <c r="H16" s="74"/>
      <c r="I16" s="72"/>
      <c r="J16" s="136"/>
      <c r="K16" s="136"/>
      <c r="L16" s="136"/>
      <c r="M16" s="136"/>
      <c r="N16" s="136"/>
      <c r="O16" s="136"/>
      <c r="P16" s="136"/>
      <c r="Q16" s="136"/>
      <c r="R16" s="136"/>
      <c r="S16" s="136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36"/>
      <c r="AG16" s="136"/>
      <c r="AH16" s="136"/>
      <c r="AI16" s="136"/>
      <c r="AJ16" s="136"/>
      <c r="AK16" s="136"/>
      <c r="AL16" s="136"/>
      <c r="AM16" s="136"/>
      <c r="AN16" s="136"/>
      <c r="AO16" s="136"/>
      <c r="AP16" s="136"/>
      <c r="AQ16" s="136"/>
      <c r="AR16" s="136"/>
      <c r="AS16" s="136"/>
      <c r="AT16" s="136"/>
      <c r="AU16" s="136"/>
      <c r="AV16" s="136"/>
      <c r="AW16" s="136"/>
      <c r="AX16" s="136"/>
      <c r="AY16" s="136"/>
      <c r="AZ16" s="136"/>
      <c r="BA16" s="136"/>
      <c r="BB16" s="136"/>
      <c r="BC16" s="136"/>
      <c r="BD16" s="136"/>
      <c r="BE16" s="136"/>
      <c r="BF16" s="136"/>
      <c r="BG16" s="136"/>
      <c r="BH16" s="136"/>
      <c r="BI16" s="136"/>
    </row>
    <row r="17" spans="1:61" s="18" customFormat="1" ht="36" hidden="1" customHeight="1">
      <c r="A17" s="133"/>
      <c r="B17" s="192"/>
      <c r="C17" s="192"/>
      <c r="D17" s="192"/>
      <c r="E17" s="80"/>
      <c r="F17" s="73"/>
      <c r="G17" s="76"/>
      <c r="H17" s="74"/>
      <c r="I17" s="72"/>
      <c r="J17" s="136"/>
      <c r="K17" s="136"/>
      <c r="L17" s="136"/>
      <c r="M17" s="136"/>
      <c r="N17" s="136"/>
      <c r="O17" s="136"/>
      <c r="P17" s="136"/>
      <c r="Q17" s="136"/>
      <c r="R17" s="136"/>
      <c r="S17" s="136"/>
      <c r="T17" s="136"/>
      <c r="U17" s="136"/>
      <c r="V17" s="136"/>
      <c r="W17" s="136"/>
      <c r="X17" s="136"/>
      <c r="Y17" s="136"/>
      <c r="Z17" s="136"/>
      <c r="AA17" s="136"/>
      <c r="AB17" s="136"/>
      <c r="AC17" s="136"/>
      <c r="AD17" s="136"/>
      <c r="AE17" s="136"/>
      <c r="AF17" s="136"/>
      <c r="AG17" s="136"/>
      <c r="AH17" s="136"/>
      <c r="AI17" s="136"/>
      <c r="AJ17" s="136"/>
      <c r="AK17" s="136"/>
      <c r="AL17" s="136"/>
      <c r="AM17" s="136"/>
      <c r="AN17" s="136"/>
      <c r="AO17" s="136"/>
      <c r="AP17" s="136"/>
      <c r="AQ17" s="136"/>
      <c r="AR17" s="136"/>
      <c r="AS17" s="136"/>
      <c r="AT17" s="136"/>
      <c r="AU17" s="136"/>
      <c r="AV17" s="136"/>
      <c r="AW17" s="136"/>
      <c r="AX17" s="136"/>
      <c r="AY17" s="136"/>
      <c r="AZ17" s="136"/>
      <c r="BA17" s="136"/>
      <c r="BB17" s="136"/>
      <c r="BC17" s="136"/>
      <c r="BD17" s="136"/>
      <c r="BE17" s="136"/>
      <c r="BF17" s="136"/>
      <c r="BG17" s="136"/>
      <c r="BH17" s="136"/>
      <c r="BI17" s="136"/>
    </row>
    <row r="18" spans="1:61" s="18" customFormat="1" ht="36" hidden="1" customHeight="1">
      <c r="A18" s="133"/>
      <c r="B18" s="192"/>
      <c r="C18" s="192"/>
      <c r="D18" s="192"/>
      <c r="E18" s="80"/>
      <c r="F18" s="73"/>
      <c r="G18" s="76"/>
      <c r="H18" s="74"/>
      <c r="I18" s="72"/>
      <c r="J18" s="136"/>
      <c r="K18" s="136"/>
      <c r="L18" s="136"/>
      <c r="M18" s="136"/>
      <c r="N18" s="136"/>
      <c r="O18" s="136"/>
      <c r="P18" s="136"/>
      <c r="Q18" s="136"/>
      <c r="R18" s="136"/>
      <c r="S18" s="136"/>
      <c r="T18" s="136"/>
      <c r="U18" s="136"/>
      <c r="V18" s="136"/>
      <c r="W18" s="136"/>
      <c r="X18" s="136"/>
      <c r="Y18" s="136"/>
      <c r="Z18" s="136"/>
      <c r="AA18" s="136"/>
      <c r="AB18" s="136"/>
      <c r="AC18" s="136"/>
      <c r="AD18" s="136"/>
      <c r="AE18" s="136"/>
      <c r="AF18" s="136"/>
      <c r="AG18" s="136"/>
      <c r="AH18" s="136"/>
      <c r="AI18" s="136"/>
      <c r="AJ18" s="136"/>
      <c r="AK18" s="136"/>
      <c r="AL18" s="136"/>
      <c r="AM18" s="136"/>
      <c r="AN18" s="136"/>
      <c r="AO18" s="136"/>
      <c r="AP18" s="136"/>
      <c r="AQ18" s="136"/>
      <c r="AR18" s="136"/>
      <c r="AS18" s="136"/>
      <c r="AT18" s="136"/>
      <c r="AU18" s="136"/>
      <c r="AV18" s="136"/>
      <c r="AW18" s="136"/>
      <c r="AX18" s="136"/>
      <c r="AY18" s="136"/>
      <c r="AZ18" s="136"/>
      <c r="BA18" s="136"/>
      <c r="BB18" s="136"/>
      <c r="BC18" s="136"/>
      <c r="BD18" s="136"/>
      <c r="BE18" s="136"/>
      <c r="BF18" s="136"/>
      <c r="BG18" s="136"/>
      <c r="BH18" s="136"/>
      <c r="BI18" s="136"/>
    </row>
    <row r="19" spans="1:61" s="18" customFormat="1" ht="36" hidden="1" customHeight="1">
      <c r="A19" s="133"/>
      <c r="B19" s="192"/>
      <c r="C19" s="192"/>
      <c r="D19" s="192"/>
      <c r="E19" s="80"/>
      <c r="F19" s="73"/>
      <c r="G19" s="76"/>
      <c r="H19" s="74"/>
      <c r="I19" s="72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6"/>
      <c r="AG19" s="136"/>
      <c r="AH19" s="136"/>
      <c r="AI19" s="136"/>
      <c r="AJ19" s="136"/>
      <c r="AK19" s="136"/>
      <c r="AL19" s="136"/>
      <c r="AM19" s="136"/>
      <c r="AN19" s="136"/>
      <c r="AO19" s="136"/>
      <c r="AP19" s="136"/>
      <c r="AQ19" s="136"/>
      <c r="AR19" s="136"/>
      <c r="AS19" s="136"/>
      <c r="AT19" s="136"/>
      <c r="AU19" s="136"/>
      <c r="AV19" s="136"/>
      <c r="AW19" s="136"/>
      <c r="AX19" s="136"/>
      <c r="AY19" s="136"/>
      <c r="AZ19" s="136"/>
      <c r="BA19" s="136"/>
      <c r="BB19" s="136"/>
      <c r="BC19" s="136"/>
      <c r="BD19" s="136"/>
      <c r="BE19" s="136"/>
      <c r="BF19" s="136"/>
      <c r="BG19" s="136"/>
      <c r="BH19" s="136"/>
      <c r="BI19" s="136"/>
    </row>
    <row r="20" spans="1:61" s="18" customFormat="1" ht="40.5" customHeight="1">
      <c r="A20" s="135" t="s">
        <v>94</v>
      </c>
      <c r="B20" s="192" t="s">
        <v>84</v>
      </c>
      <c r="C20" s="192"/>
      <c r="D20" s="192"/>
      <c r="E20" s="80" t="s">
        <v>93</v>
      </c>
      <c r="F20" s="73" t="s">
        <v>44</v>
      </c>
      <c r="G20" s="76"/>
      <c r="H20" s="74"/>
      <c r="I20" s="72">
        <v>1400.3</v>
      </c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36"/>
      <c r="AC20" s="136"/>
      <c r="AD20" s="136"/>
      <c r="AE20" s="136"/>
      <c r="AF20" s="136"/>
      <c r="AG20" s="136"/>
      <c r="AH20" s="136"/>
      <c r="AI20" s="136"/>
      <c r="AJ20" s="136"/>
      <c r="AK20" s="136"/>
      <c r="AL20" s="136"/>
      <c r="AM20" s="136"/>
      <c r="AN20" s="136"/>
      <c r="AO20" s="136"/>
      <c r="AP20" s="136"/>
      <c r="AQ20" s="136"/>
      <c r="AR20" s="136"/>
      <c r="AS20" s="136"/>
      <c r="AT20" s="136"/>
      <c r="AU20" s="136"/>
      <c r="AV20" s="136"/>
      <c r="AW20" s="136"/>
      <c r="AX20" s="136"/>
      <c r="AY20" s="136"/>
      <c r="AZ20" s="136"/>
      <c r="BA20" s="136"/>
      <c r="BB20" s="136"/>
      <c r="BC20" s="136"/>
      <c r="BD20" s="136"/>
      <c r="BE20" s="136"/>
      <c r="BF20" s="136"/>
      <c r="BG20" s="136"/>
      <c r="BH20" s="136"/>
      <c r="BI20" s="136"/>
    </row>
  </sheetData>
  <mergeCells count="21">
    <mergeCell ref="B20:D20"/>
    <mergeCell ref="B19:D19"/>
    <mergeCell ref="B16:D16"/>
    <mergeCell ref="H1:I1"/>
    <mergeCell ref="B8:D9"/>
    <mergeCell ref="B10:D10"/>
    <mergeCell ref="A6:I7"/>
    <mergeCell ref="A8:A9"/>
    <mergeCell ref="E8:E9"/>
    <mergeCell ref="H8:I8"/>
    <mergeCell ref="F8:F9"/>
    <mergeCell ref="G8:G9"/>
    <mergeCell ref="H2:I2"/>
    <mergeCell ref="H3:I3"/>
    <mergeCell ref="B17:D17"/>
    <mergeCell ref="B18:D18"/>
    <mergeCell ref="A11:H11"/>
    <mergeCell ref="D12:H12"/>
    <mergeCell ref="B13:H13"/>
    <mergeCell ref="B14:D14"/>
    <mergeCell ref="B15:D15"/>
  </mergeCells>
  <pageMargins left="0.25" right="0.25" top="0.75" bottom="0.75" header="0.3" footer="0.3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N 1</vt:lpstr>
      <vt:lpstr>Հավելված N 2</vt:lpstr>
      <vt:lpstr>Հավելված N 3</vt:lpstr>
      <vt:lpstr>Հավելված N 4</vt:lpstr>
      <vt:lpstr>Հավելված N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https://mul2.gov.am/tasks/720880/oneclick/havelvatsner.xlsx?token=9a7befd3124dfa37ca1c9796adc42fba</cp:keywords>
  <cp:lastModifiedBy>User</cp:lastModifiedBy>
  <cp:lastPrinted>2022-11-18T11:48:42Z</cp:lastPrinted>
  <dcterms:created xsi:type="dcterms:W3CDTF">2022-01-04T07:12:58Z</dcterms:created>
  <dcterms:modified xsi:type="dcterms:W3CDTF">2022-12-19T15:47:16Z</dcterms:modified>
</cp:coreProperties>
</file>