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Anush Khudoyan\Desktop\gt kendaniner\"/>
    </mc:Choice>
  </mc:AlternateContent>
  <bookViews>
    <workbookView xWindow="0" yWindow="0" windowWidth="20490" windowHeight="7050" activeTab="8"/>
  </bookViews>
  <sheets>
    <sheet name="Հ1" sheetId="48" r:id="rId1"/>
    <sheet name="Հ2" sheetId="59" r:id="rId2"/>
    <sheet name="2" sheetId="57" state="hidden" r:id="rId3"/>
    <sheet name="Հ3" sheetId="50" r:id="rId4"/>
    <sheet name="Հ4" sheetId="62" r:id="rId5"/>
    <sheet name="Հ 5" sheetId="60" r:id="rId6"/>
    <sheet name="Հ 6" sheetId="47" r:id="rId7"/>
    <sheet name="Հ 7" sheetId="58" r:id="rId8"/>
    <sheet name="Հ 8" sheetId="61" r:id="rId9"/>
  </sheets>
  <externalReferences>
    <externalReference r:id="rId10"/>
    <externalReference r:id="rId11"/>
  </externalReferences>
  <definedNames>
    <definedName name="_tab10" localSheetId="7">#REF!</definedName>
    <definedName name="_tab10" localSheetId="4">#REF!</definedName>
    <definedName name="_tab10">#REF!</definedName>
    <definedName name="_tab11" localSheetId="7">#REF!</definedName>
    <definedName name="_tab11" localSheetId="4">#REF!</definedName>
    <definedName name="_tab11">#REF!</definedName>
    <definedName name="_tab12" localSheetId="7">#REF!</definedName>
    <definedName name="_tab12" localSheetId="4">#REF!</definedName>
    <definedName name="_tab12">#REF!</definedName>
    <definedName name="_tab13" localSheetId="7">#REF!</definedName>
    <definedName name="_tab13">#REF!</definedName>
    <definedName name="_tab14" localSheetId="7">#REF!</definedName>
    <definedName name="_tab14">#REF!</definedName>
    <definedName name="_tab15" localSheetId="7">#REF!</definedName>
    <definedName name="_tab15">#REF!</definedName>
    <definedName name="_tab16" localSheetId="7">#REF!</definedName>
    <definedName name="_tab16">#REF!</definedName>
    <definedName name="_tab17" localSheetId="7">#REF!</definedName>
    <definedName name="_tab17">#REF!</definedName>
    <definedName name="_tab18" localSheetId="7">#REF!</definedName>
    <definedName name="_tab18">#REF!</definedName>
    <definedName name="_tab19" localSheetId="7">#REF!</definedName>
    <definedName name="_tab19">#REF!</definedName>
    <definedName name="_tab20" localSheetId="7">#REF!</definedName>
    <definedName name="_tab20">#REF!</definedName>
    <definedName name="_tab21" localSheetId="7">#REF!</definedName>
    <definedName name="_tab21">#REF!</definedName>
    <definedName name="_tab22" localSheetId="7">#REF!</definedName>
    <definedName name="_tab22">#REF!</definedName>
    <definedName name="_tab23" localSheetId="7">#REF!</definedName>
    <definedName name="_tab23">#REF!</definedName>
    <definedName name="_tab24" localSheetId="7">#REF!</definedName>
    <definedName name="_tab24">#REF!</definedName>
    <definedName name="_tab5" localSheetId="7">#REF!</definedName>
    <definedName name="_tab5">#REF!</definedName>
    <definedName name="_tab6" localSheetId="7">#REF!</definedName>
    <definedName name="_tab6">#REF!</definedName>
    <definedName name="_tab7" localSheetId="7">#REF!</definedName>
    <definedName name="_tab7">#REF!</definedName>
    <definedName name="_tab8" localSheetId="7">#REF!</definedName>
    <definedName name="_tab8">#REF!</definedName>
    <definedName name="_tab9" localSheetId="7">#REF!</definedName>
    <definedName name="_tab9">#REF!</definedName>
    <definedName name="AgencyCode" localSheetId="6">#REF!</definedName>
    <definedName name="AgencyCode" localSheetId="0">#REF!</definedName>
    <definedName name="AgencyCode" localSheetId="4">#REF!</definedName>
    <definedName name="AgencyCode">#REF!</definedName>
    <definedName name="AgencyName" localSheetId="6">#REF!</definedName>
    <definedName name="AgencyName" localSheetId="0">#REF!</definedName>
    <definedName name="AgencyName">#REF!</definedName>
    <definedName name="åû">#REF!</definedName>
    <definedName name="davit" localSheetId="6">#REF!</definedName>
    <definedName name="davit" localSheetId="0">#REF!</definedName>
    <definedName name="davit">#REF!</definedName>
    <definedName name="Functional1" localSheetId="6">#REF!</definedName>
    <definedName name="Functional1" localSheetId="0">#REF!</definedName>
    <definedName name="Functional1">#REF!</definedName>
    <definedName name="ggg" localSheetId="6">#REF!</definedName>
    <definedName name="ggg" localSheetId="0">#REF!</definedName>
    <definedName name="ggg">#REF!</definedName>
    <definedName name="mas">#REF!</definedName>
    <definedName name="mass">#REF!</definedName>
    <definedName name="PANature" localSheetId="6">#REF!</definedName>
    <definedName name="PANature" localSheetId="0">#REF!</definedName>
    <definedName name="PANature">#REF!</definedName>
    <definedName name="par_count" localSheetId="7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7">#REF!,#REF!,#REF!,#REF!,#REF!</definedName>
    <definedName name="par_qual" localSheetId="4">#REF!,#REF!,#REF!,#REF!,#REF!</definedName>
    <definedName name="par_qual">#REF!,#REF!,#REF!,#REF!,#REF!</definedName>
    <definedName name="par_time" localSheetId="7">#REF!,#REF!,#REF!,#REF!</definedName>
    <definedName name="par_time" localSheetId="4">#REF!,#REF!,#REF!,#REF!</definedName>
    <definedName name="par_time">#REF!,#REF!,#REF!,#REF!</definedName>
    <definedName name="par2.12s" localSheetId="7">#REF!</definedName>
    <definedName name="par2.12s" localSheetId="4">#REF!</definedName>
    <definedName name="par2.12s">#REF!</definedName>
    <definedName name="par2.4s" localSheetId="7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7">#REF!,#REF!</definedName>
    <definedName name="par2.5s" localSheetId="4">#REF!,#REF!</definedName>
    <definedName name="par2.5s">#REF!,#REF!</definedName>
    <definedName name="par2.6s" localSheetId="7">#REF!,#REF!,#REF!,#REF!</definedName>
    <definedName name="par2.6s" localSheetId="4">#REF!,#REF!,#REF!,#REF!</definedName>
    <definedName name="par2.6s">#REF!,#REF!,#REF!,#REF!</definedName>
    <definedName name="par2.7s" localSheetId="7">#REF!,#REF!</definedName>
    <definedName name="par2.7s" localSheetId="4">#REF!,#REF!</definedName>
    <definedName name="par2.7s">#REF!,#REF!</definedName>
    <definedName name="par2.9s" localSheetId="7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7">#REF!,#REF!</definedName>
    <definedName name="par4.10s" localSheetId="4">#REF!,#REF!</definedName>
    <definedName name="par4.10s">#REF!,#REF!</definedName>
    <definedName name="par4.11d" localSheetId="7">#REF!,#REF!,#REF!,#REF!,#REF!</definedName>
    <definedName name="par4.11d" localSheetId="4">#REF!,#REF!,#REF!,#REF!,#REF!</definedName>
    <definedName name="par4.11d">#REF!,#REF!,#REF!,#REF!,#REF!</definedName>
    <definedName name="par4.12d" localSheetId="7">#REF!</definedName>
    <definedName name="par4.12d" localSheetId="4">#REF!</definedName>
    <definedName name="par4.12d">#REF!</definedName>
    <definedName name="par4.13s" localSheetId="7">#REF!</definedName>
    <definedName name="par4.13s" localSheetId="4">#REF!</definedName>
    <definedName name="par4.13s">#REF!</definedName>
    <definedName name="par4.14" localSheetId="7">#REF!,#REF!,#REF!,#REF!,#REF!,#REF!</definedName>
    <definedName name="par4.14" localSheetId="4">#REF!,#REF!,#REF!,#REF!,#REF!,#REF!</definedName>
    <definedName name="par4.14">#REF!,#REF!,#REF!,#REF!,#REF!,#REF!</definedName>
    <definedName name="par4.15" localSheetId="7">#REF!,#REF!,#REF!</definedName>
    <definedName name="par4.15" localSheetId="4">#REF!,#REF!,#REF!</definedName>
    <definedName name="par4.15">#REF!,#REF!,#REF!</definedName>
    <definedName name="par4.16" localSheetId="7">#REF!,#REF!,#REF!</definedName>
    <definedName name="par4.16" localSheetId="4">#REF!,#REF!,#REF!</definedName>
    <definedName name="par4.16">#REF!,#REF!,#REF!</definedName>
    <definedName name="par4.17" localSheetId="7">#REF!,#REF!,#REF!,#REF!</definedName>
    <definedName name="par4.17" localSheetId="4">#REF!,#REF!,#REF!,#REF!</definedName>
    <definedName name="par4.17">#REF!,#REF!,#REF!,#REF!</definedName>
    <definedName name="par4.18d" localSheetId="7">#REF!,#REF!</definedName>
    <definedName name="par4.18d" localSheetId="4">#REF!,#REF!</definedName>
    <definedName name="par4.18d">#REF!,#REF!</definedName>
    <definedName name="par4.19s" localSheetId="7">#REF!</definedName>
    <definedName name="par4.19s" localSheetId="4">#REF!</definedName>
    <definedName name="par4.19s">#REF!</definedName>
    <definedName name="par4.20f" localSheetId="7">#REF!</definedName>
    <definedName name="par4.20f" localSheetId="4">#REF!</definedName>
    <definedName name="par4.20f">#REF!</definedName>
    <definedName name="par4.21f" localSheetId="7">#REF!</definedName>
    <definedName name="par4.21f" localSheetId="4">#REF!</definedName>
    <definedName name="par4.21f">#REF!</definedName>
    <definedName name="par4.22" localSheetId="7">#REF!</definedName>
    <definedName name="par4.22">#REF!</definedName>
    <definedName name="par4.4" localSheetId="7">#REF!</definedName>
    <definedName name="par4.4">#REF!</definedName>
    <definedName name="par4.5" localSheetId="7">#REF!</definedName>
    <definedName name="par4.5">#REF!</definedName>
    <definedName name="par4.6s" localSheetId="7">#REF!</definedName>
    <definedName name="par4.6s">#REF!</definedName>
    <definedName name="par4.7s" localSheetId="7">#REF!</definedName>
    <definedName name="par4.7s">#REF!</definedName>
    <definedName name="par4.8" localSheetId="7">#REF!,#REF!,#REF!,#REF!,#REF!</definedName>
    <definedName name="par4.8" localSheetId="4">#REF!,#REF!,#REF!,#REF!,#REF!</definedName>
    <definedName name="par4.8">#REF!,#REF!,#REF!,#REF!,#REF!</definedName>
    <definedName name="par4.9" localSheetId="7">#REF!,#REF!,#REF!,#REF!,#REF!,#REF!</definedName>
    <definedName name="par4.9" localSheetId="4">#REF!,#REF!,#REF!,#REF!,#REF!,#REF!</definedName>
    <definedName name="par4.9">#REF!,#REF!,#REF!,#REF!,#REF!,#REF!</definedName>
    <definedName name="par5.1" localSheetId="7">#REF!,#REF!</definedName>
    <definedName name="par5.1" localSheetId="4">#REF!,#REF!</definedName>
    <definedName name="par5.1">#REF!,#REF!</definedName>
    <definedName name="par5.3" localSheetId="7">#REF!,#REF!,#REF!,#REF!,#REF!,#REF!</definedName>
    <definedName name="par5.3" localSheetId="4">#REF!,#REF!,#REF!,#REF!,#REF!,#REF!</definedName>
    <definedName name="par5.3">#REF!,#REF!,#REF!,#REF!,#REF!,#REF!</definedName>
    <definedName name="par5.4" localSheetId="7">#REF!,#REF!,#REF!,#REF!,#REF!</definedName>
    <definedName name="par5.4" localSheetId="4">#REF!,#REF!,#REF!,#REF!,#REF!</definedName>
    <definedName name="par5.4">#REF!,#REF!,#REF!,#REF!,#REF!</definedName>
    <definedName name="par5.5" localSheetId="7">#REF!</definedName>
    <definedName name="par5.5" localSheetId="4">#REF!</definedName>
    <definedName name="par5.5">#REF!</definedName>
    <definedName name="par5.6" localSheetId="7">#REF!,#REF!</definedName>
    <definedName name="par5.6" localSheetId="4">#REF!,#REF!</definedName>
    <definedName name="par5.6">#REF!,#REF!</definedName>
    <definedName name="PAType" localSheetId="6">#REF!</definedName>
    <definedName name="PAType" localSheetId="0">#REF!</definedName>
    <definedName name="PAType" localSheetId="4">#REF!</definedName>
    <definedName name="PAType">#REF!</definedName>
    <definedName name="Performance2" localSheetId="6">#REF!</definedName>
    <definedName name="Performance2" localSheetId="0">#REF!</definedName>
    <definedName name="Performance2">#REF!</definedName>
    <definedName name="PerformanceType" localSheetId="6">#REF!</definedName>
    <definedName name="PerformanceType" localSheetId="0">#REF!</definedName>
    <definedName name="PerformanceType">#REF!</definedName>
    <definedName name="_xlnm.Print_Area" localSheetId="5">'Հ 5'!$A$1:$D$42</definedName>
    <definedName name="_xlnm.Print_Area" localSheetId="1">Հ2!$A$1:$H$26</definedName>
    <definedName name="program" localSheetId="7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4">#REF!</definedName>
    <definedName name="x">#REF!</definedName>
    <definedName name="Հավելված" localSheetId="6">#REF!</definedName>
    <definedName name="Հավելված" localSheetId="0">#REF!</definedName>
    <definedName name="Հավելված" localSheetId="4">#REF!</definedName>
    <definedName name="Հավելված">#REF!</definedName>
    <definedName name="Մաս" localSheetId="6">#REF!</definedName>
    <definedName name="Մաս" localSheetId="0">#REF!</definedName>
    <definedName name="Մաս" localSheetId="4">#REF!</definedName>
    <definedName name="Մաս">#REF!</definedName>
    <definedName name="շախմատիստ" localSheetId="6">#REF!</definedName>
    <definedName name="շախմատիստ" localSheetId="0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41" i="50" l="1"/>
  <c r="G140" i="50" s="1"/>
  <c r="G139" i="50" s="1"/>
  <c r="G138" i="50" s="1"/>
  <c r="G136" i="50" s="1"/>
  <c r="G134" i="50" s="1"/>
  <c r="E56" i="48"/>
  <c r="G132" i="50" l="1"/>
  <c r="D94" i="47"/>
  <c r="D22" i="58" s="1"/>
  <c r="G30" i="61"/>
  <c r="G27" i="61"/>
  <c r="G24" i="61"/>
  <c r="G19" i="61"/>
  <c r="G15" i="61"/>
  <c r="G11" i="61"/>
  <c r="G60" i="50"/>
  <c r="G59" i="50" s="1"/>
  <c r="G58" i="50" s="1"/>
  <c r="G57" i="50" s="1"/>
  <c r="G55" i="50" s="1"/>
  <c r="D168" i="58" s="1"/>
  <c r="G53" i="50"/>
  <c r="G52" i="50" s="1"/>
  <c r="G51" i="50" s="1"/>
  <c r="G50" i="50" s="1"/>
  <c r="G48" i="50" s="1"/>
  <c r="D132" i="58" s="1"/>
  <c r="D36" i="60"/>
  <c r="C36" i="60"/>
  <c r="D34" i="60"/>
  <c r="D32" i="60" s="1"/>
  <c r="C32" i="60"/>
  <c r="D31" i="60"/>
  <c r="D29" i="60" s="1"/>
  <c r="D27" i="60" s="1"/>
  <c r="D26" i="60"/>
  <c r="D24" i="60" s="1"/>
  <c r="D22" i="60" s="1"/>
  <c r="D21" i="60"/>
  <c r="D19" i="60" s="1"/>
  <c r="D18" i="60"/>
  <c r="D17" i="60"/>
  <c r="G79" i="50"/>
  <c r="G78" i="50" s="1"/>
  <c r="G77" i="50" s="1"/>
  <c r="G76" i="50" s="1"/>
  <c r="E26" i="59"/>
  <c r="D26" i="59"/>
  <c r="G125" i="50" s="1"/>
  <c r="G124" i="50" s="1"/>
  <c r="G123" i="50" s="1"/>
  <c r="G122" i="50" s="1"/>
  <c r="G121" i="50" s="1"/>
  <c r="G119" i="50" s="1"/>
  <c r="G117" i="50" s="1"/>
  <c r="H24" i="59"/>
  <c r="G24" i="59"/>
  <c r="F24" i="59"/>
  <c r="E24" i="59"/>
  <c r="D24" i="59" s="1"/>
  <c r="E50" i="48" s="1"/>
  <c r="F23" i="59"/>
  <c r="D23" i="59"/>
  <c r="G21" i="59"/>
  <c r="F21" i="59"/>
  <c r="D21" i="59" s="1"/>
  <c r="E44" i="48" s="1"/>
  <c r="F20" i="59"/>
  <c r="D20" i="59"/>
  <c r="H18" i="59"/>
  <c r="G18" i="59"/>
  <c r="F18" i="59"/>
  <c r="E18" i="59"/>
  <c r="G17" i="59"/>
  <c r="D17" i="59" s="1"/>
  <c r="E32" i="48" s="1"/>
  <c r="F16" i="59"/>
  <c r="D16" i="59" s="1"/>
  <c r="F15" i="59"/>
  <c r="D15" i="59" s="1"/>
  <c r="H13" i="59"/>
  <c r="H11" i="59" s="1"/>
  <c r="H9" i="59" s="1"/>
  <c r="G13" i="59"/>
  <c r="F13" i="59"/>
  <c r="E13" i="59"/>
  <c r="G9" i="61" l="1"/>
  <c r="D18" i="59"/>
  <c r="E38" i="48" s="1"/>
  <c r="D15" i="60"/>
  <c r="D13" i="60" s="1"/>
  <c r="D11" i="60" s="1"/>
  <c r="D9" i="60" s="1"/>
  <c r="G128" i="50"/>
  <c r="G126" i="50" s="1"/>
  <c r="G130" i="50"/>
  <c r="G107" i="50"/>
  <c r="G106" i="50" s="1"/>
  <c r="G105" i="50" s="1"/>
  <c r="G104" i="50" s="1"/>
  <c r="G103" i="50" s="1"/>
  <c r="G101" i="50" s="1"/>
  <c r="G99" i="50" s="1"/>
  <c r="G116" i="50"/>
  <c r="G115" i="50" s="1"/>
  <c r="G114" i="50" s="1"/>
  <c r="G113" i="50" s="1"/>
  <c r="G112" i="50" s="1"/>
  <c r="G110" i="50" s="1"/>
  <c r="G108" i="50" s="1"/>
  <c r="D70" i="47" s="1"/>
  <c r="D85" i="58" s="1"/>
  <c r="G98" i="50"/>
  <c r="G97" i="50" s="1"/>
  <c r="G96" i="50" s="1"/>
  <c r="G95" i="50" s="1"/>
  <c r="G94" i="50" s="1"/>
  <c r="G92" i="50" s="1"/>
  <c r="G90" i="50" s="1"/>
  <c r="D47" i="47" s="1"/>
  <c r="D62" i="58" s="1"/>
  <c r="D81" i="47"/>
  <c r="D96" i="58" s="1"/>
  <c r="D59" i="47"/>
  <c r="D74" i="58" s="1"/>
  <c r="G74" i="50"/>
  <c r="G72" i="50"/>
  <c r="F11" i="59"/>
  <c r="F9" i="59" s="1"/>
  <c r="G11" i="59"/>
  <c r="G9" i="59" s="1"/>
  <c r="E11" i="59"/>
  <c r="E9" i="59" s="1"/>
  <c r="D13" i="59"/>
  <c r="E26" i="48" l="1"/>
  <c r="G89" i="50"/>
  <c r="G88" i="50" s="1"/>
  <c r="G87" i="50" s="1"/>
  <c r="G86" i="50" s="1"/>
  <c r="G85" i="50" s="1"/>
  <c r="G83" i="50" s="1"/>
  <c r="G81" i="50" s="1"/>
  <c r="D36" i="47" s="1"/>
  <c r="D51" i="58" s="1"/>
  <c r="D9" i="59"/>
  <c r="E20" i="48"/>
  <c r="E13" i="48" s="1"/>
  <c r="D11" i="59"/>
  <c r="G70" i="50" l="1"/>
  <c r="G68" i="50" s="1"/>
  <c r="G66" i="50" s="1"/>
  <c r="G64" i="50" s="1"/>
  <c r="G62" i="50" s="1"/>
  <c r="D13" i="57"/>
  <c r="E13" i="57"/>
  <c r="E12" i="57" s="1"/>
  <c r="E11" i="57" s="1"/>
  <c r="B112" i="58" l="1"/>
  <c r="B108" i="58"/>
  <c r="B109" i="58"/>
  <c r="B110" i="58"/>
  <c r="B111" i="58"/>
  <c r="C109" i="58"/>
  <c r="C110" i="58"/>
  <c r="C111" i="58"/>
  <c r="C112" i="58"/>
  <c r="C108" i="58"/>
  <c r="G46" i="50" l="1"/>
  <c r="G45" i="50" s="1"/>
  <c r="G44" i="50" s="1"/>
  <c r="G43" i="50" s="1"/>
  <c r="G41" i="50" s="1"/>
  <c r="D150" i="58" l="1"/>
  <c r="G39" i="50"/>
  <c r="G38" i="50" s="1"/>
  <c r="G37" i="50" s="1"/>
  <c r="G36" i="50" s="1"/>
  <c r="G34" i="50" s="1"/>
  <c r="G32" i="50" s="1"/>
  <c r="G31" i="50" l="1"/>
  <c r="D118" i="47"/>
  <c r="D114" i="58"/>
  <c r="G30" i="50" l="1"/>
  <c r="G29" i="50" s="1"/>
  <c r="G28" i="50" s="1"/>
  <c r="G27" i="50" s="1"/>
  <c r="G25" i="50" s="1"/>
  <c r="G23" i="50" s="1"/>
  <c r="G21" i="50" s="1"/>
  <c r="G19" i="50" s="1"/>
  <c r="G17" i="50" s="1"/>
  <c r="G15" i="50" s="1"/>
  <c r="G13" i="50" s="1"/>
  <c r="D19" i="62"/>
  <c r="E82" i="48"/>
  <c r="E77" i="48" s="1"/>
  <c r="E69" i="48" s="1"/>
  <c r="E12" i="48" s="1"/>
  <c r="D17" i="62" l="1"/>
  <c r="D15" i="62" s="1"/>
  <c r="D13" i="62" s="1"/>
  <c r="D11" i="62" s="1"/>
  <c r="D9" i="62" s="1"/>
  <c r="D109" i="47"/>
  <c r="D186" i="58" s="1"/>
  <c r="G12" i="50"/>
  <c r="G11" i="50" s="1"/>
  <c r="E11" i="48"/>
</calcChain>
</file>

<file path=xl/sharedStrings.xml><?xml version="1.0" encoding="utf-8"?>
<sst xmlns="http://schemas.openxmlformats.org/spreadsheetml/2006/main" count="856" uniqueCount="304">
  <si>
    <t>Արդյունքի չափորոշիչներ</t>
  </si>
  <si>
    <t>Ծրագրի դասիչը</t>
  </si>
  <si>
    <t>Ծրագրի անվանումը</t>
  </si>
  <si>
    <t>Միջոցառման վրա կատարվող ծախսը (հազար դրամ)</t>
  </si>
  <si>
    <t>______________ ի    ___Ն որոշման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</si>
  <si>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</si>
  <si>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</si>
  <si>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</si>
  <si>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</si>
  <si>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</si>
  <si>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</si>
  <si>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</si>
  <si>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</si>
  <si>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</si>
  <si>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</si>
  <si>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</si>
  <si>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</si>
  <si>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Բաժին</t>
  </si>
  <si>
    <t xml:space="preserve"> 01</t>
  </si>
  <si>
    <t>այդ թվում՝</t>
  </si>
  <si>
    <t>ԸՆԴԱՄԵՆԸ</t>
  </si>
  <si>
    <t>Ծրագրի անվանումը՝</t>
  </si>
  <si>
    <t>Ծրագրի նպատակը՝</t>
  </si>
  <si>
    <t>Վերջնական արդյունքի նկարագրությունը՝</t>
  </si>
  <si>
    <t>Տարի</t>
  </si>
  <si>
    <t>ՀՀ տարածքային կառավարման և ենթակառուցվածքների նախարարություն</t>
  </si>
  <si>
    <t>Ծրագիր</t>
  </si>
  <si>
    <t>Միջոցառում</t>
  </si>
  <si>
    <t>ՀԱՅԱՍՏԱՆԻ ՀԱՆՐԱՊԵՏՈՒԹՅԱՆ</t>
  </si>
  <si>
    <t>ՎԱՐՉԱՊԵՏԻ  ԱՇԽԱՏԱԿԱԶՄԻ</t>
  </si>
  <si>
    <t xml:space="preserve">              ՂԵԿԱՎԱՐ</t>
  </si>
  <si>
    <t xml:space="preserve">                ՀԱՅԱՍՏԱՆԻ ՀԱՆՐԱՊԵՏՈՒԹՅԱՆ</t>
  </si>
  <si>
    <t xml:space="preserve">                   ՎԱՐՉԱՊԵՏԻ ԱՇԽԱՏԱԿԱԶՄԻ</t>
  </si>
  <si>
    <t xml:space="preserve">ՀՀ կառավարության  2022 թվականի </t>
  </si>
  <si>
    <t xml:space="preserve">                 ՂԵԿԱՎԱՐ ՝                                                                   Ա. ՀԱՐՈՒԹՅՈՒՆՅԱՆ</t>
  </si>
  <si>
    <t xml:space="preserve">                                                        Ա. ՀԱՐՈՒԹՅՈՒՆՅԱՆ</t>
  </si>
  <si>
    <t xml:space="preserve">ՀԱՅԱՍՏԱՆԻ ՀԱՆՐԱՊԵՏՈՒԹՅԱՆ ԿԱՌԱՎԱՐՈՒԹՅԱՆ 2021 ԹՎԱԿԱՆԻ ԴԵԿՏԵՄԲԵՐԻ 23-Ի N 2121-Ն ՈՐՈՇՄԱՆ NN 3 ԵՎ 4 ՀԱՎԵԼՎԱԾՆԵՐՈՒՄ ԿԱՏԱՐՎՈՂ ՓՈՓՈԽՈՒԹՅՈՒՆՆԵՐԸ ԵՎ ԼՐԱՑՈՒՄՆԵՐԸ  </t>
  </si>
  <si>
    <t>01</t>
  </si>
  <si>
    <t>Խումբ</t>
  </si>
  <si>
    <t>Դաս</t>
  </si>
  <si>
    <t xml:space="preserve"> Միջոցառումն իրականացնողի անվանումը </t>
  </si>
  <si>
    <t xml:space="preserve"> Տարածքային զարգացում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</si>
  <si>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</si>
  <si>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</si>
  <si>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>08</t>
  </si>
  <si>
    <t xml:space="preserve"> Կառավարության տարբեր մակարդակների միջև իրականացվող ընդհանուր բնույթի տրանսֆերտներ</t>
  </si>
  <si>
    <t>Կառավարության տարբեր մակարդակների միջև իրականացվող ընդհանուր բնույթի տրանսֆերտներ</t>
  </si>
  <si>
    <t xml:space="preserve"> ԸՆԴՀԱՆՈՒՐ ԲՆՈՒՅԹԻ ՀԱՆՐԱՅԻՆ ԾԱՌԱՅՈՒԹՅՈՒՆՆԵՐ</t>
  </si>
  <si>
    <t>Ցուցանիշների փոփոխությունը (Ավելացումները նշված են դրական նշանով, իսկ նվազեցումները` փակագծերում)</t>
  </si>
  <si>
    <t xml:space="preserve"> Միջոցառման անվանումը`</t>
  </si>
  <si>
    <t>Մարզերում առաջնահերթ լուծում պահանջող հիմնախնդիրների լուծում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</si>
  <si>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</si>
  <si>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</si>
  <si>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</si>
  <si>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>Տարածքային զարգացում</t>
  </si>
  <si>
    <t xml:space="preserve"> այդ թվում`ըստ կատարողների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</si>
  <si>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</si>
  <si>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</si>
  <si>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>Այլ նպաստներ բյուջեից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</si>
  <si>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</si>
  <si>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>Գեղարքունիքի մարզպետարան</t>
  </si>
  <si>
    <t>Վայոց ձորի մարզպետարան</t>
  </si>
  <si>
    <t>հազար դրամ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</si>
  <si>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</si>
  <si>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</si>
  <si>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</si>
  <si>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</si>
  <si>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</si>
  <si>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</si>
  <si>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</si>
  <si>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>Համայնքներ</t>
  </si>
  <si>
    <t xml:space="preserve">                                                                                                                               </t>
  </si>
  <si>
    <t>ՀՀ կառավարության 2022 թվականի</t>
  </si>
  <si>
    <t>Ցուցանիշների փոփոխությունը (Նվազեցումները նշված են փակագծերում)</t>
  </si>
  <si>
    <t>Հավելված N 1</t>
  </si>
  <si>
    <t>-------------- ի N ---- -Ն որոշման</t>
  </si>
  <si>
    <t>Հավելված N 2</t>
  </si>
  <si>
    <t>Հավելված N4</t>
  </si>
  <si>
    <t xml:space="preserve">ՀՀ կառավարության 2022 թվականի </t>
  </si>
  <si>
    <t>______________ ի  ___Ն որոշման</t>
  </si>
  <si>
    <t>ՎԱՐՉԱՊԵՏԻ ԱՇԽԱՏԱԿԱԶՄԻ</t>
  </si>
  <si>
    <t xml:space="preserve">     ՂԵԿԱՎԱՐ</t>
  </si>
  <si>
    <t xml:space="preserve">                                   Ա. ՀԱՐՈՒԹՅՈՒՆՅԱՆ</t>
  </si>
  <si>
    <t xml:space="preserve">   ՄԱՍ 2. ՊԵՏԱԿԱՆ ՄԱՐՄՆԻ ԳԾՈՎ ԱՐԴՅՈՒՆՔԱՅԻՆ (ԿԱՏԱՐՈՂԱԿԱՆ) ՑՈՒՑԱՆԻՇՆԵՐԸ</t>
  </si>
  <si>
    <t>Ցուցանիշների փոփոխությունը (Ավելացումները նշված են դրական նշանով)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</si>
  <si>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</si>
  <si>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</si>
  <si>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</si>
  <si>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</si>
  <si>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</si>
  <si>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</si>
  <si>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Արդյունքի չափորոշիչներ </t>
  </si>
  <si>
    <t xml:space="preserve"> Միջոցառման վրա կատարվող ծախսը (հազար դրամ) </t>
  </si>
  <si>
    <t xml:space="preserve"> Աղյուսակ 9.1.52</t>
  </si>
  <si>
    <t xml:space="preserve"> ՀՀ Գեղարքունիքի մարզպետարան </t>
  </si>
  <si>
    <t xml:space="preserve"> Աղյուսակ 9.1.57</t>
  </si>
  <si>
    <t xml:space="preserve">Շահառուների ընտրության չափանիշները` </t>
  </si>
  <si>
    <t xml:space="preserve">ՀԱՅԱՍՏԱՆԻ ՀԱՆՐԱՊԵՏՈՒԹՅԱՆ ԿԱՌԱՎԱՐՈՒԹՅԱՆ 2021 ԹՎԱԿԱՆԻ ԴԵԿՏԵՄԲԵՐԻ 23-Ի N 2121-Ն ՈՐՈՇՄԱՆ N 9 ՀԱՎԵԼՎԱԾԻ N 9.7 ԱՂՅՈՒՍԱԿՈՒՄ ԿԱՏԱՐՎՈՂ ՓՈՓՈԽՈՒԹՅՈՒՆՆԵՐԸ ԵՎ ԼՐԱՑՈՒՄՆԵՐԸ </t>
  </si>
  <si>
    <t xml:space="preserve">«ՀԱՅԱՍՏԱՆԻ ՀԱՆՐԱՊԵՏՈՒԹՅԱՆ 2022 ԹՎԱԿԱՆԻ ՊԵՏԱԿԱՆ ԲՅՈՒՋԵԻ ՄԱՍԻՆ» ՕՐԵՆՔԻ N 1 ՀԱՎԵԼՎԱԾԻ N 2 ԱՂՅՈՒՍԱԿՈՒՄ ՎԵՐԱԲԱՇԽՈՒՄ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  </t>
  </si>
  <si>
    <t xml:space="preserve"> ՀՀ Վայոց ձորի մարզպետարան 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</si>
  <si>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</si>
  <si>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>Ծրագրային դասիչը</t>
  </si>
  <si>
    <t>Ծրագրերի և միջոցառումների անվանումները</t>
  </si>
  <si>
    <t>Պետական մարմինների անվանումները</t>
  </si>
  <si>
    <t>Ցուցանիշների փոփոխությունը (նվազեցումները նշված են փակագծերում)</t>
  </si>
  <si>
    <t>Գումարը</t>
  </si>
  <si>
    <t xml:space="preserve">ԸՆԴԱՄԵՆԸ </t>
  </si>
  <si>
    <t xml:space="preserve">Պետական աջակցություն սահմանամերձ համայնքներին </t>
  </si>
  <si>
    <t>«ՀԱՅԱՍՏԱՆԻ ՀԱՆՐԱՊԵՏՈՒԹՅԱՆ 2022 ԹՎԱԿԱՆԻ ՊԵՏԱԿԱՆ ԲՅՈՒՋԵԻ ՄԱՍԻՆ» ՕՐԵՆՔԻ N 1 ՀԱՎԵԼՎԱԾԻ N 8 ԱՂՅՈՒՍԱԿՈՒՄ ԿԱՏԱՐՎՈՂ ՓՈՓՈԽՈՒԹՅՈՒՆԸ</t>
  </si>
  <si>
    <t>Հավելված N3</t>
  </si>
  <si>
    <t xml:space="preserve"> Ծրագրի անվանումը`</t>
  </si>
  <si>
    <t xml:space="preserve"> Ոռոգման համակարգի առողջացում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</si>
  <si>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</si>
  <si>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</si>
  <si>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</si>
  <si>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</si>
  <si>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</si>
  <si>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Ծառայությունների մատուցում</t>
  </si>
  <si>
    <t xml:space="preserve"> Ոռոգման համակարգերի հիմնանորոգում</t>
  </si>
  <si>
    <t xml:space="preserve"> Պետական մարմինների կողմից օգտագործվող ոչ ֆինանսական ակտիվների հետ գործառնություններ</t>
  </si>
  <si>
    <t xml:space="preserve"> Օրվա կարգավորման ջրավազանների կառուցում և վերակառուցում</t>
  </si>
  <si>
    <t xml:space="preserve"> Օրվա կարգավորման ջրավազանների կառուցման և վերակառուցման համար նախագծերի և աշխատանքների ձեռք բերում</t>
  </si>
  <si>
    <t>Գետերի և հեղեղատարների տեղամասերի ամրացման և մաքրման աշխատանքներ</t>
  </si>
  <si>
    <t>Գետերի և հեղեղատարների տեղամասերի ամրացման և մաքրման համար նախագծերի և աշխատանքների ձեռքբերում</t>
  </si>
  <si>
    <t xml:space="preserve"> Ջրամբարների վերականգնման և վերազինման աշխատանքներ</t>
  </si>
  <si>
    <t xml:space="preserve"> Ջրամբարների վերականգնման և վերազինման համար նախագծերի և աշխատանքների ձեռքբերում</t>
  </si>
  <si>
    <t xml:space="preserve"> Ոռոգման համակարգերի կառուցում</t>
  </si>
  <si>
    <t xml:space="preserve"> Ոռոգման համակարգերի կառուցման համար նախագծերի և աշխատանքների ձեռքբերում</t>
  </si>
  <si>
    <t xml:space="preserve">                   -ի N        -Ն որոշման</t>
  </si>
  <si>
    <t xml:space="preserve">«ՀԱՅԱՍՏԱՆԻ ՀԱՆՐԱՊԵՏՈՒԹՅԱՆ 2022 ԹՎԱԿԱՆԻ ՊԵՏԱԿԱՆ ԲՅՈՒՋԵԻ ՄԱՍԻՆ» ՀԱՅԱՍՏԱՆԻ ՀԱՆՐԱՊԵՏՈՒԹՅԱՆ ՕՐԵՆՔԻ N 1 ՀԱՎԵԼՎԱԾԻ N 3 ԱՂՅՈՒՍԱԿՈՒՄ ԿԱՏԱՐՎՈՂ  ՓՈՓՈԽՈՒԹՅՈՒՆՆԵՐԸ </t>
  </si>
  <si>
    <t>(հազ. դրամ)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</si>
  <si>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</si>
  <si>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</si>
  <si>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</si>
  <si>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</si>
  <si>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</si>
  <si>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</si>
  <si>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</si>
  <si>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</si>
  <si>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</si>
  <si>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</si>
  <si>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 xml:space="preserve">Ոռոգման համակարգերի հիմնանորոգում </t>
  </si>
  <si>
    <t xml:space="preserve">Մասիսի տարածաշրջանի ինքնաշատրվոնղ հորերի փականներով և ջրաչափերով կահավորելու աշխատանքներ </t>
  </si>
  <si>
    <t>ՀՀ Արագածոտնի մարզի Թալինի ջրանցքի ձախ ճյուղի հիմնանորոգման աշխատանքներ</t>
  </si>
  <si>
    <t>Օրվա կարգավորման ջրավազանների կառուցում և վերակառուցում</t>
  </si>
  <si>
    <t>Գետիկ հունի մաքրում շուրջ 1600 մ և ափերի ամրացում շուրջ 150 մ Ճամբարակ խոշորացված համայնքի Մարտունի գյուղի տարածքում</t>
  </si>
  <si>
    <t>Ջրամբարների վերականգնման և վերազինման աշխատանքներ</t>
  </si>
  <si>
    <t xml:space="preserve">Ապարանի ջրամբարի վերանորոգում </t>
  </si>
  <si>
    <t>Ոռոգման համակարգերի կառուցում</t>
  </si>
  <si>
    <t>Երևանի Բուսաբանական այգու ոռոգման ցանցի կառուցում՝ Սարկավագի փողոցի ջրանցքից մինչև Բուսաբանական այգու պարսպի հատված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</si>
  <si>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</si>
  <si>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</si>
  <si>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</si>
  <si>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</si>
  <si>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</si>
  <si>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</si>
  <si>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>ՀՀ տարածքային կառավարման և ենթակառուցվածքների նախարարության ջրային կոմիտե</t>
  </si>
  <si>
    <t xml:space="preserve"> ԾԱՌԱՅՈՒԹՅՈՒՆՆԵՐԻ  ԵՎ   ԱՊՐԱՆՔՆԵՐԻ  ՁԵՌՔԲԵՐՈՒՄ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</si>
  <si>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</si>
  <si>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</si>
  <si>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</si>
  <si>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</si>
  <si>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</si>
  <si>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</si>
  <si>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ԱՅԼ ՀԻՄՆԱԿԱՆ ՄԻՋՈՑՆԵՐ</t>
  </si>
  <si>
    <t xml:space="preserve"> - Նախագծահետազոտական ծախսեր</t>
  </si>
  <si>
    <t xml:space="preserve"> - Շենքերի և շինությունների շինարարություն</t>
  </si>
  <si>
    <t xml:space="preserve"> ՀԱՅԱՍՏԱՆԻ ՀԱՆՐԱՊԵՏՈՒԹՅԱՆ ԿԱՌԱՎԱՐՈՒԹՅԱՆ 2021 ԹՎԱԿԱՆԻ ԴԵԿՏԵՄԲԵՐԻ 23-Ի N 2121-Ն ՈՐՈՇՄԱՆ N 5 ՀԱՎԵԼՎԱԾԻ N 2 ԱՂՅՈՒՍԱԿՈՒՄ ԿԱՏԱՐՎՈՂ ՓՈՓՈԽՈՒԹՅՈՒՆՆԵՐԸ 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</si>
  <si>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</si>
  <si>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</si>
  <si>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>այդ թվում` ըստ ուղղությունների</t>
  </si>
  <si>
    <t xml:space="preserve">Մասիսի տարածաշրջանի ինքնաշատրվոնղ հորերի փականներով և ջրաչափերով կահա-վորելու աշխատանքներ </t>
  </si>
  <si>
    <t>Սյունիքի մարզպետարան</t>
  </si>
  <si>
    <t>Տավուշի մարզպետարան</t>
  </si>
  <si>
    <t>Շրջակա միջավայրի վրա ազդեցության գնահատման ծառայությունների փաթեթի ձեռքբերում</t>
  </si>
  <si>
    <t>Ոռոգման համակարգում շրջակա միջավայրի վրա ազդեցության գնահատման ծառայությունների ձեռքբերում</t>
  </si>
  <si>
    <t>Ցուցանիշների փոփոխությունը                                                               (Նվազեցումները նշված են փակագծերում)</t>
  </si>
  <si>
    <t xml:space="preserve"> 1004 </t>
  </si>
  <si>
    <t xml:space="preserve"> Ոռոգման համակարգի առողջացում </t>
  </si>
  <si>
    <t>ՀՀ ՏԿԵՆ ջրային կոմիտե</t>
  </si>
  <si>
    <t>Շրջակա միջավայրի վրա ազդեցության գնահատման ծառայությունների ձեռքբերման փաթեթ,հատ</t>
  </si>
  <si>
    <t>Ցուցանիշների փոփոխությունը                   (նվազեցումները նշված են փակագծերում)</t>
  </si>
  <si>
    <t xml:space="preserve"> Ոռոգման համակարգերի հիմնանորոգում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</si>
  <si>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</si>
  <si>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</si>
  <si>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ՀՀ ՏԿԵՆ ջրային կոմիտե </t>
  </si>
  <si>
    <t xml:space="preserve">Վերականգնվող ինքնաշատրվանվող հորեր, հատ </t>
  </si>
  <si>
    <t xml:space="preserve"> Օրվա կարգավորման ջրավազանների կառուցում և վերակառուցում </t>
  </si>
  <si>
    <t xml:space="preserve"> Օրվա կարգավորման ջրավազանների կառուցման և վերակառուցման համար նախագծերի և աշխատանքների ձեռք բերում </t>
  </si>
  <si>
    <t xml:space="preserve">Նախագծանախահաշվային փաստաթղթեր, հատ </t>
  </si>
  <si>
    <t xml:space="preserve">Գետերի հուների մաքրում, մ </t>
  </si>
  <si>
    <t xml:space="preserve"> Հենապատերի վերականգնում և ամրացում, մ </t>
  </si>
  <si>
    <t xml:space="preserve"> Ջրամբարների վերականգնման և վերազինման աշխատանքներ </t>
  </si>
  <si>
    <t xml:space="preserve"> Ջրամբարների վերականգնման և վերազինման համար նախագծերի և աշխատանքների ձեռքբերում </t>
  </si>
  <si>
    <t xml:space="preserve"> Ոռոգման համակարգի ընկերություններ </t>
  </si>
  <si>
    <t xml:space="preserve">Վերականգնվող ջրամբարներ, հատ </t>
  </si>
  <si>
    <t>Ոռոգման համակարգերի կառուցման համար նախագծերի և աշխատանքների ձեռքբերում</t>
  </si>
  <si>
    <t>Պետական մարմինների կողմից օգտագործվող ոչ ֆինանսական ակտիվների հետ գործառնություններ</t>
  </si>
  <si>
    <t>Պոլիէթիլենային խողովակի տեղադրում Փ500x19մմ, գմ</t>
  </si>
  <si>
    <t xml:space="preserve">Աղյուսակ 9.1.26 </t>
  </si>
  <si>
    <t xml:space="preserve"> ՀՀ  տարածքային կառավարման և ենթակառուցվածքների նախարարության ջրային կոմիտե </t>
  </si>
  <si>
    <t>-ի  N       -Ն որոշման</t>
  </si>
  <si>
    <t xml:space="preserve">ՀՀ ԿԱՌԱՎԱՐՈՒԹՅԱՆ 2021 ԹՎԱԿԱՆԻ ԴԵԿՏԵՄԲԵՐԻ 23-Ի N 2121-Ն ՈՐՈՇՄԱՆ N 10 ՀԱՎԵԼՎԱԾՈՒՄ ԿԱՏԱՐՎՈՂ ՓՈՓՈԽՈՒԹՅՈՒՆՆԵՐԸ 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</si>
  <si>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</si>
  <si>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</si>
  <si>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</si>
  <si>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</si>
  <si>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</si>
  <si>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</si>
  <si>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</si>
  <si>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</si>
  <si>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Բաժին N 04</t>
  </si>
  <si>
    <t>Խումբ N 02</t>
  </si>
  <si>
    <t>Դաս N 04</t>
  </si>
  <si>
    <t>Ոռոգում</t>
  </si>
  <si>
    <t>1004   11015</t>
  </si>
  <si>
    <t xml:space="preserve"> Շրջակա միջավայրի վրա ազդեցության գնահատման ծառայությունների փաթեթի ձեռքբերում</t>
  </si>
  <si>
    <t>ՄԱՍ III ԾԱՌԱՅՈՒԹՅՈՒՆՆԵՐ</t>
  </si>
  <si>
    <t>71311260/502</t>
  </si>
  <si>
    <t>շրջակա միջավայրի վրա ազդեցության գնահատման
(ՇՄԱԳ) ծառայություններ շինարարության համար</t>
  </si>
  <si>
    <t>1004   31002</t>
  </si>
  <si>
    <t>ՄԱՍ II ԱՇԽԱՏԱՆՔ</t>
  </si>
  <si>
    <t>45231132/7</t>
  </si>
  <si>
    <t xml:space="preserve">ջրատարների վերականգնման շինարարական աշխատանքներ    </t>
  </si>
  <si>
    <t>ՀԲՄ</t>
  </si>
  <si>
    <t>դրամ</t>
  </si>
  <si>
    <t>Մասիս ջրաչափ</t>
  </si>
  <si>
    <t>45231132/5</t>
  </si>
  <si>
    <t>ԲՄ</t>
  </si>
  <si>
    <t>Թալին ձախ ճյուղ</t>
  </si>
  <si>
    <t>1004   31009</t>
  </si>
  <si>
    <t>ՕԿՋ</t>
  </si>
  <si>
    <t>71241200/2</t>
  </si>
  <si>
    <t>նախագծերի պատրաստում, ծախսերի գնահատում</t>
  </si>
  <si>
    <t>ԵՄ</t>
  </si>
  <si>
    <t>71241200/4</t>
  </si>
  <si>
    <t>71241200/3</t>
  </si>
  <si>
    <t>71241200/5</t>
  </si>
  <si>
    <t>1004   31014</t>
  </si>
  <si>
    <t>45611300/8</t>
  </si>
  <si>
    <t>այլ շենքերի, շինությունների հիմնանորոգում</t>
  </si>
  <si>
    <t>Ապարան ջր.</t>
  </si>
  <si>
    <t>1004   31020</t>
  </si>
  <si>
    <t>45231126/502</t>
  </si>
  <si>
    <t>ոռոգման խողովակաշարերի կառուցման աշխատանքներ</t>
  </si>
  <si>
    <t>Բուսաբանական</t>
  </si>
  <si>
    <t>1004   31012</t>
  </si>
  <si>
    <t>ՄԱՍ II ԱՇԽԱՏԱՆՔՆԵՐ</t>
  </si>
  <si>
    <t>45241133/510</t>
  </si>
  <si>
    <t>գետերի ափերի պաշտպանության աշխատանքներ</t>
  </si>
  <si>
    <t>Գետիկ գետ</t>
  </si>
  <si>
    <t xml:space="preserve"> 1157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</si>
  <si>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</si>
  <si>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</si>
  <si>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</si>
  <si>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12025</t>
  </si>
  <si>
    <t xml:space="preserve"> Երևանի տարածքում ճանապարհային երթևեկության կարգավորման գծով պետության կողմից համայնքի ղեկավարին պատվիրակված լիազորությունների իրականացում</t>
  </si>
  <si>
    <t xml:space="preserve"> Երևանի տարածքում ճանապարհային երթևեկության կարգավորման ճանապարհային գծանշումների, երթևեկության նշանների և լուսացույցերի տեղադրման աշխատանքների իրականացում</t>
  </si>
  <si>
    <t xml:space="preserve"> 12007</t>
  </si>
  <si>
    <t xml:space="preserve"> ՀՀ մարզերին սուբվենցիաների տրամադրում՛ ենթակառուցվածքների զարգացման նպատակով</t>
  </si>
  <si>
    <t xml:space="preserve"> ՀՀ կառավարություն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</si>
  <si>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</si>
  <si>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</si>
  <si>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</si>
  <si>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</t>
  </si>
  <si>
    <t xml:space="preserve"> «ՀԱՅԱՍՏԱՆԻ ՀԱՆՐԱՊԵՏՈՒԹՅԱՆ 2022 ԹՎԱԿԱՆԻ ՊԵՏԱԿԱՆ ԲՅՈՒՋԵԻ ՄԱՍԻՆ» ՕՐԵՆՔԻ N 1 ՀԱՎԵԼՎԱԾԻ N 7 ԱՂՅՈՒՍԱԿՈՒՄ ԵՎ ՀԱՅԱՍՏԱՆԻ ՀԱՆՐԱՊԵՏՈՒԹՅԱՆ ԿԱՌԱՎԱՐՈՒԹՅԱՆ 2021 ԹՎԱԿԱՆԻ ԴԵԿՏԵՄԲԵՐԻ 23-Ի N 2121-Ն ՈՐՈՇՄԱՆ N 5 ՀԱՎԵԼՎԱԾԻ N 6 ԱՂՅՈՒՍԱԿՈՒՄ ԿԱՏԱՐՎՈՂ ԼՐԱՑՈՒՄՆԵՐԸ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</si>
  <si>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</si>
  <si>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
(ավելացումները նշված են դրական նշանով)</t>
  </si>
  <si>
    <t xml:space="preserve"> Ծրագիր</t>
  </si>
  <si>
    <t xml:space="preserve"> Միջոցառում</t>
  </si>
  <si>
    <t xml:space="preserve"> ԸՆԴԱՄԵՆԸ </t>
  </si>
  <si>
    <t>այդ թվում</t>
  </si>
  <si>
    <t xml:space="preserve"> Կապիտալ սուբվենցիաներ համայնքներին</t>
  </si>
  <si>
    <t>ՀՀ մարզերին սուբվենցիաների տրամադրում՝ ենթակառուցվածքների զարգացման նպատակով</t>
  </si>
  <si>
    <t>ՀՀ կառավարություն</t>
  </si>
  <si>
    <t>Ցուցանիշների փոփոխությունը
(ավելացումները նշված են դրական նշանով)</t>
  </si>
  <si>
    <t xml:space="preserve"> 12007 </t>
  </si>
  <si>
    <t xml:space="preserve"> ՀՀ մարզերին սուբվենցիաների տրամադրում՛ ենթակառուցվածքների զարգացման նպատակով </t>
  </si>
  <si>
    <t xml:space="preserve">  ՀՀ համայնքներ </t>
  </si>
  <si>
    <t xml:space="preserve"> 05</t>
  </si>
  <si>
    <t xml:space="preserve"> Տրանսպորտ</t>
  </si>
  <si>
    <t xml:space="preserve"> Ճանապարհային տրանսպորտ</t>
  </si>
  <si>
    <t xml:space="preserve"> ՀՀ տարածքային կառավարման և ենթակառուցվածքների նախարարություն</t>
  </si>
  <si>
    <t xml:space="preserve"> Ընթացիկ դրամաշնորհներ պետական հատվածի այլ մակարդակներին</t>
  </si>
  <si>
    <t xml:space="preserve"> - Ընթացիկ սուբվենցիաներ համայնքներին</t>
  </si>
  <si>
    <t>Հավելված N 5</t>
  </si>
  <si>
    <t>Հավելված N6</t>
  </si>
  <si>
    <t>Հավելված  N7</t>
  </si>
  <si>
    <t>Հավելված  N 8</t>
  </si>
  <si>
    <t xml:space="preserve"> 1157 </t>
  </si>
  <si>
    <t xml:space="preserve"> Քաղաքային զարգացում </t>
  </si>
  <si>
    <t xml:space="preserve"> 12025 </t>
  </si>
  <si>
    <t xml:space="preserve"> Երևանի տարածքում ճանապարհային երթևեկության կարգավորման գծով պետության կողմից համայնքի ղեկավարին պատվիրակված լիազորությունների իրականացում </t>
  </si>
  <si>
    <t xml:space="preserve"> Երևանի տարածքում ճանապարհային երթևեկության կարգավորման ճանապարհային գծանշումների, երթևեկության նշանների և լուսացույցերի տեղադրման աշխատանքների իրականացում </t>
  </si>
  <si>
    <t xml:space="preserve"> Շահառուների ընտրության չափանիշները </t>
  </si>
  <si>
    <t xml:space="preserve"> ՀՀ բնակչություն </t>
  </si>
  <si>
    <t xml:space="preserve"> Աղյուսակ 9.1.56</t>
  </si>
  <si>
    <t xml:space="preserve"> ՀՀ Սյունիքի մարզպետարան </t>
  </si>
  <si>
    <t xml:space="preserve"> Աղյուսակ 9.1.59</t>
  </si>
  <si>
    <t xml:space="preserve"> Աղյուսակ 9.1.58</t>
  </si>
  <si>
    <t xml:space="preserve"> ՀՀ Տավուշի մարզպետարան </t>
  </si>
  <si>
    <t>Աղյուսակ 9.1.8</t>
  </si>
  <si>
    <t xml:space="preserve"> ՀՀ  տարածքային կառավարման և ենթակառուցվածքների նախարարություն</t>
  </si>
  <si>
    <t xml:space="preserve">ՀԱՅԱՍՏԱՆԻ ՀԱՆՐԱՊԵՏՈՒԹՅԱՆ ԿԱՌԱՎԱՐՈՒԹՅԱՆ 2021 ԹՎԱԿԱՆԻ ԴԵԿՏԵՄԲԵՐԻ 23-Ի N 2121-Ն ՈՐՈՇՄԱՆ N 9.1 ՀԱՎԵԼՎԱԾԻ NN 9.1.8, 9.1.26, 9.1.52, 9.1.56, 9.1.57, 9.1.58 ԵՎ 9.1.57 ԱՂՅՈՒՍԱԿՆԵՐՈՒՄ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</si>
</sst>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_р_._-;\-* #,##0.00_р_._-;_-* &quot;-&quot;??_р_._-;_-@_-"/>
    <numFmt numFmtId="166" formatCode="##,##0.0;\(##,##0.0\);\-"/>
    <numFmt numFmtId="167" formatCode="#,##0.0_);\(#,##0.0\)"/>
    <numFmt numFmtId="168" formatCode="_(* #,##0.0_);_(* \(#,##0.0\);_(* &quot;-&quot;??_);_(@_)"/>
    <numFmt numFmtId="169" formatCode="#,##0.0"/>
    <numFmt numFmtId="170" formatCode="_ * #,##0.00_)_€_ ;_ * \(#,##0.00\)_€_ ;_ * &quot;-&quot;??_)_€_ ;_ @_ "/>
    <numFmt numFmtId="171" formatCode="_-* #,##0.00\ _₽_-;\-* #,##0.00\ _₽_-;_-* &quot;-&quot;??\ _₽_-;_-@_-"/>
    <numFmt numFmtId="172" formatCode="_-* #,##0.00_-;\-* #,##0.00_-;_-* &quot;-&quot;??_-;_-@_-"/>
    <numFmt numFmtId="173" formatCode="_ * #,##0.00_)\ _ _ ;_ * \(#,##0.00\)\ _ _ ;_ * &quot;-&quot;??_)\ _ _ ;_ @_ "/>
    <numFmt numFmtId="174" formatCode="_-* #,##0.00\ _A_M_D_-;\-* #,##0.00\ _A_M_D_-;_-* &quot;-&quot;??\ _A_M_D_-;_-@_-"/>
    <numFmt numFmtId="175" formatCode="00"/>
    <numFmt numFmtId="176" formatCode="_-* #,##0.00&quot;р.&quot;_-;\-* #,##0.00&quot;р.&quot;_-;_-* &quot;-&quot;??&quot;р.&quot;_-;_-@_-"/>
    <numFmt numFmtId="177" formatCode="_-* #,##0.00\ _֏_-;\-* #,##0.00\ _֏_-;_-* &quot;-&quot;??\ _֏_-;_-@_-"/>
    <numFmt numFmtId="178" formatCode="_-* #,##0.00\ _դ_ր_._-;\-* #,##0.00\ _դ_ր_._-;_-* &quot;-&quot;??\ _դ_ր_._-;_-@_-"/>
    <numFmt numFmtId="179" formatCode="##,##0;\(##,##0\);\-"/>
    <numFmt numFmtId="180" formatCode="_-* #,##0_-;\-* #,##0_-;_-* &quot;-&quot;_-;_-@_-"/>
    <numFmt numFmtId="181" formatCode="_-* #,##0.00\ _ _-;\-* #,##0.00\ _ _-;_-* &quot;-&quot;??\ _ _-;_-@_-"/>
    <numFmt numFmtId="182" formatCode="General_)"/>
  </numFmts>
  <fonts count="14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0"/>
      <color indexed="8"/>
      <name val="MS Sans Serif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</font>
    <font>
      <sz val="11"/>
      <color theme="1"/>
      <name val="Times Armenian"/>
      <family val="2"/>
    </font>
    <font>
      <sz val="11"/>
      <color indexed="9"/>
      <name val="Times Armenian"/>
      <family val="2"/>
    </font>
    <font>
      <sz val="11"/>
      <color indexed="9"/>
      <name val="Calibri"/>
      <family val="2"/>
    </font>
    <font>
      <sz val="11"/>
      <color theme="0"/>
      <name val="Times Armenian"/>
      <family val="2"/>
    </font>
    <font>
      <sz val="11"/>
      <color theme="0"/>
      <name val="Calibri"/>
      <family val="2"/>
      <scheme val="minor"/>
    </font>
    <font>
      <sz val="11"/>
      <color indexed="20"/>
      <name val="Times Armenian"/>
      <family val="2"/>
    </font>
    <font>
      <sz val="11"/>
      <color indexed="20"/>
      <name val="Calibri"/>
      <family val="2"/>
    </font>
    <font>
      <sz val="11"/>
      <color rgb="FF9C0006"/>
      <name val="Times Armenian"/>
      <family val="2"/>
    </font>
    <font>
      <sz val="11"/>
      <color rgb="FF9C0006"/>
      <name val="Calibri"/>
      <family val="2"/>
      <scheme val="minor"/>
    </font>
    <font>
      <b/>
      <sz val="11"/>
      <color indexed="52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Times Armenian"/>
      <family val="2"/>
    </font>
    <font>
      <b/>
      <sz val="11"/>
      <color rgb="FFFA7D00"/>
      <name val="Calibri"/>
      <family val="2"/>
      <scheme val="minor"/>
    </font>
    <font>
      <b/>
      <sz val="11"/>
      <color indexed="9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Times Armenian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9"/>
      <name val="Arial Armenian"/>
      <family val="2"/>
    </font>
    <font>
      <i/>
      <sz val="11"/>
      <color indexed="23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Times Armenian"/>
      <family val="2"/>
    </font>
    <font>
      <i/>
      <sz val="11"/>
      <color rgb="FF7F7F7F"/>
      <name val="Calibri"/>
      <family val="2"/>
      <scheme val="minor"/>
    </font>
    <font>
      <sz val="11"/>
      <color indexed="17"/>
      <name val="Times Armenian"/>
      <family val="2"/>
    </font>
    <font>
      <sz val="11"/>
      <color indexed="17"/>
      <name val="Calibri"/>
      <family val="2"/>
    </font>
    <font>
      <sz val="11"/>
      <color rgb="FF006100"/>
      <name val="Times Armenian"/>
      <family val="2"/>
    </font>
    <font>
      <sz val="11"/>
      <color rgb="FF006100"/>
      <name val="Calibri"/>
      <family val="2"/>
      <scheme val="minor"/>
    </font>
    <font>
      <b/>
      <sz val="15"/>
      <color indexed="56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Times Armenian"/>
      <family val="2"/>
    </font>
    <font>
      <b/>
      <sz val="15"/>
      <color theme="3"/>
      <name val="Calibri"/>
      <family val="2"/>
      <scheme val="minor"/>
    </font>
    <font>
      <b/>
      <sz val="13"/>
      <color indexed="56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Times Armenian"/>
      <family val="2"/>
    </font>
    <font>
      <b/>
      <sz val="13"/>
      <color theme="3"/>
      <name val="Calibri"/>
      <family val="2"/>
      <scheme val="minor"/>
    </font>
    <font>
      <b/>
      <sz val="11"/>
      <color indexed="56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Times Armenian"/>
      <family val="2"/>
    </font>
    <font>
      <b/>
      <sz val="11"/>
      <color theme="3"/>
      <name val="Calibri"/>
      <family val="2"/>
      <scheme val="minor"/>
    </font>
    <font>
      <sz val="11"/>
      <color indexed="62"/>
      <name val="Times Armenian"/>
      <family val="2"/>
    </font>
    <font>
      <sz val="11"/>
      <color indexed="62"/>
      <name val="Calibri"/>
      <family val="2"/>
    </font>
    <font>
      <sz val="11"/>
      <color rgb="FF3F3F76"/>
      <name val="Times Armenian"/>
      <family val="2"/>
    </font>
    <font>
      <sz val="11"/>
      <color rgb="FF3F3F76"/>
      <name val="Calibri"/>
      <family val="2"/>
      <scheme val="minor"/>
    </font>
    <font>
      <sz val="11"/>
      <color indexed="52"/>
      <name val="Times Armenian"/>
      <family val="2"/>
    </font>
    <font>
      <sz val="11"/>
      <color indexed="52"/>
      <name val="Calibri"/>
      <family val="2"/>
    </font>
    <font>
      <sz val="11"/>
      <color rgb="FFFA7D00"/>
      <name val="Times Armenian"/>
      <family val="2"/>
    </font>
    <font>
      <sz val="11"/>
      <color rgb="FFFA7D00"/>
      <name val="Calibri"/>
      <family val="2"/>
      <scheme val="minor"/>
    </font>
    <font>
      <sz val="11"/>
      <color indexed="60"/>
      <name val="Times Armenian"/>
      <family val="2"/>
    </font>
    <font>
      <sz val="10"/>
      <color rgb="FF9C6500"/>
      <name val="Calibri"/>
      <family val="2"/>
      <scheme val="minor"/>
    </font>
    <font>
      <sz val="11"/>
      <color rgb="FF9C6500"/>
      <name val="Times Armenian"/>
      <family val="2"/>
    </font>
    <font>
      <sz val="11"/>
      <color indexed="60"/>
      <name val="Calibri"/>
      <family val="2"/>
    </font>
    <font>
      <sz val="10"/>
      <name val="Times LatArm"/>
    </font>
    <font>
      <sz val="12"/>
      <name val="Arial Armenian"/>
      <family val="2"/>
    </font>
    <font>
      <sz val="11"/>
      <color theme="1"/>
      <name val="Sylfaen"/>
      <family val="2"/>
    </font>
    <font>
      <sz val="11"/>
      <color indexed="8"/>
      <name val="Arial Armenian"/>
      <family val="2"/>
    </font>
    <font>
      <sz val="10"/>
      <name val="Arial Unicode"/>
      <family val="2"/>
    </font>
    <font>
      <b/>
      <sz val="11"/>
      <color indexed="63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Times Armenian"/>
      <family val="2"/>
    </font>
    <font>
      <b/>
      <sz val="11"/>
      <color rgb="FF3F3F3F"/>
      <name val="Calibri"/>
      <family val="2"/>
      <scheme val="minor"/>
    </font>
    <font>
      <sz val="10"/>
      <name val="Helv"/>
      <charset val="204"/>
    </font>
    <font>
      <b/>
      <sz val="18"/>
      <color indexed="56"/>
      <name val="Cambria"/>
      <family val="2"/>
    </font>
    <font>
      <sz val="18"/>
      <color theme="3"/>
      <name val="Cambria"/>
      <family val="2"/>
      <scheme val="major"/>
    </font>
    <font>
      <b/>
      <sz val="18"/>
      <color theme="3"/>
      <name val="Cambria"/>
      <family val="2"/>
      <scheme val="major"/>
    </font>
    <font>
      <b/>
      <sz val="11"/>
      <color indexed="8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Times Armenian"/>
      <family val="2"/>
    </font>
    <font>
      <b/>
      <sz val="11"/>
      <color theme="1"/>
      <name val="Calibri"/>
      <family val="2"/>
      <scheme val="minor"/>
    </font>
    <font>
      <sz val="11"/>
      <color indexed="10"/>
      <name val="Times Armenian"/>
      <family val="2"/>
    </font>
    <font>
      <sz val="11"/>
      <color indexed="10"/>
      <name val="Calibri"/>
      <family val="2"/>
    </font>
    <font>
      <sz val="11"/>
      <color rgb="FFFF0000"/>
      <name val="Times Armenian"/>
      <family val="2"/>
    </font>
    <font>
      <sz val="11"/>
      <color rgb="FFFF0000"/>
      <name val="Calibri"/>
      <family val="2"/>
      <scheme val="minor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name val="Baltica Cyrillic"/>
      <family val="2"/>
    </font>
    <font>
      <sz val="12"/>
      <name val="Times Armenian"/>
      <family val="1"/>
    </font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</font>
    <font>
      <sz val="10"/>
      <color indexed="8"/>
      <name val="MS Sans Serif"/>
      <family val="2"/>
      <charset val="204"/>
    </font>
    <font>
      <sz val="12"/>
      <color rgb="FFFF0000"/>
      <name val="GHEA Grapalat"/>
      <family val="3"/>
    </font>
    <font>
      <sz val="11"/>
      <color rgb="FF9C6500"/>
      <name val="Calibri"/>
      <family val="2"/>
      <charset val="204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1"/>
      <color rgb="FF000000"/>
      <name val="Calibri"/>
      <family val="2"/>
      <charset val="1"/>
    </font>
    <font>
      <b/>
      <sz val="18"/>
      <color theme="3"/>
      <name val="Cambria"/>
      <family val="2"/>
      <charset val="204"/>
      <scheme val="major"/>
    </font>
    <font>
      <sz val="9"/>
      <name val="GHEA Grapalat"/>
      <family val="3"/>
    </font>
    <font>
      <sz val="10"/>
      <name val="GHEA Grapalat"/>
      <family val="3"/>
    </font>
    <font>
      <u/>
      <sz val="12"/>
      <color indexed="8"/>
      <name val="GHEA Grapalat"/>
      <family val="3"/>
    </font>
    <font>
      <i/>
      <sz val="12"/>
      <color indexed="8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98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0" fontId="12" fillId="0" borderId="0"/>
    <xf numFmtId="165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6" fillId="0" borderId="0"/>
    <xf numFmtId="0" fontId="11" fillId="0" borderId="0"/>
    <xf numFmtId="0" fontId="5" fillId="0" borderId="0"/>
    <xf numFmtId="0" fontId="16" fillId="0" borderId="0">
      <alignment horizontal="left" vertical="top" wrapText="1"/>
    </xf>
    <xf numFmtId="166" fontId="16" fillId="0" borderId="0" applyFill="0" applyBorder="0" applyProtection="0">
      <alignment horizontal="right" vertical="top"/>
    </xf>
    <xf numFmtId="0" fontId="4" fillId="0" borderId="0"/>
    <xf numFmtId="0" fontId="9" fillId="0" borderId="0"/>
    <xf numFmtId="0" fontId="12" fillId="0" borderId="0"/>
    <xf numFmtId="43" fontId="9" fillId="0" borderId="0" applyFont="0" applyFill="0" applyBorder="0" applyAlignment="0" applyProtection="0"/>
    <xf numFmtId="0" fontId="12" fillId="0" borderId="0"/>
    <xf numFmtId="0" fontId="16" fillId="0" borderId="0">
      <alignment horizontal="left" vertical="top" wrapText="1"/>
    </xf>
    <xf numFmtId="0" fontId="4" fillId="0" borderId="0"/>
    <xf numFmtId="0" fontId="9" fillId="0" borderId="0"/>
    <xf numFmtId="0" fontId="9" fillId="0" borderId="0"/>
    <xf numFmtId="0" fontId="16" fillId="0" borderId="0">
      <alignment horizontal="left" vertical="top" wrapText="1"/>
    </xf>
    <xf numFmtId="164" fontId="9" fillId="0" borderId="0" applyFont="0" applyFill="0" applyBorder="0" applyAlignment="0" applyProtection="0"/>
    <xf numFmtId="0" fontId="4" fillId="0" borderId="0"/>
    <xf numFmtId="0" fontId="22" fillId="0" borderId="0"/>
    <xf numFmtId="0" fontId="9" fillId="0" borderId="0"/>
    <xf numFmtId="0" fontId="13" fillId="0" borderId="0"/>
    <xf numFmtId="0" fontId="9" fillId="0" borderId="0"/>
    <xf numFmtId="0" fontId="23" fillId="36" borderId="0" applyNumberFormat="0" applyBorder="0" applyAlignment="0" applyProtection="0"/>
    <xf numFmtId="0" fontId="24" fillId="36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25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23" fillId="37" borderId="0" applyNumberFormat="0" applyBorder="0" applyAlignment="0" applyProtection="0"/>
    <xf numFmtId="0" fontId="24" fillId="3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25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23" fillId="38" borderId="0" applyNumberFormat="0" applyBorder="0" applyAlignment="0" applyProtection="0"/>
    <xf numFmtId="0" fontId="24" fillId="38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25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23" fillId="39" borderId="0" applyNumberFormat="0" applyBorder="0" applyAlignment="0" applyProtection="0"/>
    <xf numFmtId="0" fontId="24" fillId="39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25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23" fillId="40" borderId="0" applyNumberFormat="0" applyBorder="0" applyAlignment="0" applyProtection="0"/>
    <xf numFmtId="0" fontId="24" fillId="40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25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23" fillId="41" borderId="0" applyNumberFormat="0" applyBorder="0" applyAlignment="0" applyProtection="0"/>
    <xf numFmtId="0" fontId="24" fillId="41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25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24" fillId="36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4" fillId="39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3" fillId="42" borderId="0" applyNumberFormat="0" applyBorder="0" applyAlignment="0" applyProtection="0"/>
    <xf numFmtId="0" fontId="24" fillId="42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25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23" fillId="43" borderId="0" applyNumberFormat="0" applyBorder="0" applyAlignment="0" applyProtection="0"/>
    <xf numFmtId="0" fontId="24" fillId="43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25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23" fillId="44" borderId="0" applyNumberFormat="0" applyBorder="0" applyAlignment="0" applyProtection="0"/>
    <xf numFmtId="0" fontId="24" fillId="44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25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23" fillId="39" borderId="0" applyNumberFormat="0" applyBorder="0" applyAlignment="0" applyProtection="0"/>
    <xf numFmtId="0" fontId="24" fillId="39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25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23" fillId="42" borderId="0" applyNumberFormat="0" applyBorder="0" applyAlignment="0" applyProtection="0"/>
    <xf numFmtId="0" fontId="24" fillId="42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25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23" fillId="45" borderId="0" applyNumberFormat="0" applyBorder="0" applyAlignment="0" applyProtection="0"/>
    <xf numFmtId="0" fontId="24" fillId="45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25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39" borderId="0" applyNumberFormat="0" applyBorder="0" applyAlignment="0" applyProtection="0"/>
    <xf numFmtId="0" fontId="24" fillId="42" borderId="0" applyNumberFormat="0" applyBorder="0" applyAlignment="0" applyProtection="0"/>
    <xf numFmtId="0" fontId="24" fillId="45" borderId="0" applyNumberFormat="0" applyBorder="0" applyAlignment="0" applyProtection="0"/>
    <xf numFmtId="0" fontId="26" fillId="46" borderId="0" applyNumberFormat="0" applyBorder="0" applyAlignment="0" applyProtection="0"/>
    <xf numFmtId="0" fontId="27" fillId="46" borderId="0" applyNumberFormat="0" applyBorder="0" applyAlignment="0" applyProtection="0"/>
    <xf numFmtId="0" fontId="28" fillId="15" borderId="0" applyNumberFormat="0" applyBorder="0" applyAlignment="0" applyProtection="0"/>
    <xf numFmtId="0" fontId="29" fillId="15" borderId="0" applyNumberFormat="0" applyBorder="0" applyAlignment="0" applyProtection="0"/>
    <xf numFmtId="0" fontId="26" fillId="43" borderId="0" applyNumberFormat="0" applyBorder="0" applyAlignment="0" applyProtection="0"/>
    <xf numFmtId="0" fontId="27" fillId="43" borderId="0" applyNumberFormat="0" applyBorder="0" applyAlignment="0" applyProtection="0"/>
    <xf numFmtId="0" fontId="28" fillId="19" borderId="0" applyNumberFormat="0" applyBorder="0" applyAlignment="0" applyProtection="0"/>
    <xf numFmtId="0" fontId="29" fillId="19" borderId="0" applyNumberFormat="0" applyBorder="0" applyAlignment="0" applyProtection="0"/>
    <xf numFmtId="0" fontId="26" fillId="44" borderId="0" applyNumberFormat="0" applyBorder="0" applyAlignment="0" applyProtection="0"/>
    <xf numFmtId="0" fontId="27" fillId="44" borderId="0" applyNumberFormat="0" applyBorder="0" applyAlignment="0" applyProtection="0"/>
    <xf numFmtId="0" fontId="28" fillId="23" borderId="0" applyNumberFormat="0" applyBorder="0" applyAlignment="0" applyProtection="0"/>
    <xf numFmtId="0" fontId="29" fillId="23" borderId="0" applyNumberFormat="0" applyBorder="0" applyAlignment="0" applyProtection="0"/>
    <xf numFmtId="0" fontId="26" fillId="47" borderId="0" applyNumberFormat="0" applyBorder="0" applyAlignment="0" applyProtection="0"/>
    <xf numFmtId="0" fontId="27" fillId="47" borderId="0" applyNumberFormat="0" applyBorder="0" applyAlignment="0" applyProtection="0"/>
    <xf numFmtId="0" fontId="28" fillId="27" borderId="0" applyNumberFormat="0" applyBorder="0" applyAlignment="0" applyProtection="0"/>
    <xf numFmtId="0" fontId="29" fillId="27" borderId="0" applyNumberFormat="0" applyBorder="0" applyAlignment="0" applyProtection="0"/>
    <xf numFmtId="0" fontId="26" fillId="48" borderId="0" applyNumberFormat="0" applyBorder="0" applyAlignment="0" applyProtection="0"/>
    <xf numFmtId="0" fontId="27" fillId="48" borderId="0" applyNumberFormat="0" applyBorder="0" applyAlignment="0" applyProtection="0"/>
    <xf numFmtId="0" fontId="28" fillId="31" borderId="0" applyNumberFormat="0" applyBorder="0" applyAlignment="0" applyProtection="0"/>
    <xf numFmtId="0" fontId="29" fillId="31" borderId="0" applyNumberFormat="0" applyBorder="0" applyAlignment="0" applyProtection="0"/>
    <xf numFmtId="0" fontId="26" fillId="49" borderId="0" applyNumberFormat="0" applyBorder="0" applyAlignment="0" applyProtection="0"/>
    <xf numFmtId="0" fontId="27" fillId="49" borderId="0" applyNumberFormat="0" applyBorder="0" applyAlignment="0" applyProtection="0"/>
    <xf numFmtId="0" fontId="28" fillId="35" borderId="0" applyNumberFormat="0" applyBorder="0" applyAlignment="0" applyProtection="0"/>
    <xf numFmtId="0" fontId="29" fillId="35" borderId="0" applyNumberFormat="0" applyBorder="0" applyAlignment="0" applyProtection="0"/>
    <xf numFmtId="0" fontId="27" fillId="46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49" borderId="0" applyNumberFormat="0" applyBorder="0" applyAlignment="0" applyProtection="0"/>
    <xf numFmtId="0" fontId="26" fillId="50" borderId="0" applyNumberFormat="0" applyBorder="0" applyAlignment="0" applyProtection="0"/>
    <xf numFmtId="0" fontId="27" fillId="50" borderId="0" applyNumberFormat="0" applyBorder="0" applyAlignment="0" applyProtection="0"/>
    <xf numFmtId="0" fontId="28" fillId="12" borderId="0" applyNumberFormat="0" applyBorder="0" applyAlignment="0" applyProtection="0"/>
    <xf numFmtId="0" fontId="29" fillId="12" borderId="0" applyNumberFormat="0" applyBorder="0" applyAlignment="0" applyProtection="0"/>
    <xf numFmtId="0" fontId="26" fillId="51" borderId="0" applyNumberFormat="0" applyBorder="0" applyAlignment="0" applyProtection="0"/>
    <xf numFmtId="0" fontId="27" fillId="51" borderId="0" applyNumberFormat="0" applyBorder="0" applyAlignment="0" applyProtection="0"/>
    <xf numFmtId="0" fontId="28" fillId="16" borderId="0" applyNumberFormat="0" applyBorder="0" applyAlignment="0" applyProtection="0"/>
    <xf numFmtId="0" fontId="29" fillId="16" borderId="0" applyNumberFormat="0" applyBorder="0" applyAlignment="0" applyProtection="0"/>
    <xf numFmtId="0" fontId="26" fillId="52" borderId="0" applyNumberFormat="0" applyBorder="0" applyAlignment="0" applyProtection="0"/>
    <xf numFmtId="0" fontId="27" fillId="52" borderId="0" applyNumberFormat="0" applyBorder="0" applyAlignment="0" applyProtection="0"/>
    <xf numFmtId="0" fontId="28" fillId="20" borderId="0" applyNumberFormat="0" applyBorder="0" applyAlignment="0" applyProtection="0"/>
    <xf numFmtId="0" fontId="29" fillId="20" borderId="0" applyNumberFormat="0" applyBorder="0" applyAlignment="0" applyProtection="0"/>
    <xf numFmtId="0" fontId="26" fillId="47" borderId="0" applyNumberFormat="0" applyBorder="0" applyAlignment="0" applyProtection="0"/>
    <xf numFmtId="0" fontId="27" fillId="47" borderId="0" applyNumberFormat="0" applyBorder="0" applyAlignment="0" applyProtection="0"/>
    <xf numFmtId="0" fontId="28" fillId="24" borderId="0" applyNumberFormat="0" applyBorder="0" applyAlignment="0" applyProtection="0"/>
    <xf numFmtId="0" fontId="29" fillId="24" borderId="0" applyNumberFormat="0" applyBorder="0" applyAlignment="0" applyProtection="0"/>
    <xf numFmtId="0" fontId="26" fillId="48" borderId="0" applyNumberFormat="0" applyBorder="0" applyAlignment="0" applyProtection="0"/>
    <xf numFmtId="0" fontId="27" fillId="48" borderId="0" applyNumberFormat="0" applyBorder="0" applyAlignment="0" applyProtection="0"/>
    <xf numFmtId="0" fontId="28" fillId="28" borderId="0" applyNumberFormat="0" applyBorder="0" applyAlignment="0" applyProtection="0"/>
    <xf numFmtId="0" fontId="29" fillId="28" borderId="0" applyNumberFormat="0" applyBorder="0" applyAlignment="0" applyProtection="0"/>
    <xf numFmtId="0" fontId="26" fillId="53" borderId="0" applyNumberFormat="0" applyBorder="0" applyAlignment="0" applyProtection="0"/>
    <xf numFmtId="0" fontId="27" fillId="53" borderId="0" applyNumberFormat="0" applyBorder="0" applyAlignment="0" applyProtection="0"/>
    <xf numFmtId="0" fontId="28" fillId="32" borderId="0" applyNumberFormat="0" applyBorder="0" applyAlignment="0" applyProtection="0"/>
    <xf numFmtId="0" fontId="29" fillId="32" borderId="0" applyNumberFormat="0" applyBorder="0" applyAlignment="0" applyProtection="0"/>
    <xf numFmtId="0" fontId="30" fillId="37" borderId="0" applyNumberFormat="0" applyBorder="0" applyAlignment="0" applyProtection="0"/>
    <xf numFmtId="0" fontId="31" fillId="37" borderId="0" applyNumberFormat="0" applyBorder="0" applyAlignment="0" applyProtection="0"/>
    <xf numFmtId="0" fontId="32" fillId="6" borderId="0" applyNumberFormat="0" applyBorder="0" applyAlignment="0" applyProtection="0"/>
    <xf numFmtId="0" fontId="33" fillId="6" borderId="0" applyNumberFormat="0" applyBorder="0" applyAlignment="0" applyProtection="0"/>
    <xf numFmtId="0" fontId="34" fillId="54" borderId="23" applyNumberFormat="0" applyAlignment="0" applyProtection="0"/>
    <xf numFmtId="0" fontId="35" fillId="54" borderId="23" applyNumberFormat="0" applyAlignment="0" applyProtection="0"/>
    <xf numFmtId="0" fontId="35" fillId="54" borderId="23" applyNumberFormat="0" applyAlignment="0" applyProtection="0"/>
    <xf numFmtId="0" fontId="36" fillId="9" borderId="16" applyNumberFormat="0" applyAlignment="0" applyProtection="0"/>
    <xf numFmtId="0" fontId="34" fillId="54" borderId="23" applyNumberFormat="0" applyAlignment="0" applyProtection="0"/>
    <xf numFmtId="0" fontId="37" fillId="9" borderId="16" applyNumberFormat="0" applyAlignment="0" applyProtection="0"/>
    <xf numFmtId="0" fontId="38" fillId="55" borderId="24" applyNumberFormat="0" applyAlignment="0" applyProtection="0"/>
    <xf numFmtId="0" fontId="39" fillId="55" borderId="24" applyNumberFormat="0" applyAlignment="0" applyProtection="0"/>
    <xf numFmtId="0" fontId="40" fillId="10" borderId="19" applyNumberFormat="0" applyAlignment="0" applyProtection="0"/>
    <xf numFmtId="0" fontId="41" fillId="10" borderId="19" applyNumberFormat="0" applyAlignment="0" applyProtection="0"/>
    <xf numFmtId="170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0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2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16" fillId="0" borderId="0" applyFont="0" applyFill="0" applyBorder="0" applyAlignment="0" applyProtection="0">
      <alignment horizontal="left" vertical="top" wrapText="1"/>
    </xf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" fillId="0" borderId="0" applyFont="0" applyFill="0" applyBorder="0" applyAlignment="0" applyProtection="0"/>
    <xf numFmtId="174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2" fontId="44" fillId="0" borderId="12" applyFill="0" applyBorder="0" applyAlignment="0">
      <alignment horizontal="right" vertical="center"/>
    </xf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38" borderId="0" applyNumberFormat="0" applyBorder="0" applyAlignment="0" applyProtection="0"/>
    <xf numFmtId="0" fontId="50" fillId="38" borderId="0" applyNumberFormat="0" applyBorder="0" applyAlignment="0" applyProtection="0"/>
    <xf numFmtId="0" fontId="51" fillId="5" borderId="0" applyNumberFormat="0" applyBorder="0" applyAlignment="0" applyProtection="0"/>
    <xf numFmtId="0" fontId="52" fillId="5" borderId="0" applyNumberFormat="0" applyBorder="0" applyAlignment="0" applyProtection="0"/>
    <xf numFmtId="0" fontId="53" fillId="0" borderId="25" applyNumberFormat="0" applyFill="0" applyAlignment="0" applyProtection="0"/>
    <xf numFmtId="0" fontId="54" fillId="0" borderId="25" applyNumberFormat="0" applyFill="0" applyAlignment="0" applyProtection="0"/>
    <xf numFmtId="0" fontId="55" fillId="0" borderId="13" applyNumberFormat="0" applyFill="0" applyAlignment="0" applyProtection="0"/>
    <xf numFmtId="0" fontId="56" fillId="0" borderId="13" applyNumberFormat="0" applyFill="0" applyAlignment="0" applyProtection="0"/>
    <xf numFmtId="0" fontId="57" fillId="0" borderId="26" applyNumberFormat="0" applyFill="0" applyAlignment="0" applyProtection="0"/>
    <xf numFmtId="0" fontId="58" fillId="0" borderId="26" applyNumberFormat="0" applyFill="0" applyAlignment="0" applyProtection="0"/>
    <xf numFmtId="0" fontId="59" fillId="0" borderId="14" applyNumberFormat="0" applyFill="0" applyAlignment="0" applyProtection="0"/>
    <xf numFmtId="0" fontId="60" fillId="0" borderId="14" applyNumberFormat="0" applyFill="0" applyAlignment="0" applyProtection="0"/>
    <xf numFmtId="0" fontId="61" fillId="0" borderId="27" applyNumberFormat="0" applyFill="0" applyAlignment="0" applyProtection="0"/>
    <xf numFmtId="0" fontId="62" fillId="0" borderId="27" applyNumberFormat="0" applyFill="0" applyAlignment="0" applyProtection="0"/>
    <xf numFmtId="0" fontId="63" fillId="0" borderId="15" applyNumberFormat="0" applyFill="0" applyAlignment="0" applyProtection="0"/>
    <xf numFmtId="0" fontId="64" fillId="0" borderId="15" applyNumberFormat="0" applyFill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41" borderId="23" applyNumberFormat="0" applyAlignment="0" applyProtection="0"/>
    <xf numFmtId="0" fontId="66" fillId="41" borderId="23" applyNumberFormat="0" applyAlignment="0" applyProtection="0"/>
    <xf numFmtId="0" fontId="66" fillId="41" borderId="23" applyNumberFormat="0" applyAlignment="0" applyProtection="0"/>
    <xf numFmtId="0" fontId="67" fillId="8" borderId="16" applyNumberFormat="0" applyAlignment="0" applyProtection="0"/>
    <xf numFmtId="0" fontId="65" fillId="41" borderId="23" applyNumberFormat="0" applyAlignment="0" applyProtection="0"/>
    <xf numFmtId="0" fontId="68" fillId="8" borderId="16" applyNumberFormat="0" applyAlignment="0" applyProtection="0"/>
    <xf numFmtId="0" fontId="69" fillId="0" borderId="28" applyNumberFormat="0" applyFill="0" applyAlignment="0" applyProtection="0"/>
    <xf numFmtId="0" fontId="70" fillId="0" borderId="28" applyNumberFormat="0" applyFill="0" applyAlignment="0" applyProtection="0"/>
    <xf numFmtId="0" fontId="71" fillId="0" borderId="18" applyNumberFormat="0" applyFill="0" applyAlignment="0" applyProtection="0"/>
    <xf numFmtId="0" fontId="72" fillId="0" borderId="18" applyNumberFormat="0" applyFill="0" applyAlignment="0" applyProtection="0"/>
    <xf numFmtId="0" fontId="73" fillId="56" borderId="0" applyNumberFormat="0" applyBorder="0" applyAlignment="0" applyProtection="0"/>
    <xf numFmtId="0" fontId="74" fillId="7" borderId="0" applyNumberFormat="0" applyBorder="0" applyAlignment="0" applyProtection="0"/>
    <xf numFmtId="0" fontId="75" fillId="7" borderId="0" applyNumberFormat="0" applyBorder="0" applyAlignment="0" applyProtection="0"/>
    <xf numFmtId="0" fontId="74" fillId="7" borderId="0" applyNumberFormat="0" applyBorder="0" applyAlignment="0" applyProtection="0"/>
    <xf numFmtId="0" fontId="76" fillId="56" borderId="0" applyNumberFormat="0" applyBorder="0" applyAlignment="0" applyProtection="0"/>
    <xf numFmtId="0" fontId="74" fillId="7" borderId="0" applyNumberFormat="0" applyBorder="0" applyAlignment="0" applyProtection="0"/>
    <xf numFmtId="0" fontId="74" fillId="7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9" fillId="0" borderId="0"/>
    <xf numFmtId="0" fontId="77" fillId="0" borderId="0"/>
    <xf numFmtId="0" fontId="4" fillId="0" borderId="0"/>
    <xf numFmtId="0" fontId="4" fillId="0" borderId="0"/>
    <xf numFmtId="0" fontId="9" fillId="0" borderId="0"/>
    <xf numFmtId="1" fontId="78" fillId="0" borderId="0"/>
    <xf numFmtId="0" fontId="79" fillId="0" borderId="0"/>
    <xf numFmtId="0" fontId="4" fillId="0" borderId="0"/>
    <xf numFmtId="0" fontId="4" fillId="0" borderId="0"/>
    <xf numFmtId="0" fontId="79" fillId="0" borderId="0"/>
    <xf numFmtId="0" fontId="4" fillId="0" borderId="0"/>
    <xf numFmtId="0" fontId="4" fillId="0" borderId="0"/>
    <xf numFmtId="0" fontId="12" fillId="0" borderId="0"/>
    <xf numFmtId="1" fontId="78" fillId="0" borderId="0"/>
    <xf numFmtId="0" fontId="13" fillId="0" borderId="0"/>
    <xf numFmtId="0" fontId="4" fillId="0" borderId="0"/>
    <xf numFmtId="0" fontId="4" fillId="0" borderId="0"/>
    <xf numFmtId="0" fontId="9" fillId="0" borderId="0"/>
    <xf numFmtId="0" fontId="11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6" fillId="0" borderId="0">
      <alignment horizontal="left" vertical="top" wrapText="1"/>
    </xf>
    <xf numFmtId="1" fontId="78" fillId="0" borderId="0"/>
    <xf numFmtId="0" fontId="13" fillId="0" borderId="0"/>
    <xf numFmtId="0" fontId="14" fillId="0" borderId="0"/>
    <xf numFmtId="0" fontId="9" fillId="0" borderId="0"/>
    <xf numFmtId="0" fontId="9" fillId="0" borderId="0"/>
    <xf numFmtId="0" fontId="14" fillId="0" borderId="0"/>
    <xf numFmtId="0" fontId="12" fillId="0" borderId="0"/>
    <xf numFmtId="0" fontId="25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11" fillId="0" borderId="0"/>
    <xf numFmtId="0" fontId="80" fillId="0" borderId="0"/>
    <xf numFmtId="0" fontId="11" fillId="0" borderId="0"/>
    <xf numFmtId="0" fontId="80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8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23" fillId="57" borderId="29" applyNumberFormat="0" applyFont="0" applyAlignment="0" applyProtection="0"/>
    <xf numFmtId="0" fontId="12" fillId="57" borderId="29" applyNumberFormat="0" applyFont="0" applyAlignment="0" applyProtection="0"/>
    <xf numFmtId="0" fontId="12" fillId="57" borderId="29" applyNumberFormat="0" applyFont="0" applyAlignment="0" applyProtection="0"/>
    <xf numFmtId="0" fontId="25" fillId="11" borderId="20" applyNumberFormat="0" applyFont="0" applyAlignment="0" applyProtection="0"/>
    <xf numFmtId="0" fontId="23" fillId="57" borderId="29" applyNumberFormat="0" applyFont="0" applyAlignment="0" applyProtection="0"/>
    <xf numFmtId="0" fontId="4" fillId="11" borderId="20" applyNumberFormat="0" applyFont="0" applyAlignment="0" applyProtection="0"/>
    <xf numFmtId="0" fontId="4" fillId="11" borderId="20" applyNumberFormat="0" applyFont="0" applyAlignment="0" applyProtection="0"/>
    <xf numFmtId="0" fontId="4" fillId="11" borderId="20" applyNumberFormat="0" applyFont="0" applyAlignment="0" applyProtection="0"/>
    <xf numFmtId="0" fontId="4" fillId="11" borderId="20" applyNumberFormat="0" applyFont="0" applyAlignment="0" applyProtection="0"/>
    <xf numFmtId="0" fontId="82" fillId="54" borderId="30" applyNumberFormat="0" applyAlignment="0" applyProtection="0"/>
    <xf numFmtId="0" fontId="83" fillId="54" borderId="30" applyNumberFormat="0" applyAlignment="0" applyProtection="0"/>
    <xf numFmtId="0" fontId="83" fillId="54" borderId="30" applyNumberFormat="0" applyAlignment="0" applyProtection="0"/>
    <xf numFmtId="0" fontId="84" fillId="9" borderId="17" applyNumberFormat="0" applyAlignment="0" applyProtection="0"/>
    <xf numFmtId="0" fontId="82" fillId="54" borderId="30" applyNumberFormat="0" applyAlignment="0" applyProtection="0"/>
    <xf numFmtId="0" fontId="85" fillId="9" borderId="17" applyNumberFormat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22" fillId="0" borderId="0"/>
    <xf numFmtId="0" fontId="22" fillId="0" borderId="0"/>
    <xf numFmtId="0" fontId="86" fillId="0" borderId="0"/>
    <xf numFmtId="0" fontId="22" fillId="0" borderId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31" applyNumberFormat="0" applyFill="0" applyAlignment="0" applyProtection="0"/>
    <xf numFmtId="0" fontId="91" fillId="0" borderId="31" applyNumberFormat="0" applyFill="0" applyAlignment="0" applyProtection="0"/>
    <xf numFmtId="0" fontId="91" fillId="0" borderId="31" applyNumberFormat="0" applyFill="0" applyAlignment="0" applyProtection="0"/>
    <xf numFmtId="0" fontId="92" fillId="0" borderId="21" applyNumberFormat="0" applyFill="0" applyAlignment="0" applyProtection="0"/>
    <xf numFmtId="0" fontId="90" fillId="0" borderId="31" applyNumberFormat="0" applyFill="0" applyAlignment="0" applyProtection="0"/>
    <xf numFmtId="0" fontId="93" fillId="0" borderId="21" applyNumberFormat="0" applyFill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41" borderId="23" applyNumberFormat="0" applyAlignment="0" applyProtection="0"/>
    <xf numFmtId="0" fontId="99" fillId="54" borderId="30" applyNumberFormat="0" applyAlignment="0" applyProtection="0"/>
    <xf numFmtId="0" fontId="100" fillId="54" borderId="23" applyNumberFormat="0" applyAlignment="0" applyProtection="0"/>
    <xf numFmtId="0" fontId="101" fillId="0" borderId="31" applyNumberFormat="0" applyFill="0" applyAlignment="0" applyProtection="0"/>
    <xf numFmtId="0" fontId="89" fillId="0" borderId="0" applyNumberFormat="0" applyFill="0" applyBorder="0" applyAlignment="0" applyProtection="0"/>
    <xf numFmtId="1" fontId="78" fillId="0" borderId="0"/>
    <xf numFmtId="0" fontId="102" fillId="0" borderId="0"/>
    <xf numFmtId="1" fontId="78" fillId="0" borderId="0"/>
    <xf numFmtId="0" fontId="11" fillId="0" borderId="0"/>
    <xf numFmtId="0" fontId="13" fillId="0" borderId="0"/>
    <xf numFmtId="0" fontId="16" fillId="0" borderId="0">
      <alignment horizontal="left" vertical="top" wrapText="1"/>
    </xf>
    <xf numFmtId="0" fontId="4" fillId="0" borderId="0"/>
    <xf numFmtId="0" fontId="4" fillId="0" borderId="0"/>
    <xf numFmtId="0" fontId="4" fillId="0" borderId="0"/>
    <xf numFmtId="0" fontId="4" fillId="0" borderId="0"/>
    <xf numFmtId="0" fontId="10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6" fillId="0" borderId="0">
      <alignment horizontal="left" vertical="top" wrapText="1"/>
    </xf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4" fillId="0" borderId="0"/>
    <xf numFmtId="0" fontId="104" fillId="0" borderId="0"/>
    <xf numFmtId="0" fontId="105" fillId="0" borderId="0"/>
    <xf numFmtId="0" fontId="11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57" borderId="29" applyNumberFormat="0" applyFont="0" applyAlignment="0" applyProtection="0"/>
    <xf numFmtId="0" fontId="106" fillId="0" borderId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3" fontId="1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1" borderId="20" applyNumberFormat="0" applyFont="0" applyAlignment="0" applyProtection="0"/>
    <xf numFmtId="0" fontId="14" fillId="0" borderId="0"/>
    <xf numFmtId="0" fontId="56" fillId="0" borderId="13" applyNumberFormat="0" applyFill="0" applyAlignment="0" applyProtection="0"/>
    <xf numFmtId="0" fontId="60" fillId="0" borderId="14" applyNumberFormat="0" applyFill="0" applyAlignment="0" applyProtection="0"/>
    <xf numFmtId="0" fontId="64" fillId="0" borderId="15" applyNumberFormat="0" applyFill="0" applyAlignment="0" applyProtection="0"/>
    <xf numFmtId="0" fontId="64" fillId="0" borderId="0" applyNumberFormat="0" applyFill="0" applyBorder="0" applyAlignment="0" applyProtection="0"/>
    <xf numFmtId="0" fontId="52" fillId="5" borderId="0" applyNumberFormat="0" applyBorder="0" applyAlignment="0" applyProtection="0"/>
    <xf numFmtId="0" fontId="33" fillId="6" borderId="0" applyNumberFormat="0" applyBorder="0" applyAlignment="0" applyProtection="0"/>
    <xf numFmtId="0" fontId="109" fillId="7" borderId="0" applyNumberFormat="0" applyBorder="0" applyAlignment="0" applyProtection="0"/>
    <xf numFmtId="0" fontId="68" fillId="8" borderId="16" applyNumberFormat="0" applyAlignment="0" applyProtection="0"/>
    <xf numFmtId="0" fontId="85" fillId="9" borderId="17" applyNumberFormat="0" applyAlignment="0" applyProtection="0"/>
    <xf numFmtId="0" fontId="37" fillId="9" borderId="16" applyNumberFormat="0" applyAlignment="0" applyProtection="0"/>
    <xf numFmtId="0" fontId="72" fillId="0" borderId="18" applyNumberFormat="0" applyFill="0" applyAlignment="0" applyProtection="0"/>
    <xf numFmtId="0" fontId="41" fillId="10" borderId="19" applyNumberFormat="0" applyAlignment="0" applyProtection="0"/>
    <xf numFmtId="0" fontId="9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93" fillId="0" borderId="21" applyNumberFormat="0" applyFill="0" applyAlignment="0" applyProtection="0"/>
    <xf numFmtId="0" fontId="29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29" fillId="27" borderId="0" applyNumberFormat="0" applyBorder="0" applyAlignment="0" applyProtection="0"/>
    <xf numFmtId="0" fontId="29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29" fillId="31" borderId="0" applyNumberFormat="0" applyBorder="0" applyAlignment="0" applyProtection="0"/>
    <xf numFmtId="0" fontId="29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29" fillId="35" borderId="0" applyNumberFormat="0" applyBorder="0" applyAlignment="0" applyProtection="0"/>
    <xf numFmtId="0" fontId="89" fillId="0" borderId="0" applyNumberFormat="0" applyFill="0" applyBorder="0" applyAlignment="0" applyProtection="0"/>
    <xf numFmtId="0" fontId="110" fillId="16" borderId="0" applyNumberFormat="0" applyBorder="0" applyAlignment="0" applyProtection="0"/>
    <xf numFmtId="0" fontId="4" fillId="11" borderId="20" applyNumberFormat="0" applyFont="0" applyAlignment="0" applyProtection="0"/>
    <xf numFmtId="0" fontId="110" fillId="35" borderId="0" applyNumberFormat="0" applyBorder="0" applyAlignment="0" applyProtection="0"/>
    <xf numFmtId="0" fontId="110" fillId="23" borderId="0" applyNumberFormat="0" applyBorder="0" applyAlignment="0" applyProtection="0"/>
    <xf numFmtId="0" fontId="110" fillId="12" borderId="0" applyNumberFormat="0" applyBorder="0" applyAlignment="0" applyProtection="0"/>
    <xf numFmtId="0" fontId="110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4" borderId="0" applyNumberFormat="0" applyBorder="0" applyAlignment="0" applyProtection="0"/>
    <xf numFmtId="0" fontId="11" fillId="18" borderId="0" applyNumberFormat="0" applyBorder="0" applyAlignment="0" applyProtection="0"/>
    <xf numFmtId="0" fontId="110" fillId="19" borderId="0" applyNumberFormat="0" applyBorder="0" applyAlignment="0" applyProtection="0"/>
    <xf numFmtId="0" fontId="118" fillId="0" borderId="0" applyNumberFormat="0" applyFill="0" applyBorder="0" applyAlignment="0" applyProtection="0"/>
    <xf numFmtId="0" fontId="110" fillId="15" borderId="0" applyNumberFormat="0" applyBorder="0" applyAlignment="0" applyProtection="0"/>
    <xf numFmtId="0" fontId="116" fillId="0" borderId="13" applyNumberFormat="0" applyFill="0" applyAlignment="0" applyProtection="0"/>
    <xf numFmtId="0" fontId="110" fillId="27" borderId="0" applyNumberFormat="0" applyBorder="0" applyAlignment="0" applyProtection="0"/>
    <xf numFmtId="0" fontId="118" fillId="0" borderId="15" applyNumberFormat="0" applyFill="0" applyAlignment="0" applyProtection="0"/>
    <xf numFmtId="0" fontId="125" fillId="0" borderId="0" applyNumberFormat="0" applyFill="0" applyBorder="0" applyAlignment="0" applyProtection="0"/>
    <xf numFmtId="0" fontId="11" fillId="13" borderId="0" applyNumberFormat="0" applyBorder="0" applyAlignment="0" applyProtection="0"/>
    <xf numFmtId="0" fontId="120" fillId="0" borderId="18" applyNumberFormat="0" applyFill="0" applyAlignment="0" applyProtection="0"/>
    <xf numFmtId="0" fontId="11" fillId="21" borderId="0" applyNumberFormat="0" applyBorder="0" applyAlignment="0" applyProtection="0"/>
    <xf numFmtId="0" fontId="11" fillId="17" borderId="0" applyNumberFormat="0" applyBorder="0" applyAlignment="0" applyProtection="0"/>
    <xf numFmtId="0" fontId="110" fillId="31" borderId="0" applyNumberFormat="0" applyBorder="0" applyAlignment="0" applyProtection="0"/>
    <xf numFmtId="0" fontId="114" fillId="0" borderId="0" applyNumberFormat="0" applyFill="0" applyBorder="0" applyAlignment="0" applyProtection="0"/>
    <xf numFmtId="0" fontId="110" fillId="24" borderId="0" applyNumberFormat="0" applyBorder="0" applyAlignment="0" applyProtection="0"/>
    <xf numFmtId="0" fontId="121" fillId="7" borderId="0" applyNumberFormat="0" applyBorder="0" applyAlignment="0" applyProtection="0"/>
    <xf numFmtId="0" fontId="11" fillId="30" borderId="0" applyNumberFormat="0" applyBorder="0" applyAlignment="0" applyProtection="0"/>
    <xf numFmtId="0" fontId="11" fillId="26" borderId="0" applyNumberFormat="0" applyBorder="0" applyAlignment="0" applyProtection="0"/>
    <xf numFmtId="0" fontId="112" fillId="9" borderId="16" applyNumberFormat="0" applyAlignment="0" applyProtection="0"/>
    <xf numFmtId="0" fontId="115" fillId="5" borderId="0" applyNumberFormat="0" applyBorder="0" applyAlignment="0" applyProtection="0"/>
    <xf numFmtId="0" fontId="122" fillId="9" borderId="17" applyNumberFormat="0" applyAlignment="0" applyProtection="0"/>
    <xf numFmtId="0" fontId="119" fillId="8" borderId="16" applyNumberFormat="0" applyAlignment="0" applyProtection="0"/>
    <xf numFmtId="0" fontId="117" fillId="0" borderId="14" applyNumberFormat="0" applyFill="0" applyAlignment="0" applyProtection="0"/>
    <xf numFmtId="0" fontId="123" fillId="0" borderId="0" applyNumberFormat="0" applyFill="0" applyBorder="0" applyAlignment="0" applyProtection="0"/>
    <xf numFmtId="0" fontId="110" fillId="28" borderId="0" applyNumberFormat="0" applyBorder="0" applyAlignment="0" applyProtection="0"/>
    <xf numFmtId="0" fontId="113" fillId="10" borderId="19" applyNumberFormat="0" applyAlignment="0" applyProtection="0"/>
    <xf numFmtId="0" fontId="11" fillId="22" borderId="0" applyNumberFormat="0" applyBorder="0" applyAlignment="0" applyProtection="0"/>
    <xf numFmtId="0" fontId="11" fillId="25" borderId="0" applyNumberFormat="0" applyBorder="0" applyAlignment="0" applyProtection="0"/>
    <xf numFmtId="0" fontId="124" fillId="0" borderId="21" applyNumberFormat="0" applyFill="0" applyAlignment="0" applyProtection="0"/>
    <xf numFmtId="0" fontId="110" fillId="20" borderId="0" applyNumberFormat="0" applyBorder="0" applyAlignment="0" applyProtection="0"/>
    <xf numFmtId="0" fontId="11" fillId="29" borderId="0" applyNumberFormat="0" applyBorder="0" applyAlignment="0" applyProtection="0"/>
    <xf numFmtId="0" fontId="111" fillId="6" borderId="0" applyNumberFormat="0" applyBorder="0" applyAlignment="0" applyProtection="0"/>
    <xf numFmtId="0" fontId="11" fillId="14" borderId="0" applyNumberFormat="0" applyBorder="0" applyAlignment="0" applyProtection="0"/>
    <xf numFmtId="0" fontId="11" fillId="13" borderId="0" applyNumberFormat="0" applyBorder="0" applyAlignment="0" applyProtection="0"/>
    <xf numFmtId="0" fontId="4" fillId="0" borderId="0"/>
    <xf numFmtId="0" fontId="11" fillId="2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22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11" borderId="20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4" fillId="0" borderId="0"/>
    <xf numFmtId="171" fontId="14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171" fontId="12" fillId="0" borderId="0" applyFont="0" applyFill="0" applyBorder="0" applyAlignment="0" applyProtection="0"/>
    <xf numFmtId="0" fontId="16" fillId="0" borderId="0">
      <alignment horizontal="left" vertical="top" wrapText="1"/>
    </xf>
    <xf numFmtId="0" fontId="4" fillId="11" borderId="20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29" fillId="15" borderId="0" applyNumberFormat="0" applyBorder="0" applyAlignment="0" applyProtection="0"/>
    <xf numFmtId="0" fontId="29" fillId="19" borderId="0" applyNumberFormat="0" applyBorder="0" applyAlignment="0" applyProtection="0"/>
    <xf numFmtId="0" fontId="29" fillId="23" borderId="0" applyNumberFormat="0" applyBorder="0" applyAlignment="0" applyProtection="0"/>
    <xf numFmtId="0" fontId="29" fillId="27" borderId="0" applyNumberFormat="0" applyBorder="0" applyAlignment="0" applyProtection="0"/>
    <xf numFmtId="0" fontId="29" fillId="31" borderId="0" applyNumberFormat="0" applyBorder="0" applyAlignment="0" applyProtection="0"/>
    <xf numFmtId="0" fontId="29" fillId="35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68" fillId="8" borderId="16" applyNumberFormat="0" applyAlignment="0" applyProtection="0"/>
    <xf numFmtId="0" fontId="85" fillId="9" borderId="17" applyNumberFormat="0" applyAlignment="0" applyProtection="0"/>
    <xf numFmtId="0" fontId="37" fillId="9" borderId="16" applyNumberFormat="0" applyAlignment="0" applyProtection="0"/>
    <xf numFmtId="0" fontId="56" fillId="0" borderId="13" applyNumberFormat="0" applyFill="0" applyAlignment="0" applyProtection="0"/>
    <xf numFmtId="0" fontId="60" fillId="0" borderId="14" applyNumberFormat="0" applyFill="0" applyAlignment="0" applyProtection="0"/>
    <xf numFmtId="0" fontId="64" fillId="0" borderId="15" applyNumberFormat="0" applyFill="0" applyAlignment="0" applyProtection="0"/>
    <xf numFmtId="0" fontId="64" fillId="0" borderId="0" applyNumberFormat="0" applyFill="0" applyBorder="0" applyAlignment="0" applyProtection="0"/>
    <xf numFmtId="0" fontId="93" fillId="0" borderId="21" applyNumberFormat="0" applyFill="0" applyAlignment="0" applyProtection="0"/>
    <xf numFmtId="0" fontId="41" fillId="10" borderId="19" applyNumberFormat="0" applyAlignment="0" applyProtection="0"/>
    <xf numFmtId="0" fontId="109" fillId="7" borderId="0" applyNumberFormat="0" applyBorder="0" applyAlignment="0" applyProtection="0"/>
    <xf numFmtId="0" fontId="33" fillId="6" borderId="0" applyNumberFormat="0" applyBorder="0" applyAlignment="0" applyProtection="0"/>
    <xf numFmtId="0" fontId="48" fillId="0" borderId="0" applyNumberFormat="0" applyFill="0" applyBorder="0" applyAlignment="0" applyProtection="0"/>
    <xf numFmtId="0" fontId="72" fillId="0" borderId="18" applyNumberFormat="0" applyFill="0" applyAlignment="0" applyProtection="0"/>
    <xf numFmtId="0" fontId="97" fillId="0" borderId="0" applyNumberFormat="0" applyFill="0" applyBorder="0" applyAlignment="0" applyProtection="0"/>
    <xf numFmtId="0" fontId="52" fillId="5" borderId="0" applyNumberFormat="0" applyBorder="0" applyAlignment="0" applyProtection="0"/>
    <xf numFmtId="0" fontId="11" fillId="2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11" fillId="33" borderId="0" applyNumberFormat="0" applyBorder="0" applyAlignment="0" applyProtection="0"/>
    <xf numFmtId="0" fontId="4" fillId="21" borderId="0" applyNumberFormat="0" applyBorder="0" applyAlignment="0" applyProtection="0"/>
    <xf numFmtId="0" fontId="11" fillId="25" borderId="0" applyNumberFormat="0" applyBorder="0" applyAlignment="0" applyProtection="0"/>
    <xf numFmtId="0" fontId="4" fillId="21" borderId="0" applyNumberFormat="0" applyBorder="0" applyAlignment="0" applyProtection="0"/>
    <xf numFmtId="0" fontId="11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11" fillId="13" borderId="0" applyNumberFormat="0" applyBorder="0" applyAlignment="0" applyProtection="0"/>
    <xf numFmtId="0" fontId="11" fillId="17" borderId="0" applyNumberFormat="0" applyBorder="0" applyAlignment="0" applyProtection="0"/>
    <xf numFmtId="0" fontId="11" fillId="21" borderId="0" applyNumberFormat="0" applyBorder="0" applyAlignment="0" applyProtection="0"/>
    <xf numFmtId="0" fontId="11" fillId="25" borderId="0" applyNumberFormat="0" applyBorder="0" applyAlignment="0" applyProtection="0"/>
    <xf numFmtId="0" fontId="11" fillId="29" borderId="0" applyNumberFormat="0" applyBorder="0" applyAlignment="0" applyProtection="0"/>
    <xf numFmtId="0" fontId="11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110" fillId="15" borderId="0" applyNumberFormat="0" applyBorder="0" applyAlignment="0" applyProtection="0"/>
    <xf numFmtId="0" fontId="110" fillId="19" borderId="0" applyNumberFormat="0" applyBorder="0" applyAlignment="0" applyProtection="0"/>
    <xf numFmtId="0" fontId="110" fillId="23" borderId="0" applyNumberFormat="0" applyBorder="0" applyAlignment="0" applyProtection="0"/>
    <xf numFmtId="0" fontId="110" fillId="27" borderId="0" applyNumberFormat="0" applyBorder="0" applyAlignment="0" applyProtection="0"/>
    <xf numFmtId="0" fontId="110" fillId="31" borderId="0" applyNumberFormat="0" applyBorder="0" applyAlignment="0" applyProtection="0"/>
    <xf numFmtId="0" fontId="110" fillId="35" borderId="0" applyNumberFormat="0" applyBorder="0" applyAlignment="0" applyProtection="0"/>
    <xf numFmtId="0" fontId="35" fillId="54" borderId="35" applyNumberFormat="0" applyAlignment="0" applyProtection="0"/>
    <xf numFmtId="0" fontId="35" fillId="54" borderId="35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6" fillId="41" borderId="35" applyNumberFormat="0" applyAlignment="0" applyProtection="0"/>
    <xf numFmtId="0" fontId="66" fillId="41" borderId="35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>
      <alignment horizontal="left" vertical="top" wrapText="1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57" borderId="36" applyNumberFormat="0" applyFont="0" applyAlignment="0" applyProtection="0"/>
    <xf numFmtId="0" fontId="12" fillId="57" borderId="36" applyNumberFormat="0" applyFont="0" applyAlignment="0" applyProtection="0"/>
    <xf numFmtId="0" fontId="83" fillId="54" borderId="37" applyNumberFormat="0" applyAlignment="0" applyProtection="0"/>
    <xf numFmtId="0" fontId="83" fillId="54" borderId="37" applyNumberFormat="0" applyAlignment="0" applyProtection="0"/>
    <xf numFmtId="0" fontId="91" fillId="0" borderId="38" applyNumberFormat="0" applyFill="0" applyAlignment="0" applyProtection="0"/>
    <xf numFmtId="0" fontId="91" fillId="0" borderId="38" applyNumberFormat="0" applyFill="0" applyAlignment="0" applyProtection="0"/>
    <xf numFmtId="0" fontId="110" fillId="12" borderId="0" applyNumberFormat="0" applyBorder="0" applyAlignment="0" applyProtection="0"/>
    <xf numFmtId="0" fontId="110" fillId="16" borderId="0" applyNumberFormat="0" applyBorder="0" applyAlignment="0" applyProtection="0"/>
    <xf numFmtId="0" fontId="110" fillId="20" borderId="0" applyNumberFormat="0" applyBorder="0" applyAlignment="0" applyProtection="0"/>
    <xf numFmtId="0" fontId="110" fillId="24" borderId="0" applyNumberFormat="0" applyBorder="0" applyAlignment="0" applyProtection="0"/>
    <xf numFmtId="0" fontId="110" fillId="28" borderId="0" applyNumberFormat="0" applyBorder="0" applyAlignment="0" applyProtection="0"/>
    <xf numFmtId="0" fontId="110" fillId="32" borderId="0" applyNumberFormat="0" applyBorder="0" applyAlignment="0" applyProtection="0"/>
    <xf numFmtId="0" fontId="119" fillId="8" borderId="16" applyNumberFormat="0" applyAlignment="0" applyProtection="0"/>
    <xf numFmtId="0" fontId="122" fillId="9" borderId="17" applyNumberFormat="0" applyAlignment="0" applyProtection="0"/>
    <xf numFmtId="0" fontId="112" fillId="9" borderId="16" applyNumberFormat="0" applyAlignment="0" applyProtection="0"/>
    <xf numFmtId="0" fontId="116" fillId="0" borderId="13" applyNumberFormat="0" applyFill="0" applyAlignment="0" applyProtection="0"/>
    <xf numFmtId="0" fontId="117" fillId="0" borderId="14" applyNumberFormat="0" applyFill="0" applyAlignment="0" applyProtection="0"/>
    <xf numFmtId="0" fontId="118" fillId="0" borderId="15" applyNumberFormat="0" applyFill="0" applyAlignment="0" applyProtection="0"/>
    <xf numFmtId="0" fontId="118" fillId="0" borderId="0" applyNumberFormat="0" applyFill="0" applyBorder="0" applyAlignment="0" applyProtection="0"/>
    <xf numFmtId="0" fontId="124" fillId="0" borderId="21" applyNumberFormat="0" applyFill="0" applyAlignment="0" applyProtection="0"/>
    <xf numFmtId="0" fontId="113" fillId="10" borderId="19" applyNumberFormat="0" applyAlignment="0" applyProtection="0"/>
    <xf numFmtId="0" fontId="121" fillId="7" borderId="0" applyNumberFormat="0" applyBorder="0" applyAlignment="0" applyProtection="0"/>
    <xf numFmtId="0" fontId="12" fillId="0" borderId="0"/>
    <xf numFmtId="0" fontId="111" fillId="6" borderId="0" applyNumberFormat="0" applyBorder="0" applyAlignment="0" applyProtection="0"/>
    <xf numFmtId="0" fontId="114" fillId="0" borderId="0" applyNumberFormat="0" applyFill="0" applyBorder="0" applyAlignment="0" applyProtection="0"/>
    <xf numFmtId="0" fontId="120" fillId="0" borderId="18" applyNumberFormat="0" applyFill="0" applyAlignment="0" applyProtection="0"/>
    <xf numFmtId="0" fontId="125" fillId="0" borderId="0" applyNumberFormat="0" applyFill="0" applyBorder="0" applyAlignment="0" applyProtection="0"/>
    <xf numFmtId="0" fontId="115" fillId="5" borderId="0" applyNumberFormat="0" applyBorder="0" applyAlignment="0" applyProtection="0"/>
    <xf numFmtId="0" fontId="29" fillId="15" borderId="0" applyNumberFormat="0" applyBorder="0" applyAlignment="0" applyProtection="0"/>
    <xf numFmtId="0" fontId="29" fillId="19" borderId="0" applyNumberFormat="0" applyBorder="0" applyAlignment="0" applyProtection="0"/>
    <xf numFmtId="0" fontId="29" fillId="23" borderId="0" applyNumberFormat="0" applyBorder="0" applyAlignment="0" applyProtection="0"/>
    <xf numFmtId="0" fontId="29" fillId="27" borderId="0" applyNumberFormat="0" applyBorder="0" applyAlignment="0" applyProtection="0"/>
    <xf numFmtId="0" fontId="29" fillId="31" borderId="0" applyNumberFormat="0" applyBorder="0" applyAlignment="0" applyProtection="0"/>
    <xf numFmtId="0" fontId="29" fillId="35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33" fillId="6" borderId="0" applyNumberFormat="0" applyBorder="0" applyAlignment="0" applyProtection="0"/>
    <xf numFmtId="0" fontId="37" fillId="9" borderId="16" applyNumberFormat="0" applyAlignment="0" applyProtection="0"/>
    <xf numFmtId="0" fontId="41" fillId="10" borderId="19" applyNumberFormat="0" applyAlignment="0" applyProtection="0"/>
    <xf numFmtId="0" fontId="48" fillId="0" borderId="0" applyNumberFormat="0" applyFill="0" applyBorder="0" applyAlignment="0" applyProtection="0"/>
    <xf numFmtId="0" fontId="52" fillId="5" borderId="0" applyNumberFormat="0" applyBorder="0" applyAlignment="0" applyProtection="0"/>
    <xf numFmtId="0" fontId="56" fillId="0" borderId="13" applyNumberFormat="0" applyFill="0" applyAlignment="0" applyProtection="0"/>
    <xf numFmtId="0" fontId="60" fillId="0" borderId="14" applyNumberFormat="0" applyFill="0" applyAlignment="0" applyProtection="0"/>
    <xf numFmtId="0" fontId="64" fillId="0" borderId="15" applyNumberFormat="0" applyFill="0" applyAlignment="0" applyProtection="0"/>
    <xf numFmtId="0" fontId="64" fillId="0" borderId="0" applyNumberFormat="0" applyFill="0" applyBorder="0" applyAlignment="0" applyProtection="0"/>
    <xf numFmtId="0" fontId="68" fillId="8" borderId="16" applyNumberFormat="0" applyAlignment="0" applyProtection="0"/>
    <xf numFmtId="0" fontId="72" fillId="0" borderId="18" applyNumberFormat="0" applyFill="0" applyAlignment="0" applyProtection="0"/>
    <xf numFmtId="0" fontId="85" fillId="9" borderId="17" applyNumberFormat="0" applyAlignment="0" applyProtection="0"/>
    <xf numFmtId="0" fontId="89" fillId="0" borderId="0" applyNumberFormat="0" applyFill="0" applyBorder="0" applyAlignment="0" applyProtection="0"/>
    <xf numFmtId="0" fontId="93" fillId="0" borderId="21" applyNumberFormat="0" applyFill="0" applyAlignment="0" applyProtection="0"/>
    <xf numFmtId="0" fontId="97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35" fillId="54" borderId="35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6" fillId="41" borderId="35" applyNumberFormat="0" applyAlignment="0" applyProtection="0"/>
    <xf numFmtId="0" fontId="108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57" borderId="36" applyNumberFormat="0" applyFont="0" applyAlignment="0" applyProtection="0"/>
    <xf numFmtId="0" fontId="4" fillId="11" borderId="20" applyNumberFormat="0" applyFont="0" applyAlignment="0" applyProtection="0"/>
    <xf numFmtId="0" fontId="4" fillId="11" borderId="20" applyNumberFormat="0" applyFont="0" applyAlignment="0" applyProtection="0"/>
    <xf numFmtId="0" fontId="4" fillId="11" borderId="20" applyNumberFormat="0" applyFont="0" applyAlignment="0" applyProtection="0"/>
    <xf numFmtId="0" fontId="83" fillId="54" borderId="30" applyNumberFormat="0" applyAlignment="0" applyProtection="0"/>
    <xf numFmtId="0" fontId="91" fillId="0" borderId="31" applyNumberFormat="0" applyFill="0" applyAlignment="0" applyProtection="0"/>
    <xf numFmtId="0" fontId="4" fillId="11" borderId="20" applyNumberFormat="0" applyFont="0" applyAlignment="0" applyProtection="0"/>
    <xf numFmtId="43" fontId="4" fillId="0" borderId="0" applyFont="0" applyFill="0" applyBorder="0" applyAlignment="0" applyProtection="0"/>
    <xf numFmtId="0" fontId="9" fillId="0" borderId="0"/>
    <xf numFmtId="0" fontId="9" fillId="0" borderId="0"/>
    <xf numFmtId="0" fontId="16" fillId="0" borderId="0">
      <alignment horizontal="left" vertical="top" wrapText="1"/>
    </xf>
    <xf numFmtId="164" fontId="9" fillId="0" borderId="0" applyFont="0" applyFill="0" applyBorder="0" applyAlignment="0" applyProtection="0"/>
    <xf numFmtId="0" fontId="127" fillId="0" borderId="0"/>
    <xf numFmtId="0" fontId="127" fillId="0" borderId="0"/>
    <xf numFmtId="0" fontId="2" fillId="0" borderId="0"/>
    <xf numFmtId="0" fontId="34" fillId="54" borderId="35" applyNumberFormat="0" applyAlignment="0" applyProtection="0"/>
    <xf numFmtId="171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2" fontId="44" fillId="0" borderId="34" applyFill="0" applyBorder="0" applyAlignment="0">
      <alignment horizontal="right" vertical="center"/>
    </xf>
    <xf numFmtId="2" fontId="44" fillId="0" borderId="34" applyFill="0" applyBorder="0" applyAlignment="0">
      <alignment horizontal="right" vertical="center"/>
    </xf>
    <xf numFmtId="0" fontId="65" fillId="41" borderId="3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12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4" fillId="0" borderId="0"/>
    <xf numFmtId="0" fontId="23" fillId="57" borderId="36" applyNumberFormat="0" applyFont="0" applyAlignment="0" applyProtection="0"/>
    <xf numFmtId="0" fontId="90" fillId="0" borderId="38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4" borderId="0" applyNumberFormat="0" applyBorder="0" applyAlignment="0" applyProtection="0"/>
    <xf numFmtId="0" fontId="35" fillId="54" borderId="42" applyNumberFormat="0" applyAlignment="0" applyProtection="0"/>
    <xf numFmtId="0" fontId="35" fillId="54" borderId="42" applyNumberFormat="0" applyAlignment="0" applyProtection="0"/>
    <xf numFmtId="0" fontId="66" fillId="41" borderId="42" applyNumberFormat="0" applyAlignment="0" applyProtection="0"/>
    <xf numFmtId="0" fontId="66" fillId="41" borderId="42" applyNumberFormat="0" applyAlignment="0" applyProtection="0"/>
    <xf numFmtId="0" fontId="12" fillId="57" borderId="43" applyNumberFormat="0" applyFont="0" applyAlignment="0" applyProtection="0"/>
    <xf numFmtId="0" fontId="12" fillId="57" borderId="43" applyNumberFormat="0" applyFont="0" applyAlignment="0" applyProtection="0"/>
    <xf numFmtId="0" fontId="83" fillId="54" borderId="44" applyNumberFormat="0" applyAlignment="0" applyProtection="0"/>
    <xf numFmtId="0" fontId="83" fillId="54" borderId="44" applyNumberFormat="0" applyAlignment="0" applyProtection="0"/>
    <xf numFmtId="0" fontId="91" fillId="0" borderId="45" applyNumberFormat="0" applyFill="0" applyAlignment="0" applyProtection="0"/>
    <xf numFmtId="0" fontId="91" fillId="0" borderId="45" applyNumberFormat="0" applyFill="0" applyAlignment="0" applyProtection="0"/>
    <xf numFmtId="0" fontId="35" fillId="54" borderId="42" applyNumberFormat="0" applyAlignment="0" applyProtection="0"/>
    <xf numFmtId="0" fontId="66" fillId="41" borderId="42" applyNumberFormat="0" applyAlignment="0" applyProtection="0"/>
    <xf numFmtId="0" fontId="12" fillId="57" borderId="43" applyNumberFormat="0" applyFont="0" applyAlignment="0" applyProtection="0"/>
    <xf numFmtId="0" fontId="83" fillId="54" borderId="37" applyNumberFormat="0" applyAlignment="0" applyProtection="0"/>
    <xf numFmtId="0" fontId="91" fillId="0" borderId="38" applyNumberFormat="0" applyFill="0" applyAlignment="0" applyProtection="0"/>
    <xf numFmtId="0" fontId="34" fillId="54" borderId="42" applyNumberFormat="0" applyAlignment="0" applyProtection="0"/>
    <xf numFmtId="2" fontId="44" fillId="0" borderId="40" applyFill="0" applyBorder="0" applyAlignment="0">
      <alignment horizontal="right" vertical="center"/>
    </xf>
    <xf numFmtId="2" fontId="44" fillId="0" borderId="40" applyFill="0" applyBorder="0" applyAlignment="0">
      <alignment horizontal="right" vertical="center"/>
    </xf>
    <xf numFmtId="0" fontId="65" fillId="41" borderId="42" applyNumberFormat="0" applyAlignment="0" applyProtection="0"/>
    <xf numFmtId="0" fontId="23" fillId="57" borderId="43" applyNumberFormat="0" applyFont="0" applyAlignment="0" applyProtection="0"/>
    <xf numFmtId="0" fontId="82" fillId="54" borderId="37" applyNumberFormat="0" applyAlignment="0" applyProtection="0"/>
    <xf numFmtId="0" fontId="90" fillId="0" borderId="45" applyNumberFormat="0" applyFill="0" applyAlignment="0" applyProtection="0"/>
    <xf numFmtId="0" fontId="9" fillId="0" borderId="0"/>
    <xf numFmtId="0" fontId="24" fillId="0" borderId="0"/>
    <xf numFmtId="178" fontId="16" fillId="0" borderId="0" applyFont="0" applyFill="0" applyBorder="0" applyAlignment="0" applyProtection="0">
      <alignment horizontal="left" vertical="top" wrapText="1"/>
    </xf>
    <xf numFmtId="0" fontId="24" fillId="0" borderId="0"/>
    <xf numFmtId="0" fontId="9" fillId="0" borderId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0" fontId="35" fillId="54" borderId="64" applyNumberFormat="0" applyAlignment="0" applyProtection="0"/>
    <xf numFmtId="180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0" fontId="66" fillId="41" borderId="64" applyNumberFormat="0" applyAlignment="0" applyProtection="0"/>
    <xf numFmtId="38" fontId="133" fillId="0" borderId="0"/>
    <xf numFmtId="38" fontId="134" fillId="0" borderId="0"/>
    <xf numFmtId="38" fontId="135" fillId="0" borderId="0"/>
    <xf numFmtId="38" fontId="136" fillId="0" borderId="0"/>
    <xf numFmtId="0" fontId="137" fillId="0" borderId="0"/>
    <xf numFmtId="0" fontId="137" fillId="0" borderId="0"/>
    <xf numFmtId="0" fontId="138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9" fillId="0" borderId="0"/>
    <xf numFmtId="0" fontId="24" fillId="0" borderId="0"/>
    <xf numFmtId="0" fontId="13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12" fillId="57" borderId="65" applyNumberFormat="0" applyFont="0" applyAlignment="0" applyProtection="0"/>
    <xf numFmtId="0" fontId="24" fillId="57" borderId="65" applyNumberFormat="0" applyFont="0" applyAlignment="0" applyProtection="0"/>
    <xf numFmtId="0" fontId="12" fillId="57" borderId="65" applyNumberFormat="0" applyFont="0" applyAlignment="0" applyProtection="0"/>
    <xf numFmtId="0" fontId="4" fillId="11" borderId="20" applyNumberFormat="0" applyFont="0" applyAlignment="0" applyProtection="0"/>
    <xf numFmtId="0" fontId="4" fillId="11" borderId="20" applyNumberFormat="0" applyFon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0" fontId="83" fillId="54" borderId="66" applyNumberFormat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0" fontId="91" fillId="0" borderId="67" applyNumberFormat="0" applyFill="0" applyAlignment="0" applyProtection="0"/>
    <xf numFmtId="182" fontId="140" fillId="0" borderId="68">
      <protection locked="0"/>
    </xf>
    <xf numFmtId="182" fontId="140" fillId="0" borderId="68">
      <protection locked="0"/>
    </xf>
    <xf numFmtId="182" fontId="141" fillId="58" borderId="68"/>
    <xf numFmtId="0" fontId="128" fillId="0" borderId="0" applyNumberFormat="0" applyFill="0" applyBorder="0" applyAlignment="0" applyProtection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24" fillId="0" borderId="0"/>
    <xf numFmtId="0" fontId="9" fillId="57" borderId="65" applyNumberFormat="0" applyFont="0" applyAlignment="0" applyProtection="0"/>
    <xf numFmtId="0" fontId="1" fillId="11" borderId="20" applyNumberFormat="0" applyFont="0" applyAlignment="0" applyProtection="0"/>
  </cellStyleXfs>
  <cellXfs count="440">
    <xf numFmtId="0" fontId="0" fillId="0" borderId="0" xfId="0"/>
    <xf numFmtId="0" fontId="18" fillId="0" borderId="0" xfId="0" applyFont="1" applyFill="1" applyBorder="1" applyAlignment="1">
      <alignment horizontal="left" vertical="top"/>
    </xf>
    <xf numFmtId="0" fontId="17" fillId="0" borderId="0" xfId="0" applyFont="1"/>
    <xf numFmtId="0" fontId="17" fillId="0" borderId="0" xfId="0" applyFont="1" applyAlignment="1"/>
    <xf numFmtId="0" fontId="17" fillId="0" borderId="0" xfId="0" applyFont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7" fillId="0" borderId="12" xfId="0" applyFont="1" applyFill="1" applyBorder="1" applyAlignment="1">
      <alignment horizontal="left" vertical="top" wrapText="1"/>
    </xf>
    <xf numFmtId="0" fontId="19" fillId="0" borderId="12" xfId="0" applyFont="1" applyFill="1" applyBorder="1" applyAlignment="1">
      <alignment vertical="center" wrapText="1"/>
    </xf>
    <xf numFmtId="0" fontId="17" fillId="0" borderId="12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left" vertical="top" wrapText="1"/>
    </xf>
    <xf numFmtId="0" fontId="17" fillId="0" borderId="12" xfId="20" applyFont="1" applyFill="1" applyBorder="1" applyAlignment="1">
      <alignment horizontal="left" vertical="top" wrapText="1"/>
    </xf>
    <xf numFmtId="0" fontId="18" fillId="0" borderId="12" xfId="20" applyFont="1" applyFill="1" applyBorder="1" applyAlignment="1">
      <alignment horizontal="left" vertical="top" wrapText="1"/>
    </xf>
    <xf numFmtId="0" fontId="18" fillId="0" borderId="12" xfId="0" applyFont="1" applyBorder="1" applyAlignment="1">
      <alignment horizontal="left" vertical="top" wrapText="1"/>
    </xf>
    <xf numFmtId="0" fontId="18" fillId="0" borderId="12" xfId="20" applyFont="1" applyFill="1" applyBorder="1">
      <alignment horizontal="left" vertical="top" wrapText="1"/>
    </xf>
    <xf numFmtId="0" fontId="17" fillId="0" borderId="7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49" fontId="18" fillId="0" borderId="12" xfId="13" applyNumberFormat="1" applyFont="1" applyFill="1" applyBorder="1" applyAlignment="1">
      <alignment vertical="top" wrapText="1"/>
    </xf>
    <xf numFmtId="0" fontId="21" fillId="3" borderId="12" xfId="0" applyFont="1" applyFill="1" applyBorder="1" applyAlignment="1">
      <alignment vertical="top" wrapText="1"/>
    </xf>
    <xf numFmtId="0" fontId="17" fillId="0" borderId="12" xfId="0" applyFont="1" applyBorder="1" applyAlignment="1">
      <alignment vertical="top" wrapText="1"/>
    </xf>
    <xf numFmtId="0" fontId="18" fillId="3" borderId="12" xfId="0" applyFont="1" applyFill="1" applyBorder="1" applyAlignment="1">
      <alignment vertical="top" wrapText="1"/>
    </xf>
    <xf numFmtId="0" fontId="18" fillId="0" borderId="12" xfId="13" applyFont="1" applyFill="1" applyBorder="1" applyAlignment="1">
      <alignment horizontal="left" vertical="top" wrapText="1"/>
    </xf>
    <xf numFmtId="0" fontId="21" fillId="0" borderId="12" xfId="0" applyFont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top" wrapText="1"/>
    </xf>
    <xf numFmtId="0" fontId="18" fillId="0" borderId="0" xfId="21" applyFont="1" applyFill="1"/>
    <xf numFmtId="0" fontId="18" fillId="0" borderId="0" xfId="22" applyFont="1" applyFill="1" applyAlignment="1">
      <alignment horizontal="right"/>
    </xf>
    <xf numFmtId="0" fontId="18" fillId="0" borderId="0" xfId="21" applyFont="1" applyFill="1" applyAlignment="1">
      <alignment vertical="center"/>
    </xf>
    <xf numFmtId="49" fontId="18" fillId="0" borderId="0" xfId="22" applyNumberFormat="1" applyFont="1" applyFill="1" applyBorder="1" applyAlignment="1">
      <alignment horizontal="right"/>
    </xf>
    <xf numFmtId="0" fontId="18" fillId="0" borderId="0" xfId="21" applyFont="1" applyFill="1" applyAlignment="1">
      <alignment horizontal="left" vertical="center"/>
    </xf>
    <xf numFmtId="168" fontId="18" fillId="0" borderId="12" xfId="25" applyNumberFormat="1" applyFont="1" applyBorder="1" applyAlignment="1">
      <alignment horizontal="left" vertical="center" wrapText="1"/>
    </xf>
    <xf numFmtId="0" fontId="17" fillId="2" borderId="1" xfId="0" applyFont="1" applyFill="1" applyBorder="1" applyAlignment="1">
      <alignment vertical="top" wrapText="1"/>
    </xf>
    <xf numFmtId="0" fontId="18" fillId="0" borderId="1" xfId="0" applyFont="1" applyBorder="1" applyAlignment="1">
      <alignment horizontal="left" vertical="top" wrapText="1"/>
    </xf>
    <xf numFmtId="0" fontId="17" fillId="4" borderId="2" xfId="0" applyFont="1" applyFill="1" applyBorder="1" applyAlignment="1">
      <alignment vertical="top" wrapText="1"/>
    </xf>
    <xf numFmtId="0" fontId="18" fillId="2" borderId="8" xfId="0" applyFont="1" applyFill="1" applyBorder="1" applyAlignment="1">
      <alignment vertical="center" wrapText="1"/>
    </xf>
    <xf numFmtId="0" fontId="18" fillId="2" borderId="8" xfId="0" applyFont="1" applyFill="1" applyBorder="1" applyAlignment="1">
      <alignment horizontal="left" vertical="top" wrapText="1"/>
    </xf>
    <xf numFmtId="0" fontId="17" fillId="0" borderId="8" xfId="0" applyFont="1" applyBorder="1"/>
    <xf numFmtId="0" fontId="18" fillId="2" borderId="8" xfId="0" applyFont="1" applyFill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167" fontId="18" fillId="2" borderId="0" xfId="0" applyNumberFormat="1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left" vertical="center" wrapText="1"/>
    </xf>
    <xf numFmtId="169" fontId="18" fillId="2" borderId="0" xfId="0" applyNumberFormat="1" applyFont="1" applyFill="1" applyBorder="1" applyAlignment="1">
      <alignment horizontal="center" vertical="center" wrapText="1"/>
    </xf>
    <xf numFmtId="167" fontId="17" fillId="0" borderId="0" xfId="0" applyNumberFormat="1" applyFont="1"/>
    <xf numFmtId="0" fontId="18" fillId="0" borderId="0" xfId="22" applyFont="1" applyFill="1"/>
    <xf numFmtId="0" fontId="18" fillId="0" borderId="0" xfId="22" applyFont="1" applyFill="1" applyAlignment="1">
      <alignment horizontal="centerContinuous"/>
    </xf>
    <xf numFmtId="0" fontId="18" fillId="0" borderId="12" xfId="22" applyFont="1" applyFill="1" applyBorder="1" applyAlignment="1">
      <alignment horizontal="center" vertical="center"/>
    </xf>
    <xf numFmtId="0" fontId="17" fillId="0" borderId="12" xfId="22" applyFont="1" applyFill="1" applyBorder="1" applyAlignment="1">
      <alignment horizontal="left" vertical="top" wrapText="1"/>
    </xf>
    <xf numFmtId="0" fontId="18" fillId="0" borderId="12" xfId="22" applyFont="1" applyFill="1" applyBorder="1" applyAlignment="1">
      <alignment horizontal="left" vertical="center" wrapText="1"/>
    </xf>
    <xf numFmtId="0" fontId="18" fillId="0" borderId="0" xfId="22" applyFont="1" applyFill="1" applyBorder="1" applyAlignment="1">
      <alignment horizontal="left" vertical="top" wrapText="1"/>
    </xf>
    <xf numFmtId="167" fontId="18" fillId="0" borderId="12" xfId="22" applyNumberFormat="1" applyFont="1" applyFill="1" applyBorder="1" applyAlignment="1">
      <alignment horizontal="center" vertical="center"/>
    </xf>
    <xf numFmtId="167" fontId="18" fillId="0" borderId="0" xfId="22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top"/>
    </xf>
    <xf numFmtId="49" fontId="18" fillId="0" borderId="12" xfId="0" applyNumberFormat="1" applyFont="1" applyFill="1" applyBorder="1" applyAlignment="1">
      <alignment vertical="top" wrapText="1"/>
    </xf>
    <xf numFmtId="0" fontId="17" fillId="0" borderId="12" xfId="0" applyFont="1" applyFill="1" applyBorder="1" applyAlignment="1">
      <alignment vertical="top" wrapText="1"/>
    </xf>
    <xf numFmtId="0" fontId="17" fillId="0" borderId="0" xfId="0" applyFont="1" applyFill="1" applyAlignment="1">
      <alignment horizontal="left" vertical="top" wrapText="1"/>
    </xf>
    <xf numFmtId="0" fontId="17" fillId="0" borderId="12" xfId="0" applyFont="1" applyFill="1" applyBorder="1" applyAlignment="1">
      <alignment wrapText="1"/>
    </xf>
    <xf numFmtId="0" fontId="17" fillId="0" borderId="0" xfId="0" applyFont="1" applyFill="1"/>
    <xf numFmtId="0" fontId="20" fillId="0" borderId="12" xfId="0" applyFont="1" applyFill="1" applyBorder="1" applyAlignment="1">
      <alignment horizontal="left" vertical="top" wrapText="1"/>
    </xf>
    <xf numFmtId="0" fontId="19" fillId="0" borderId="0" xfId="0" applyFont="1" applyFill="1" applyAlignment="1">
      <alignment horizontal="left" vertical="top" wrapText="1"/>
    </xf>
    <xf numFmtId="0" fontId="18" fillId="0" borderId="12" xfId="0" applyFont="1" applyFill="1" applyBorder="1" applyAlignment="1">
      <alignment horizontal="left" vertical="top" wrapText="1"/>
    </xf>
    <xf numFmtId="49" fontId="18" fillId="0" borderId="12" xfId="0" applyNumberFormat="1" applyFont="1" applyFill="1" applyBorder="1" applyAlignment="1">
      <alignment horizontal="center" vertical="top" wrapText="1"/>
    </xf>
    <xf numFmtId="0" fontId="17" fillId="0" borderId="12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left"/>
    </xf>
    <xf numFmtId="0" fontId="17" fillId="2" borderId="8" xfId="0" applyFont="1" applyFill="1" applyBorder="1" applyAlignment="1">
      <alignment horizontal="center" vertical="top" wrapText="1"/>
    </xf>
    <xf numFmtId="0" fontId="17" fillId="0" borderId="22" xfId="0" applyFont="1" applyBorder="1" applyAlignment="1">
      <alignment horizontal="center" vertical="center" wrapText="1"/>
    </xf>
    <xf numFmtId="0" fontId="18" fillId="0" borderId="22" xfId="22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0" fontId="17" fillId="2" borderId="0" xfId="0" applyFont="1" applyFill="1" applyAlignment="1">
      <alignment horizontal="center"/>
    </xf>
    <xf numFmtId="0" fontId="18" fillId="0" borderId="40" xfId="20" applyFont="1" applyFill="1" applyBorder="1" applyAlignment="1">
      <alignment horizontal="left" vertical="center"/>
    </xf>
    <xf numFmtId="0" fontId="21" fillId="0" borderId="0" xfId="0" applyFont="1" applyAlignment="1">
      <alignment wrapText="1"/>
    </xf>
    <xf numFmtId="0" fontId="18" fillId="0" borderId="0" xfId="1" applyFont="1" applyFill="1"/>
    <xf numFmtId="0" fontId="21" fillId="0" borderId="0" xfId="0" applyFont="1"/>
    <xf numFmtId="0" fontId="21" fillId="0" borderId="0" xfId="0" applyFont="1" applyAlignment="1">
      <alignment horizontal="right"/>
    </xf>
    <xf numFmtId="0" fontId="21" fillId="0" borderId="0" xfId="0" applyFont="1" applyAlignment="1"/>
    <xf numFmtId="0" fontId="18" fillId="0" borderId="33" xfId="1" applyFont="1" applyFill="1" applyBorder="1" applyAlignment="1">
      <alignment horizontal="center" vertical="top" wrapText="1"/>
    </xf>
    <xf numFmtId="0" fontId="18" fillId="0" borderId="2" xfId="1" applyFont="1" applyFill="1" applyBorder="1" applyAlignment="1">
      <alignment horizontal="center" vertical="top" wrapText="1"/>
    </xf>
    <xf numFmtId="166" fontId="18" fillId="0" borderId="40" xfId="14" applyNumberFormat="1" applyFont="1" applyBorder="1" applyAlignment="1">
      <alignment horizontal="center" vertical="center"/>
    </xf>
    <xf numFmtId="0" fontId="17" fillId="0" borderId="40" xfId="2221" applyFont="1" applyFill="1" applyBorder="1" applyAlignment="1">
      <alignment horizontal="center" vertical="center" wrapText="1"/>
    </xf>
    <xf numFmtId="0" fontId="17" fillId="0" borderId="47" xfId="2221" applyFont="1" applyFill="1" applyBorder="1"/>
    <xf numFmtId="0" fontId="17" fillId="0" borderId="48" xfId="2221" applyFont="1" applyFill="1" applyBorder="1"/>
    <xf numFmtId="0" fontId="126" fillId="0" borderId="47" xfId="2221" applyFont="1" applyFill="1" applyBorder="1"/>
    <xf numFmtId="0" fontId="17" fillId="0" borderId="47" xfId="2221" applyFont="1" applyFill="1" applyBorder="1" applyAlignment="1">
      <alignment vertical="center"/>
    </xf>
    <xf numFmtId="0" fontId="17" fillId="0" borderId="48" xfId="2221" applyFont="1" applyFill="1" applyBorder="1" applyAlignment="1">
      <alignment vertical="center"/>
    </xf>
    <xf numFmtId="0" fontId="17" fillId="0" borderId="41" xfId="2221" applyFont="1" applyFill="1" applyBorder="1" applyAlignment="1">
      <alignment horizontal="left" vertical="center" wrapText="1"/>
    </xf>
    <xf numFmtId="0" fontId="17" fillId="0" borderId="40" xfId="2221" applyFont="1" applyFill="1" applyBorder="1" applyAlignment="1">
      <alignment vertical="center" wrapText="1"/>
    </xf>
    <xf numFmtId="0" fontId="17" fillId="0" borderId="40" xfId="2221" applyFont="1" applyFill="1" applyBorder="1" applyAlignment="1">
      <alignment vertical="center"/>
    </xf>
    <xf numFmtId="0" fontId="17" fillId="0" borderId="39" xfId="2221" applyFont="1" applyFill="1" applyBorder="1" applyAlignment="1">
      <alignment vertical="center" wrapText="1"/>
    </xf>
    <xf numFmtId="0" fontId="18" fillId="0" borderId="47" xfId="16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left" vertical="top" wrapText="1"/>
    </xf>
    <xf numFmtId="0" fontId="18" fillId="0" borderId="12" xfId="0" applyFont="1" applyBorder="1" applyAlignment="1">
      <alignment horizontal="center" vertical="top" wrapText="1"/>
    </xf>
    <xf numFmtId="0" fontId="18" fillId="2" borderId="12" xfId="0" applyFont="1" applyFill="1" applyBorder="1" applyAlignment="1">
      <alignment horizontal="left" vertical="top" wrapText="1"/>
    </xf>
    <xf numFmtId="0" fontId="18" fillId="4" borderId="12" xfId="0" applyFont="1" applyFill="1" applyBorder="1" applyAlignment="1">
      <alignment horizontal="left" vertical="top" wrapText="1"/>
    </xf>
    <xf numFmtId="166" fontId="18" fillId="2" borderId="12" xfId="14" applyNumberFormat="1" applyFont="1" applyFill="1" applyBorder="1" applyAlignment="1">
      <alignment horizontal="center" vertical="center"/>
    </xf>
    <xf numFmtId="0" fontId="18" fillId="0" borderId="0" xfId="910" applyFont="1">
      <alignment horizontal="left" vertical="top" wrapText="1"/>
    </xf>
    <xf numFmtId="0" fontId="18" fillId="0" borderId="0" xfId="910" applyFont="1" applyFill="1" applyAlignment="1">
      <alignment vertical="center" wrapText="1"/>
    </xf>
    <xf numFmtId="0" fontId="129" fillId="0" borderId="0" xfId="910" applyFont="1" applyFill="1" applyAlignment="1">
      <alignment vertical="center" wrapText="1"/>
    </xf>
    <xf numFmtId="0" fontId="18" fillId="0" borderId="0" xfId="910" applyFont="1" applyAlignment="1">
      <alignment vertical="center" wrapText="1"/>
    </xf>
    <xf numFmtId="0" fontId="130" fillId="0" borderId="0" xfId="910" applyFont="1" applyAlignment="1">
      <alignment horizontal="center" vertical="center" wrapText="1"/>
    </xf>
    <xf numFmtId="0" fontId="18" fillId="0" borderId="0" xfId="910" applyFont="1" applyAlignment="1">
      <alignment horizontal="center" vertical="center" wrapText="1"/>
    </xf>
    <xf numFmtId="0" fontId="18" fillId="4" borderId="12" xfId="910" applyFont="1" applyFill="1" applyBorder="1" applyAlignment="1">
      <alignment horizontal="center" vertical="center" wrapText="1"/>
    </xf>
    <xf numFmtId="0" fontId="18" fillId="4" borderId="0" xfId="910" applyFont="1" applyFill="1" applyAlignment="1">
      <alignment horizontal="center" vertical="center" wrapText="1"/>
    </xf>
    <xf numFmtId="167" fontId="18" fillId="4" borderId="12" xfId="910" applyNumberFormat="1" applyFont="1" applyFill="1" applyBorder="1" applyAlignment="1">
      <alignment horizontal="center" vertical="center" wrapText="1"/>
    </xf>
    <xf numFmtId="0" fontId="15" fillId="2" borderId="0" xfId="910" applyFont="1" applyFill="1" applyAlignment="1">
      <alignment vertical="center" wrapText="1"/>
    </xf>
    <xf numFmtId="0" fontId="20" fillId="2" borderId="12" xfId="910" applyFont="1" applyFill="1" applyBorder="1" applyAlignment="1">
      <alignment horizontal="left" vertical="center" wrapText="1"/>
    </xf>
    <xf numFmtId="0" fontId="18" fillId="2" borderId="12" xfId="910" applyFont="1" applyFill="1" applyBorder="1" applyAlignment="1">
      <alignment horizontal="justify" vertical="center"/>
    </xf>
    <xf numFmtId="167" fontId="21" fillId="4" borderId="12" xfId="910" applyNumberFormat="1" applyFont="1" applyFill="1" applyBorder="1" applyAlignment="1">
      <alignment horizontal="center" vertical="center" wrapText="1"/>
    </xf>
    <xf numFmtId="169" fontId="18" fillId="2" borderId="12" xfId="910" applyNumberFormat="1" applyFont="1" applyFill="1" applyBorder="1" applyAlignment="1">
      <alignment horizontal="center" vertical="center" wrapText="1"/>
    </xf>
    <xf numFmtId="0" fontId="18" fillId="2" borderId="12" xfId="910" applyFont="1" applyFill="1" applyBorder="1" applyAlignment="1">
      <alignment horizontal="left" vertical="center" wrapText="1"/>
    </xf>
    <xf numFmtId="0" fontId="18" fillId="2" borderId="0" xfId="910" applyFont="1" applyFill="1" applyBorder="1" applyAlignment="1">
      <alignment horizontal="left" vertical="center" wrapText="1"/>
    </xf>
    <xf numFmtId="0" fontId="16" fillId="0" borderId="0" xfId="910">
      <alignment horizontal="left" vertical="top" wrapText="1"/>
    </xf>
    <xf numFmtId="167" fontId="18" fillId="2" borderId="12" xfId="910" applyNumberFormat="1" applyFont="1" applyFill="1" applyBorder="1" applyAlignment="1">
      <alignment horizontal="center" vertical="center" wrapText="1"/>
    </xf>
    <xf numFmtId="49" fontId="21" fillId="0" borderId="12" xfId="910" applyNumberFormat="1" applyFont="1" applyFill="1" applyBorder="1" applyAlignment="1">
      <alignment horizontal="center" vertical="center" textRotation="90" wrapText="1"/>
    </xf>
    <xf numFmtId="0" fontId="21" fillId="0" borderId="12" xfId="910" applyNumberFormat="1" applyFont="1" applyFill="1" applyBorder="1" applyAlignment="1">
      <alignment horizontal="center" vertical="center" wrapText="1"/>
    </xf>
    <xf numFmtId="167" fontId="18" fillId="0" borderId="2" xfId="910" applyNumberFormat="1" applyFont="1" applyFill="1" applyBorder="1" applyAlignment="1">
      <alignment horizontal="center" vertical="center" wrapText="1"/>
    </xf>
    <xf numFmtId="167" fontId="21" fillId="0" borderId="2" xfId="910" applyNumberFormat="1" applyFont="1" applyFill="1" applyBorder="1" applyAlignment="1">
      <alignment horizontal="center" vertical="center" wrapText="1"/>
    </xf>
    <xf numFmtId="0" fontId="131" fillId="4" borderId="12" xfId="910" applyFont="1" applyFill="1" applyBorder="1" applyAlignment="1">
      <alignment horizontal="center" vertical="center" wrapText="1"/>
    </xf>
    <xf numFmtId="0" fontId="18" fillId="2" borderId="12" xfId="910" applyFont="1" applyFill="1" applyBorder="1" applyAlignment="1">
      <alignment horizontal="center" vertical="center" wrapText="1"/>
    </xf>
    <xf numFmtId="49" fontId="18" fillId="0" borderId="0" xfId="910" applyNumberFormat="1" applyFont="1" applyFill="1" applyAlignment="1">
      <alignment horizontal="center" vertical="center" wrapText="1"/>
    </xf>
    <xf numFmtId="0" fontId="18" fillId="0" borderId="0" xfId="910" applyNumberFormat="1" applyFont="1" applyFill="1" applyAlignment="1">
      <alignment horizontal="center" vertical="center" wrapText="1"/>
    </xf>
    <xf numFmtId="167" fontId="18" fillId="0" borderId="0" xfId="910" applyNumberFormat="1" applyFont="1" applyFill="1" applyAlignment="1">
      <alignment horizontal="center" vertical="center" wrapText="1"/>
    </xf>
    <xf numFmtId="167" fontId="21" fillId="0" borderId="12" xfId="910" applyNumberFormat="1" applyFont="1" applyFill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top" wrapText="1"/>
    </xf>
    <xf numFmtId="43" fontId="18" fillId="0" borderId="0" xfId="2272" applyNumberFormat="1" applyFont="1" applyAlignment="1">
      <alignment vertical="center" wrapText="1"/>
    </xf>
    <xf numFmtId="43" fontId="18" fillId="4" borderId="0" xfId="2272" applyNumberFormat="1" applyFont="1" applyFill="1" applyAlignment="1">
      <alignment vertical="center" wrapText="1"/>
    </xf>
    <xf numFmtId="0" fontId="18" fillId="4" borderId="0" xfId="910" applyFont="1" applyFill="1" applyAlignment="1">
      <alignment vertical="center" wrapText="1"/>
    </xf>
    <xf numFmtId="43" fontId="18" fillId="0" borderId="0" xfId="2272" applyNumberFormat="1" applyFont="1" applyAlignment="1">
      <alignment horizontal="center" vertical="center" wrapText="1"/>
    </xf>
    <xf numFmtId="43" fontId="18" fillId="4" borderId="0" xfId="2272" applyNumberFormat="1" applyFont="1" applyFill="1" applyAlignment="1">
      <alignment horizontal="center" vertical="center" wrapText="1"/>
    </xf>
    <xf numFmtId="167" fontId="18" fillId="0" borderId="12" xfId="910" applyNumberFormat="1" applyFont="1" applyBorder="1" applyAlignment="1">
      <alignment horizontal="center" vertical="center" wrapText="1"/>
    </xf>
    <xf numFmtId="0" fontId="18" fillId="0" borderId="12" xfId="910" applyFont="1" applyBorder="1" applyAlignment="1">
      <alignment horizontal="center" vertical="center" wrapText="1"/>
    </xf>
    <xf numFmtId="167" fontId="18" fillId="0" borderId="12" xfId="910" applyNumberFormat="1" applyFont="1" applyBorder="1" applyAlignment="1">
      <alignment vertical="center" wrapText="1"/>
    </xf>
    <xf numFmtId="167" fontId="18" fillId="0" borderId="0" xfId="910" applyNumberFormat="1" applyFont="1" applyAlignment="1">
      <alignment vertical="center" wrapText="1"/>
    </xf>
    <xf numFmtId="0" fontId="18" fillId="0" borderId="50" xfId="0" applyFont="1" applyFill="1" applyBorder="1" applyAlignment="1">
      <alignment horizontal="left" vertical="top" wrapText="1"/>
    </xf>
    <xf numFmtId="0" fontId="18" fillId="0" borderId="56" xfId="0" applyFont="1" applyFill="1" applyBorder="1" applyAlignment="1">
      <alignment horizontal="left" vertical="top" wrapText="1"/>
    </xf>
    <xf numFmtId="0" fontId="18" fillId="0" borderId="49" xfId="0" applyFont="1" applyFill="1" applyBorder="1" applyAlignment="1">
      <alignment horizontal="left" vertical="top" wrapText="1"/>
    </xf>
    <xf numFmtId="0" fontId="18" fillId="0" borderId="51" xfId="0" applyFont="1" applyFill="1" applyBorder="1" applyAlignment="1">
      <alignment horizontal="left" vertical="top" wrapText="1"/>
    </xf>
    <xf numFmtId="0" fontId="21" fillId="2" borderId="12" xfId="0" applyFont="1" applyFill="1" applyBorder="1" applyAlignment="1">
      <alignment horizontal="left" vertical="top" wrapText="1"/>
    </xf>
    <xf numFmtId="0" fontId="18" fillId="0" borderId="12" xfId="0" applyFont="1" applyFill="1" applyBorder="1" applyAlignment="1">
      <alignment horizontal="right" vertical="top" wrapText="1"/>
    </xf>
    <xf numFmtId="0" fontId="18" fillId="0" borderId="12" xfId="1076" applyFont="1" applyFill="1" applyBorder="1" applyAlignment="1">
      <alignment horizontal="left" vertical="top" wrapText="1"/>
    </xf>
    <xf numFmtId="166" fontId="18" fillId="2" borderId="12" xfId="14" applyNumberFormat="1" applyFont="1" applyFill="1" applyBorder="1" applyAlignment="1">
      <alignment horizontal="right" vertical="top"/>
    </xf>
    <xf numFmtId="0" fontId="18" fillId="2" borderId="12" xfId="1076" applyFont="1" applyFill="1" applyBorder="1" applyAlignment="1">
      <alignment horizontal="left" vertical="top" wrapText="1"/>
    </xf>
    <xf numFmtId="0" fontId="18" fillId="2" borderId="12" xfId="0" applyFont="1" applyFill="1" applyBorder="1" applyAlignment="1"/>
    <xf numFmtId="0" fontId="21" fillId="4" borderId="41" xfId="0" applyFont="1" applyFill="1" applyBorder="1" applyAlignment="1">
      <alignment horizontal="left" vertical="top" wrapText="1"/>
    </xf>
    <xf numFmtId="0" fontId="18" fillId="0" borderId="41" xfId="0" applyFont="1" applyFill="1" applyBorder="1" applyAlignment="1">
      <alignment horizontal="left" vertical="top" wrapText="1"/>
    </xf>
    <xf numFmtId="0" fontId="18" fillId="0" borderId="54" xfId="0" applyFont="1" applyFill="1" applyBorder="1" applyAlignment="1">
      <alignment horizontal="left" vertical="top" wrapText="1"/>
    </xf>
    <xf numFmtId="0" fontId="20" fillId="0" borderId="41" xfId="0" applyFont="1" applyFill="1" applyBorder="1" applyAlignment="1">
      <alignment horizontal="left" vertical="top" wrapText="1"/>
    </xf>
    <xf numFmtId="0" fontId="18" fillId="0" borderId="41" xfId="1076" applyFont="1" applyFill="1" applyBorder="1" applyAlignment="1">
      <alignment horizontal="left" vertical="top" wrapText="1"/>
    </xf>
    <xf numFmtId="49" fontId="18" fillId="0" borderId="50" xfId="0" applyNumberFormat="1" applyFont="1" applyFill="1" applyBorder="1" applyAlignment="1">
      <alignment horizontal="left" vertical="top" wrapText="1"/>
    </xf>
    <xf numFmtId="49" fontId="18" fillId="0" borderId="12" xfId="0" applyNumberFormat="1" applyFont="1" applyFill="1" applyBorder="1" applyAlignment="1">
      <alignment horizontal="left" vertical="top" wrapText="1"/>
    </xf>
    <xf numFmtId="0" fontId="18" fillId="0" borderId="57" xfId="0" applyFont="1" applyFill="1" applyBorder="1" applyAlignment="1">
      <alignment horizontal="left" vertical="top" wrapText="1"/>
    </xf>
    <xf numFmtId="0" fontId="17" fillId="0" borderId="0" xfId="0" applyFont="1" applyFill="1" applyAlignment="1">
      <alignment horizontal="right"/>
    </xf>
    <xf numFmtId="0" fontId="17" fillId="0" borderId="0" xfId="0" applyFont="1" applyFill="1" applyBorder="1" applyAlignment="1">
      <alignment horizontal="center" vertical="center"/>
    </xf>
    <xf numFmtId="0" fontId="17" fillId="0" borderId="32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top" wrapText="1"/>
    </xf>
    <xf numFmtId="166" fontId="18" fillId="0" borderId="12" xfId="14" applyNumberFormat="1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/>
    </xf>
    <xf numFmtId="0" fontId="18" fillId="0" borderId="12" xfId="0" applyFont="1" applyFill="1" applyBorder="1"/>
    <xf numFmtId="0" fontId="18" fillId="0" borderId="0" xfId="0" applyFont="1" applyFill="1"/>
    <xf numFmtId="0" fontId="18" fillId="0" borderId="12" xfId="0" applyFont="1" applyFill="1" applyBorder="1" applyAlignment="1"/>
    <xf numFmtId="0" fontId="18" fillId="0" borderId="12" xfId="0" applyFont="1" applyFill="1" applyBorder="1" applyAlignment="1">
      <alignment wrapText="1"/>
    </xf>
    <xf numFmtId="0" fontId="18" fillId="0" borderId="12" xfId="0" applyFont="1" applyFill="1" applyBorder="1" applyAlignment="1">
      <alignment vertical="top"/>
    </xf>
    <xf numFmtId="167" fontId="18" fillId="0" borderId="12" xfId="0" applyNumberFormat="1" applyFont="1" applyFill="1" applyBorder="1" applyAlignment="1">
      <alignment vertic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vertical="top"/>
    </xf>
    <xf numFmtId="169" fontId="18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Alignment="1"/>
    <xf numFmtId="0" fontId="18" fillId="0" borderId="12" xfId="0" applyFont="1" applyFill="1" applyBorder="1" applyAlignment="1">
      <alignment horizontal="center" wrapText="1"/>
    </xf>
    <xf numFmtId="166" fontId="18" fillId="0" borderId="12" xfId="14" applyNumberFormat="1" applyFont="1" applyFill="1" applyBorder="1" applyAlignment="1">
      <alignment horizontal="center"/>
    </xf>
    <xf numFmtId="167" fontId="18" fillId="0" borderId="12" xfId="0" applyNumberFormat="1" applyFont="1" applyFill="1" applyBorder="1" applyAlignment="1">
      <alignment horizontal="center"/>
    </xf>
    <xf numFmtId="0" fontId="18" fillId="4" borderId="0" xfId="2270" applyFont="1" applyFill="1" applyAlignment="1">
      <alignment vertical="center"/>
    </xf>
    <xf numFmtId="0" fontId="18" fillId="4" borderId="0" xfId="910" applyNumberFormat="1" applyFont="1" applyFill="1" applyAlignment="1">
      <alignment vertical="center" wrapText="1"/>
    </xf>
    <xf numFmtId="0" fontId="19" fillId="2" borderId="12" xfId="910" applyFont="1" applyFill="1" applyBorder="1" applyAlignment="1">
      <alignment horizontal="left" vertical="center" wrapText="1"/>
    </xf>
    <xf numFmtId="0" fontId="18" fillId="0" borderId="12" xfId="910" applyFont="1" applyFill="1" applyBorder="1" applyAlignment="1">
      <alignment horizontal="left" vertical="center" wrapText="1"/>
    </xf>
    <xf numFmtId="167" fontId="18" fillId="0" borderId="0" xfId="910" applyNumberFormat="1" applyFont="1" applyFill="1" applyBorder="1" applyAlignment="1">
      <alignment horizontal="right" vertical="center" wrapText="1"/>
    </xf>
    <xf numFmtId="49" fontId="21" fillId="0" borderId="2" xfId="910" applyNumberFormat="1" applyFont="1" applyFill="1" applyBorder="1" applyAlignment="1">
      <alignment horizontal="center" vertical="center" textRotation="90" wrapText="1"/>
    </xf>
    <xf numFmtId="0" fontId="18" fillId="2" borderId="0" xfId="0" applyFont="1" applyFill="1" applyAlignment="1"/>
    <xf numFmtId="0" fontId="20" fillId="4" borderId="12" xfId="0" applyFont="1" applyFill="1" applyBorder="1" applyAlignment="1">
      <alignment horizontal="left" vertical="top"/>
    </xf>
    <xf numFmtId="0" fontId="20" fillId="4" borderId="12" xfId="0" applyFont="1" applyFill="1" applyBorder="1" applyAlignment="1">
      <alignment vertical="top"/>
    </xf>
    <xf numFmtId="0" fontId="20" fillId="4" borderId="0" xfId="0" applyFont="1" applyFill="1" applyBorder="1" applyAlignment="1">
      <alignment vertical="top"/>
    </xf>
    <xf numFmtId="0" fontId="20" fillId="4" borderId="0" xfId="0" applyFont="1" applyFill="1" applyBorder="1" applyAlignment="1">
      <alignment horizontal="left" vertical="top"/>
    </xf>
    <xf numFmtId="0" fontId="18" fillId="0" borderId="2" xfId="0" applyFont="1" applyBorder="1" applyAlignment="1">
      <alignment horizontal="left" vertical="top" wrapText="1"/>
    </xf>
    <xf numFmtId="0" fontId="20" fillId="0" borderId="54" xfId="0" applyFont="1" applyBorder="1" applyAlignment="1">
      <alignment horizontal="left" vertical="top" wrapText="1"/>
    </xf>
    <xf numFmtId="179" fontId="18" fillId="4" borderId="12" xfId="14" applyNumberFormat="1" applyFont="1" applyFill="1" applyBorder="1" applyAlignment="1">
      <alignment horizontal="right" vertical="top"/>
    </xf>
    <xf numFmtId="166" fontId="18" fillId="4" borderId="12" xfId="14" applyNumberFormat="1" applyFont="1" applyFill="1" applyBorder="1" applyAlignment="1">
      <alignment horizontal="right" vertical="top"/>
    </xf>
    <xf numFmtId="0" fontId="18" fillId="0" borderId="0" xfId="0" applyFont="1" applyBorder="1" applyAlignment="1">
      <alignment horizontal="left" vertical="top" wrapText="1"/>
    </xf>
    <xf numFmtId="166" fontId="18" fillId="4" borderId="0" xfId="14" applyNumberFormat="1" applyFont="1" applyFill="1" applyBorder="1" applyAlignment="1">
      <alignment horizontal="center" vertical="top"/>
    </xf>
    <xf numFmtId="0" fontId="132" fillId="2" borderId="12" xfId="0" applyFont="1" applyFill="1" applyBorder="1" applyAlignment="1">
      <alignment horizontal="left" vertical="top" wrapText="1"/>
    </xf>
    <xf numFmtId="0" fontId="18" fillId="2" borderId="60" xfId="0" applyFont="1" applyFill="1" applyBorder="1" applyAlignment="1">
      <alignment horizontal="center" vertical="top" wrapText="1"/>
    </xf>
    <xf numFmtId="179" fontId="18" fillId="2" borderId="12" xfId="14" applyNumberFormat="1" applyFont="1" applyFill="1" applyBorder="1" applyAlignment="1">
      <alignment horizontal="right" vertical="top"/>
    </xf>
    <xf numFmtId="0" fontId="18" fillId="0" borderId="0" xfId="0" applyFont="1" applyAlignment="1">
      <alignment horizontal="left" vertical="top" wrapText="1"/>
    </xf>
    <xf numFmtId="0" fontId="132" fillId="4" borderId="2" xfId="0" applyFont="1" applyFill="1" applyBorder="1" applyAlignment="1">
      <alignment horizontal="left" vertical="top" wrapText="1"/>
    </xf>
    <xf numFmtId="0" fontId="20" fillId="4" borderId="12" xfId="0" applyFont="1" applyFill="1" applyBorder="1" applyAlignment="1">
      <alignment horizontal="left" vertical="top" wrapText="1"/>
    </xf>
    <xf numFmtId="0" fontId="18" fillId="4" borderId="2" xfId="0" applyFont="1" applyFill="1" applyBorder="1" applyAlignment="1">
      <alignment horizontal="left" vertical="top" wrapText="1"/>
    </xf>
    <xf numFmtId="166" fontId="18" fillId="2" borderId="0" xfId="14" applyNumberFormat="1" applyFont="1" applyFill="1" applyBorder="1" applyAlignment="1">
      <alignment horizontal="right" vertical="top"/>
    </xf>
    <xf numFmtId="0" fontId="18" fillId="4" borderId="12" xfId="0" applyFont="1" applyFill="1" applyBorder="1" applyAlignment="1">
      <alignment horizontal="left" vertical="top"/>
    </xf>
    <xf numFmtId="0" fontId="18" fillId="4" borderId="12" xfId="0" applyFont="1" applyFill="1" applyBorder="1" applyAlignment="1">
      <alignment vertical="top"/>
    </xf>
    <xf numFmtId="0" fontId="18" fillId="4" borderId="0" xfId="0" applyFont="1" applyFill="1" applyBorder="1" applyAlignment="1">
      <alignment vertical="top"/>
    </xf>
    <xf numFmtId="0" fontId="18" fillId="0" borderId="0" xfId="2271" applyFont="1" applyFill="1" applyAlignment="1">
      <alignment vertical="center"/>
    </xf>
    <xf numFmtId="0" fontId="18" fillId="0" borderId="0" xfId="764" applyFont="1" applyFill="1" applyAlignment="1">
      <alignment horizontal="right" vertical="center"/>
    </xf>
    <xf numFmtId="0" fontId="18" fillId="0" borderId="0" xfId="764" applyFont="1" applyFill="1" applyAlignment="1">
      <alignment horizontal="center" vertical="center"/>
    </xf>
    <xf numFmtId="39" fontId="18" fillId="0" borderId="0" xfId="764" applyNumberFormat="1" applyFont="1" applyFill="1" applyAlignment="1">
      <alignment horizontal="right" vertical="center"/>
    </xf>
    <xf numFmtId="39" fontId="18" fillId="0" borderId="0" xfId="2271" applyNumberFormat="1" applyFont="1" applyFill="1" applyAlignment="1">
      <alignment vertical="center"/>
    </xf>
    <xf numFmtId="0" fontId="18" fillId="0" borderId="0" xfId="2271" applyFont="1" applyFill="1" applyAlignment="1">
      <alignment horizontal="center" vertical="center"/>
    </xf>
    <xf numFmtId="39" fontId="18" fillId="0" borderId="2" xfId="764" applyNumberFormat="1" applyFont="1" applyFill="1" applyBorder="1" applyAlignment="1">
      <alignment horizontal="center" vertical="center" wrapText="1"/>
    </xf>
    <xf numFmtId="167" fontId="18" fillId="0" borderId="12" xfId="764" applyNumberFormat="1" applyFont="1" applyFill="1" applyBorder="1" applyAlignment="1">
      <alignment horizontal="center" vertical="center"/>
    </xf>
    <xf numFmtId="0" fontId="18" fillId="0" borderId="53" xfId="764" applyFont="1" applyFill="1" applyBorder="1" applyAlignment="1">
      <alignment horizontal="left" vertical="center" wrapText="1"/>
    </xf>
    <xf numFmtId="39" fontId="18" fillId="0" borderId="12" xfId="764" applyNumberFormat="1" applyFont="1" applyFill="1" applyBorder="1" applyAlignment="1">
      <alignment horizontal="center" vertical="center"/>
    </xf>
    <xf numFmtId="0" fontId="18" fillId="0" borderId="12" xfId="910" applyFont="1" applyFill="1" applyBorder="1" applyAlignment="1">
      <alignment horizontal="center" vertical="center" wrapText="1"/>
    </xf>
    <xf numFmtId="0" fontId="18" fillId="0" borderId="12" xfId="764" applyFont="1" applyFill="1" applyBorder="1" applyAlignment="1">
      <alignment horizontal="left" vertical="center" wrapText="1"/>
    </xf>
    <xf numFmtId="0" fontId="18" fillId="0" borderId="52" xfId="2273" applyFont="1" applyFill="1" applyBorder="1" applyAlignment="1">
      <alignment vertical="center"/>
    </xf>
    <xf numFmtId="0" fontId="18" fillId="0" borderId="53" xfId="910" applyFont="1" applyFill="1" applyBorder="1" applyAlignment="1">
      <alignment vertical="top" wrapText="1"/>
    </xf>
    <xf numFmtId="0" fontId="18" fillId="0" borderId="52" xfId="2273" applyFont="1" applyFill="1" applyBorder="1" applyAlignment="1"/>
    <xf numFmtId="0" fontId="18" fillId="0" borderId="58" xfId="2273" applyFont="1" applyFill="1" applyBorder="1" applyAlignment="1"/>
    <xf numFmtId="0" fontId="18" fillId="0" borderId="53" xfId="764" applyFont="1" applyFill="1" applyBorder="1" applyAlignment="1">
      <alignment horizontal="left" vertical="center"/>
    </xf>
    <xf numFmtId="0" fontId="18" fillId="0" borderId="12" xfId="764" applyFont="1" applyFill="1" applyBorder="1" applyAlignment="1">
      <alignment horizontal="center" vertical="center"/>
    </xf>
    <xf numFmtId="0" fontId="18" fillId="0" borderId="53" xfId="910" applyFont="1" applyFill="1" applyBorder="1" applyAlignment="1">
      <alignment horizontal="left" vertical="center" wrapText="1"/>
    </xf>
    <xf numFmtId="0" fontId="18" fillId="0" borderId="47" xfId="764" applyFont="1" applyFill="1" applyBorder="1" applyAlignment="1">
      <alignment horizontal="center" vertical="center"/>
    </xf>
    <xf numFmtId="0" fontId="18" fillId="0" borderId="12" xfId="764" applyFont="1" applyFill="1" applyBorder="1" applyAlignment="1">
      <alignment horizontal="center" vertical="center" wrapText="1"/>
    </xf>
    <xf numFmtId="37" fontId="18" fillId="0" borderId="12" xfId="764" applyNumberFormat="1" applyFont="1" applyFill="1" applyBorder="1" applyAlignment="1">
      <alignment horizontal="center" vertical="center"/>
    </xf>
    <xf numFmtId="0" fontId="18" fillId="0" borderId="41" xfId="910" applyFont="1" applyFill="1" applyBorder="1" applyAlignment="1">
      <alignment horizontal="left" vertical="center" wrapText="1"/>
    </xf>
    <xf numFmtId="0" fontId="18" fillId="0" borderId="53" xfId="764" applyFont="1" applyFill="1" applyBorder="1" applyAlignment="1">
      <alignment horizontal="center" vertical="center"/>
    </xf>
    <xf numFmtId="0" fontId="18" fillId="0" borderId="58" xfId="764" applyFont="1" applyFill="1" applyBorder="1" applyAlignment="1">
      <alignment horizontal="center" vertical="center" wrapText="1"/>
    </xf>
    <xf numFmtId="37" fontId="18" fillId="0" borderId="58" xfId="764" applyNumberFormat="1" applyFont="1" applyFill="1" applyBorder="1" applyAlignment="1">
      <alignment horizontal="center" vertical="center"/>
    </xf>
    <xf numFmtId="0" fontId="18" fillId="0" borderId="58" xfId="764" applyFont="1" applyFill="1" applyBorder="1" applyAlignment="1">
      <alignment horizontal="center" vertical="center"/>
    </xf>
    <xf numFmtId="0" fontId="18" fillId="0" borderId="12" xfId="910" applyFont="1" applyFill="1" applyBorder="1" applyAlignment="1">
      <alignment horizontal="left" vertical="top"/>
    </xf>
    <xf numFmtId="0" fontId="18" fillId="0" borderId="12" xfId="910" applyFont="1" applyFill="1" applyBorder="1" applyAlignment="1">
      <alignment horizontal="left" vertical="center"/>
    </xf>
    <xf numFmtId="0" fontId="18" fillId="0" borderId="0" xfId="910" applyFont="1" applyFill="1">
      <alignment horizontal="left" vertical="top" wrapText="1"/>
    </xf>
    <xf numFmtId="0" fontId="18" fillId="0" borderId="52" xfId="764" applyFont="1" applyFill="1" applyBorder="1" applyAlignment="1">
      <alignment horizontal="left" vertical="center"/>
    </xf>
    <xf numFmtId="0" fontId="18" fillId="0" borderId="58" xfId="910" applyNumberFormat="1" applyFont="1" applyFill="1" applyBorder="1" applyAlignment="1" applyProtection="1">
      <alignment horizontal="left" vertical="top" wrapText="1"/>
    </xf>
    <xf numFmtId="39" fontId="18" fillId="0" borderId="0" xfId="910" applyNumberFormat="1" applyFont="1" applyFill="1">
      <alignment horizontal="left" vertical="top" wrapText="1"/>
    </xf>
    <xf numFmtId="0" fontId="18" fillId="0" borderId="41" xfId="910" applyFont="1" applyFill="1" applyBorder="1" applyAlignment="1">
      <alignment horizontal="left" vertical="center"/>
    </xf>
    <xf numFmtId="0" fontId="18" fillId="0" borderId="12" xfId="20" applyFont="1" applyFill="1" applyBorder="1" applyAlignment="1">
      <alignment vertical="center"/>
    </xf>
    <xf numFmtId="0" fontId="18" fillId="0" borderId="12" xfId="929" applyFont="1" applyFill="1" applyBorder="1" applyAlignment="1">
      <alignment horizontal="left" vertical="top" wrapText="1"/>
    </xf>
    <xf numFmtId="0" fontId="20" fillId="0" borderId="12" xfId="929" applyFont="1" applyFill="1" applyBorder="1">
      <alignment horizontal="left" vertical="top" wrapText="1"/>
    </xf>
    <xf numFmtId="0" fontId="18" fillId="0" borderId="12" xfId="929" applyFont="1" applyFill="1" applyBorder="1">
      <alignment horizontal="left" vertical="top" wrapText="1"/>
    </xf>
    <xf numFmtId="49" fontId="18" fillId="2" borderId="12" xfId="0" applyNumberFormat="1" applyFont="1" applyFill="1" applyBorder="1" applyAlignment="1">
      <alignment vertical="top" wrapText="1"/>
    </xf>
    <xf numFmtId="0" fontId="19" fillId="0" borderId="0" xfId="0" applyFont="1" applyAlignment="1">
      <alignment horizontal="left" vertical="top" wrapText="1"/>
    </xf>
    <xf numFmtId="0" fontId="18" fillId="0" borderId="0" xfId="920" applyFont="1" applyFill="1"/>
    <xf numFmtId="0" fontId="18" fillId="0" borderId="0" xfId="2131" applyFont="1" applyFill="1" applyAlignment="1">
      <alignment horizontal="right"/>
    </xf>
    <xf numFmtId="0" fontId="18" fillId="0" borderId="0" xfId="920" applyFont="1" applyFill="1" applyAlignment="1">
      <alignment vertical="center"/>
    </xf>
    <xf numFmtId="49" fontId="18" fillId="0" borderId="0" xfId="2131" applyNumberFormat="1" applyFont="1" applyFill="1" applyBorder="1" applyAlignment="1">
      <alignment horizontal="right"/>
    </xf>
    <xf numFmtId="0" fontId="18" fillId="0" borderId="0" xfId="920" applyFont="1" applyFill="1" applyAlignment="1">
      <alignment horizontal="left" vertical="center"/>
    </xf>
    <xf numFmtId="0" fontId="18" fillId="0" borderId="0" xfId="920" applyFont="1" applyFill="1" applyAlignment="1">
      <alignment horizontal="center" wrapText="1"/>
    </xf>
    <xf numFmtId="0" fontId="18" fillId="0" borderId="12" xfId="2133" applyFont="1" applyFill="1" applyBorder="1" applyAlignment="1">
      <alignment horizontal="center" vertical="center" wrapText="1"/>
    </xf>
    <xf numFmtId="0" fontId="18" fillId="0" borderId="0" xfId="2133" applyFont="1" applyFill="1">
      <alignment horizontal="left" vertical="top" wrapText="1"/>
    </xf>
    <xf numFmtId="167" fontId="18" fillId="0" borderId="46" xfId="920" applyNumberFormat="1" applyFont="1" applyFill="1" applyBorder="1" applyAlignment="1">
      <alignment horizontal="center" vertical="center" wrapText="1"/>
    </xf>
    <xf numFmtId="167" fontId="18" fillId="0" borderId="12" xfId="920" applyNumberFormat="1" applyFont="1" applyFill="1" applyBorder="1" applyAlignment="1">
      <alignment horizontal="center" vertical="center" wrapText="1"/>
    </xf>
    <xf numFmtId="0" fontId="18" fillId="0" borderId="12" xfId="2131" applyFont="1" applyFill="1" applyBorder="1"/>
    <xf numFmtId="0" fontId="18" fillId="0" borderId="0" xfId="2131" applyFont="1" applyFill="1"/>
    <xf numFmtId="0" fontId="18" fillId="0" borderId="12" xfId="920" applyFont="1" applyFill="1" applyBorder="1"/>
    <xf numFmtId="49" fontId="18" fillId="0" borderId="46" xfId="920" applyNumberFormat="1" applyFont="1" applyFill="1" applyBorder="1" applyAlignment="1">
      <alignment horizontal="center" vertical="center" wrapText="1"/>
    </xf>
    <xf numFmtId="0" fontId="17" fillId="0" borderId="12" xfId="2131" applyFont="1" applyFill="1" applyBorder="1" applyAlignment="1">
      <alignment horizontal="left" vertical="center" wrapText="1"/>
    </xf>
    <xf numFmtId="49" fontId="18" fillId="0" borderId="12" xfId="920" applyNumberFormat="1" applyFont="1" applyFill="1" applyBorder="1" applyAlignment="1">
      <alignment horizontal="left" vertical="center" wrapText="1"/>
    </xf>
    <xf numFmtId="0" fontId="18" fillId="0" borderId="12" xfId="920" applyFont="1" applyFill="1" applyBorder="1" applyAlignment="1">
      <alignment horizontal="left" vertical="center" wrapText="1"/>
    </xf>
    <xf numFmtId="0" fontId="15" fillId="0" borderId="46" xfId="920" applyFont="1" applyFill="1" applyBorder="1" applyAlignment="1">
      <alignment horizontal="center" vertical="center" wrapText="1"/>
    </xf>
    <xf numFmtId="167" fontId="15" fillId="0" borderId="12" xfId="920" applyNumberFormat="1" applyFont="1" applyFill="1" applyBorder="1" applyAlignment="1">
      <alignment horizontal="center" vertical="center" wrapText="1"/>
    </xf>
    <xf numFmtId="0" fontId="18" fillId="0" borderId="12" xfId="1" applyFont="1" applyFill="1" applyBorder="1" applyAlignment="1">
      <alignment vertical="top" wrapText="1"/>
    </xf>
    <xf numFmtId="0" fontId="18" fillId="0" borderId="69" xfId="0" applyFont="1" applyFill="1" applyBorder="1" applyAlignment="1">
      <alignment horizontal="center" vertical="top" wrapText="1"/>
    </xf>
    <xf numFmtId="0" fontId="18" fillId="0" borderId="12" xfId="1" applyFont="1" applyFill="1" applyBorder="1" applyAlignment="1">
      <alignment horizontal="center" vertical="center" wrapText="1"/>
    </xf>
    <xf numFmtId="0" fontId="18" fillId="0" borderId="70" xfId="1" applyFont="1" applyFill="1" applyBorder="1" applyAlignment="1">
      <alignment horizontal="center" vertical="top" wrapText="1"/>
    </xf>
    <xf numFmtId="0" fontId="18" fillId="0" borderId="12" xfId="1" applyFont="1" applyFill="1" applyBorder="1" applyAlignment="1">
      <alignment wrapText="1"/>
    </xf>
    <xf numFmtId="0" fontId="18" fillId="0" borderId="71" xfId="1" applyFont="1" applyFill="1" applyBorder="1" applyAlignment="1">
      <alignment horizontal="left" vertical="top"/>
    </xf>
    <xf numFmtId="0" fontId="18" fillId="0" borderId="69" xfId="1" applyFont="1" applyFill="1" applyBorder="1" applyAlignment="1">
      <alignment horizontal="left" vertical="top"/>
    </xf>
    <xf numFmtId="167" fontId="18" fillId="0" borderId="12" xfId="1" applyNumberFormat="1" applyFont="1" applyFill="1" applyBorder="1" applyAlignment="1">
      <alignment horizontal="center" vertical="center" wrapText="1"/>
    </xf>
    <xf numFmtId="0" fontId="18" fillId="0" borderId="12" xfId="22" applyFont="1" applyFill="1" applyBorder="1" applyAlignment="1">
      <alignment horizontal="left" vertical="top" wrapText="1"/>
    </xf>
    <xf numFmtId="0" fontId="18" fillId="2" borderId="0" xfId="0" applyFont="1" applyFill="1" applyBorder="1" applyAlignment="1">
      <alignment horizontal="left" vertical="top" wrapText="1"/>
    </xf>
    <xf numFmtId="0" fontId="17" fillId="4" borderId="0" xfId="0" applyFont="1" applyFill="1" applyBorder="1" applyAlignment="1">
      <alignment vertical="top" wrapText="1"/>
    </xf>
    <xf numFmtId="0" fontId="18" fillId="0" borderId="0" xfId="1" applyFont="1" applyFill="1" applyBorder="1" applyAlignment="1">
      <alignment horizontal="left" vertical="top"/>
    </xf>
    <xf numFmtId="167" fontId="18" fillId="0" borderId="0" xfId="1" applyNumberFormat="1" applyFont="1" applyFill="1" applyBorder="1" applyAlignment="1">
      <alignment horizontal="center" vertical="center" wrapText="1"/>
    </xf>
    <xf numFmtId="0" fontId="18" fillId="0" borderId="72" xfId="22" applyFont="1" applyFill="1" applyBorder="1" applyAlignment="1">
      <alignment horizontal="center" vertical="center" wrapText="1"/>
    </xf>
    <xf numFmtId="0" fontId="18" fillId="0" borderId="72" xfId="22" applyFont="1" applyFill="1" applyBorder="1" applyAlignment="1">
      <alignment horizontal="center" vertical="center"/>
    </xf>
    <xf numFmtId="0" fontId="17" fillId="0" borderId="72" xfId="22" applyFont="1" applyFill="1" applyBorder="1" applyAlignment="1">
      <alignment horizontal="left" vertical="top" wrapText="1"/>
    </xf>
    <xf numFmtId="0" fontId="18" fillId="0" borderId="72" xfId="22" applyFont="1" applyFill="1" applyBorder="1" applyAlignment="1">
      <alignment horizontal="left" vertical="center" wrapText="1"/>
    </xf>
    <xf numFmtId="0" fontId="18" fillId="0" borderId="72" xfId="22" applyFont="1" applyFill="1" applyBorder="1" applyAlignment="1">
      <alignment horizontal="left" vertical="top" wrapText="1"/>
    </xf>
    <xf numFmtId="167" fontId="18" fillId="0" borderId="72" xfId="22" applyNumberFormat="1" applyFont="1" applyFill="1" applyBorder="1" applyAlignment="1">
      <alignment horizontal="center" vertical="center"/>
    </xf>
    <xf numFmtId="0" fontId="18" fillId="0" borderId="72" xfId="22" applyFont="1" applyFill="1" applyBorder="1" applyAlignment="1">
      <alignment horizontal="center" vertical="top" wrapText="1"/>
    </xf>
    <xf numFmtId="0" fontId="107" fillId="0" borderId="0" xfId="22" applyFont="1" applyFill="1"/>
    <xf numFmtId="0" fontId="17" fillId="0" borderId="0" xfId="22" applyFont="1" applyFill="1" applyAlignment="1">
      <alignment horizontal="left" vertical="top" wrapText="1"/>
    </xf>
    <xf numFmtId="0" fontId="18" fillId="0" borderId="0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right" vertical="top" wrapText="1"/>
    </xf>
    <xf numFmtId="0" fontId="18" fillId="0" borderId="0" xfId="0" applyFont="1" applyFill="1" applyBorder="1" applyAlignment="1">
      <alignment vertical="top"/>
    </xf>
    <xf numFmtId="166" fontId="18" fillId="0" borderId="0" xfId="14" applyNumberFormat="1" applyFont="1" applyFill="1" applyBorder="1" applyAlignment="1">
      <alignment horizontal="right" vertical="top"/>
    </xf>
    <xf numFmtId="0" fontId="17" fillId="0" borderId="1" xfId="0" applyFont="1" applyFill="1" applyBorder="1" applyAlignment="1">
      <alignment vertical="top" wrapText="1"/>
    </xf>
    <xf numFmtId="0" fontId="18" fillId="0" borderId="1" xfId="0" applyFont="1" applyFill="1" applyBorder="1" applyAlignment="1">
      <alignment horizontal="left" vertical="top" wrapText="1"/>
    </xf>
    <xf numFmtId="0" fontId="17" fillId="0" borderId="2" xfId="0" applyFont="1" applyFill="1" applyBorder="1" applyAlignment="1">
      <alignment vertical="top" wrapText="1"/>
    </xf>
    <xf numFmtId="0" fontId="18" fillId="0" borderId="0" xfId="22" applyFont="1" applyFill="1" applyBorder="1" applyAlignment="1">
      <alignment horizontal="left" vertical="top"/>
    </xf>
    <xf numFmtId="0" fontId="18" fillId="0" borderId="8" xfId="0" applyFont="1" applyFill="1" applyBorder="1" applyAlignment="1">
      <alignment vertical="center" wrapText="1"/>
    </xf>
    <xf numFmtId="0" fontId="18" fillId="0" borderId="8" xfId="0" applyFont="1" applyFill="1" applyBorder="1" applyAlignment="1">
      <alignment horizontal="left" vertical="top" wrapText="1"/>
    </xf>
    <xf numFmtId="0" fontId="17" fillId="0" borderId="22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horizontal="center" vertical="top" wrapText="1"/>
    </xf>
    <xf numFmtId="0" fontId="17" fillId="0" borderId="8" xfId="0" applyFont="1" applyFill="1" applyBorder="1"/>
    <xf numFmtId="0" fontId="17" fillId="0" borderId="8" xfId="0" applyFont="1" applyFill="1" applyBorder="1" applyAlignment="1">
      <alignment horizontal="left" vertical="top" wrapText="1"/>
    </xf>
    <xf numFmtId="0" fontId="17" fillId="0" borderId="10" xfId="0" applyFont="1" applyFill="1" applyBorder="1" applyAlignment="1">
      <alignment horizontal="left" vertical="top" wrapText="1"/>
    </xf>
    <xf numFmtId="0" fontId="20" fillId="0" borderId="10" xfId="0" applyFont="1" applyFill="1" applyBorder="1" applyAlignment="1">
      <alignment horizontal="left" vertical="top" wrapText="1"/>
    </xf>
    <xf numFmtId="168" fontId="18" fillId="0" borderId="12" xfId="25" applyNumberFormat="1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168" fontId="18" fillId="0" borderId="0" xfId="25" applyNumberFormat="1" applyFont="1" applyFill="1" applyBorder="1" applyAlignment="1">
      <alignment horizontal="left" vertical="center" wrapText="1"/>
    </xf>
    <xf numFmtId="0" fontId="18" fillId="0" borderId="12" xfId="22" applyFont="1" applyFill="1" applyBorder="1" applyAlignment="1">
      <alignment vertical="top" wrapText="1"/>
    </xf>
    <xf numFmtId="0" fontId="18" fillId="0" borderId="0" xfId="22" applyFont="1" applyFill="1" applyBorder="1" applyAlignment="1">
      <alignment vertical="top" wrapText="1"/>
    </xf>
    <xf numFmtId="0" fontId="18" fillId="0" borderId="12" xfId="0" applyFont="1" applyFill="1" applyBorder="1" applyAlignment="1">
      <alignment horizontal="left" vertical="center" wrapText="1"/>
    </xf>
    <xf numFmtId="0" fontId="20" fillId="0" borderId="12" xfId="0" applyFont="1" applyFill="1" applyBorder="1" applyAlignment="1">
      <alignment horizontal="left" vertical="center" wrapText="1"/>
    </xf>
    <xf numFmtId="0" fontId="18" fillId="0" borderId="12" xfId="0" applyFont="1" applyFill="1" applyBorder="1" applyAlignment="1">
      <alignment horizontal="center" vertical="center" wrapText="1"/>
    </xf>
    <xf numFmtId="179" fontId="18" fillId="0" borderId="12" xfId="14" applyNumberFormat="1" applyFont="1" applyFill="1" applyBorder="1" applyAlignment="1">
      <alignment horizontal="right" vertical="top"/>
    </xf>
    <xf numFmtId="166" fontId="18" fillId="0" borderId="12" xfId="14" applyNumberFormat="1" applyFont="1" applyFill="1" applyBorder="1" applyAlignment="1">
      <alignment horizontal="right" vertical="top"/>
    </xf>
    <xf numFmtId="166" fontId="18" fillId="0" borderId="0" xfId="14" applyNumberFormat="1" applyFont="1" applyFill="1" applyBorder="1" applyAlignment="1">
      <alignment horizontal="center" vertical="top"/>
    </xf>
    <xf numFmtId="0" fontId="132" fillId="0" borderId="12" xfId="0" applyFont="1" applyFill="1" applyBorder="1" applyAlignment="1">
      <alignment horizontal="left" vertical="top" wrapText="1"/>
    </xf>
    <xf numFmtId="0" fontId="18" fillId="0" borderId="60" xfId="0" applyFont="1" applyFill="1" applyBorder="1" applyAlignment="1">
      <alignment horizontal="center" vertical="top" wrapText="1"/>
    </xf>
    <xf numFmtId="0" fontId="18" fillId="0" borderId="0" xfId="0" applyFont="1" applyFill="1" applyAlignment="1">
      <alignment horizontal="left" vertical="top" wrapText="1"/>
    </xf>
    <xf numFmtId="0" fontId="132" fillId="0" borderId="2" xfId="0" applyFont="1" applyFill="1" applyBorder="1" applyAlignment="1">
      <alignment horizontal="left" vertical="top" wrapText="1"/>
    </xf>
    <xf numFmtId="0" fontId="18" fillId="0" borderId="2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vertical="top" wrapText="1"/>
    </xf>
    <xf numFmtId="0" fontId="18" fillId="0" borderId="0" xfId="22" applyFont="1" applyFill="1" applyAlignment="1">
      <alignment horizontal="center" vertical="center" wrapText="1"/>
    </xf>
    <xf numFmtId="0" fontId="17" fillId="0" borderId="0" xfId="22" applyFont="1" applyFill="1" applyAlignment="1">
      <alignment horizontal="center" vertical="center" wrapText="1"/>
    </xf>
    <xf numFmtId="0" fontId="17" fillId="0" borderId="0" xfId="22" applyFont="1" applyFill="1" applyAlignment="1">
      <alignment vertical="center"/>
    </xf>
    <xf numFmtId="0" fontId="18" fillId="0" borderId="0" xfId="22" applyFont="1" applyFill="1" applyAlignment="1">
      <alignment horizontal="center" vertical="top"/>
    </xf>
    <xf numFmtId="0" fontId="18" fillId="0" borderId="0" xfId="22" applyFont="1" applyFill="1" applyAlignment="1">
      <alignment horizontal="left" vertical="top" wrapText="1"/>
    </xf>
    <xf numFmtId="0" fontId="18" fillId="0" borderId="12" xfId="22" applyFont="1" applyFill="1" applyBorder="1"/>
    <xf numFmtId="0" fontId="17" fillId="0" borderId="0" xfId="22" applyFont="1" applyFill="1" applyAlignment="1">
      <alignment vertical="center" wrapText="1"/>
    </xf>
    <xf numFmtId="0" fontId="17" fillId="0" borderId="0" xfId="22" applyFont="1" applyFill="1" applyAlignment="1">
      <alignment horizontal="center" vertical="center"/>
    </xf>
    <xf numFmtId="0" fontId="18" fillId="0" borderId="0" xfId="22" applyFont="1" applyFill="1" applyAlignment="1">
      <alignment horizontal="left" vertical="top"/>
    </xf>
    <xf numFmtId="0" fontId="18" fillId="0" borderId="72" xfId="22" applyFont="1" applyFill="1" applyBorder="1" applyAlignment="1">
      <alignment vertical="top" wrapText="1"/>
    </xf>
    <xf numFmtId="0" fontId="18" fillId="0" borderId="72" xfId="22" applyFont="1" applyFill="1" applyBorder="1"/>
    <xf numFmtId="0" fontId="18" fillId="2" borderId="12" xfId="764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8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top" wrapText="1"/>
    </xf>
    <xf numFmtId="0" fontId="18" fillId="0" borderId="12" xfId="0" applyFont="1" applyFill="1" applyBorder="1" applyAlignment="1">
      <alignment horizontal="center" vertical="top" wrapText="1"/>
    </xf>
    <xf numFmtId="0" fontId="18" fillId="0" borderId="0" xfId="2270" applyFont="1" applyFill="1" applyAlignment="1">
      <alignment horizontal="right" vertical="center"/>
    </xf>
    <xf numFmtId="0" fontId="18" fillId="0" borderId="0" xfId="910" applyNumberFormat="1" applyFont="1" applyFill="1" applyAlignment="1">
      <alignment horizontal="center" vertical="center" wrapText="1"/>
    </xf>
    <xf numFmtId="167" fontId="18" fillId="0" borderId="0" xfId="910" applyNumberFormat="1" applyFont="1" applyFill="1" applyBorder="1" applyAlignment="1">
      <alignment horizontal="right" vertical="center" wrapText="1"/>
    </xf>
    <xf numFmtId="49" fontId="21" fillId="0" borderId="52" xfId="910" applyNumberFormat="1" applyFont="1" applyFill="1" applyBorder="1" applyAlignment="1">
      <alignment horizontal="center" vertical="center" wrapText="1"/>
    </xf>
    <xf numFmtId="49" fontId="21" fillId="0" borderId="48" xfId="910" applyNumberFormat="1" applyFont="1" applyFill="1" applyBorder="1" applyAlignment="1">
      <alignment horizontal="center" vertical="center" wrapText="1"/>
    </xf>
    <xf numFmtId="49" fontId="21" fillId="0" borderId="54" xfId="910" applyNumberFormat="1" applyFont="1" applyFill="1" applyBorder="1" applyAlignment="1">
      <alignment horizontal="center" vertical="center" wrapText="1"/>
    </xf>
    <xf numFmtId="49" fontId="21" fillId="0" borderId="55" xfId="910" applyNumberFormat="1" applyFont="1" applyFill="1" applyBorder="1" applyAlignment="1">
      <alignment horizontal="center" vertical="center" wrapText="1"/>
    </xf>
    <xf numFmtId="0" fontId="21" fillId="0" borderId="47" xfId="910" applyNumberFormat="1" applyFont="1" applyFill="1" applyBorder="1" applyAlignment="1">
      <alignment horizontal="center" vertical="center" wrapText="1"/>
    </xf>
    <xf numFmtId="0" fontId="21" fillId="0" borderId="33" xfId="910" applyNumberFormat="1" applyFont="1" applyFill="1" applyBorder="1" applyAlignment="1">
      <alignment horizontal="center" vertical="center" wrapText="1"/>
    </xf>
    <xf numFmtId="0" fontId="21" fillId="0" borderId="2" xfId="910" applyNumberFormat="1" applyFont="1" applyFill="1" applyBorder="1" applyAlignment="1">
      <alignment horizontal="center" vertical="center" wrapText="1"/>
    </xf>
    <xf numFmtId="167" fontId="18" fillId="2" borderId="41" xfId="910" applyNumberFormat="1" applyFont="1" applyFill="1" applyBorder="1" applyAlignment="1">
      <alignment horizontal="center" vertical="center" wrapText="1"/>
    </xf>
    <xf numFmtId="167" fontId="18" fillId="2" borderId="53" xfId="910" applyNumberFormat="1" applyFont="1" applyFill="1" applyBorder="1" applyAlignment="1">
      <alignment horizontal="center" vertical="center" wrapText="1"/>
    </xf>
    <xf numFmtId="167" fontId="18" fillId="2" borderId="46" xfId="910" applyNumberFormat="1" applyFont="1" applyFill="1" applyBorder="1" applyAlignment="1">
      <alignment horizontal="center" vertical="center" wrapText="1"/>
    </xf>
    <xf numFmtId="167" fontId="21" fillId="0" borderId="48" xfId="910" applyNumberFormat="1" applyFont="1" applyFill="1" applyBorder="1" applyAlignment="1">
      <alignment horizontal="center" vertical="center" wrapText="1"/>
    </xf>
    <xf numFmtId="167" fontId="21" fillId="0" borderId="55" xfId="910" applyNumberFormat="1" applyFont="1" applyFill="1" applyBorder="1" applyAlignment="1">
      <alignment horizontal="center" vertical="center" wrapText="1"/>
    </xf>
    <xf numFmtId="167" fontId="21" fillId="0" borderId="41" xfId="910" applyNumberFormat="1" applyFont="1" applyFill="1" applyBorder="1" applyAlignment="1">
      <alignment horizontal="center" vertical="center" wrapText="1"/>
    </xf>
    <xf numFmtId="167" fontId="21" fillId="0" borderId="53" xfId="910" applyNumberFormat="1" applyFont="1" applyFill="1" applyBorder="1" applyAlignment="1">
      <alignment horizontal="center" vertical="center" wrapText="1"/>
    </xf>
    <xf numFmtId="167" fontId="21" fillId="0" borderId="46" xfId="91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17" fillId="0" borderId="40" xfId="2221" applyFont="1" applyFill="1" applyBorder="1" applyAlignment="1">
      <alignment horizontal="center" vertical="center"/>
    </xf>
    <xf numFmtId="0" fontId="17" fillId="0" borderId="40" xfId="222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0" fontId="17" fillId="0" borderId="0" xfId="0" applyFont="1" applyAlignment="1">
      <alignment horizontal="center" wrapText="1"/>
    </xf>
    <xf numFmtId="0" fontId="17" fillId="0" borderId="3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8" fillId="0" borderId="0" xfId="2274" applyFont="1" applyFill="1" applyAlignment="1">
      <alignment horizontal="center" vertical="center" wrapText="1"/>
    </xf>
    <xf numFmtId="0" fontId="18" fillId="0" borderId="41" xfId="2133" applyFont="1" applyFill="1" applyBorder="1" applyAlignment="1">
      <alignment horizontal="center" vertical="center" wrapText="1"/>
    </xf>
    <xf numFmtId="0" fontId="18" fillId="0" borderId="46" xfId="2133" applyFont="1" applyFill="1" applyBorder="1" applyAlignment="1">
      <alignment horizontal="center" vertical="center" wrapText="1"/>
    </xf>
    <xf numFmtId="0" fontId="18" fillId="0" borderId="47" xfId="2133" applyFont="1" applyFill="1" applyBorder="1" applyAlignment="1">
      <alignment horizontal="center" vertical="center" wrapText="1"/>
    </xf>
    <xf numFmtId="0" fontId="18" fillId="0" borderId="2" xfId="2133" applyFont="1" applyFill="1" applyBorder="1" applyAlignment="1">
      <alignment horizontal="center" vertical="center" wrapText="1"/>
    </xf>
    <xf numFmtId="0" fontId="18" fillId="4" borderId="0" xfId="2270" applyFont="1" applyFill="1" applyAlignment="1">
      <alignment horizontal="right" vertical="center"/>
    </xf>
    <xf numFmtId="0" fontId="18" fillId="4" borderId="0" xfId="910" applyNumberFormat="1" applyFont="1" applyFill="1" applyBorder="1" applyAlignment="1">
      <alignment horizontal="center" vertical="center" wrapText="1"/>
    </xf>
    <xf numFmtId="0" fontId="21" fillId="0" borderId="58" xfId="910" applyNumberFormat="1" applyFont="1" applyFill="1" applyBorder="1" applyAlignment="1">
      <alignment horizontal="center" vertical="center" wrapText="1"/>
    </xf>
    <xf numFmtId="0" fontId="21" fillId="0" borderId="0" xfId="910" applyNumberFormat="1" applyFont="1" applyFill="1" applyBorder="1" applyAlignment="1">
      <alignment horizontal="center" vertical="center" wrapText="1"/>
    </xf>
    <xf numFmtId="0" fontId="21" fillId="0" borderId="39" xfId="910" applyNumberFormat="1" applyFont="1" applyFill="1" applyBorder="1" applyAlignment="1">
      <alignment horizontal="center" vertical="center" wrapText="1"/>
    </xf>
    <xf numFmtId="169" fontId="21" fillId="4" borderId="12" xfId="910" applyNumberFormat="1" applyFont="1" applyFill="1" applyBorder="1" applyAlignment="1">
      <alignment horizontal="center" vertical="center" wrapText="1"/>
    </xf>
    <xf numFmtId="0" fontId="18" fillId="2" borderId="41" xfId="0" applyFont="1" applyFill="1" applyBorder="1" applyAlignment="1">
      <alignment horizontal="left" vertical="top" wrapText="1"/>
    </xf>
    <xf numFmtId="0" fontId="18" fillId="2" borderId="46" xfId="0" applyFont="1" applyFill="1" applyBorder="1" applyAlignment="1">
      <alignment horizontal="left" vertical="top" wrapText="1"/>
    </xf>
    <xf numFmtId="0" fontId="18" fillId="4" borderId="0" xfId="0" applyFont="1" applyFill="1" applyBorder="1" applyAlignment="1">
      <alignment horizontal="left" vertical="top" wrapText="1"/>
    </xf>
    <xf numFmtId="0" fontId="18" fillId="4" borderId="47" xfId="0" applyFont="1" applyFill="1" applyBorder="1" applyAlignment="1">
      <alignment horizontal="left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20" fillId="4" borderId="47" xfId="0" applyFont="1" applyFill="1" applyBorder="1" applyAlignment="1">
      <alignment horizontal="left" vertical="center" wrapText="1"/>
    </xf>
    <xf numFmtId="0" fontId="20" fillId="4" borderId="2" xfId="0" applyFont="1" applyFill="1" applyBorder="1" applyAlignment="1">
      <alignment horizontal="left" vertical="center" wrapText="1"/>
    </xf>
    <xf numFmtId="0" fontId="18" fillId="2" borderId="12" xfId="0" applyFont="1" applyFill="1" applyBorder="1" applyAlignment="1">
      <alignment horizontal="center" vertical="top" wrapText="1"/>
    </xf>
    <xf numFmtId="0" fontId="18" fillId="4" borderId="33" xfId="0" applyFont="1" applyFill="1" applyBorder="1" applyAlignment="1">
      <alignment horizontal="center" vertical="top" wrapText="1"/>
    </xf>
    <xf numFmtId="0" fontId="18" fillId="4" borderId="2" xfId="0" applyFont="1" applyFill="1" applyBorder="1" applyAlignment="1">
      <alignment horizontal="center" vertical="top" wrapText="1"/>
    </xf>
    <xf numFmtId="0" fontId="18" fillId="2" borderId="52" xfId="0" applyFont="1" applyFill="1" applyBorder="1" applyAlignment="1">
      <alignment horizontal="center" vertical="top" wrapText="1"/>
    </xf>
    <xf numFmtId="0" fontId="18" fillId="2" borderId="48" xfId="0" applyFont="1" applyFill="1" applyBorder="1" applyAlignment="1">
      <alignment horizontal="center" vertical="top" wrapText="1"/>
    </xf>
    <xf numFmtId="0" fontId="18" fillId="2" borderId="47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20" fillId="2" borderId="47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8" fillId="2" borderId="9" xfId="0" applyFont="1" applyFill="1" applyBorder="1" applyAlignment="1">
      <alignment horizontal="left" vertical="center" wrapText="1"/>
    </xf>
    <xf numFmtId="0" fontId="18" fillId="2" borderId="11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horizontal="center"/>
    </xf>
    <xf numFmtId="0" fontId="18" fillId="2" borderId="8" xfId="0" applyFont="1" applyFill="1" applyBorder="1" applyAlignment="1">
      <alignment horizontal="center" vertical="center" wrapText="1"/>
    </xf>
    <xf numFmtId="0" fontId="18" fillId="0" borderId="71" xfId="1" applyFont="1" applyFill="1" applyBorder="1" applyAlignment="1">
      <alignment horizontal="center" wrapText="1"/>
    </xf>
    <xf numFmtId="0" fontId="18" fillId="0" borderId="69" xfId="1" applyFont="1" applyFill="1" applyBorder="1" applyAlignment="1">
      <alignment horizontal="center" wrapText="1"/>
    </xf>
    <xf numFmtId="0" fontId="18" fillId="0" borderId="56" xfId="0" applyFont="1" applyBorder="1" applyAlignment="1">
      <alignment horizontal="center" vertical="top" wrapText="1"/>
    </xf>
    <xf numFmtId="0" fontId="18" fillId="0" borderId="59" xfId="0" applyFont="1" applyBorder="1" applyAlignment="1">
      <alignment horizontal="center" vertical="top" wrapText="1"/>
    </xf>
    <xf numFmtId="0" fontId="20" fillId="0" borderId="41" xfId="0" applyFont="1" applyFill="1" applyBorder="1" applyAlignment="1">
      <alignment horizontal="left" vertical="center" wrapText="1"/>
    </xf>
    <xf numFmtId="0" fontId="20" fillId="0" borderId="46" xfId="0" applyFont="1" applyFill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top" wrapText="1"/>
    </xf>
    <xf numFmtId="0" fontId="18" fillId="0" borderId="41" xfId="0" applyFont="1" applyFill="1" applyBorder="1" applyAlignment="1">
      <alignment horizontal="left" vertical="top" wrapText="1"/>
    </xf>
    <xf numFmtId="0" fontId="18" fillId="0" borderId="46" xfId="0" applyFont="1" applyFill="1" applyBorder="1" applyAlignment="1">
      <alignment horizontal="left" vertical="top" wrapText="1"/>
    </xf>
    <xf numFmtId="0" fontId="18" fillId="0" borderId="47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20" fillId="0" borderId="47" xfId="0" applyFont="1" applyFill="1" applyBorder="1" applyAlignment="1">
      <alignment horizontal="left" vertical="center" wrapText="1"/>
    </xf>
    <xf numFmtId="0" fontId="20" fillId="0" borderId="2" xfId="0" applyFont="1" applyFill="1" applyBorder="1" applyAlignment="1">
      <alignment horizontal="left" vertical="center" wrapText="1"/>
    </xf>
    <xf numFmtId="0" fontId="18" fillId="0" borderId="33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8" fillId="0" borderId="52" xfId="0" applyFont="1" applyFill="1" applyBorder="1" applyAlignment="1">
      <alignment horizontal="center" vertical="top" wrapText="1"/>
    </xf>
    <xf numFmtId="0" fontId="18" fillId="0" borderId="48" xfId="0" applyFont="1" applyFill="1" applyBorder="1" applyAlignment="1">
      <alignment horizontal="center" vertical="top" wrapText="1"/>
    </xf>
    <xf numFmtId="0" fontId="18" fillId="0" borderId="0" xfId="22" applyFont="1" applyFill="1" applyAlignment="1">
      <alignment horizontal="center" vertical="top"/>
    </xf>
    <xf numFmtId="0" fontId="18" fillId="0" borderId="0" xfId="22" applyFont="1" applyFill="1" applyBorder="1" applyAlignment="1">
      <alignment horizontal="left" vertical="top" wrapText="1"/>
    </xf>
    <xf numFmtId="0" fontId="18" fillId="0" borderId="0" xfId="22" applyFont="1" applyFill="1" applyAlignment="1">
      <alignment horizontal="center" vertical="center" wrapText="1"/>
    </xf>
    <xf numFmtId="0" fontId="17" fillId="0" borderId="0" xfId="22" applyFont="1" applyFill="1" applyAlignment="1">
      <alignment horizontal="center" vertical="center" wrapText="1"/>
    </xf>
    <xf numFmtId="0" fontId="18" fillId="0" borderId="12" xfId="0" applyFont="1" applyFill="1" applyBorder="1" applyAlignment="1">
      <alignment horizontal="left" vertical="top" wrapText="1"/>
    </xf>
    <xf numFmtId="0" fontId="18" fillId="0" borderId="12" xfId="22" applyFont="1" applyFill="1" applyBorder="1" applyAlignment="1">
      <alignment horizontal="center" vertical="top" wrapText="1"/>
    </xf>
    <xf numFmtId="0" fontId="18" fillId="0" borderId="12" xfId="22" applyFont="1" applyFill="1" applyBorder="1" applyAlignment="1">
      <alignment horizontal="left" vertical="top" wrapText="1"/>
    </xf>
    <xf numFmtId="0" fontId="18" fillId="0" borderId="0" xfId="22" applyFont="1" applyFill="1" applyAlignment="1">
      <alignment horizontal="left" vertical="top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left" vertical="center" wrapText="1"/>
    </xf>
    <xf numFmtId="0" fontId="18" fillId="0" borderId="11" xfId="0" applyFont="1" applyFill="1" applyBorder="1" applyAlignment="1">
      <alignment horizontal="left" vertical="center" wrapText="1"/>
    </xf>
    <xf numFmtId="0" fontId="18" fillId="0" borderId="56" xfId="0" applyFont="1" applyFill="1" applyBorder="1" applyAlignment="1">
      <alignment horizontal="center" vertical="top" wrapText="1"/>
    </xf>
    <xf numFmtId="0" fontId="18" fillId="0" borderId="59" xfId="0" applyFont="1" applyFill="1" applyBorder="1" applyAlignment="1">
      <alignment horizontal="center" vertical="top" wrapText="1"/>
    </xf>
    <xf numFmtId="0" fontId="18" fillId="0" borderId="63" xfId="764" applyFont="1" applyFill="1" applyBorder="1" applyAlignment="1">
      <alignment horizontal="left" vertical="center" wrapText="1"/>
    </xf>
    <xf numFmtId="0" fontId="18" fillId="0" borderId="53" xfId="764" applyFont="1" applyFill="1" applyBorder="1" applyAlignment="1">
      <alignment horizontal="left" vertical="center" wrapText="1"/>
    </xf>
    <xf numFmtId="0" fontId="18" fillId="0" borderId="46" xfId="764" applyFont="1" applyFill="1" applyBorder="1" applyAlignment="1">
      <alignment horizontal="left" vertical="center" wrapText="1"/>
    </xf>
    <xf numFmtId="0" fontId="18" fillId="0" borderId="41" xfId="910" applyFont="1" applyFill="1" applyBorder="1" applyAlignment="1">
      <alignment horizontal="left" vertical="top" wrapText="1"/>
    </xf>
    <xf numFmtId="0" fontId="18" fillId="0" borderId="53" xfId="910" applyFont="1" applyFill="1" applyBorder="1" applyAlignment="1">
      <alignment horizontal="left" vertical="top" wrapText="1"/>
    </xf>
    <xf numFmtId="0" fontId="18" fillId="0" borderId="58" xfId="764" applyFont="1" applyFill="1" applyBorder="1" applyAlignment="1">
      <alignment horizontal="left" vertical="center" wrapText="1"/>
    </xf>
    <xf numFmtId="0" fontId="18" fillId="0" borderId="0" xfId="764" applyFont="1" applyFill="1" applyAlignment="1">
      <alignment horizontal="right" vertical="center"/>
    </xf>
    <xf numFmtId="0" fontId="18" fillId="0" borderId="0" xfId="764" applyFont="1" applyFill="1" applyAlignment="1">
      <alignment horizontal="center" vertical="center" wrapText="1"/>
    </xf>
    <xf numFmtId="0" fontId="18" fillId="0" borderId="51" xfId="2271" applyFont="1" applyFill="1" applyBorder="1" applyAlignment="1">
      <alignment horizontal="center" vertical="center"/>
    </xf>
    <xf numFmtId="0" fontId="18" fillId="0" borderId="62" xfId="2271" applyFont="1" applyFill="1" applyBorder="1" applyAlignment="1">
      <alignment horizontal="center" vertical="center"/>
    </xf>
    <xf numFmtId="0" fontId="18" fillId="0" borderId="51" xfId="764" applyFont="1" applyFill="1" applyBorder="1" applyAlignment="1">
      <alignment horizontal="center" vertical="center"/>
    </xf>
    <xf numFmtId="0" fontId="18" fillId="0" borderId="62" xfId="764" applyFont="1" applyFill="1" applyBorder="1" applyAlignment="1">
      <alignment horizontal="center" vertical="center"/>
    </xf>
    <xf numFmtId="0" fontId="18" fillId="0" borderId="51" xfId="764" applyFont="1" applyFill="1" applyBorder="1" applyAlignment="1">
      <alignment horizontal="center" vertical="center" wrapText="1"/>
    </xf>
    <xf numFmtId="0" fontId="18" fillId="0" borderId="62" xfId="764" applyFont="1" applyFill="1" applyBorder="1" applyAlignment="1">
      <alignment horizontal="center" vertical="center" wrapText="1"/>
    </xf>
    <xf numFmtId="0" fontId="18" fillId="0" borderId="61" xfId="764" applyFont="1" applyFill="1" applyBorder="1" applyAlignment="1">
      <alignment horizontal="center" vertical="center" wrapText="1"/>
    </xf>
    <xf numFmtId="0" fontId="18" fillId="0" borderId="12" xfId="764" applyFont="1" applyFill="1" applyBorder="1" applyAlignment="1">
      <alignment horizontal="center" vertical="center" wrapText="1"/>
    </xf>
  </cellXfs>
  <cellStyles count="2498">
    <cellStyle name=" 1" xfId="27"/>
    <cellStyle name="_artabyuje" xfId="28"/>
    <cellStyle name="_artabyuje 2" xfId="29"/>
    <cellStyle name="_artabyuje_3.Havelvacner_N1_12 23.01.2018" xfId="30"/>
    <cellStyle name="20% - Accent1 2" xfId="31"/>
    <cellStyle name="20% - Accent1 2 2" xfId="32"/>
    <cellStyle name="20% - Accent1 2 2 2" xfId="33"/>
    <cellStyle name="20% - Accent1 2 2 2 2" xfId="34"/>
    <cellStyle name="20% - Accent1 2 2 2 2 2" xfId="35"/>
    <cellStyle name="20% - Accent1 2 2 2 2 2 2" xfId="1426"/>
    <cellStyle name="20% - Accent1 2 2 2 2 3" xfId="1118"/>
    <cellStyle name="20% - Accent1 2 2 2 2 3 2" xfId="1427"/>
    <cellStyle name="20% - Accent1 2 2 2 2 4" xfId="1428"/>
    <cellStyle name="20% - Accent1 2 2 2 3" xfId="36"/>
    <cellStyle name="20% - Accent1 2 2 2 3 2" xfId="37"/>
    <cellStyle name="20% - Accent1 2 2 2 3 2 2" xfId="1429"/>
    <cellStyle name="20% - Accent1 2 2 2 3 3" xfId="1119"/>
    <cellStyle name="20% - Accent1 2 2 2 3 3 2" xfId="1430"/>
    <cellStyle name="20% - Accent1 2 2 2 3 4" xfId="1431"/>
    <cellStyle name="20% - Accent1 2 2 2 4" xfId="38"/>
    <cellStyle name="20% - Accent1 2 2 2 4 2" xfId="1432"/>
    <cellStyle name="20% - Accent1 2 2 2 5" xfId="1120"/>
    <cellStyle name="20% - Accent1 2 2 2 5 2" xfId="1433"/>
    <cellStyle name="20% - Accent1 2 2 2 6" xfId="1434"/>
    <cellStyle name="20% - Accent1 2 2 3" xfId="39"/>
    <cellStyle name="20% - Accent1 2 2 3 2" xfId="40"/>
    <cellStyle name="20% - Accent1 2 2 3 2 2" xfId="1435"/>
    <cellStyle name="20% - Accent1 2 2 3 3" xfId="1121"/>
    <cellStyle name="20% - Accent1 2 2 3 3 2" xfId="1436"/>
    <cellStyle name="20% - Accent1 2 2 3 4" xfId="1437"/>
    <cellStyle name="20% - Accent1 2 2 4" xfId="41"/>
    <cellStyle name="20% - Accent1 2 2 4 2" xfId="42"/>
    <cellStyle name="20% - Accent1 2 2 4 2 2" xfId="1438"/>
    <cellStyle name="20% - Accent1 2 2 4 3" xfId="1122"/>
    <cellStyle name="20% - Accent1 2 2 4 3 2" xfId="1439"/>
    <cellStyle name="20% - Accent1 2 2 4 4" xfId="1440"/>
    <cellStyle name="20% - Accent1 2 3" xfId="43"/>
    <cellStyle name="20% - Accent1 2 3 2" xfId="44"/>
    <cellStyle name="20% - Accent1 2 3 2 2" xfId="45"/>
    <cellStyle name="20% - Accent1 2 3 2 2 2" xfId="1441"/>
    <cellStyle name="20% - Accent1 2 3 2 3" xfId="1123"/>
    <cellStyle name="20% - Accent1 2 3 2 3 2" xfId="1442"/>
    <cellStyle name="20% - Accent1 2 3 2 4" xfId="1443"/>
    <cellStyle name="20% - Accent1 2 3 3" xfId="46"/>
    <cellStyle name="20% - Accent1 2 3 3 2" xfId="47"/>
    <cellStyle name="20% - Accent1 2 3 3 2 2" xfId="1444"/>
    <cellStyle name="20% - Accent1 2 3 3 3" xfId="1124"/>
    <cellStyle name="20% - Accent1 2 3 3 3 2" xfId="1445"/>
    <cellStyle name="20% - Accent1 2 3 3 4" xfId="1446"/>
    <cellStyle name="20% - Accent1 2 3 4" xfId="48"/>
    <cellStyle name="20% - Accent1 2 3 4 2" xfId="49"/>
    <cellStyle name="20% - Accent1 2 3 5" xfId="1125"/>
    <cellStyle name="20% - Accent1 2 3 5 2" xfId="1447"/>
    <cellStyle name="20% - Accent1 2 3 6" xfId="1448"/>
    <cellStyle name="20% - Accent1 2 4" xfId="50"/>
    <cellStyle name="20% - Accent1 2 4 2" xfId="51"/>
    <cellStyle name="20% - Accent1 2 4 2 2" xfId="52"/>
    <cellStyle name="20% - Accent1 2 4 2 2 2" xfId="1449"/>
    <cellStyle name="20% - Accent1 2 4 2 3" xfId="1126"/>
    <cellStyle name="20% - Accent1 2 4 2 3 2" xfId="1450"/>
    <cellStyle name="20% - Accent1 2 4 2 4" xfId="1451"/>
    <cellStyle name="20% - Accent1 2 4 3" xfId="53"/>
    <cellStyle name="20% - Accent1 2 4 3 2" xfId="54"/>
    <cellStyle name="20% - Accent1 2 4 3 2 2" xfId="1452"/>
    <cellStyle name="20% - Accent1 2 4 3 3" xfId="1127"/>
    <cellStyle name="20% - Accent1 2 4 3 3 2" xfId="1453"/>
    <cellStyle name="20% - Accent1 2 4 3 4" xfId="1454"/>
    <cellStyle name="20% - Accent1 2 4 4" xfId="55"/>
    <cellStyle name="20% - Accent1 2 4 4 2" xfId="1455"/>
    <cellStyle name="20% - Accent1 2 4 5" xfId="1128"/>
    <cellStyle name="20% - Accent1 2 4 5 2" xfId="1456"/>
    <cellStyle name="20% - Accent1 2 4 6" xfId="1457"/>
    <cellStyle name="20% - Accent1 2 5" xfId="56"/>
    <cellStyle name="20% - Accent1 2 5 2" xfId="57"/>
    <cellStyle name="20% - Accent1 2 5 2 2" xfId="1458"/>
    <cellStyle name="20% - Accent1 2 5 3" xfId="1129"/>
    <cellStyle name="20% - Accent1 2 5 3 2" xfId="1459"/>
    <cellStyle name="20% - Accent1 2 5 4" xfId="1460"/>
    <cellStyle name="20% - Accent1 2 6" xfId="58"/>
    <cellStyle name="20% - Accent1 2 6 2" xfId="59"/>
    <cellStyle name="20% - Accent1 2 6 2 2" xfId="1461"/>
    <cellStyle name="20% - Accent1 2 6 3" xfId="1130"/>
    <cellStyle name="20% - Accent1 2 6 3 2" xfId="1462"/>
    <cellStyle name="20% - Accent1 2 6 4" xfId="1463"/>
    <cellStyle name="20% - Accent1 2 7" xfId="1018"/>
    <cellStyle name="20% - Accent1 3" xfId="60"/>
    <cellStyle name="20% - Accent1 3 2" xfId="61"/>
    <cellStyle name="20% - Accent1 3 2 2" xfId="1464"/>
    <cellStyle name="20% - Accent1 3 3" xfId="1131"/>
    <cellStyle name="20% - Accent1 3 3 2" xfId="1465"/>
    <cellStyle name="20% - Accent1 3 4" xfId="1466"/>
    <cellStyle name="20% - Accent1 4" xfId="1053"/>
    <cellStyle name="20% - Accent1 4 2" xfId="1467"/>
    <cellStyle name="20% - Accent1 5" xfId="2275"/>
    <cellStyle name="20% - Accent1 6" xfId="2276"/>
    <cellStyle name="20% - Accent2 2" xfId="62"/>
    <cellStyle name="20% - Accent2 2 2" xfId="63"/>
    <cellStyle name="20% - Accent2 2 2 2" xfId="64"/>
    <cellStyle name="20% - Accent2 2 2 2 2" xfId="65"/>
    <cellStyle name="20% - Accent2 2 2 2 2 2" xfId="66"/>
    <cellStyle name="20% - Accent2 2 2 2 2 2 2" xfId="1468"/>
    <cellStyle name="20% - Accent2 2 2 2 2 3" xfId="1132"/>
    <cellStyle name="20% - Accent2 2 2 2 2 3 2" xfId="1469"/>
    <cellStyle name="20% - Accent2 2 2 2 2 4" xfId="1470"/>
    <cellStyle name="20% - Accent2 2 2 2 3" xfId="67"/>
    <cellStyle name="20% - Accent2 2 2 2 3 2" xfId="68"/>
    <cellStyle name="20% - Accent2 2 2 2 3 2 2" xfId="1471"/>
    <cellStyle name="20% - Accent2 2 2 2 3 3" xfId="1133"/>
    <cellStyle name="20% - Accent2 2 2 2 3 3 2" xfId="1472"/>
    <cellStyle name="20% - Accent2 2 2 2 3 4" xfId="1473"/>
    <cellStyle name="20% - Accent2 2 2 2 4" xfId="69"/>
    <cellStyle name="20% - Accent2 2 2 2 4 2" xfId="1474"/>
    <cellStyle name="20% - Accent2 2 2 2 5" xfId="1134"/>
    <cellStyle name="20% - Accent2 2 2 2 5 2" xfId="1475"/>
    <cellStyle name="20% - Accent2 2 2 2 6" xfId="1476"/>
    <cellStyle name="20% - Accent2 2 2 3" xfId="70"/>
    <cellStyle name="20% - Accent2 2 2 3 2" xfId="71"/>
    <cellStyle name="20% - Accent2 2 2 3 2 2" xfId="1477"/>
    <cellStyle name="20% - Accent2 2 2 3 3" xfId="1135"/>
    <cellStyle name="20% - Accent2 2 2 3 3 2" xfId="1478"/>
    <cellStyle name="20% - Accent2 2 2 3 4" xfId="1479"/>
    <cellStyle name="20% - Accent2 2 2 4" xfId="72"/>
    <cellStyle name="20% - Accent2 2 2 4 2" xfId="73"/>
    <cellStyle name="20% - Accent2 2 2 4 2 2" xfId="1480"/>
    <cellStyle name="20% - Accent2 2 2 4 3" xfId="1136"/>
    <cellStyle name="20% - Accent2 2 2 4 3 2" xfId="1481"/>
    <cellStyle name="20% - Accent2 2 2 4 4" xfId="1482"/>
    <cellStyle name="20% - Accent2 2 3" xfId="74"/>
    <cellStyle name="20% - Accent2 2 3 2" xfId="75"/>
    <cellStyle name="20% - Accent2 2 3 2 2" xfId="76"/>
    <cellStyle name="20% - Accent2 2 3 2 2 2" xfId="1483"/>
    <cellStyle name="20% - Accent2 2 3 2 3" xfId="1137"/>
    <cellStyle name="20% - Accent2 2 3 2 3 2" xfId="1484"/>
    <cellStyle name="20% - Accent2 2 3 2 4" xfId="1485"/>
    <cellStyle name="20% - Accent2 2 3 3" xfId="77"/>
    <cellStyle name="20% - Accent2 2 3 3 2" xfId="78"/>
    <cellStyle name="20% - Accent2 2 3 3 2 2" xfId="1486"/>
    <cellStyle name="20% - Accent2 2 3 3 3" xfId="1138"/>
    <cellStyle name="20% - Accent2 2 3 3 3 2" xfId="1487"/>
    <cellStyle name="20% - Accent2 2 3 3 4" xfId="1488"/>
    <cellStyle name="20% - Accent2 2 3 4" xfId="79"/>
    <cellStyle name="20% - Accent2 2 3 4 2" xfId="80"/>
    <cellStyle name="20% - Accent2 2 3 5" xfId="1139"/>
    <cellStyle name="20% - Accent2 2 3 5 2" xfId="1489"/>
    <cellStyle name="20% - Accent2 2 3 6" xfId="1490"/>
    <cellStyle name="20% - Accent2 2 4" xfId="81"/>
    <cellStyle name="20% - Accent2 2 4 2" xfId="82"/>
    <cellStyle name="20% - Accent2 2 4 2 2" xfId="83"/>
    <cellStyle name="20% - Accent2 2 4 2 2 2" xfId="1491"/>
    <cellStyle name="20% - Accent2 2 4 2 3" xfId="1140"/>
    <cellStyle name="20% - Accent2 2 4 2 3 2" xfId="1492"/>
    <cellStyle name="20% - Accent2 2 4 2 4" xfId="1493"/>
    <cellStyle name="20% - Accent2 2 4 3" xfId="84"/>
    <cellStyle name="20% - Accent2 2 4 3 2" xfId="85"/>
    <cellStyle name="20% - Accent2 2 4 3 2 2" xfId="1494"/>
    <cellStyle name="20% - Accent2 2 4 3 3" xfId="1141"/>
    <cellStyle name="20% - Accent2 2 4 3 3 2" xfId="1495"/>
    <cellStyle name="20% - Accent2 2 4 3 4" xfId="1496"/>
    <cellStyle name="20% - Accent2 2 4 4" xfId="86"/>
    <cellStyle name="20% - Accent2 2 4 4 2" xfId="1497"/>
    <cellStyle name="20% - Accent2 2 4 5" xfId="1142"/>
    <cellStyle name="20% - Accent2 2 4 5 2" xfId="1498"/>
    <cellStyle name="20% - Accent2 2 4 6" xfId="1499"/>
    <cellStyle name="20% - Accent2 2 5" xfId="87"/>
    <cellStyle name="20% - Accent2 2 5 2" xfId="88"/>
    <cellStyle name="20% - Accent2 2 5 2 2" xfId="1500"/>
    <cellStyle name="20% - Accent2 2 5 3" xfId="1143"/>
    <cellStyle name="20% - Accent2 2 5 3 2" xfId="1501"/>
    <cellStyle name="20% - Accent2 2 5 4" xfId="1502"/>
    <cellStyle name="20% - Accent2 2 6" xfId="89"/>
    <cellStyle name="20% - Accent2 2 6 2" xfId="90"/>
    <cellStyle name="20% - Accent2 2 6 2 2" xfId="1503"/>
    <cellStyle name="20% - Accent2 2 6 3" xfId="1144"/>
    <cellStyle name="20% - Accent2 2 6 3 2" xfId="1504"/>
    <cellStyle name="20% - Accent2 2 6 4" xfId="1505"/>
    <cellStyle name="20% - Accent2 2 7" xfId="1021"/>
    <cellStyle name="20% - Accent2 3" xfId="91"/>
    <cellStyle name="20% - Accent2 3 2" xfId="92"/>
    <cellStyle name="20% - Accent2 3 2 2" xfId="1506"/>
    <cellStyle name="20% - Accent2 3 3" xfId="1145"/>
    <cellStyle name="20% - Accent2 3 3 2" xfId="1507"/>
    <cellStyle name="20% - Accent2 3 4" xfId="1508"/>
    <cellStyle name="20% - Accent2 4" xfId="1055"/>
    <cellStyle name="20% - Accent2 4 2" xfId="1509"/>
    <cellStyle name="20% - Accent2 5" xfId="2277"/>
    <cellStyle name="20% - Accent2 6" xfId="2278"/>
    <cellStyle name="20% - Accent3 2" xfId="93"/>
    <cellStyle name="20% - Accent3 2 2" xfId="94"/>
    <cellStyle name="20% - Accent3 2 2 2" xfId="95"/>
    <cellStyle name="20% - Accent3 2 2 2 2" xfId="96"/>
    <cellStyle name="20% - Accent3 2 2 2 2 2" xfId="97"/>
    <cellStyle name="20% - Accent3 2 2 2 2 2 2" xfId="1510"/>
    <cellStyle name="20% - Accent3 2 2 2 2 3" xfId="1146"/>
    <cellStyle name="20% - Accent3 2 2 2 2 3 2" xfId="1511"/>
    <cellStyle name="20% - Accent3 2 2 2 2 4" xfId="1512"/>
    <cellStyle name="20% - Accent3 2 2 2 3" xfId="98"/>
    <cellStyle name="20% - Accent3 2 2 2 3 2" xfId="99"/>
    <cellStyle name="20% - Accent3 2 2 2 3 2 2" xfId="1513"/>
    <cellStyle name="20% - Accent3 2 2 2 3 3" xfId="1147"/>
    <cellStyle name="20% - Accent3 2 2 2 3 3 2" xfId="1514"/>
    <cellStyle name="20% - Accent3 2 2 2 3 4" xfId="1515"/>
    <cellStyle name="20% - Accent3 2 2 2 4" xfId="100"/>
    <cellStyle name="20% - Accent3 2 2 2 4 2" xfId="1516"/>
    <cellStyle name="20% - Accent3 2 2 2 5" xfId="1148"/>
    <cellStyle name="20% - Accent3 2 2 2 5 2" xfId="1517"/>
    <cellStyle name="20% - Accent3 2 2 2 6" xfId="1518"/>
    <cellStyle name="20% - Accent3 2 2 3" xfId="101"/>
    <cellStyle name="20% - Accent3 2 2 3 2" xfId="102"/>
    <cellStyle name="20% - Accent3 2 2 3 2 2" xfId="1519"/>
    <cellStyle name="20% - Accent3 2 2 3 3" xfId="1149"/>
    <cellStyle name="20% - Accent3 2 2 3 3 2" xfId="1520"/>
    <cellStyle name="20% - Accent3 2 2 3 4" xfId="1521"/>
    <cellStyle name="20% - Accent3 2 2 4" xfId="103"/>
    <cellStyle name="20% - Accent3 2 2 4 2" xfId="104"/>
    <cellStyle name="20% - Accent3 2 2 4 2 2" xfId="1522"/>
    <cellStyle name="20% - Accent3 2 2 4 3" xfId="1150"/>
    <cellStyle name="20% - Accent3 2 2 4 3 2" xfId="1523"/>
    <cellStyle name="20% - Accent3 2 2 4 4" xfId="1524"/>
    <cellStyle name="20% - Accent3 2 3" xfId="105"/>
    <cellStyle name="20% - Accent3 2 3 2" xfId="106"/>
    <cellStyle name="20% - Accent3 2 3 2 2" xfId="107"/>
    <cellStyle name="20% - Accent3 2 3 2 2 2" xfId="1525"/>
    <cellStyle name="20% - Accent3 2 3 2 3" xfId="1151"/>
    <cellStyle name="20% - Accent3 2 3 2 3 2" xfId="1526"/>
    <cellStyle name="20% - Accent3 2 3 2 4" xfId="1527"/>
    <cellStyle name="20% - Accent3 2 3 3" xfId="108"/>
    <cellStyle name="20% - Accent3 2 3 3 2" xfId="109"/>
    <cellStyle name="20% - Accent3 2 3 3 2 2" xfId="1528"/>
    <cellStyle name="20% - Accent3 2 3 3 3" xfId="1152"/>
    <cellStyle name="20% - Accent3 2 3 3 3 2" xfId="1529"/>
    <cellStyle name="20% - Accent3 2 3 3 4" xfId="1530"/>
    <cellStyle name="20% - Accent3 2 3 4" xfId="110"/>
    <cellStyle name="20% - Accent3 2 3 4 2" xfId="111"/>
    <cellStyle name="20% - Accent3 2 3 5" xfId="1153"/>
    <cellStyle name="20% - Accent3 2 3 5 2" xfId="1531"/>
    <cellStyle name="20% - Accent3 2 3 6" xfId="1532"/>
    <cellStyle name="20% - Accent3 2 4" xfId="112"/>
    <cellStyle name="20% - Accent3 2 4 2" xfId="113"/>
    <cellStyle name="20% - Accent3 2 4 2 2" xfId="114"/>
    <cellStyle name="20% - Accent3 2 4 2 2 2" xfId="1533"/>
    <cellStyle name="20% - Accent3 2 4 2 3" xfId="1154"/>
    <cellStyle name="20% - Accent3 2 4 2 3 2" xfId="1534"/>
    <cellStyle name="20% - Accent3 2 4 2 4" xfId="1535"/>
    <cellStyle name="20% - Accent3 2 4 3" xfId="115"/>
    <cellStyle name="20% - Accent3 2 4 3 2" xfId="116"/>
    <cellStyle name="20% - Accent3 2 4 3 2 2" xfId="1536"/>
    <cellStyle name="20% - Accent3 2 4 3 3" xfId="1155"/>
    <cellStyle name="20% - Accent3 2 4 3 3 2" xfId="1537"/>
    <cellStyle name="20% - Accent3 2 4 3 4" xfId="1538"/>
    <cellStyle name="20% - Accent3 2 4 4" xfId="117"/>
    <cellStyle name="20% - Accent3 2 4 4 2" xfId="1539"/>
    <cellStyle name="20% - Accent3 2 4 5" xfId="1156"/>
    <cellStyle name="20% - Accent3 2 4 5 2" xfId="1540"/>
    <cellStyle name="20% - Accent3 2 4 6" xfId="1541"/>
    <cellStyle name="20% - Accent3 2 5" xfId="118"/>
    <cellStyle name="20% - Accent3 2 5 2" xfId="119"/>
    <cellStyle name="20% - Accent3 2 5 2 2" xfId="1542"/>
    <cellStyle name="20% - Accent3 2 5 3" xfId="1158"/>
    <cellStyle name="20% - Accent3 2 5 3 2" xfId="1543"/>
    <cellStyle name="20% - Accent3 2 5 4" xfId="1544"/>
    <cellStyle name="20% - Accent3 2 6" xfId="120"/>
    <cellStyle name="20% - Accent3 2 6 2" xfId="121"/>
    <cellStyle name="20% - Accent3 2 6 2 2" xfId="1545"/>
    <cellStyle name="20% - Accent3 2 6 3" xfId="1160"/>
    <cellStyle name="20% - Accent3 2 6 3 2" xfId="1546"/>
    <cellStyle name="20% - Accent3 2 6 4" xfId="1547"/>
    <cellStyle name="20% - Accent3 2 7" xfId="1020"/>
    <cellStyle name="20% - Accent3 3" xfId="122"/>
    <cellStyle name="20% - Accent3 3 2" xfId="123"/>
    <cellStyle name="20% - Accent3 3 2 2" xfId="1548"/>
    <cellStyle name="20% - Accent3 3 3" xfId="1162"/>
    <cellStyle name="20% - Accent3 3 3 2" xfId="1549"/>
    <cellStyle name="20% - Accent3 3 4" xfId="1550"/>
    <cellStyle name="20% - Accent3 4" xfId="1057"/>
    <cellStyle name="20% - Accent3 4 2" xfId="1551"/>
    <cellStyle name="20% - Accent3 5" xfId="2279"/>
    <cellStyle name="20% - Accent3 6" xfId="2280"/>
    <cellStyle name="20% - Accent4 2" xfId="124"/>
    <cellStyle name="20% - Accent4 2 2" xfId="125"/>
    <cellStyle name="20% - Accent4 2 2 2" xfId="126"/>
    <cellStyle name="20% - Accent4 2 2 2 2" xfId="127"/>
    <cellStyle name="20% - Accent4 2 2 2 2 2" xfId="128"/>
    <cellStyle name="20% - Accent4 2 2 2 2 2 2" xfId="1552"/>
    <cellStyle name="20% - Accent4 2 2 2 2 3" xfId="1163"/>
    <cellStyle name="20% - Accent4 2 2 2 2 3 2" xfId="1553"/>
    <cellStyle name="20% - Accent4 2 2 2 2 4" xfId="1554"/>
    <cellStyle name="20% - Accent4 2 2 2 3" xfId="129"/>
    <cellStyle name="20% - Accent4 2 2 2 3 2" xfId="130"/>
    <cellStyle name="20% - Accent4 2 2 2 3 2 2" xfId="1555"/>
    <cellStyle name="20% - Accent4 2 2 2 3 3" xfId="1164"/>
    <cellStyle name="20% - Accent4 2 2 2 3 3 2" xfId="1556"/>
    <cellStyle name="20% - Accent4 2 2 2 3 4" xfId="1557"/>
    <cellStyle name="20% - Accent4 2 2 2 4" xfId="131"/>
    <cellStyle name="20% - Accent4 2 2 2 4 2" xfId="1558"/>
    <cellStyle name="20% - Accent4 2 2 2 5" xfId="1165"/>
    <cellStyle name="20% - Accent4 2 2 2 5 2" xfId="1559"/>
    <cellStyle name="20% - Accent4 2 2 2 6" xfId="1560"/>
    <cellStyle name="20% - Accent4 2 2 3" xfId="132"/>
    <cellStyle name="20% - Accent4 2 2 3 2" xfId="133"/>
    <cellStyle name="20% - Accent4 2 2 3 2 2" xfId="1561"/>
    <cellStyle name="20% - Accent4 2 2 3 3" xfId="1166"/>
    <cellStyle name="20% - Accent4 2 2 3 3 2" xfId="1562"/>
    <cellStyle name="20% - Accent4 2 2 3 4" xfId="1563"/>
    <cellStyle name="20% - Accent4 2 2 4" xfId="134"/>
    <cellStyle name="20% - Accent4 2 2 4 2" xfId="135"/>
    <cellStyle name="20% - Accent4 2 2 4 2 2" xfId="1564"/>
    <cellStyle name="20% - Accent4 2 2 4 3" xfId="1167"/>
    <cellStyle name="20% - Accent4 2 2 4 3 2" xfId="1565"/>
    <cellStyle name="20% - Accent4 2 2 4 4" xfId="1566"/>
    <cellStyle name="20% - Accent4 2 3" xfId="136"/>
    <cellStyle name="20% - Accent4 2 3 2" xfId="137"/>
    <cellStyle name="20% - Accent4 2 3 2 2" xfId="138"/>
    <cellStyle name="20% - Accent4 2 3 2 2 2" xfId="1567"/>
    <cellStyle name="20% - Accent4 2 3 2 3" xfId="1168"/>
    <cellStyle name="20% - Accent4 2 3 2 3 2" xfId="1568"/>
    <cellStyle name="20% - Accent4 2 3 2 4" xfId="1569"/>
    <cellStyle name="20% - Accent4 2 3 3" xfId="139"/>
    <cellStyle name="20% - Accent4 2 3 3 2" xfId="140"/>
    <cellStyle name="20% - Accent4 2 3 3 2 2" xfId="1570"/>
    <cellStyle name="20% - Accent4 2 3 3 3" xfId="1169"/>
    <cellStyle name="20% - Accent4 2 3 3 3 2" xfId="1571"/>
    <cellStyle name="20% - Accent4 2 3 3 4" xfId="1572"/>
    <cellStyle name="20% - Accent4 2 3 4" xfId="141"/>
    <cellStyle name="20% - Accent4 2 3 4 2" xfId="142"/>
    <cellStyle name="20% - Accent4 2 3 5" xfId="1170"/>
    <cellStyle name="20% - Accent4 2 3 5 2" xfId="1573"/>
    <cellStyle name="20% - Accent4 2 3 6" xfId="1574"/>
    <cellStyle name="20% - Accent4 2 4" xfId="143"/>
    <cellStyle name="20% - Accent4 2 4 2" xfId="144"/>
    <cellStyle name="20% - Accent4 2 4 2 2" xfId="145"/>
    <cellStyle name="20% - Accent4 2 4 2 2 2" xfId="1575"/>
    <cellStyle name="20% - Accent4 2 4 2 3" xfId="1171"/>
    <cellStyle name="20% - Accent4 2 4 2 3 2" xfId="1576"/>
    <cellStyle name="20% - Accent4 2 4 2 4" xfId="1577"/>
    <cellStyle name="20% - Accent4 2 4 3" xfId="146"/>
    <cellStyle name="20% - Accent4 2 4 3 2" xfId="147"/>
    <cellStyle name="20% - Accent4 2 4 3 2 2" xfId="1578"/>
    <cellStyle name="20% - Accent4 2 4 3 3" xfId="1172"/>
    <cellStyle name="20% - Accent4 2 4 3 3 2" xfId="1579"/>
    <cellStyle name="20% - Accent4 2 4 3 4" xfId="1580"/>
    <cellStyle name="20% - Accent4 2 4 4" xfId="148"/>
    <cellStyle name="20% - Accent4 2 4 4 2" xfId="1581"/>
    <cellStyle name="20% - Accent4 2 4 5" xfId="1173"/>
    <cellStyle name="20% - Accent4 2 4 5 2" xfId="1582"/>
    <cellStyle name="20% - Accent4 2 4 6" xfId="1583"/>
    <cellStyle name="20% - Accent4 2 5" xfId="149"/>
    <cellStyle name="20% - Accent4 2 5 2" xfId="150"/>
    <cellStyle name="20% - Accent4 2 5 2 2" xfId="1584"/>
    <cellStyle name="20% - Accent4 2 5 3" xfId="1174"/>
    <cellStyle name="20% - Accent4 2 5 3 2" xfId="1585"/>
    <cellStyle name="20% - Accent4 2 5 4" xfId="1586"/>
    <cellStyle name="20% - Accent4 2 6" xfId="151"/>
    <cellStyle name="20% - Accent4 2 6 2" xfId="152"/>
    <cellStyle name="20% - Accent4 2 6 2 2" xfId="1587"/>
    <cellStyle name="20% - Accent4 2 6 3" xfId="1175"/>
    <cellStyle name="20% - Accent4 2 6 3 2" xfId="1588"/>
    <cellStyle name="20% - Accent4 2 6 4" xfId="1589"/>
    <cellStyle name="20% - Accent4 2 7" xfId="1037"/>
    <cellStyle name="20% - Accent4 3" xfId="153"/>
    <cellStyle name="20% - Accent4 3 2" xfId="154"/>
    <cellStyle name="20% - Accent4 3 2 2" xfId="1590"/>
    <cellStyle name="20% - Accent4 3 3" xfId="1176"/>
    <cellStyle name="20% - Accent4 3 3 2" xfId="1591"/>
    <cellStyle name="20% - Accent4 3 4" xfId="1592"/>
    <cellStyle name="20% - Accent4 4" xfId="1059"/>
    <cellStyle name="20% - Accent4 4 2" xfId="1593"/>
    <cellStyle name="20% - Accent4 5" xfId="2281"/>
    <cellStyle name="20% - Accent4 6" xfId="2282"/>
    <cellStyle name="20% - Accent5 2" xfId="155"/>
    <cellStyle name="20% - Accent5 2 2" xfId="156"/>
    <cellStyle name="20% - Accent5 2 2 2" xfId="157"/>
    <cellStyle name="20% - Accent5 2 2 2 2" xfId="158"/>
    <cellStyle name="20% - Accent5 2 2 2 2 2" xfId="159"/>
    <cellStyle name="20% - Accent5 2 2 2 2 2 2" xfId="1594"/>
    <cellStyle name="20% - Accent5 2 2 2 2 3" xfId="1177"/>
    <cellStyle name="20% - Accent5 2 2 2 2 3 2" xfId="1595"/>
    <cellStyle name="20% - Accent5 2 2 2 2 4" xfId="1596"/>
    <cellStyle name="20% - Accent5 2 2 2 3" xfId="160"/>
    <cellStyle name="20% - Accent5 2 2 2 3 2" xfId="161"/>
    <cellStyle name="20% - Accent5 2 2 2 3 2 2" xfId="1597"/>
    <cellStyle name="20% - Accent5 2 2 2 3 3" xfId="1178"/>
    <cellStyle name="20% - Accent5 2 2 2 3 3 2" xfId="1598"/>
    <cellStyle name="20% - Accent5 2 2 2 3 4" xfId="1599"/>
    <cellStyle name="20% - Accent5 2 2 2 4" xfId="162"/>
    <cellStyle name="20% - Accent5 2 2 2 4 2" xfId="1600"/>
    <cellStyle name="20% - Accent5 2 2 2 5" xfId="1179"/>
    <cellStyle name="20% - Accent5 2 2 2 5 2" xfId="1601"/>
    <cellStyle name="20% - Accent5 2 2 2 6" xfId="1602"/>
    <cellStyle name="20% - Accent5 2 2 3" xfId="163"/>
    <cellStyle name="20% - Accent5 2 2 3 2" xfId="164"/>
    <cellStyle name="20% - Accent5 2 2 3 2 2" xfId="1603"/>
    <cellStyle name="20% - Accent5 2 2 3 3" xfId="1180"/>
    <cellStyle name="20% - Accent5 2 2 3 3 2" xfId="1604"/>
    <cellStyle name="20% - Accent5 2 2 3 4" xfId="1605"/>
    <cellStyle name="20% - Accent5 2 2 4" xfId="165"/>
    <cellStyle name="20% - Accent5 2 2 4 2" xfId="166"/>
    <cellStyle name="20% - Accent5 2 2 4 2 2" xfId="1606"/>
    <cellStyle name="20% - Accent5 2 2 4 3" xfId="1181"/>
    <cellStyle name="20% - Accent5 2 2 4 3 2" xfId="1607"/>
    <cellStyle name="20% - Accent5 2 2 4 4" xfId="1608"/>
    <cellStyle name="20% - Accent5 2 3" xfId="167"/>
    <cellStyle name="20% - Accent5 2 3 2" xfId="168"/>
    <cellStyle name="20% - Accent5 2 3 2 2" xfId="169"/>
    <cellStyle name="20% - Accent5 2 3 2 2 2" xfId="1609"/>
    <cellStyle name="20% - Accent5 2 3 2 3" xfId="1182"/>
    <cellStyle name="20% - Accent5 2 3 2 3 2" xfId="1610"/>
    <cellStyle name="20% - Accent5 2 3 2 4" xfId="1611"/>
    <cellStyle name="20% - Accent5 2 3 3" xfId="170"/>
    <cellStyle name="20% - Accent5 2 3 3 2" xfId="171"/>
    <cellStyle name="20% - Accent5 2 3 3 2 2" xfId="1612"/>
    <cellStyle name="20% - Accent5 2 3 3 3" xfId="1183"/>
    <cellStyle name="20% - Accent5 2 3 3 3 2" xfId="1613"/>
    <cellStyle name="20% - Accent5 2 3 3 4" xfId="1614"/>
    <cellStyle name="20% - Accent5 2 3 4" xfId="172"/>
    <cellStyle name="20% - Accent5 2 3 4 2" xfId="173"/>
    <cellStyle name="20% - Accent5 2 3 5" xfId="1184"/>
    <cellStyle name="20% - Accent5 2 3 5 2" xfId="1615"/>
    <cellStyle name="20% - Accent5 2 3 6" xfId="1616"/>
    <cellStyle name="20% - Accent5 2 4" xfId="174"/>
    <cellStyle name="20% - Accent5 2 4 2" xfId="175"/>
    <cellStyle name="20% - Accent5 2 4 2 2" xfId="176"/>
    <cellStyle name="20% - Accent5 2 4 2 2 2" xfId="1617"/>
    <cellStyle name="20% - Accent5 2 4 2 3" xfId="1185"/>
    <cellStyle name="20% - Accent5 2 4 2 3 2" xfId="1618"/>
    <cellStyle name="20% - Accent5 2 4 2 4" xfId="1619"/>
    <cellStyle name="20% - Accent5 2 4 3" xfId="177"/>
    <cellStyle name="20% - Accent5 2 4 3 2" xfId="178"/>
    <cellStyle name="20% - Accent5 2 4 3 2 2" xfId="1620"/>
    <cellStyle name="20% - Accent5 2 4 3 3" xfId="1186"/>
    <cellStyle name="20% - Accent5 2 4 3 3 2" xfId="1621"/>
    <cellStyle name="20% - Accent5 2 4 3 4" xfId="1622"/>
    <cellStyle name="20% - Accent5 2 4 4" xfId="179"/>
    <cellStyle name="20% - Accent5 2 4 4 2" xfId="1623"/>
    <cellStyle name="20% - Accent5 2 4 5" xfId="1187"/>
    <cellStyle name="20% - Accent5 2 4 5 2" xfId="1624"/>
    <cellStyle name="20% - Accent5 2 4 6" xfId="1625"/>
    <cellStyle name="20% - Accent5 2 5" xfId="180"/>
    <cellStyle name="20% - Accent5 2 5 2" xfId="181"/>
    <cellStyle name="20% - Accent5 2 5 2 2" xfId="1626"/>
    <cellStyle name="20% - Accent5 2 5 3" xfId="1188"/>
    <cellStyle name="20% - Accent5 2 5 3 2" xfId="1627"/>
    <cellStyle name="20% - Accent5 2 5 4" xfId="1628"/>
    <cellStyle name="20% - Accent5 2 6" xfId="182"/>
    <cellStyle name="20% - Accent5 2 6 2" xfId="183"/>
    <cellStyle name="20% - Accent5 2 6 2 2" xfId="1629"/>
    <cellStyle name="20% - Accent5 2 6 3" xfId="1189"/>
    <cellStyle name="20% - Accent5 2 6 3 2" xfId="1630"/>
    <cellStyle name="20% - Accent5 2 6 4" xfId="1631"/>
    <cellStyle name="20% - Accent5 2 7" xfId="1040"/>
    <cellStyle name="20% - Accent5 3" xfId="184"/>
    <cellStyle name="20% - Accent5 3 2" xfId="185"/>
    <cellStyle name="20% - Accent5 3 2 2" xfId="1632"/>
    <cellStyle name="20% - Accent5 3 3" xfId="1190"/>
    <cellStyle name="20% - Accent5 3 3 2" xfId="1633"/>
    <cellStyle name="20% - Accent5 3 4" xfId="1634"/>
    <cellStyle name="20% - Accent5 4" xfId="1061"/>
    <cellStyle name="20% - Accent5 4 2" xfId="1635"/>
    <cellStyle name="20% - Accent5 5" xfId="2283"/>
    <cellStyle name="20% - Accent5 6" xfId="2284"/>
    <cellStyle name="20% - Accent6 2" xfId="186"/>
    <cellStyle name="20% - Accent6 2 2" xfId="187"/>
    <cellStyle name="20% - Accent6 2 2 2" xfId="188"/>
    <cellStyle name="20% - Accent6 2 2 2 2" xfId="189"/>
    <cellStyle name="20% - Accent6 2 2 2 2 2" xfId="190"/>
    <cellStyle name="20% - Accent6 2 2 2 2 2 2" xfId="1636"/>
    <cellStyle name="20% - Accent6 2 2 2 2 3" xfId="1191"/>
    <cellStyle name="20% - Accent6 2 2 2 2 3 2" xfId="1637"/>
    <cellStyle name="20% - Accent6 2 2 2 2 4" xfId="1638"/>
    <cellStyle name="20% - Accent6 2 2 2 3" xfId="191"/>
    <cellStyle name="20% - Accent6 2 2 2 3 2" xfId="192"/>
    <cellStyle name="20% - Accent6 2 2 2 3 2 2" xfId="1639"/>
    <cellStyle name="20% - Accent6 2 2 2 3 3" xfId="1192"/>
    <cellStyle name="20% - Accent6 2 2 2 3 3 2" xfId="1640"/>
    <cellStyle name="20% - Accent6 2 2 2 3 4" xfId="1641"/>
    <cellStyle name="20% - Accent6 2 2 2 4" xfId="193"/>
    <cellStyle name="20% - Accent6 2 2 2 4 2" xfId="1642"/>
    <cellStyle name="20% - Accent6 2 2 2 5" xfId="1193"/>
    <cellStyle name="20% - Accent6 2 2 2 5 2" xfId="1643"/>
    <cellStyle name="20% - Accent6 2 2 2 6" xfId="1644"/>
    <cellStyle name="20% - Accent6 2 2 3" xfId="194"/>
    <cellStyle name="20% - Accent6 2 2 3 2" xfId="195"/>
    <cellStyle name="20% - Accent6 2 2 3 2 2" xfId="1645"/>
    <cellStyle name="20% - Accent6 2 2 3 3" xfId="1194"/>
    <cellStyle name="20% - Accent6 2 2 3 3 2" xfId="1646"/>
    <cellStyle name="20% - Accent6 2 2 3 4" xfId="1647"/>
    <cellStyle name="20% - Accent6 2 2 4" xfId="196"/>
    <cellStyle name="20% - Accent6 2 2 4 2" xfId="197"/>
    <cellStyle name="20% - Accent6 2 2 4 2 2" xfId="1648"/>
    <cellStyle name="20% - Accent6 2 2 4 3" xfId="1195"/>
    <cellStyle name="20% - Accent6 2 2 4 3 2" xfId="1649"/>
    <cellStyle name="20% - Accent6 2 2 4 4" xfId="1650"/>
    <cellStyle name="20% - Accent6 2 3" xfId="198"/>
    <cellStyle name="20% - Accent6 2 3 2" xfId="199"/>
    <cellStyle name="20% - Accent6 2 3 2 2" xfId="200"/>
    <cellStyle name="20% - Accent6 2 3 2 2 2" xfId="1651"/>
    <cellStyle name="20% - Accent6 2 3 2 3" xfId="1196"/>
    <cellStyle name="20% - Accent6 2 3 2 3 2" xfId="1652"/>
    <cellStyle name="20% - Accent6 2 3 2 4" xfId="1653"/>
    <cellStyle name="20% - Accent6 2 3 3" xfId="201"/>
    <cellStyle name="20% - Accent6 2 3 3 2" xfId="202"/>
    <cellStyle name="20% - Accent6 2 3 3 2 2" xfId="1654"/>
    <cellStyle name="20% - Accent6 2 3 3 3" xfId="1197"/>
    <cellStyle name="20% - Accent6 2 3 3 3 2" xfId="1655"/>
    <cellStyle name="20% - Accent6 2 3 3 4" xfId="1656"/>
    <cellStyle name="20% - Accent6 2 3 4" xfId="203"/>
    <cellStyle name="20% - Accent6 2 3 4 2" xfId="204"/>
    <cellStyle name="20% - Accent6 2 3 5" xfId="1198"/>
    <cellStyle name="20% - Accent6 2 3 5 2" xfId="1657"/>
    <cellStyle name="20% - Accent6 2 3 6" xfId="1658"/>
    <cellStyle name="20% - Accent6 2 4" xfId="205"/>
    <cellStyle name="20% - Accent6 2 4 2" xfId="206"/>
    <cellStyle name="20% - Accent6 2 4 2 2" xfId="207"/>
    <cellStyle name="20% - Accent6 2 4 2 2 2" xfId="1659"/>
    <cellStyle name="20% - Accent6 2 4 2 3" xfId="1199"/>
    <cellStyle name="20% - Accent6 2 4 2 3 2" xfId="1660"/>
    <cellStyle name="20% - Accent6 2 4 2 4" xfId="1661"/>
    <cellStyle name="20% - Accent6 2 4 3" xfId="208"/>
    <cellStyle name="20% - Accent6 2 4 3 2" xfId="209"/>
    <cellStyle name="20% - Accent6 2 4 3 2 2" xfId="1662"/>
    <cellStyle name="20% - Accent6 2 4 3 3" xfId="1200"/>
    <cellStyle name="20% - Accent6 2 4 3 3 2" xfId="1663"/>
    <cellStyle name="20% - Accent6 2 4 3 4" xfId="1664"/>
    <cellStyle name="20% - Accent6 2 4 4" xfId="210"/>
    <cellStyle name="20% - Accent6 2 4 4 2" xfId="1665"/>
    <cellStyle name="20% - Accent6 2 4 5" xfId="1201"/>
    <cellStyle name="20% - Accent6 2 4 5 2" xfId="1666"/>
    <cellStyle name="20% - Accent6 2 4 6" xfId="1667"/>
    <cellStyle name="20% - Accent6 2 5" xfId="211"/>
    <cellStyle name="20% - Accent6 2 5 2" xfId="212"/>
    <cellStyle name="20% - Accent6 2 5 2 2" xfId="1668"/>
    <cellStyle name="20% - Accent6 2 5 3" xfId="1202"/>
    <cellStyle name="20% - Accent6 2 5 3 2" xfId="1669"/>
    <cellStyle name="20% - Accent6 2 5 4" xfId="1670"/>
    <cellStyle name="20% - Accent6 2 6" xfId="213"/>
    <cellStyle name="20% - Accent6 2 6 2" xfId="214"/>
    <cellStyle name="20% - Accent6 2 6 2 2" xfId="1671"/>
    <cellStyle name="20% - Accent6 2 6 3" xfId="1203"/>
    <cellStyle name="20% - Accent6 2 6 3 2" xfId="1672"/>
    <cellStyle name="20% - Accent6 2 6 4" xfId="1673"/>
    <cellStyle name="20% - Accent6 2 7" xfId="1008"/>
    <cellStyle name="20% - Accent6 3" xfId="215"/>
    <cellStyle name="20% - Accent6 3 2" xfId="216"/>
    <cellStyle name="20% - Accent6 3 2 2" xfId="1674"/>
    <cellStyle name="20% - Accent6 3 3" xfId="1204"/>
    <cellStyle name="20% - Accent6 3 3 2" xfId="1675"/>
    <cellStyle name="20% - Accent6 3 4" xfId="1676"/>
    <cellStyle name="20% - Accent6 4" xfId="1063"/>
    <cellStyle name="20% - Accent6 4 2" xfId="1677"/>
    <cellStyle name="20% - Accent6 5" xfId="2285"/>
    <cellStyle name="20% - Accent6 6" xfId="2286"/>
    <cellStyle name="20% - Акцент1 2" xfId="1078"/>
    <cellStyle name="20% — акцент1 2" xfId="217"/>
    <cellStyle name="20% - Акцент1 2 2" xfId="1678"/>
    <cellStyle name="20% — акцент1 2 2" xfId="1205"/>
    <cellStyle name="20% — акцент1 2 3" xfId="1043"/>
    <cellStyle name="20% - Акцент1 3" xfId="978"/>
    <cellStyle name="20% - Акцент2 2" xfId="1080"/>
    <cellStyle name="20% — акцент2 2" xfId="218"/>
    <cellStyle name="20% - Акцент2 2 2" xfId="1679"/>
    <cellStyle name="20% — акцент2 2 2" xfId="1206"/>
    <cellStyle name="20% — акцент2 2 3" xfId="1161"/>
    <cellStyle name="20% - Акцент2 3" xfId="982"/>
    <cellStyle name="20% - Акцент3 2" xfId="1082"/>
    <cellStyle name="20% — акцент3 2" xfId="219"/>
    <cellStyle name="20% - Акцент3 2 2" xfId="1680"/>
    <cellStyle name="20% — акцент3 2 2" xfId="1207"/>
    <cellStyle name="20% — акцент3 2 3" xfId="1045"/>
    <cellStyle name="20% - Акцент3 3" xfId="986"/>
    <cellStyle name="20% - Акцент4 2" xfId="1084"/>
    <cellStyle name="20% — акцент4 2" xfId="220"/>
    <cellStyle name="20% - Акцент4 2 2" xfId="1681"/>
    <cellStyle name="20% — акцент4 2 2" xfId="1208"/>
    <cellStyle name="20% — акцент4 2 3" xfId="1159"/>
    <cellStyle name="20% - Акцент4 3" xfId="990"/>
    <cellStyle name="20% - Акцент5 2" xfId="1086"/>
    <cellStyle name="20% — акцент5 2" xfId="221"/>
    <cellStyle name="20% - Акцент5 2 2" xfId="1682"/>
    <cellStyle name="20% — акцент5 2 2" xfId="1209"/>
    <cellStyle name="20% — акцент5 2 3" xfId="1117"/>
    <cellStyle name="20% - Акцент5 3" xfId="994"/>
    <cellStyle name="20% - Акцент6 2" xfId="1088"/>
    <cellStyle name="20% — акцент6 2" xfId="222"/>
    <cellStyle name="20% - Акцент6 2 2" xfId="1683"/>
    <cellStyle name="20% — акцент6 2 2" xfId="1210"/>
    <cellStyle name="20% — акцент6 2 3" xfId="1157"/>
    <cellStyle name="20% - Акцент6 3" xfId="998"/>
    <cellStyle name="40% - Accent1 2" xfId="223"/>
    <cellStyle name="40% - Accent1 2 2" xfId="224"/>
    <cellStyle name="40% - Accent1 2 2 2" xfId="225"/>
    <cellStyle name="40% - Accent1 2 2 2 2" xfId="226"/>
    <cellStyle name="40% - Accent1 2 2 2 2 2" xfId="227"/>
    <cellStyle name="40% - Accent1 2 2 2 2 2 2" xfId="1684"/>
    <cellStyle name="40% - Accent1 2 2 2 2 3" xfId="1211"/>
    <cellStyle name="40% - Accent1 2 2 2 2 3 2" xfId="1685"/>
    <cellStyle name="40% - Accent1 2 2 2 2 4" xfId="1686"/>
    <cellStyle name="40% - Accent1 2 2 2 3" xfId="228"/>
    <cellStyle name="40% - Accent1 2 2 2 3 2" xfId="229"/>
    <cellStyle name="40% - Accent1 2 2 2 3 2 2" xfId="1687"/>
    <cellStyle name="40% - Accent1 2 2 2 3 3" xfId="1212"/>
    <cellStyle name="40% - Accent1 2 2 2 3 3 2" xfId="1688"/>
    <cellStyle name="40% - Accent1 2 2 2 3 4" xfId="1689"/>
    <cellStyle name="40% - Accent1 2 2 2 4" xfId="230"/>
    <cellStyle name="40% - Accent1 2 2 2 4 2" xfId="1690"/>
    <cellStyle name="40% - Accent1 2 2 2 5" xfId="1213"/>
    <cellStyle name="40% - Accent1 2 2 2 5 2" xfId="1691"/>
    <cellStyle name="40% - Accent1 2 2 2 6" xfId="1692"/>
    <cellStyle name="40% - Accent1 2 2 3" xfId="231"/>
    <cellStyle name="40% - Accent1 2 2 3 2" xfId="232"/>
    <cellStyle name="40% - Accent1 2 2 3 2 2" xfId="1693"/>
    <cellStyle name="40% - Accent1 2 2 3 3" xfId="1214"/>
    <cellStyle name="40% - Accent1 2 2 3 3 2" xfId="1694"/>
    <cellStyle name="40% - Accent1 2 2 3 4" xfId="1695"/>
    <cellStyle name="40% - Accent1 2 2 4" xfId="233"/>
    <cellStyle name="40% - Accent1 2 2 4 2" xfId="234"/>
    <cellStyle name="40% - Accent1 2 2 4 2 2" xfId="1696"/>
    <cellStyle name="40% - Accent1 2 2 4 3" xfId="1215"/>
    <cellStyle name="40% - Accent1 2 2 4 3 2" xfId="1697"/>
    <cellStyle name="40% - Accent1 2 2 4 4" xfId="1698"/>
    <cellStyle name="40% - Accent1 2 3" xfId="235"/>
    <cellStyle name="40% - Accent1 2 3 2" xfId="236"/>
    <cellStyle name="40% - Accent1 2 3 2 2" xfId="237"/>
    <cellStyle name="40% - Accent1 2 3 2 2 2" xfId="1699"/>
    <cellStyle name="40% - Accent1 2 3 2 3" xfId="1216"/>
    <cellStyle name="40% - Accent1 2 3 2 3 2" xfId="1700"/>
    <cellStyle name="40% - Accent1 2 3 2 4" xfId="1701"/>
    <cellStyle name="40% - Accent1 2 3 3" xfId="238"/>
    <cellStyle name="40% - Accent1 2 3 3 2" xfId="239"/>
    <cellStyle name="40% - Accent1 2 3 3 2 2" xfId="1702"/>
    <cellStyle name="40% - Accent1 2 3 3 3" xfId="1217"/>
    <cellStyle name="40% - Accent1 2 3 3 3 2" xfId="1703"/>
    <cellStyle name="40% - Accent1 2 3 3 4" xfId="1704"/>
    <cellStyle name="40% - Accent1 2 3 4" xfId="240"/>
    <cellStyle name="40% - Accent1 2 3 4 2" xfId="241"/>
    <cellStyle name="40% - Accent1 2 3 5" xfId="1218"/>
    <cellStyle name="40% - Accent1 2 3 5 2" xfId="1705"/>
    <cellStyle name="40% - Accent1 2 3 6" xfId="1706"/>
    <cellStyle name="40% - Accent1 2 4" xfId="242"/>
    <cellStyle name="40% - Accent1 2 4 2" xfId="243"/>
    <cellStyle name="40% - Accent1 2 4 2 2" xfId="244"/>
    <cellStyle name="40% - Accent1 2 4 2 2 2" xfId="1707"/>
    <cellStyle name="40% - Accent1 2 4 2 3" xfId="1219"/>
    <cellStyle name="40% - Accent1 2 4 2 3 2" xfId="1708"/>
    <cellStyle name="40% - Accent1 2 4 2 4" xfId="1709"/>
    <cellStyle name="40% - Accent1 2 4 3" xfId="245"/>
    <cellStyle name="40% - Accent1 2 4 3 2" xfId="246"/>
    <cellStyle name="40% - Accent1 2 4 3 2 2" xfId="1710"/>
    <cellStyle name="40% - Accent1 2 4 3 3" xfId="1220"/>
    <cellStyle name="40% - Accent1 2 4 3 3 2" xfId="1711"/>
    <cellStyle name="40% - Accent1 2 4 3 4" xfId="1712"/>
    <cellStyle name="40% - Accent1 2 4 4" xfId="247"/>
    <cellStyle name="40% - Accent1 2 4 4 2" xfId="1713"/>
    <cellStyle name="40% - Accent1 2 4 5" xfId="1221"/>
    <cellStyle name="40% - Accent1 2 4 5 2" xfId="1714"/>
    <cellStyle name="40% - Accent1 2 4 6" xfId="1715"/>
    <cellStyle name="40% - Accent1 2 5" xfId="248"/>
    <cellStyle name="40% - Accent1 2 5 2" xfId="249"/>
    <cellStyle name="40% - Accent1 2 5 2 2" xfId="1716"/>
    <cellStyle name="40% - Accent1 2 5 3" xfId="1222"/>
    <cellStyle name="40% - Accent1 2 5 3 2" xfId="1717"/>
    <cellStyle name="40% - Accent1 2 5 4" xfId="1718"/>
    <cellStyle name="40% - Accent1 2 6" xfId="250"/>
    <cellStyle name="40% - Accent1 2 6 2" xfId="251"/>
    <cellStyle name="40% - Accent1 2 6 2 2" xfId="1719"/>
    <cellStyle name="40% - Accent1 2 6 3" xfId="1223"/>
    <cellStyle name="40% - Accent1 2 6 3 2" xfId="1720"/>
    <cellStyle name="40% - Accent1 2 6 4" xfId="1721"/>
    <cellStyle name="40% - Accent1 2 7" xfId="1042"/>
    <cellStyle name="40% - Accent1 3" xfId="252"/>
    <cellStyle name="40% - Accent1 3 2" xfId="253"/>
    <cellStyle name="40% - Accent1 3 2 2" xfId="1722"/>
    <cellStyle name="40% - Accent1 3 3" xfId="1224"/>
    <cellStyle name="40% - Accent1 3 3 2" xfId="1723"/>
    <cellStyle name="40% - Accent1 3 4" xfId="1724"/>
    <cellStyle name="40% - Accent1 4" xfId="1054"/>
    <cellStyle name="40% - Accent1 4 2" xfId="1725"/>
    <cellStyle name="40% - Accent1 5" xfId="2287"/>
    <cellStyle name="40% - Accent1 6" xfId="2288"/>
    <cellStyle name="40% - Accent2 2" xfId="254"/>
    <cellStyle name="40% - Accent2 2 2" xfId="255"/>
    <cellStyle name="40% - Accent2 2 2 2" xfId="256"/>
    <cellStyle name="40% - Accent2 2 2 2 2" xfId="257"/>
    <cellStyle name="40% - Accent2 2 2 2 2 2" xfId="258"/>
    <cellStyle name="40% - Accent2 2 2 2 2 2 2" xfId="1726"/>
    <cellStyle name="40% - Accent2 2 2 2 2 3" xfId="1225"/>
    <cellStyle name="40% - Accent2 2 2 2 2 3 2" xfId="1727"/>
    <cellStyle name="40% - Accent2 2 2 2 2 4" xfId="1728"/>
    <cellStyle name="40% - Accent2 2 2 2 3" xfId="259"/>
    <cellStyle name="40% - Accent2 2 2 2 3 2" xfId="260"/>
    <cellStyle name="40% - Accent2 2 2 2 3 2 2" xfId="1729"/>
    <cellStyle name="40% - Accent2 2 2 2 3 3" xfId="1226"/>
    <cellStyle name="40% - Accent2 2 2 2 3 3 2" xfId="1730"/>
    <cellStyle name="40% - Accent2 2 2 2 3 4" xfId="1731"/>
    <cellStyle name="40% - Accent2 2 2 2 4" xfId="261"/>
    <cellStyle name="40% - Accent2 2 2 2 4 2" xfId="1732"/>
    <cellStyle name="40% - Accent2 2 2 2 5" xfId="1227"/>
    <cellStyle name="40% - Accent2 2 2 2 5 2" xfId="1733"/>
    <cellStyle name="40% - Accent2 2 2 2 6" xfId="1734"/>
    <cellStyle name="40% - Accent2 2 2 3" xfId="262"/>
    <cellStyle name="40% - Accent2 2 2 3 2" xfId="263"/>
    <cellStyle name="40% - Accent2 2 2 3 2 2" xfId="1735"/>
    <cellStyle name="40% - Accent2 2 2 3 3" xfId="1228"/>
    <cellStyle name="40% - Accent2 2 2 3 3 2" xfId="1736"/>
    <cellStyle name="40% - Accent2 2 2 3 4" xfId="1737"/>
    <cellStyle name="40% - Accent2 2 2 4" xfId="264"/>
    <cellStyle name="40% - Accent2 2 2 4 2" xfId="265"/>
    <cellStyle name="40% - Accent2 2 2 4 2 2" xfId="1738"/>
    <cellStyle name="40% - Accent2 2 2 4 3" xfId="1229"/>
    <cellStyle name="40% - Accent2 2 2 4 3 2" xfId="1739"/>
    <cellStyle name="40% - Accent2 2 2 4 4" xfId="1740"/>
    <cellStyle name="40% - Accent2 2 3" xfId="266"/>
    <cellStyle name="40% - Accent2 2 3 2" xfId="267"/>
    <cellStyle name="40% - Accent2 2 3 2 2" xfId="268"/>
    <cellStyle name="40% - Accent2 2 3 2 2 2" xfId="1741"/>
    <cellStyle name="40% - Accent2 2 3 2 3" xfId="1230"/>
    <cellStyle name="40% - Accent2 2 3 2 3 2" xfId="1742"/>
    <cellStyle name="40% - Accent2 2 3 2 4" xfId="1743"/>
    <cellStyle name="40% - Accent2 2 3 3" xfId="269"/>
    <cellStyle name="40% - Accent2 2 3 3 2" xfId="270"/>
    <cellStyle name="40% - Accent2 2 3 3 2 2" xfId="1744"/>
    <cellStyle name="40% - Accent2 2 3 3 3" xfId="1231"/>
    <cellStyle name="40% - Accent2 2 3 3 3 2" xfId="1745"/>
    <cellStyle name="40% - Accent2 2 3 3 4" xfId="1746"/>
    <cellStyle name="40% - Accent2 2 3 4" xfId="271"/>
    <cellStyle name="40% - Accent2 2 3 4 2" xfId="272"/>
    <cellStyle name="40% - Accent2 2 3 5" xfId="1232"/>
    <cellStyle name="40% - Accent2 2 3 5 2" xfId="1747"/>
    <cellStyle name="40% - Accent2 2 3 6" xfId="1748"/>
    <cellStyle name="40% - Accent2 2 4" xfId="273"/>
    <cellStyle name="40% - Accent2 2 4 2" xfId="274"/>
    <cellStyle name="40% - Accent2 2 4 2 2" xfId="275"/>
    <cellStyle name="40% - Accent2 2 4 2 2 2" xfId="1749"/>
    <cellStyle name="40% - Accent2 2 4 2 3" xfId="1233"/>
    <cellStyle name="40% - Accent2 2 4 2 3 2" xfId="1750"/>
    <cellStyle name="40% - Accent2 2 4 2 4" xfId="1751"/>
    <cellStyle name="40% - Accent2 2 4 3" xfId="276"/>
    <cellStyle name="40% - Accent2 2 4 3 2" xfId="277"/>
    <cellStyle name="40% - Accent2 2 4 3 2 2" xfId="1752"/>
    <cellStyle name="40% - Accent2 2 4 3 3" xfId="1234"/>
    <cellStyle name="40% - Accent2 2 4 3 3 2" xfId="1753"/>
    <cellStyle name="40% - Accent2 2 4 3 4" xfId="1754"/>
    <cellStyle name="40% - Accent2 2 4 4" xfId="278"/>
    <cellStyle name="40% - Accent2 2 4 4 2" xfId="1755"/>
    <cellStyle name="40% - Accent2 2 4 5" xfId="1235"/>
    <cellStyle name="40% - Accent2 2 4 5 2" xfId="1756"/>
    <cellStyle name="40% - Accent2 2 4 6" xfId="1757"/>
    <cellStyle name="40% - Accent2 2 5" xfId="279"/>
    <cellStyle name="40% - Accent2 2 5 2" xfId="280"/>
    <cellStyle name="40% - Accent2 2 5 2 2" xfId="1758"/>
    <cellStyle name="40% - Accent2 2 5 3" xfId="1236"/>
    <cellStyle name="40% - Accent2 2 5 3 2" xfId="1759"/>
    <cellStyle name="40% - Accent2 2 5 4" xfId="1760"/>
    <cellStyle name="40% - Accent2 2 6" xfId="281"/>
    <cellStyle name="40% - Accent2 2 6 2" xfId="282"/>
    <cellStyle name="40% - Accent2 2 6 2 2" xfId="1761"/>
    <cellStyle name="40% - Accent2 2 6 3" xfId="1237"/>
    <cellStyle name="40% - Accent2 2 6 3 2" xfId="1762"/>
    <cellStyle name="40% - Accent2 2 6 4" xfId="1763"/>
    <cellStyle name="40% - Accent2 2 7" xfId="1010"/>
    <cellStyle name="40% - Accent2 3" xfId="283"/>
    <cellStyle name="40% - Accent2 3 2" xfId="284"/>
    <cellStyle name="40% - Accent2 3 2 2" xfId="1764"/>
    <cellStyle name="40% - Accent2 3 3" xfId="1238"/>
    <cellStyle name="40% - Accent2 3 3 2" xfId="1765"/>
    <cellStyle name="40% - Accent2 3 4" xfId="1766"/>
    <cellStyle name="40% - Accent2 4" xfId="1056"/>
    <cellStyle name="40% - Accent2 4 2" xfId="1767"/>
    <cellStyle name="40% - Accent2 5" xfId="2289"/>
    <cellStyle name="40% - Accent2 6" xfId="2290"/>
    <cellStyle name="40% - Accent3 2" xfId="285"/>
    <cellStyle name="40% - Accent3 2 2" xfId="286"/>
    <cellStyle name="40% - Accent3 2 2 2" xfId="287"/>
    <cellStyle name="40% - Accent3 2 2 2 2" xfId="288"/>
    <cellStyle name="40% - Accent3 2 2 2 2 2" xfId="289"/>
    <cellStyle name="40% - Accent3 2 2 2 2 2 2" xfId="1768"/>
    <cellStyle name="40% - Accent3 2 2 2 2 3" xfId="1239"/>
    <cellStyle name="40% - Accent3 2 2 2 2 3 2" xfId="1769"/>
    <cellStyle name="40% - Accent3 2 2 2 2 4" xfId="1770"/>
    <cellStyle name="40% - Accent3 2 2 2 3" xfId="290"/>
    <cellStyle name="40% - Accent3 2 2 2 3 2" xfId="291"/>
    <cellStyle name="40% - Accent3 2 2 2 3 2 2" xfId="1771"/>
    <cellStyle name="40% - Accent3 2 2 2 3 3" xfId="1240"/>
    <cellStyle name="40% - Accent3 2 2 2 3 3 2" xfId="1772"/>
    <cellStyle name="40% - Accent3 2 2 2 3 4" xfId="1773"/>
    <cellStyle name="40% - Accent3 2 2 2 4" xfId="292"/>
    <cellStyle name="40% - Accent3 2 2 2 4 2" xfId="1774"/>
    <cellStyle name="40% - Accent3 2 2 2 5" xfId="1241"/>
    <cellStyle name="40% - Accent3 2 2 2 5 2" xfId="1775"/>
    <cellStyle name="40% - Accent3 2 2 2 6" xfId="1776"/>
    <cellStyle name="40% - Accent3 2 2 3" xfId="293"/>
    <cellStyle name="40% - Accent3 2 2 3 2" xfId="294"/>
    <cellStyle name="40% - Accent3 2 2 3 2 2" xfId="1777"/>
    <cellStyle name="40% - Accent3 2 2 3 3" xfId="1242"/>
    <cellStyle name="40% - Accent3 2 2 3 3 2" xfId="1778"/>
    <cellStyle name="40% - Accent3 2 2 3 4" xfId="1779"/>
    <cellStyle name="40% - Accent3 2 2 4" xfId="295"/>
    <cellStyle name="40% - Accent3 2 2 4 2" xfId="296"/>
    <cellStyle name="40% - Accent3 2 2 4 2 2" xfId="1780"/>
    <cellStyle name="40% - Accent3 2 2 4 3" xfId="1243"/>
    <cellStyle name="40% - Accent3 2 2 4 3 2" xfId="1781"/>
    <cellStyle name="40% - Accent3 2 2 4 4" xfId="1782"/>
    <cellStyle name="40% - Accent3 2 3" xfId="297"/>
    <cellStyle name="40% - Accent3 2 3 2" xfId="298"/>
    <cellStyle name="40% - Accent3 2 3 2 2" xfId="299"/>
    <cellStyle name="40% - Accent3 2 3 2 2 2" xfId="1783"/>
    <cellStyle name="40% - Accent3 2 3 2 3" xfId="1244"/>
    <cellStyle name="40% - Accent3 2 3 2 3 2" xfId="1784"/>
    <cellStyle name="40% - Accent3 2 3 2 4" xfId="1785"/>
    <cellStyle name="40% - Accent3 2 3 3" xfId="300"/>
    <cellStyle name="40% - Accent3 2 3 3 2" xfId="301"/>
    <cellStyle name="40% - Accent3 2 3 3 2 2" xfId="1786"/>
    <cellStyle name="40% - Accent3 2 3 3 3" xfId="1245"/>
    <cellStyle name="40% - Accent3 2 3 3 3 2" xfId="1787"/>
    <cellStyle name="40% - Accent3 2 3 3 4" xfId="1788"/>
    <cellStyle name="40% - Accent3 2 3 4" xfId="302"/>
    <cellStyle name="40% - Accent3 2 3 4 2" xfId="303"/>
    <cellStyle name="40% - Accent3 2 3 5" xfId="1246"/>
    <cellStyle name="40% - Accent3 2 3 5 2" xfId="1789"/>
    <cellStyle name="40% - Accent3 2 3 6" xfId="1790"/>
    <cellStyle name="40% - Accent3 2 4" xfId="304"/>
    <cellStyle name="40% - Accent3 2 4 2" xfId="305"/>
    <cellStyle name="40% - Accent3 2 4 2 2" xfId="306"/>
    <cellStyle name="40% - Accent3 2 4 2 2 2" xfId="1791"/>
    <cellStyle name="40% - Accent3 2 4 2 3" xfId="1247"/>
    <cellStyle name="40% - Accent3 2 4 2 3 2" xfId="1792"/>
    <cellStyle name="40% - Accent3 2 4 2 4" xfId="1793"/>
    <cellStyle name="40% - Accent3 2 4 3" xfId="307"/>
    <cellStyle name="40% - Accent3 2 4 3 2" xfId="308"/>
    <cellStyle name="40% - Accent3 2 4 3 2 2" xfId="1794"/>
    <cellStyle name="40% - Accent3 2 4 3 3" xfId="1248"/>
    <cellStyle name="40% - Accent3 2 4 3 3 2" xfId="1795"/>
    <cellStyle name="40% - Accent3 2 4 3 4" xfId="1796"/>
    <cellStyle name="40% - Accent3 2 4 4" xfId="309"/>
    <cellStyle name="40% - Accent3 2 4 4 2" xfId="1797"/>
    <cellStyle name="40% - Accent3 2 4 5" xfId="1249"/>
    <cellStyle name="40% - Accent3 2 4 5 2" xfId="1798"/>
    <cellStyle name="40% - Accent3 2 4 6" xfId="1799"/>
    <cellStyle name="40% - Accent3 2 5" xfId="310"/>
    <cellStyle name="40% - Accent3 2 5 2" xfId="311"/>
    <cellStyle name="40% - Accent3 2 5 2 2" xfId="1800"/>
    <cellStyle name="40% - Accent3 2 5 3" xfId="1250"/>
    <cellStyle name="40% - Accent3 2 5 3 2" xfId="1801"/>
    <cellStyle name="40% - Accent3 2 5 4" xfId="1802"/>
    <cellStyle name="40% - Accent3 2 6" xfId="312"/>
    <cellStyle name="40% - Accent3 2 6 2" xfId="313"/>
    <cellStyle name="40% - Accent3 2 6 2 2" xfId="1803"/>
    <cellStyle name="40% - Accent3 2 6 3" xfId="1251"/>
    <cellStyle name="40% - Accent3 2 6 3 2" xfId="1804"/>
    <cellStyle name="40% - Accent3 2 6 4" xfId="1805"/>
    <cellStyle name="40% - Accent3 2 7" xfId="1036"/>
    <cellStyle name="40% - Accent3 3" xfId="314"/>
    <cellStyle name="40% - Accent3 3 2" xfId="315"/>
    <cellStyle name="40% - Accent3 3 2 2" xfId="1806"/>
    <cellStyle name="40% - Accent3 3 3" xfId="1252"/>
    <cellStyle name="40% - Accent3 3 3 2" xfId="1807"/>
    <cellStyle name="40% - Accent3 3 4" xfId="1808"/>
    <cellStyle name="40% - Accent3 4" xfId="1058"/>
    <cellStyle name="40% - Accent3 4 2" xfId="1809"/>
    <cellStyle name="40% - Accent3 5" xfId="2291"/>
    <cellStyle name="40% - Accent3 6" xfId="2292"/>
    <cellStyle name="40% - Accent4 2" xfId="316"/>
    <cellStyle name="40% - Accent4 2 2" xfId="317"/>
    <cellStyle name="40% - Accent4 2 2 2" xfId="318"/>
    <cellStyle name="40% - Accent4 2 2 2 2" xfId="319"/>
    <cellStyle name="40% - Accent4 2 2 2 2 2" xfId="320"/>
    <cellStyle name="40% - Accent4 2 2 2 2 2 2" xfId="1810"/>
    <cellStyle name="40% - Accent4 2 2 2 2 3" xfId="1253"/>
    <cellStyle name="40% - Accent4 2 2 2 2 3 2" xfId="1811"/>
    <cellStyle name="40% - Accent4 2 2 2 2 4" xfId="1812"/>
    <cellStyle name="40% - Accent4 2 2 2 3" xfId="321"/>
    <cellStyle name="40% - Accent4 2 2 2 3 2" xfId="322"/>
    <cellStyle name="40% - Accent4 2 2 2 3 2 2" xfId="1813"/>
    <cellStyle name="40% - Accent4 2 2 2 3 3" xfId="1254"/>
    <cellStyle name="40% - Accent4 2 2 2 3 3 2" xfId="1814"/>
    <cellStyle name="40% - Accent4 2 2 2 3 4" xfId="1815"/>
    <cellStyle name="40% - Accent4 2 2 2 4" xfId="323"/>
    <cellStyle name="40% - Accent4 2 2 2 4 2" xfId="1816"/>
    <cellStyle name="40% - Accent4 2 2 2 5" xfId="1255"/>
    <cellStyle name="40% - Accent4 2 2 2 5 2" xfId="1817"/>
    <cellStyle name="40% - Accent4 2 2 2 6" xfId="1818"/>
    <cellStyle name="40% - Accent4 2 2 3" xfId="324"/>
    <cellStyle name="40% - Accent4 2 2 3 2" xfId="325"/>
    <cellStyle name="40% - Accent4 2 2 3 2 2" xfId="1819"/>
    <cellStyle name="40% - Accent4 2 2 3 3" xfId="1256"/>
    <cellStyle name="40% - Accent4 2 2 3 3 2" xfId="1820"/>
    <cellStyle name="40% - Accent4 2 2 3 4" xfId="1821"/>
    <cellStyle name="40% - Accent4 2 2 4" xfId="326"/>
    <cellStyle name="40% - Accent4 2 2 4 2" xfId="327"/>
    <cellStyle name="40% - Accent4 2 2 4 2 2" xfId="1822"/>
    <cellStyle name="40% - Accent4 2 2 4 3" xfId="1257"/>
    <cellStyle name="40% - Accent4 2 2 4 3 2" xfId="1823"/>
    <cellStyle name="40% - Accent4 2 2 4 4" xfId="1824"/>
    <cellStyle name="40% - Accent4 2 3" xfId="328"/>
    <cellStyle name="40% - Accent4 2 3 2" xfId="329"/>
    <cellStyle name="40% - Accent4 2 3 2 2" xfId="330"/>
    <cellStyle name="40% - Accent4 2 3 2 2 2" xfId="1825"/>
    <cellStyle name="40% - Accent4 2 3 2 3" xfId="1258"/>
    <cellStyle name="40% - Accent4 2 3 2 3 2" xfId="1826"/>
    <cellStyle name="40% - Accent4 2 3 2 4" xfId="1827"/>
    <cellStyle name="40% - Accent4 2 3 3" xfId="331"/>
    <cellStyle name="40% - Accent4 2 3 3 2" xfId="332"/>
    <cellStyle name="40% - Accent4 2 3 3 2 2" xfId="1828"/>
    <cellStyle name="40% - Accent4 2 3 3 3" xfId="1259"/>
    <cellStyle name="40% - Accent4 2 3 3 3 2" xfId="1829"/>
    <cellStyle name="40% - Accent4 2 3 3 4" xfId="1830"/>
    <cellStyle name="40% - Accent4 2 3 4" xfId="333"/>
    <cellStyle name="40% - Accent4 2 3 4 2" xfId="334"/>
    <cellStyle name="40% - Accent4 2 3 5" xfId="1260"/>
    <cellStyle name="40% - Accent4 2 3 5 2" xfId="1831"/>
    <cellStyle name="40% - Accent4 2 3 6" xfId="1832"/>
    <cellStyle name="40% - Accent4 2 4" xfId="335"/>
    <cellStyle name="40% - Accent4 2 4 2" xfId="336"/>
    <cellStyle name="40% - Accent4 2 4 2 2" xfId="337"/>
    <cellStyle name="40% - Accent4 2 4 2 2 2" xfId="1833"/>
    <cellStyle name="40% - Accent4 2 4 2 3" xfId="1261"/>
    <cellStyle name="40% - Accent4 2 4 2 3 2" xfId="1834"/>
    <cellStyle name="40% - Accent4 2 4 2 4" xfId="1835"/>
    <cellStyle name="40% - Accent4 2 4 3" xfId="338"/>
    <cellStyle name="40% - Accent4 2 4 3 2" xfId="339"/>
    <cellStyle name="40% - Accent4 2 4 3 2 2" xfId="1836"/>
    <cellStyle name="40% - Accent4 2 4 3 3" xfId="1262"/>
    <cellStyle name="40% - Accent4 2 4 3 3 2" xfId="1837"/>
    <cellStyle name="40% - Accent4 2 4 3 4" xfId="1838"/>
    <cellStyle name="40% - Accent4 2 4 4" xfId="340"/>
    <cellStyle name="40% - Accent4 2 4 4 2" xfId="1839"/>
    <cellStyle name="40% - Accent4 2 4 5" xfId="1263"/>
    <cellStyle name="40% - Accent4 2 4 5 2" xfId="1840"/>
    <cellStyle name="40% - Accent4 2 4 6" xfId="1841"/>
    <cellStyle name="40% - Accent4 2 5" xfId="341"/>
    <cellStyle name="40% - Accent4 2 5 2" xfId="342"/>
    <cellStyle name="40% - Accent4 2 5 2 2" xfId="1842"/>
    <cellStyle name="40% - Accent4 2 5 3" xfId="1264"/>
    <cellStyle name="40% - Accent4 2 5 3 2" xfId="1843"/>
    <cellStyle name="40% - Accent4 2 5 4" xfId="1844"/>
    <cellStyle name="40% - Accent4 2 6" xfId="343"/>
    <cellStyle name="40% - Accent4 2 6 2" xfId="344"/>
    <cellStyle name="40% - Accent4 2 6 2 2" xfId="1845"/>
    <cellStyle name="40% - Accent4 2 6 3" xfId="1265"/>
    <cellStyle name="40% - Accent4 2 6 3 2" xfId="1846"/>
    <cellStyle name="40% - Accent4 2 6 4" xfId="1847"/>
    <cellStyle name="40% - Accent4 2 7" xfId="1027"/>
    <cellStyle name="40% - Accent4 3" xfId="345"/>
    <cellStyle name="40% - Accent4 3 2" xfId="346"/>
    <cellStyle name="40% - Accent4 3 2 2" xfId="1848"/>
    <cellStyle name="40% - Accent4 3 3" xfId="1266"/>
    <cellStyle name="40% - Accent4 3 3 2" xfId="1849"/>
    <cellStyle name="40% - Accent4 3 4" xfId="1850"/>
    <cellStyle name="40% - Accent4 4" xfId="1060"/>
    <cellStyle name="40% - Accent4 4 2" xfId="1851"/>
    <cellStyle name="40% - Accent4 5" xfId="2293"/>
    <cellStyle name="40% - Accent4 6" xfId="2294"/>
    <cellStyle name="40% - Accent5 2" xfId="347"/>
    <cellStyle name="40% - Accent5 2 2" xfId="348"/>
    <cellStyle name="40% - Accent5 2 2 2" xfId="349"/>
    <cellStyle name="40% - Accent5 2 2 2 2" xfId="350"/>
    <cellStyle name="40% - Accent5 2 2 2 2 2" xfId="351"/>
    <cellStyle name="40% - Accent5 2 2 2 2 2 2" xfId="1852"/>
    <cellStyle name="40% - Accent5 2 2 2 2 3" xfId="1267"/>
    <cellStyle name="40% - Accent5 2 2 2 2 3 2" xfId="1853"/>
    <cellStyle name="40% - Accent5 2 2 2 2 4" xfId="1854"/>
    <cellStyle name="40% - Accent5 2 2 2 3" xfId="352"/>
    <cellStyle name="40% - Accent5 2 2 2 3 2" xfId="353"/>
    <cellStyle name="40% - Accent5 2 2 2 3 2 2" xfId="1855"/>
    <cellStyle name="40% - Accent5 2 2 2 3 3" xfId="1268"/>
    <cellStyle name="40% - Accent5 2 2 2 3 3 2" xfId="1856"/>
    <cellStyle name="40% - Accent5 2 2 2 3 4" xfId="1857"/>
    <cellStyle name="40% - Accent5 2 2 2 4" xfId="354"/>
    <cellStyle name="40% - Accent5 2 2 2 4 2" xfId="1858"/>
    <cellStyle name="40% - Accent5 2 2 2 5" xfId="1269"/>
    <cellStyle name="40% - Accent5 2 2 2 5 2" xfId="1859"/>
    <cellStyle name="40% - Accent5 2 2 2 6" xfId="1860"/>
    <cellStyle name="40% - Accent5 2 2 3" xfId="355"/>
    <cellStyle name="40% - Accent5 2 2 3 2" xfId="356"/>
    <cellStyle name="40% - Accent5 2 2 3 2 2" xfId="1861"/>
    <cellStyle name="40% - Accent5 2 2 3 3" xfId="1270"/>
    <cellStyle name="40% - Accent5 2 2 3 3 2" xfId="1862"/>
    <cellStyle name="40% - Accent5 2 2 3 4" xfId="1863"/>
    <cellStyle name="40% - Accent5 2 2 4" xfId="357"/>
    <cellStyle name="40% - Accent5 2 2 4 2" xfId="358"/>
    <cellStyle name="40% - Accent5 2 2 4 2 2" xfId="1864"/>
    <cellStyle name="40% - Accent5 2 2 4 3" xfId="1271"/>
    <cellStyle name="40% - Accent5 2 2 4 3 2" xfId="1865"/>
    <cellStyle name="40% - Accent5 2 2 4 4" xfId="1866"/>
    <cellStyle name="40% - Accent5 2 3" xfId="359"/>
    <cellStyle name="40% - Accent5 2 3 2" xfId="360"/>
    <cellStyle name="40% - Accent5 2 3 2 2" xfId="361"/>
    <cellStyle name="40% - Accent5 2 3 2 2 2" xfId="1867"/>
    <cellStyle name="40% - Accent5 2 3 2 3" xfId="1272"/>
    <cellStyle name="40% - Accent5 2 3 2 3 2" xfId="1868"/>
    <cellStyle name="40% - Accent5 2 3 2 4" xfId="1869"/>
    <cellStyle name="40% - Accent5 2 3 3" xfId="362"/>
    <cellStyle name="40% - Accent5 2 3 3 2" xfId="363"/>
    <cellStyle name="40% - Accent5 2 3 3 2 2" xfId="1870"/>
    <cellStyle name="40% - Accent5 2 3 3 3" xfId="1273"/>
    <cellStyle name="40% - Accent5 2 3 3 3 2" xfId="1871"/>
    <cellStyle name="40% - Accent5 2 3 3 4" xfId="1872"/>
    <cellStyle name="40% - Accent5 2 3 4" xfId="364"/>
    <cellStyle name="40% - Accent5 2 3 4 2" xfId="365"/>
    <cellStyle name="40% - Accent5 2 3 5" xfId="1274"/>
    <cellStyle name="40% - Accent5 2 3 5 2" xfId="1873"/>
    <cellStyle name="40% - Accent5 2 3 6" xfId="1874"/>
    <cellStyle name="40% - Accent5 2 4" xfId="366"/>
    <cellStyle name="40% - Accent5 2 4 2" xfId="367"/>
    <cellStyle name="40% - Accent5 2 4 2 2" xfId="368"/>
    <cellStyle name="40% - Accent5 2 4 2 2 2" xfId="1875"/>
    <cellStyle name="40% - Accent5 2 4 2 3" xfId="1275"/>
    <cellStyle name="40% - Accent5 2 4 2 3 2" xfId="1876"/>
    <cellStyle name="40% - Accent5 2 4 2 4" xfId="1877"/>
    <cellStyle name="40% - Accent5 2 4 3" xfId="369"/>
    <cellStyle name="40% - Accent5 2 4 3 2" xfId="370"/>
    <cellStyle name="40% - Accent5 2 4 3 2 2" xfId="1878"/>
    <cellStyle name="40% - Accent5 2 4 3 3" xfId="1276"/>
    <cellStyle name="40% - Accent5 2 4 3 3 2" xfId="1879"/>
    <cellStyle name="40% - Accent5 2 4 3 4" xfId="1880"/>
    <cellStyle name="40% - Accent5 2 4 4" xfId="371"/>
    <cellStyle name="40% - Accent5 2 4 4 2" xfId="1881"/>
    <cellStyle name="40% - Accent5 2 4 5" xfId="1277"/>
    <cellStyle name="40% - Accent5 2 4 5 2" xfId="1882"/>
    <cellStyle name="40% - Accent5 2 4 6" xfId="1883"/>
    <cellStyle name="40% - Accent5 2 5" xfId="372"/>
    <cellStyle name="40% - Accent5 2 5 2" xfId="373"/>
    <cellStyle name="40% - Accent5 2 5 2 2" xfId="1884"/>
    <cellStyle name="40% - Accent5 2 5 3" xfId="1278"/>
    <cellStyle name="40% - Accent5 2 5 3 2" xfId="1885"/>
    <cellStyle name="40% - Accent5 2 5 4" xfId="1886"/>
    <cellStyle name="40% - Accent5 2 6" xfId="374"/>
    <cellStyle name="40% - Accent5 2 6 2" xfId="375"/>
    <cellStyle name="40% - Accent5 2 6 2 2" xfId="1887"/>
    <cellStyle name="40% - Accent5 2 6 3" xfId="1279"/>
    <cellStyle name="40% - Accent5 2 6 3 2" xfId="1888"/>
    <cellStyle name="40% - Accent5 2 6 4" xfId="1889"/>
    <cellStyle name="40% - Accent5 2 7" xfId="1026"/>
    <cellStyle name="40% - Accent5 3" xfId="376"/>
    <cellStyle name="40% - Accent5 3 2" xfId="377"/>
    <cellStyle name="40% - Accent5 3 2 2" xfId="1890"/>
    <cellStyle name="40% - Accent5 3 3" xfId="1280"/>
    <cellStyle name="40% - Accent5 3 3 2" xfId="1891"/>
    <cellStyle name="40% - Accent5 3 4" xfId="1892"/>
    <cellStyle name="40% - Accent5 4" xfId="1062"/>
    <cellStyle name="40% - Accent5 4 2" xfId="1893"/>
    <cellStyle name="40% - Accent5 5" xfId="2295"/>
    <cellStyle name="40% - Accent5 6" xfId="2296"/>
    <cellStyle name="40% - Accent6 2" xfId="378"/>
    <cellStyle name="40% - Accent6 2 2" xfId="379"/>
    <cellStyle name="40% - Accent6 2 2 2" xfId="380"/>
    <cellStyle name="40% - Accent6 2 2 2 2" xfId="381"/>
    <cellStyle name="40% - Accent6 2 2 2 2 2" xfId="382"/>
    <cellStyle name="40% - Accent6 2 2 2 2 2 2" xfId="1894"/>
    <cellStyle name="40% - Accent6 2 2 2 2 3" xfId="1281"/>
    <cellStyle name="40% - Accent6 2 2 2 2 3 2" xfId="1895"/>
    <cellStyle name="40% - Accent6 2 2 2 2 4" xfId="1896"/>
    <cellStyle name="40% - Accent6 2 2 2 3" xfId="383"/>
    <cellStyle name="40% - Accent6 2 2 2 3 2" xfId="384"/>
    <cellStyle name="40% - Accent6 2 2 2 3 2 2" xfId="1897"/>
    <cellStyle name="40% - Accent6 2 2 2 3 3" xfId="1282"/>
    <cellStyle name="40% - Accent6 2 2 2 3 3 2" xfId="1898"/>
    <cellStyle name="40% - Accent6 2 2 2 3 4" xfId="1899"/>
    <cellStyle name="40% - Accent6 2 2 2 4" xfId="385"/>
    <cellStyle name="40% - Accent6 2 2 2 4 2" xfId="1900"/>
    <cellStyle name="40% - Accent6 2 2 2 5" xfId="1283"/>
    <cellStyle name="40% - Accent6 2 2 2 5 2" xfId="1901"/>
    <cellStyle name="40% - Accent6 2 2 2 6" xfId="1902"/>
    <cellStyle name="40% - Accent6 2 2 3" xfId="386"/>
    <cellStyle name="40% - Accent6 2 2 3 2" xfId="387"/>
    <cellStyle name="40% - Accent6 2 2 3 2 2" xfId="1903"/>
    <cellStyle name="40% - Accent6 2 2 3 3" xfId="1284"/>
    <cellStyle name="40% - Accent6 2 2 3 3 2" xfId="1904"/>
    <cellStyle name="40% - Accent6 2 2 3 4" xfId="1905"/>
    <cellStyle name="40% - Accent6 2 2 4" xfId="388"/>
    <cellStyle name="40% - Accent6 2 2 4 2" xfId="389"/>
    <cellStyle name="40% - Accent6 2 2 4 2 2" xfId="1906"/>
    <cellStyle name="40% - Accent6 2 2 4 3" xfId="1285"/>
    <cellStyle name="40% - Accent6 2 2 4 3 2" xfId="1907"/>
    <cellStyle name="40% - Accent6 2 2 4 4" xfId="1908"/>
    <cellStyle name="40% - Accent6 2 3" xfId="390"/>
    <cellStyle name="40% - Accent6 2 3 2" xfId="391"/>
    <cellStyle name="40% - Accent6 2 3 2 2" xfId="392"/>
    <cellStyle name="40% - Accent6 2 3 2 2 2" xfId="1909"/>
    <cellStyle name="40% - Accent6 2 3 2 3" xfId="1286"/>
    <cellStyle name="40% - Accent6 2 3 2 3 2" xfId="1910"/>
    <cellStyle name="40% - Accent6 2 3 2 4" xfId="1911"/>
    <cellStyle name="40% - Accent6 2 3 3" xfId="393"/>
    <cellStyle name="40% - Accent6 2 3 3 2" xfId="394"/>
    <cellStyle name="40% - Accent6 2 3 3 2 2" xfId="1912"/>
    <cellStyle name="40% - Accent6 2 3 3 3" xfId="1287"/>
    <cellStyle name="40% - Accent6 2 3 3 3 2" xfId="1913"/>
    <cellStyle name="40% - Accent6 2 3 3 4" xfId="1914"/>
    <cellStyle name="40% - Accent6 2 3 4" xfId="395"/>
    <cellStyle name="40% - Accent6 2 3 4 2" xfId="396"/>
    <cellStyle name="40% - Accent6 2 3 5" xfId="1288"/>
    <cellStyle name="40% - Accent6 2 3 5 2" xfId="1915"/>
    <cellStyle name="40% - Accent6 2 3 6" xfId="1916"/>
    <cellStyle name="40% - Accent6 2 4" xfId="397"/>
    <cellStyle name="40% - Accent6 2 4 2" xfId="398"/>
    <cellStyle name="40% - Accent6 2 4 2 2" xfId="399"/>
    <cellStyle name="40% - Accent6 2 4 2 2 2" xfId="1917"/>
    <cellStyle name="40% - Accent6 2 4 2 3" xfId="1289"/>
    <cellStyle name="40% - Accent6 2 4 2 3 2" xfId="1918"/>
    <cellStyle name="40% - Accent6 2 4 2 4" xfId="1919"/>
    <cellStyle name="40% - Accent6 2 4 3" xfId="400"/>
    <cellStyle name="40% - Accent6 2 4 3 2" xfId="401"/>
    <cellStyle name="40% - Accent6 2 4 3 2 2" xfId="1920"/>
    <cellStyle name="40% - Accent6 2 4 3 3" xfId="1290"/>
    <cellStyle name="40% - Accent6 2 4 3 3 2" xfId="1921"/>
    <cellStyle name="40% - Accent6 2 4 3 4" xfId="1922"/>
    <cellStyle name="40% - Accent6 2 4 4" xfId="402"/>
    <cellStyle name="40% - Accent6 2 4 4 2" xfId="1923"/>
    <cellStyle name="40% - Accent6 2 4 5" xfId="1291"/>
    <cellStyle name="40% - Accent6 2 4 5 2" xfId="1924"/>
    <cellStyle name="40% - Accent6 2 4 6" xfId="1925"/>
    <cellStyle name="40% - Accent6 2 5" xfId="403"/>
    <cellStyle name="40% - Accent6 2 5 2" xfId="404"/>
    <cellStyle name="40% - Accent6 2 5 2 2" xfId="1926"/>
    <cellStyle name="40% - Accent6 2 5 3" xfId="1292"/>
    <cellStyle name="40% - Accent6 2 5 3 2" xfId="1927"/>
    <cellStyle name="40% - Accent6 2 5 4" xfId="1928"/>
    <cellStyle name="40% - Accent6 2 6" xfId="405"/>
    <cellStyle name="40% - Accent6 2 6 2" xfId="406"/>
    <cellStyle name="40% - Accent6 2 6 2 2" xfId="1929"/>
    <cellStyle name="40% - Accent6 2 6 3" xfId="1293"/>
    <cellStyle name="40% - Accent6 2 6 3 2" xfId="1930"/>
    <cellStyle name="40% - Accent6 2 6 4" xfId="1931"/>
    <cellStyle name="40% - Accent6 2 7" xfId="1009"/>
    <cellStyle name="40% - Accent6 3" xfId="407"/>
    <cellStyle name="40% - Accent6 3 2" xfId="408"/>
    <cellStyle name="40% - Accent6 3 2 2" xfId="1932"/>
    <cellStyle name="40% - Accent6 3 3" xfId="1294"/>
    <cellStyle name="40% - Accent6 3 3 2" xfId="1933"/>
    <cellStyle name="40% - Accent6 3 4" xfId="1934"/>
    <cellStyle name="40% - Accent6 4" xfId="1064"/>
    <cellStyle name="40% - Accent6 4 2" xfId="1935"/>
    <cellStyle name="40% - Accent6 5" xfId="2297"/>
    <cellStyle name="40% - Accent6 6" xfId="2298"/>
    <cellStyle name="40% - Акцент1 2" xfId="1079"/>
    <cellStyle name="40% — акцент1 2" xfId="409"/>
    <cellStyle name="40% - Акцент1 2 2" xfId="1936"/>
    <cellStyle name="40% — акцент1 2 2" xfId="1295"/>
    <cellStyle name="40% — акцент1 2 3" xfId="2242"/>
    <cellStyle name="40% - Акцент1 3" xfId="979"/>
    <cellStyle name="40% - Акцент2 2" xfId="1081"/>
    <cellStyle name="40% — акцент2 2" xfId="410"/>
    <cellStyle name="40% - Акцент2 2 2" xfId="1937"/>
    <cellStyle name="40% — акцент2 2 2" xfId="1296"/>
    <cellStyle name="40% — акцент2 2 3" xfId="2243"/>
    <cellStyle name="40% - Акцент2 3" xfId="983"/>
    <cellStyle name="40% - Акцент3 2" xfId="1083"/>
    <cellStyle name="40% — акцент3 2" xfId="411"/>
    <cellStyle name="40% - Акцент3 2 2" xfId="1938"/>
    <cellStyle name="40% — акцент3 2 2" xfId="1297"/>
    <cellStyle name="40% — акцент3 2 3" xfId="2244"/>
    <cellStyle name="40% - Акцент3 3" xfId="987"/>
    <cellStyle name="40% - Акцент4 2" xfId="1085"/>
    <cellStyle name="40% — акцент4 2" xfId="412"/>
    <cellStyle name="40% - Акцент4 2 2" xfId="1939"/>
    <cellStyle name="40% — акцент4 2 2" xfId="1298"/>
    <cellStyle name="40% — акцент4 2 3" xfId="2245"/>
    <cellStyle name="40% - Акцент4 3" xfId="991"/>
    <cellStyle name="40% - Акцент5 2" xfId="1087"/>
    <cellStyle name="40% — акцент5 2" xfId="413"/>
    <cellStyle name="40% - Акцент5 2 2" xfId="1940"/>
    <cellStyle name="40% — акцент5 2 2" xfId="1299"/>
    <cellStyle name="40% — акцент5 2 3" xfId="2246"/>
    <cellStyle name="40% - Акцент5 3" xfId="995"/>
    <cellStyle name="40% - Акцент6 2" xfId="1089"/>
    <cellStyle name="40% — акцент6 2" xfId="414"/>
    <cellStyle name="40% - Акцент6 2 2" xfId="1941"/>
    <cellStyle name="40% — акцент6 2 2" xfId="1300"/>
    <cellStyle name="40% — акцент6 2 3" xfId="2247"/>
    <cellStyle name="40% - Акцент6 3" xfId="999"/>
    <cellStyle name="60% - Accent1 2" xfId="415"/>
    <cellStyle name="60% - Accent1 2 2" xfId="416"/>
    <cellStyle name="60% - Accent1 2 3" xfId="417"/>
    <cellStyle name="60% - Accent1 2 4" xfId="1013"/>
    <cellStyle name="60% - Accent1 3" xfId="418"/>
    <cellStyle name="60% - Accent1 4" xfId="1398"/>
    <cellStyle name="60% - Accent2 2" xfId="419"/>
    <cellStyle name="60% - Accent2 2 2" xfId="420"/>
    <cellStyle name="60% - Accent2 2 3" xfId="421"/>
    <cellStyle name="60% - Accent2 2 4" xfId="1011"/>
    <cellStyle name="60% - Accent2 3" xfId="422"/>
    <cellStyle name="60% - Accent2 4" xfId="1399"/>
    <cellStyle name="60% - Accent3 2" xfId="423"/>
    <cellStyle name="60% - Accent3 2 2" xfId="424"/>
    <cellStyle name="60% - Accent3 2 3" xfId="425"/>
    <cellStyle name="60% - Accent3 2 4" xfId="1005"/>
    <cellStyle name="60% - Accent3 3" xfId="426"/>
    <cellStyle name="60% - Accent3 4" xfId="1400"/>
    <cellStyle name="60% - Accent4 2" xfId="427"/>
    <cellStyle name="60% - Accent4 2 2" xfId="428"/>
    <cellStyle name="60% - Accent4 2 3" xfId="429"/>
    <cellStyle name="60% - Accent4 2 4" xfId="1015"/>
    <cellStyle name="60% - Accent4 3" xfId="430"/>
    <cellStyle name="60% - Accent4 4" xfId="1401"/>
    <cellStyle name="60% - Accent5 2" xfId="431"/>
    <cellStyle name="60% - Accent5 2 2" xfId="432"/>
    <cellStyle name="60% - Accent5 2 3" xfId="433"/>
    <cellStyle name="60% - Accent5 2 4" xfId="1022"/>
    <cellStyle name="60% - Accent5 3" xfId="434"/>
    <cellStyle name="60% - Accent5 4" xfId="1402"/>
    <cellStyle name="60% - Accent6 2" xfId="435"/>
    <cellStyle name="60% - Accent6 2 2" xfId="436"/>
    <cellStyle name="60% - Accent6 2 3" xfId="437"/>
    <cellStyle name="60% - Accent6 2 4" xfId="1004"/>
    <cellStyle name="60% - Accent6 3" xfId="438"/>
    <cellStyle name="60% - Accent6 4" xfId="1403"/>
    <cellStyle name="60% - Акцент1 2" xfId="1090"/>
    <cellStyle name="60% — акцент1 2" xfId="439"/>
    <cellStyle name="60% — акцент1 2 2" xfId="1301"/>
    <cellStyle name="60% - Акцент1 3" xfId="980"/>
    <cellStyle name="60% - Акцент2 2" xfId="1091"/>
    <cellStyle name="60% — акцент2 2" xfId="440"/>
    <cellStyle name="60% — акцент2 2 2" xfId="1302"/>
    <cellStyle name="60% - Акцент2 3" xfId="984"/>
    <cellStyle name="60% - Акцент3 2" xfId="1092"/>
    <cellStyle name="60% — акцент3 2" xfId="441"/>
    <cellStyle name="60% — акцент3 2 2" xfId="1303"/>
    <cellStyle name="60% - Акцент3 3" xfId="988"/>
    <cellStyle name="60% - Акцент4 2" xfId="1093"/>
    <cellStyle name="60% — акцент4 2" xfId="442"/>
    <cellStyle name="60% — акцент4 2 2" xfId="1304"/>
    <cellStyle name="60% - Акцент4 3" xfId="992"/>
    <cellStyle name="60% - Акцент5 2" xfId="1094"/>
    <cellStyle name="60% — акцент5 2" xfId="443"/>
    <cellStyle name="60% — акцент5 2 2" xfId="1305"/>
    <cellStyle name="60% - Акцент5 3" xfId="996"/>
    <cellStyle name="60% - Акцент6 2" xfId="1095"/>
    <cellStyle name="60% — акцент6 2" xfId="444"/>
    <cellStyle name="60% — акцент6 2 2" xfId="1306"/>
    <cellStyle name="60% - Акцент6 3" xfId="1000"/>
    <cellStyle name="Accent1 2" xfId="445"/>
    <cellStyle name="Accent1 2 2" xfId="446"/>
    <cellStyle name="Accent1 2 3" xfId="447"/>
    <cellStyle name="Accent1 2 4" xfId="1006"/>
    <cellStyle name="Accent1 3" xfId="448"/>
    <cellStyle name="Accent1 4" xfId="1404"/>
    <cellStyle name="Accent2 2" xfId="449"/>
    <cellStyle name="Accent2 2 2" xfId="450"/>
    <cellStyle name="Accent2 2 3" xfId="451"/>
    <cellStyle name="Accent2 2 4" xfId="1002"/>
    <cellStyle name="Accent2 3" xfId="452"/>
    <cellStyle name="Accent2 4" xfId="1405"/>
    <cellStyle name="Accent3 2" xfId="453"/>
    <cellStyle name="Accent3 2 2" xfId="454"/>
    <cellStyle name="Accent3 2 3" xfId="455"/>
    <cellStyle name="Accent3 2 4" xfId="1039"/>
    <cellStyle name="Accent3 3" xfId="456"/>
    <cellStyle name="Accent3 4" xfId="1406"/>
    <cellStyle name="Accent4 2" xfId="457"/>
    <cellStyle name="Accent4 2 2" xfId="458"/>
    <cellStyle name="Accent4 2 3" xfId="459"/>
    <cellStyle name="Accent4 2 4" xfId="1024"/>
    <cellStyle name="Accent4 3" xfId="460"/>
    <cellStyle name="Accent4 4" xfId="1407"/>
    <cellStyle name="Accent5 2" xfId="461"/>
    <cellStyle name="Accent5 2 2" xfId="462"/>
    <cellStyle name="Accent5 2 3" xfId="463"/>
    <cellStyle name="Accent5 2 4" xfId="1034"/>
    <cellStyle name="Accent5 3" xfId="464"/>
    <cellStyle name="Accent5 4" xfId="1408"/>
    <cellStyle name="Accent6 2" xfId="465"/>
    <cellStyle name="Accent6 2 2" xfId="466"/>
    <cellStyle name="Accent6 2 3" xfId="467"/>
    <cellStyle name="Accent6 2 4" xfId="1007"/>
    <cellStyle name="Accent6 3" xfId="468"/>
    <cellStyle name="Accent6 4" xfId="1409"/>
    <cellStyle name="Bad 2" xfId="469"/>
    <cellStyle name="Bad 2 2" xfId="470"/>
    <cellStyle name="Bad 2 3" xfId="471"/>
    <cellStyle name="Bad 2 4" xfId="1041"/>
    <cellStyle name="Bad 3" xfId="472"/>
    <cellStyle name="Bad 4" xfId="1410"/>
    <cellStyle name="Calculation 2" xfId="473"/>
    <cellStyle name="Calculation 2 2" xfId="474"/>
    <cellStyle name="Calculation 2 2 10" xfId="2299"/>
    <cellStyle name="Calculation 2 2 10 2" xfId="2300"/>
    <cellStyle name="Calculation 2 2 11" xfId="2301"/>
    <cellStyle name="Calculation 2 2 11 2" xfId="2302"/>
    <cellStyle name="Calculation 2 2 12" xfId="2303"/>
    <cellStyle name="Calculation 2 2 12 2" xfId="2304"/>
    <cellStyle name="Calculation 2 2 13" xfId="2305"/>
    <cellStyle name="Calculation 2 2 13 2" xfId="2306"/>
    <cellStyle name="Calculation 2 2 14" xfId="2307"/>
    <cellStyle name="Calculation 2 2 14 2" xfId="2308"/>
    <cellStyle name="Calculation 2 2 15" xfId="2309"/>
    <cellStyle name="Calculation 2 2 2" xfId="475"/>
    <cellStyle name="Calculation 2 2 2 2" xfId="1942"/>
    <cellStyle name="Calculation 2 2 2 2 2" xfId="2258"/>
    <cellStyle name="Calculation 2 2 2 3" xfId="1307"/>
    <cellStyle name="Calculation 2 2 2 4" xfId="2248"/>
    <cellStyle name="Calculation 2 2 3" xfId="1308"/>
    <cellStyle name="Calculation 2 2 3 2" xfId="2249"/>
    <cellStyle name="Calculation 2 2 4" xfId="2310"/>
    <cellStyle name="Calculation 2 2 4 2" xfId="2311"/>
    <cellStyle name="Calculation 2 2 5" xfId="2312"/>
    <cellStyle name="Calculation 2 2 5 2" xfId="2313"/>
    <cellStyle name="Calculation 2 2 6" xfId="2314"/>
    <cellStyle name="Calculation 2 2 6 2" xfId="2315"/>
    <cellStyle name="Calculation 2 2 7" xfId="2316"/>
    <cellStyle name="Calculation 2 2 7 2" xfId="2317"/>
    <cellStyle name="Calculation 2 2 8" xfId="2318"/>
    <cellStyle name="Calculation 2 2 8 2" xfId="2319"/>
    <cellStyle name="Calculation 2 2 9" xfId="2320"/>
    <cellStyle name="Calculation 2 2 9 2" xfId="2321"/>
    <cellStyle name="Calculation 2 3" xfId="476"/>
    <cellStyle name="Calculation 2 4" xfId="477"/>
    <cellStyle name="Calculation 2 4 2" xfId="2138"/>
    <cellStyle name="Calculation 2 4 3" xfId="2263"/>
    <cellStyle name="Calculation 2 5" xfId="1028"/>
    <cellStyle name="Calculation 3" xfId="478"/>
    <cellStyle name="Calculation 4" xfId="1411"/>
    <cellStyle name="Check Cell 2" xfId="479"/>
    <cellStyle name="Check Cell 2 2" xfId="480"/>
    <cellStyle name="Check Cell 2 3" xfId="481"/>
    <cellStyle name="Check Cell 2 4" xfId="1035"/>
    <cellStyle name="Check Cell 3" xfId="482"/>
    <cellStyle name="Check Cell 4" xfId="1412"/>
    <cellStyle name="Comma [0] 2" xfId="2322"/>
    <cellStyle name="Comma 10" xfId="483"/>
    <cellStyle name="Comma 10 2" xfId="1943"/>
    <cellStyle name="Comma 10 3" xfId="1309"/>
    <cellStyle name="Comma 11" xfId="484"/>
    <cellStyle name="Comma 11 2" xfId="2323"/>
    <cellStyle name="Comma 12" xfId="2324"/>
    <cellStyle name="Comma 12 2" xfId="2325"/>
    <cellStyle name="Comma 13" xfId="2326"/>
    <cellStyle name="Comma 14" xfId="2327"/>
    <cellStyle name="Comma 15" xfId="1425"/>
    <cellStyle name="Comma 16" xfId="2328"/>
    <cellStyle name="Comma 17" xfId="2329"/>
    <cellStyle name="Comma 18" xfId="2330"/>
    <cellStyle name="Comma 19" xfId="2331"/>
    <cellStyle name="Comma 2" xfId="9"/>
    <cellStyle name="Comma 2 2" xfId="485"/>
    <cellStyle name="Comma 2 2 2" xfId="486"/>
    <cellStyle name="Comma 2 2 2 2" xfId="487"/>
    <cellStyle name="Comma 2 2 2 3" xfId="488"/>
    <cellStyle name="Comma 2 2 3" xfId="489"/>
    <cellStyle name="Comma 2 2 3 2" xfId="2332"/>
    <cellStyle name="Comma 2 2 4" xfId="490"/>
    <cellStyle name="Comma 2 2 4 2" xfId="2333"/>
    <cellStyle name="Comma 2 2 5" xfId="2334"/>
    <cellStyle name="Comma 2 3" xfId="18"/>
    <cellStyle name="Comma 2 3 2" xfId="491"/>
    <cellStyle name="Comma 2 3 2 2" xfId="2335"/>
    <cellStyle name="Comma 2 3 3" xfId="492"/>
    <cellStyle name="Comma 2 4" xfId="493"/>
    <cellStyle name="Comma 2 4 2" xfId="494"/>
    <cellStyle name="Comma 2 5" xfId="495"/>
    <cellStyle name="Comma 2 5 2" xfId="496"/>
    <cellStyle name="Comma 2 6" xfId="497"/>
    <cellStyle name="Comma 2 7" xfId="498"/>
    <cellStyle name="Comma 2 8" xfId="499"/>
    <cellStyle name="Comma 2 8 2" xfId="2139"/>
    <cellStyle name="Comma 20" xfId="2336"/>
    <cellStyle name="Comma 21" xfId="2337"/>
    <cellStyle name="Comma 22" xfId="2338"/>
    <cellStyle name="Comma 23" xfId="2339"/>
    <cellStyle name="Comma 3" xfId="500"/>
    <cellStyle name="Comma 3 2" xfId="501"/>
    <cellStyle name="Comma 3 2 2" xfId="502"/>
    <cellStyle name="Comma 3 2 2 2" xfId="503"/>
    <cellStyle name="Comma 3 2 2 2 2" xfId="1070"/>
    <cellStyle name="Comma 3 2 2 2 3" xfId="2340"/>
    <cellStyle name="Comma 3 2 2 3" xfId="1051"/>
    <cellStyle name="Comma 3 2 2 4" xfId="2341"/>
    <cellStyle name="Comma 3 2 3" xfId="504"/>
    <cellStyle name="Comma 3 2 3 2" xfId="505"/>
    <cellStyle name="Comma 3 2 3 3" xfId="2342"/>
    <cellStyle name="Comma 3 2 4" xfId="506"/>
    <cellStyle name="Comma 3 2 4 2" xfId="1944"/>
    <cellStyle name="Comma 3 2 4 3" xfId="1066"/>
    <cellStyle name="Comma 3 2 5" xfId="1945"/>
    <cellStyle name="Comma 3 2 6" xfId="2343"/>
    <cellStyle name="Comma 3 3" xfId="507"/>
    <cellStyle name="Comma 3 3 2" xfId="508"/>
    <cellStyle name="Comma 3 3 3" xfId="2344"/>
    <cellStyle name="Comma 3 4" xfId="509"/>
    <cellStyle name="Comma 3 5" xfId="510"/>
    <cellStyle name="Comma 3 6" xfId="511"/>
    <cellStyle name="Comma 3 6 2" xfId="512"/>
    <cellStyle name="Comma 3 6 3" xfId="2140"/>
    <cellStyle name="Comma 3 7" xfId="2141"/>
    <cellStyle name="Comma 35" xfId="2345"/>
    <cellStyle name="Comma 4" xfId="513"/>
    <cellStyle name="Comma 4 2" xfId="514"/>
    <cellStyle name="Comma 4 2 2" xfId="515"/>
    <cellStyle name="Comma 4 2 3" xfId="516"/>
    <cellStyle name="Comma 4 2 4" xfId="2346"/>
    <cellStyle name="Comma 4 3" xfId="517"/>
    <cellStyle name="Comma 4 3 2" xfId="518"/>
    <cellStyle name="Comma 4 3 3" xfId="2347"/>
    <cellStyle name="Comma 4 4" xfId="519"/>
    <cellStyle name="Comma 4 5" xfId="2348"/>
    <cellStyle name="Comma 4 6" xfId="2349"/>
    <cellStyle name="Comma 4 7" xfId="2350"/>
    <cellStyle name="Comma 5" xfId="520"/>
    <cellStyle name="Comma 5 2" xfId="521"/>
    <cellStyle name="Comma 5 2 2" xfId="522"/>
    <cellStyle name="Comma 5 2 3" xfId="523"/>
    <cellStyle name="Comma 5 2 4" xfId="524"/>
    <cellStyle name="Comma 5 2 5" xfId="1046"/>
    <cellStyle name="Comma 5 3" xfId="525"/>
    <cellStyle name="Comma 5 3 2" xfId="526"/>
    <cellStyle name="Comma 5 4" xfId="1310"/>
    <cellStyle name="Comma 5 4 2" xfId="1946"/>
    <cellStyle name="Comma 5 5" xfId="1947"/>
    <cellStyle name="Comma 5 6" xfId="2351"/>
    <cellStyle name="Comma 6" xfId="527"/>
    <cellStyle name="Comma 6 10" xfId="528"/>
    <cellStyle name="Comma 6 10 2" xfId="1948"/>
    <cellStyle name="Comma 6 10 3" xfId="1311"/>
    <cellStyle name="Comma 6 11" xfId="1949"/>
    <cellStyle name="Comma 6 2" xfId="529"/>
    <cellStyle name="Comma 6 2 2" xfId="530"/>
    <cellStyle name="Comma 6 2 3" xfId="531"/>
    <cellStyle name="Comma 6 2 4" xfId="1069"/>
    <cellStyle name="Comma 6 3" xfId="532"/>
    <cellStyle name="Comma 6 3 2" xfId="533"/>
    <cellStyle name="Comma 6 3 2 2" xfId="534"/>
    <cellStyle name="Comma 6 3 2 2 2" xfId="535"/>
    <cellStyle name="Comma 6 3 2 2 2 2" xfId="1950"/>
    <cellStyle name="Comma 6 3 2 2 3" xfId="1312"/>
    <cellStyle name="Comma 6 3 2 2 3 2" xfId="1951"/>
    <cellStyle name="Comma 6 3 2 2 4" xfId="1952"/>
    <cellStyle name="Comma 6 3 2 3" xfId="536"/>
    <cellStyle name="Comma 6 3 2 3 2" xfId="537"/>
    <cellStyle name="Comma 6 3 2 3 2 2" xfId="1953"/>
    <cellStyle name="Comma 6 3 2 3 3" xfId="1313"/>
    <cellStyle name="Comma 6 3 2 3 3 2" xfId="1954"/>
    <cellStyle name="Comma 6 3 2 3 4" xfId="1955"/>
    <cellStyle name="Comma 6 3 2 4" xfId="538"/>
    <cellStyle name="Comma 6 3 2 4 2" xfId="1956"/>
    <cellStyle name="Comma 6 3 2 5" xfId="1314"/>
    <cellStyle name="Comma 6 3 2 5 2" xfId="1957"/>
    <cellStyle name="Comma 6 3 2 6" xfId="1958"/>
    <cellStyle name="Comma 6 3 3" xfId="539"/>
    <cellStyle name="Comma 6 3 3 2" xfId="540"/>
    <cellStyle name="Comma 6 3 3 2 2" xfId="1959"/>
    <cellStyle name="Comma 6 3 3 3" xfId="1315"/>
    <cellStyle name="Comma 6 3 3 3 2" xfId="1960"/>
    <cellStyle name="Comma 6 3 3 4" xfId="1961"/>
    <cellStyle name="Comma 6 3 4" xfId="541"/>
    <cellStyle name="Comma 6 3 4 2" xfId="542"/>
    <cellStyle name="Comma 6 3 4 2 2" xfId="1962"/>
    <cellStyle name="Comma 6 3 4 3" xfId="1316"/>
    <cellStyle name="Comma 6 3 4 3 2" xfId="1963"/>
    <cellStyle name="Comma 6 3 4 4" xfId="1964"/>
    <cellStyle name="Comma 6 3 5" xfId="543"/>
    <cellStyle name="Comma 6 3 5 2" xfId="1965"/>
    <cellStyle name="Comma 6 3 6" xfId="1317"/>
    <cellStyle name="Comma 6 3 6 2" xfId="1966"/>
    <cellStyle name="Comma 6 3 7" xfId="1967"/>
    <cellStyle name="Comma 6 4" xfId="544"/>
    <cellStyle name="Comma 6 4 2" xfId="545"/>
    <cellStyle name="Comma 6 4 2 2" xfId="546"/>
    <cellStyle name="Comma 6 4 2 2 2" xfId="547"/>
    <cellStyle name="Comma 6 4 2 2 2 2" xfId="1968"/>
    <cellStyle name="Comma 6 4 2 2 3" xfId="1318"/>
    <cellStyle name="Comma 6 4 2 2 3 2" xfId="1969"/>
    <cellStyle name="Comma 6 4 2 2 4" xfId="1970"/>
    <cellStyle name="Comma 6 4 2 3" xfId="548"/>
    <cellStyle name="Comma 6 4 2 3 2" xfId="549"/>
    <cellStyle name="Comma 6 4 2 3 2 2" xfId="1971"/>
    <cellStyle name="Comma 6 4 2 3 3" xfId="1319"/>
    <cellStyle name="Comma 6 4 2 3 3 2" xfId="1972"/>
    <cellStyle name="Comma 6 4 2 3 4" xfId="1973"/>
    <cellStyle name="Comma 6 4 2 4" xfId="550"/>
    <cellStyle name="Comma 6 4 2 4 2" xfId="1974"/>
    <cellStyle name="Comma 6 4 2 5" xfId="1320"/>
    <cellStyle name="Comma 6 4 2 5 2" xfId="1975"/>
    <cellStyle name="Comma 6 4 2 6" xfId="1976"/>
    <cellStyle name="Comma 6 4 3" xfId="551"/>
    <cellStyle name="Comma 6 4 3 2" xfId="552"/>
    <cellStyle name="Comma 6 4 3 2 2" xfId="1977"/>
    <cellStyle name="Comma 6 4 3 3" xfId="1321"/>
    <cellStyle name="Comma 6 4 3 3 2" xfId="1978"/>
    <cellStyle name="Comma 6 4 3 4" xfId="1979"/>
    <cellStyle name="Comma 6 4 4" xfId="553"/>
    <cellStyle name="Comma 6 4 4 2" xfId="554"/>
    <cellStyle name="Comma 6 4 4 2 2" xfId="1980"/>
    <cellStyle name="Comma 6 4 4 3" xfId="1322"/>
    <cellStyle name="Comma 6 4 4 3 2" xfId="1981"/>
    <cellStyle name="Comma 6 4 4 4" xfId="1982"/>
    <cellStyle name="Comma 6 4 5" xfId="555"/>
    <cellStyle name="Comma 6 4 5 2" xfId="1983"/>
    <cellStyle name="Comma 6 4 6" xfId="1323"/>
    <cellStyle name="Comma 6 4 6 2" xfId="1984"/>
    <cellStyle name="Comma 6 4 7" xfId="1985"/>
    <cellStyle name="Comma 6 5" xfId="556"/>
    <cellStyle name="Comma 6 5 2" xfId="557"/>
    <cellStyle name="Comma 6 5 2 2" xfId="558"/>
    <cellStyle name="Comma 6 5 2 2 2" xfId="1986"/>
    <cellStyle name="Comma 6 5 2 3" xfId="1324"/>
    <cellStyle name="Comma 6 5 2 3 2" xfId="1987"/>
    <cellStyle name="Comma 6 5 2 4" xfId="1988"/>
    <cellStyle name="Comma 6 5 3" xfId="559"/>
    <cellStyle name="Comma 6 5 3 2" xfId="560"/>
    <cellStyle name="Comma 6 5 3 2 2" xfId="1989"/>
    <cellStyle name="Comma 6 5 3 3" xfId="1325"/>
    <cellStyle name="Comma 6 5 3 3 2" xfId="1990"/>
    <cellStyle name="Comma 6 5 3 4" xfId="1991"/>
    <cellStyle name="Comma 6 5 4" xfId="561"/>
    <cellStyle name="Comma 6 5 4 2" xfId="1992"/>
    <cellStyle name="Comma 6 5 5" xfId="1326"/>
    <cellStyle name="Comma 6 5 5 2" xfId="1993"/>
    <cellStyle name="Comma 6 5 6" xfId="1994"/>
    <cellStyle name="Comma 6 6" xfId="562"/>
    <cellStyle name="Comma 6 6 2" xfId="563"/>
    <cellStyle name="Comma 6 6 2 2" xfId="564"/>
    <cellStyle name="Comma 6 6 2 2 2" xfId="1995"/>
    <cellStyle name="Comma 6 6 2 3" xfId="1327"/>
    <cellStyle name="Comma 6 6 2 3 2" xfId="1996"/>
    <cellStyle name="Comma 6 6 2 4" xfId="1997"/>
    <cellStyle name="Comma 6 6 3" xfId="565"/>
    <cellStyle name="Comma 6 6 3 2" xfId="566"/>
    <cellStyle name="Comma 6 6 3 2 2" xfId="1998"/>
    <cellStyle name="Comma 6 6 3 3" xfId="1328"/>
    <cellStyle name="Comma 6 6 3 3 2" xfId="1999"/>
    <cellStyle name="Comma 6 6 3 4" xfId="2000"/>
    <cellStyle name="Comma 6 6 4" xfId="567"/>
    <cellStyle name="Comma 6 6 4 2" xfId="2001"/>
    <cellStyle name="Comma 6 6 5" xfId="1329"/>
    <cellStyle name="Comma 6 6 5 2" xfId="2002"/>
    <cellStyle name="Comma 6 6 6" xfId="2003"/>
    <cellStyle name="Comma 6 7" xfId="568"/>
    <cellStyle name="Comma 6 7 2" xfId="569"/>
    <cellStyle name="Comma 6 7 2 2" xfId="2004"/>
    <cellStyle name="Comma 6 7 3" xfId="1330"/>
    <cellStyle name="Comma 6 7 3 2" xfId="2005"/>
    <cellStyle name="Comma 6 7 4" xfId="2006"/>
    <cellStyle name="Comma 6 8" xfId="570"/>
    <cellStyle name="Comma 6 8 2" xfId="571"/>
    <cellStyle name="Comma 6 8 2 2" xfId="2007"/>
    <cellStyle name="Comma 6 8 3" xfId="1331"/>
    <cellStyle name="Comma 6 8 3 2" xfId="2008"/>
    <cellStyle name="Comma 6 8 4" xfId="2009"/>
    <cellStyle name="Comma 6 9" xfId="572"/>
    <cellStyle name="Comma 6 9 2" xfId="573"/>
    <cellStyle name="Comma 7" xfId="574"/>
    <cellStyle name="Comma 7 2" xfId="575"/>
    <cellStyle name="Comma 7 2 2" xfId="2352"/>
    <cellStyle name="Comma 7 3" xfId="2353"/>
    <cellStyle name="Comma 7 4" xfId="2354"/>
    <cellStyle name="Comma 8" xfId="576"/>
    <cellStyle name="Comma 8 2" xfId="577"/>
    <cellStyle name="Comma 8 3" xfId="578"/>
    <cellStyle name="Comma 8 4" xfId="579"/>
    <cellStyle name="Comma 9" xfId="580"/>
    <cellStyle name="Comma 9 2" xfId="581"/>
    <cellStyle name="Comma 9 3" xfId="582"/>
    <cellStyle name="Currency 2" xfId="583"/>
    <cellStyle name="Currency 3" xfId="584"/>
    <cellStyle name="Currency 3 2" xfId="585"/>
    <cellStyle name="Currency 3 3" xfId="586"/>
    <cellStyle name="Currency 4" xfId="587"/>
    <cellStyle name="Currency 5" xfId="588"/>
    <cellStyle name="Currency 5 2" xfId="589"/>
    <cellStyle name="Currency 5 3" xfId="2142"/>
    <cellStyle name="edRascen" xfId="590"/>
    <cellStyle name="edRascen 2" xfId="2144"/>
    <cellStyle name="edRascen 2 2" xfId="2265"/>
    <cellStyle name="edRascen 3" xfId="2143"/>
    <cellStyle name="edRascen 4" xfId="2264"/>
    <cellStyle name="Explanatory Text 2" xfId="591"/>
    <cellStyle name="Explanatory Text 2 2" xfId="592"/>
    <cellStyle name="Explanatory Text 2 3" xfId="593"/>
    <cellStyle name="Explanatory Text 2 4" xfId="1023"/>
    <cellStyle name="Explanatory Text 3" xfId="594"/>
    <cellStyle name="Explanatory Text 4" xfId="1413"/>
    <cellStyle name="Good 2" xfId="595"/>
    <cellStyle name="Good 2 2" xfId="596"/>
    <cellStyle name="Good 2 3" xfId="597"/>
    <cellStyle name="Good 2 4" xfId="1029"/>
    <cellStyle name="Good 3" xfId="598"/>
    <cellStyle name="Good 4" xfId="1414"/>
    <cellStyle name="Heading 1 2" xfId="599"/>
    <cellStyle name="Heading 1 2 2" xfId="600"/>
    <cellStyle name="Heading 1 2 3" xfId="601"/>
    <cellStyle name="Heading 1 2 4" xfId="1014"/>
    <cellStyle name="Heading 1 3" xfId="602"/>
    <cellStyle name="Heading 1 4" xfId="1415"/>
    <cellStyle name="Heading 2 2" xfId="603"/>
    <cellStyle name="Heading 2 2 2" xfId="604"/>
    <cellStyle name="Heading 2 2 3" xfId="605"/>
    <cellStyle name="Heading 2 2 4" xfId="1032"/>
    <cellStyle name="Heading 2 3" xfId="606"/>
    <cellStyle name="Heading 2 4" xfId="1416"/>
    <cellStyle name="Heading 3 2" xfId="607"/>
    <cellStyle name="Heading 3 2 2" xfId="608"/>
    <cellStyle name="Heading 3 2 3" xfId="609"/>
    <cellStyle name="Heading 3 2 4" xfId="1016"/>
    <cellStyle name="Heading 3 3" xfId="610"/>
    <cellStyle name="Heading 3 4" xfId="1417"/>
    <cellStyle name="Heading 4 2" xfId="611"/>
    <cellStyle name="Heading 4 2 2" xfId="612"/>
    <cellStyle name="Heading 4 2 3" xfId="613"/>
    <cellStyle name="Heading 4 2 4" xfId="1012"/>
    <cellStyle name="Heading 4 3" xfId="614"/>
    <cellStyle name="Heading 4 4" xfId="1418"/>
    <cellStyle name="Input 2" xfId="615"/>
    <cellStyle name="Input 2 2" xfId="616"/>
    <cellStyle name="Input 2 2 10" xfId="2355"/>
    <cellStyle name="Input 2 2 10 2" xfId="2356"/>
    <cellStyle name="Input 2 2 11" xfId="2357"/>
    <cellStyle name="Input 2 2 11 2" xfId="2358"/>
    <cellStyle name="Input 2 2 12" xfId="2359"/>
    <cellStyle name="Input 2 2 12 2" xfId="2360"/>
    <cellStyle name="Input 2 2 13" xfId="2361"/>
    <cellStyle name="Input 2 2 13 2" xfId="2362"/>
    <cellStyle name="Input 2 2 14" xfId="2363"/>
    <cellStyle name="Input 2 2 14 2" xfId="2364"/>
    <cellStyle name="Input 2 2 15" xfId="2365"/>
    <cellStyle name="Input 2 2 2" xfId="617"/>
    <cellStyle name="Input 2 2 2 2" xfId="2010"/>
    <cellStyle name="Input 2 2 2 2 2" xfId="2259"/>
    <cellStyle name="Input 2 2 2 3" xfId="1332"/>
    <cellStyle name="Input 2 2 2 4" xfId="2250"/>
    <cellStyle name="Input 2 2 3" xfId="1333"/>
    <cellStyle name="Input 2 2 3 2" xfId="2251"/>
    <cellStyle name="Input 2 2 4" xfId="2366"/>
    <cellStyle name="Input 2 2 4 2" xfId="2367"/>
    <cellStyle name="Input 2 2 5" xfId="2368"/>
    <cellStyle name="Input 2 2 5 2" xfId="2369"/>
    <cellStyle name="Input 2 2 6" xfId="2370"/>
    <cellStyle name="Input 2 2 6 2" xfId="2371"/>
    <cellStyle name="Input 2 2 7" xfId="2372"/>
    <cellStyle name="Input 2 2 7 2" xfId="2373"/>
    <cellStyle name="Input 2 2 8" xfId="2374"/>
    <cellStyle name="Input 2 2 8 2" xfId="2375"/>
    <cellStyle name="Input 2 2 9" xfId="2376"/>
    <cellStyle name="Input 2 2 9 2" xfId="2377"/>
    <cellStyle name="Input 2 3" xfId="618"/>
    <cellStyle name="Input 2 4" xfId="619"/>
    <cellStyle name="Input 2 4 2" xfId="2145"/>
    <cellStyle name="Input 2 4 3" xfId="2266"/>
    <cellStyle name="Input 2 5" xfId="1031"/>
    <cellStyle name="Input 3" xfId="620"/>
    <cellStyle name="Input 4" xfId="1419"/>
    <cellStyle name="KPMG Heading 1" xfId="2378"/>
    <cellStyle name="KPMG Heading 2" xfId="2379"/>
    <cellStyle name="KPMG Heading 3" xfId="2380"/>
    <cellStyle name="KPMG Heading 4" xfId="2381"/>
    <cellStyle name="KPMG Normal" xfId="2382"/>
    <cellStyle name="KPMG Normal Text" xfId="2383"/>
    <cellStyle name="KPMG Normal_123" xfId="2384"/>
    <cellStyle name="Linked Cell 2" xfId="621"/>
    <cellStyle name="Linked Cell 2 2" xfId="622"/>
    <cellStyle name="Linked Cell 2 3" xfId="623"/>
    <cellStyle name="Linked Cell 2 4" xfId="1019"/>
    <cellStyle name="Linked Cell 3" xfId="624"/>
    <cellStyle name="Linked Cell 4" xfId="1420"/>
    <cellStyle name="Neutral 2" xfId="625"/>
    <cellStyle name="Neutral 2 2" xfId="626"/>
    <cellStyle name="Neutral 2 3" xfId="627"/>
    <cellStyle name="Neutral 2 3 2" xfId="628"/>
    <cellStyle name="Neutral 2 4" xfId="1025"/>
    <cellStyle name="Neutral 3" xfId="629"/>
    <cellStyle name="Neutral 4" xfId="630"/>
    <cellStyle name="Neutral 4 2" xfId="631"/>
    <cellStyle name="Neutral 5" xfId="2011"/>
    <cellStyle name="Normal" xfId="0" builtinId="0"/>
    <cellStyle name="Normal 10" xfId="4"/>
    <cellStyle name="Normal 10 10" xfId="632"/>
    <cellStyle name="Normal 10 10 2" xfId="2137"/>
    <cellStyle name="Normal 10 11" xfId="633"/>
    <cellStyle name="Normal 10 11 2" xfId="2146"/>
    <cellStyle name="Normal 10 12" xfId="634"/>
    <cellStyle name="Normal 10 12 2" xfId="2147"/>
    <cellStyle name="Normal 10 13" xfId="635"/>
    <cellStyle name="Normal 10 13 2" xfId="2148"/>
    <cellStyle name="Normal 10 14" xfId="636"/>
    <cellStyle name="Normal 10 14 2" xfId="2149"/>
    <cellStyle name="Normal 10 2" xfId="637"/>
    <cellStyle name="Normal 10 2 2" xfId="638"/>
    <cellStyle name="Normal 10 2 2 2" xfId="639"/>
    <cellStyle name="Normal 10 2 2 2 2" xfId="640"/>
    <cellStyle name="Normal 10 2 2 2 2 2" xfId="2012"/>
    <cellStyle name="Normal 10 2 2 2 3" xfId="1334"/>
    <cellStyle name="Normal 10 2 2 2 3 2" xfId="2013"/>
    <cellStyle name="Normal 10 2 2 2 4" xfId="2014"/>
    <cellStyle name="Normal 10 2 2 3" xfId="641"/>
    <cellStyle name="Normal 10 2 2 3 2" xfId="642"/>
    <cellStyle name="Normal 10 2 2 3 2 2" xfId="2015"/>
    <cellStyle name="Normal 10 2 2 3 3" xfId="1335"/>
    <cellStyle name="Normal 10 2 2 3 3 2" xfId="2016"/>
    <cellStyle name="Normal 10 2 2 3 4" xfId="2017"/>
    <cellStyle name="Normal 10 2 2 4" xfId="643"/>
    <cellStyle name="Normal 10 2 2 4 2" xfId="2018"/>
    <cellStyle name="Normal 10 2 2 4 3" xfId="1336"/>
    <cellStyle name="Normal 10 2 2 5" xfId="644"/>
    <cellStyle name="Normal 10 2 2 5 2" xfId="2019"/>
    <cellStyle name="Normal 10 2 2 6" xfId="2020"/>
    <cellStyle name="Normal 10 2 3" xfId="645"/>
    <cellStyle name="Normal 10 2 3 2" xfId="646"/>
    <cellStyle name="Normal 10 2 3 2 2" xfId="2021"/>
    <cellStyle name="Normal 10 2 3 3" xfId="1337"/>
    <cellStyle name="Normal 10 2 3 3 2" xfId="2022"/>
    <cellStyle name="Normal 10 2 3 4" xfId="2023"/>
    <cellStyle name="Normal 10 2 4" xfId="647"/>
    <cellStyle name="Normal 10 2 4 2" xfId="648"/>
    <cellStyle name="Normal 10 2 4 2 2" xfId="2024"/>
    <cellStyle name="Normal 10 2 4 3" xfId="1338"/>
    <cellStyle name="Normal 10 2 4 3 2" xfId="2025"/>
    <cellStyle name="Normal 10 2 4 4" xfId="2026"/>
    <cellStyle name="Normal 10 2 5" xfId="649"/>
    <cellStyle name="Normal 10 2 5 2" xfId="2027"/>
    <cellStyle name="Normal 10 2 5 3" xfId="1339"/>
    <cellStyle name="Normal 10 2 6" xfId="650"/>
    <cellStyle name="Normal 10 2 6 2" xfId="2028"/>
    <cellStyle name="Normal 10 2 7" xfId="2029"/>
    <cellStyle name="Normal 10 3" xfId="651"/>
    <cellStyle name="Normal 10 3 2" xfId="652"/>
    <cellStyle name="Normal 10 3 2 2" xfId="653"/>
    <cellStyle name="Normal 10 3 2 2 2" xfId="2030"/>
    <cellStyle name="Normal 10 3 2 3" xfId="1340"/>
    <cellStyle name="Normal 10 3 2 3 2" xfId="2031"/>
    <cellStyle name="Normal 10 3 2 4" xfId="2032"/>
    <cellStyle name="Normal 10 3 3" xfId="654"/>
    <cellStyle name="Normal 10 3 3 2" xfId="655"/>
    <cellStyle name="Normal 10 3 3 2 2" xfId="2033"/>
    <cellStyle name="Normal 10 3 3 3" xfId="1341"/>
    <cellStyle name="Normal 10 3 3 3 2" xfId="2034"/>
    <cellStyle name="Normal 10 3 3 4" xfId="2035"/>
    <cellStyle name="Normal 10 3 4" xfId="656"/>
    <cellStyle name="Normal 10 3 4 2" xfId="2036"/>
    <cellStyle name="Normal 10 3 4 3" xfId="1342"/>
    <cellStyle name="Normal 10 3 5" xfId="657"/>
    <cellStyle name="Normal 10 3 5 2" xfId="2037"/>
    <cellStyle name="Normal 10 3 6" xfId="2038"/>
    <cellStyle name="Normal 10 4" xfId="658"/>
    <cellStyle name="Normal 10 4 2" xfId="659"/>
    <cellStyle name="Normal 10 4 2 2" xfId="660"/>
    <cellStyle name="Normal 10 4 2 2 2" xfId="2039"/>
    <cellStyle name="Normal 10 4 2 3" xfId="1343"/>
    <cellStyle name="Normal 10 4 2 3 2" xfId="2040"/>
    <cellStyle name="Normal 10 4 2 4" xfId="2041"/>
    <cellStyle name="Normal 10 4 3" xfId="661"/>
    <cellStyle name="Normal 10 4 3 2" xfId="662"/>
    <cellStyle name="Normal 10 4 3 2 2" xfId="2042"/>
    <cellStyle name="Normal 10 4 3 3" xfId="1344"/>
    <cellStyle name="Normal 10 4 3 3 2" xfId="2043"/>
    <cellStyle name="Normal 10 4 3 4" xfId="2044"/>
    <cellStyle name="Normal 10 4 4" xfId="663"/>
    <cellStyle name="Normal 10 4 4 2" xfId="2045"/>
    <cellStyle name="Normal 10 4 4 3" xfId="1345"/>
    <cellStyle name="Normal 10 4 5" xfId="664"/>
    <cellStyle name="Normal 10 4 5 2" xfId="2046"/>
    <cellStyle name="Normal 10 4 6" xfId="2047"/>
    <cellStyle name="Normal 10 5" xfId="665"/>
    <cellStyle name="Normal 10 5 2" xfId="666"/>
    <cellStyle name="Normal 10 5 2 2" xfId="2048"/>
    <cellStyle name="Normal 10 5 2 3" xfId="1346"/>
    <cellStyle name="Normal 10 5 3" xfId="667"/>
    <cellStyle name="Normal 10 5 3 2" xfId="2049"/>
    <cellStyle name="Normal 10 5 4" xfId="2050"/>
    <cellStyle name="Normal 10 6" xfId="668"/>
    <cellStyle name="Normal 10 6 2" xfId="669"/>
    <cellStyle name="Normal 10 6 2 2" xfId="2051"/>
    <cellStyle name="Normal 10 6 2 3" xfId="1347"/>
    <cellStyle name="Normal 10 6 3" xfId="670"/>
    <cellStyle name="Normal 10 6 3 2" xfId="2052"/>
    <cellStyle name="Normal 10 6 4" xfId="2053"/>
    <cellStyle name="Normal 10 7" xfId="671"/>
    <cellStyle name="Normal 10 7 2" xfId="2150"/>
    <cellStyle name="Normal 10 8" xfId="672"/>
    <cellStyle name="Normal 10 8 2" xfId="2151"/>
    <cellStyle name="Normal 10 9" xfId="673"/>
    <cellStyle name="Normal 10 9 2" xfId="2152"/>
    <cellStyle name="Normal 11" xfId="674"/>
    <cellStyle name="Normal 11 10" xfId="675"/>
    <cellStyle name="Normal 11 11" xfId="1044"/>
    <cellStyle name="Normal 11 2" xfId="676"/>
    <cellStyle name="Normal 11 2 2" xfId="677"/>
    <cellStyle name="Normal 11 2 3" xfId="1050"/>
    <cellStyle name="Normal 11 2 4" xfId="2385"/>
    <cellStyle name="Normal 11 3" xfId="678"/>
    <cellStyle name="Normal 11 3 2" xfId="2054"/>
    <cellStyle name="Normal 11 3 3" xfId="1068"/>
    <cellStyle name="Normal 11 4" xfId="679"/>
    <cellStyle name="Normal 11 5" xfId="680"/>
    <cellStyle name="Normal 11 6" xfId="681"/>
    <cellStyle name="Normal 11 7" xfId="682"/>
    <cellStyle name="Normal 11 8" xfId="683"/>
    <cellStyle name="Normal 11 8 2" xfId="2153"/>
    <cellStyle name="Normal 11 9" xfId="684"/>
    <cellStyle name="Normal 11 9 2" xfId="2154"/>
    <cellStyle name="Normal 12" xfId="20"/>
    <cellStyle name="Normal 12 10" xfId="685"/>
    <cellStyle name="Normal 12 10 2" xfId="686"/>
    <cellStyle name="Normal 12 10 2 2" xfId="687"/>
    <cellStyle name="Normal 12 10 2 2 2" xfId="2157"/>
    <cellStyle name="Normal 12 10 2 3" xfId="2156"/>
    <cellStyle name="Normal 12 10 3" xfId="688"/>
    <cellStyle name="Normal 12 10 3 2" xfId="689"/>
    <cellStyle name="Normal 12 10 3 2 2" xfId="690"/>
    <cellStyle name="Normal 12 10 3 2 2 2" xfId="2160"/>
    <cellStyle name="Normal 12 10 3 2 3" xfId="2159"/>
    <cellStyle name="Normal 12 10 3 3" xfId="2158"/>
    <cellStyle name="Normal 12 10 4" xfId="691"/>
    <cellStyle name="Normal 12 10 4 2" xfId="2161"/>
    <cellStyle name="Normal 12 10 5" xfId="692"/>
    <cellStyle name="Normal 12 10 5 2" xfId="693"/>
    <cellStyle name="Normal 12 10 5 2 2" xfId="2163"/>
    <cellStyle name="Normal 12 10 5 3" xfId="2162"/>
    <cellStyle name="Normal 12 10 6" xfId="2155"/>
    <cellStyle name="Normal 12 11" xfId="694"/>
    <cellStyle name="Normal 12 11 2" xfId="2164"/>
    <cellStyle name="Normal 12 12" xfId="695"/>
    <cellStyle name="Normal 12 12 2" xfId="2165"/>
    <cellStyle name="Normal 12 13" xfId="696"/>
    <cellStyle name="Normal 12 13 2" xfId="2166"/>
    <cellStyle name="Normal 12 14" xfId="697"/>
    <cellStyle name="Normal 12 14 2" xfId="2167"/>
    <cellStyle name="Normal 12 15" xfId="698"/>
    <cellStyle name="Normal 12 15 2" xfId="2168"/>
    <cellStyle name="Normal 12 2" xfId="699"/>
    <cellStyle name="Normal 12 2 2" xfId="700"/>
    <cellStyle name="Normal 12 2 2 2" xfId="2169"/>
    <cellStyle name="Normal 12 2 3" xfId="701"/>
    <cellStyle name="Normal 12 2 3 2" xfId="2170"/>
    <cellStyle name="Normal 12 3" xfId="702"/>
    <cellStyle name="Normal 12 3 2" xfId="1348"/>
    <cellStyle name="Normal 12 4" xfId="703"/>
    <cellStyle name="Normal 12 4 2" xfId="2171"/>
    <cellStyle name="Normal 12 5" xfId="704"/>
    <cellStyle name="Normal 12 5 2" xfId="2172"/>
    <cellStyle name="Normal 12 6" xfId="705"/>
    <cellStyle name="Normal 12 6 2" xfId="2173"/>
    <cellStyle name="Normal 12 7" xfId="706"/>
    <cellStyle name="Normal 12 7 2" xfId="2174"/>
    <cellStyle name="Normal 12 8" xfId="707"/>
    <cellStyle name="Normal 12 8 2" xfId="2175"/>
    <cellStyle name="Normal 12 9" xfId="708"/>
    <cellStyle name="Normal 12 9 2" xfId="2176"/>
    <cellStyle name="Normal 13" xfId="709"/>
    <cellStyle name="Normal 13 2" xfId="710"/>
    <cellStyle name="Normal 13 2 2" xfId="2386"/>
    <cellStyle name="Normal 13 3" xfId="2177"/>
    <cellStyle name="Normal 14" xfId="711"/>
    <cellStyle name="Normal 14 2" xfId="712"/>
    <cellStyle name="Normal 14 2 2" xfId="2179"/>
    <cellStyle name="Normal 14 3" xfId="2178"/>
    <cellStyle name="Normal 14 3 2" xfId="2387"/>
    <cellStyle name="Normal 14 3 2 2" xfId="2388"/>
    <cellStyle name="Normal 15" xfId="713"/>
    <cellStyle name="Normal 15 2" xfId="2389"/>
    <cellStyle name="Normal 16" xfId="714"/>
    <cellStyle name="Normal 16 2" xfId="2180"/>
    <cellStyle name="Normal 17" xfId="715"/>
    <cellStyle name="Normal 18" xfId="716"/>
    <cellStyle name="Normal 19" xfId="717"/>
    <cellStyle name="Normal 19 2" xfId="718"/>
    <cellStyle name="Normal 19 3" xfId="2181"/>
    <cellStyle name="Normal 2" xfId="1"/>
    <cellStyle name="Normal 2 2" xfId="11"/>
    <cellStyle name="Normal 2 2 10" xfId="2182"/>
    <cellStyle name="Normal 2 2 2" xfId="719"/>
    <cellStyle name="Normal 2 2 2 2" xfId="2390"/>
    <cellStyle name="Normal 2 2 2 3" xfId="2391"/>
    <cellStyle name="Normal 2 2 3" xfId="720"/>
    <cellStyle name="Normal 2 2 4" xfId="721"/>
    <cellStyle name="Normal 2 2 5" xfId="722"/>
    <cellStyle name="Normal 2 2 5 2" xfId="723"/>
    <cellStyle name="Normal 2 2 5 3" xfId="2183"/>
    <cellStyle name="Normal 2 2 6" xfId="724"/>
    <cellStyle name="Normal 2 2 7" xfId="725"/>
    <cellStyle name="Normal 2 2 7 2" xfId="726"/>
    <cellStyle name="Normal 2 2 8" xfId="26"/>
    <cellStyle name="Normal 2 2 9" xfId="2184"/>
    <cellStyle name="Normal 2 3" xfId="727"/>
    <cellStyle name="Normal 2 3 2" xfId="728"/>
    <cellStyle name="Normal 2 3 2 2" xfId="2392"/>
    <cellStyle name="Normal 2 3 2 3" xfId="2393"/>
    <cellStyle name="Normal 2 3 3" xfId="729"/>
    <cellStyle name="Normal 2 3 3 2" xfId="2394"/>
    <cellStyle name="Normal 2 3 4" xfId="730"/>
    <cellStyle name="Normal 2 3 4 2" xfId="731"/>
    <cellStyle name="Normal 2 3 4 3" xfId="2185"/>
    <cellStyle name="Normal 2 3 5" xfId="2135"/>
    <cellStyle name="Normal 2 3 6" xfId="2270"/>
    <cellStyle name="Normal 2 4" xfId="17"/>
    <cellStyle name="Normal 2 4 2" xfId="732"/>
    <cellStyle name="Normal 2 5" xfId="733"/>
    <cellStyle name="Normal 2 5 2" xfId="1076"/>
    <cellStyle name="Normal 2 6" xfId="734"/>
    <cellStyle name="Normal 2 7" xfId="735"/>
    <cellStyle name="Normal 2 7 2" xfId="2186"/>
    <cellStyle name="Normal 2 8" xfId="736"/>
    <cellStyle name="Normal 2 9" xfId="737"/>
    <cellStyle name="Normal 2 9 2" xfId="2188"/>
    <cellStyle name="Normal 2 9 3" xfId="2187"/>
    <cellStyle name="Normal 2_2" xfId="738"/>
    <cellStyle name="Normal 2_IV-ՀՐԱՏԱՊ ՓՈՒԼԵՐՈՎ" xfId="2271"/>
    <cellStyle name="Normal 20" xfId="739"/>
    <cellStyle name="Normal 20 2" xfId="740"/>
    <cellStyle name="Normal 21" xfId="741"/>
    <cellStyle name="Normal 22" xfId="2189"/>
    <cellStyle name="Normal 3" xfId="3"/>
    <cellStyle name="Normal 3 2" xfId="742"/>
    <cellStyle name="Normal 3 2 2" xfId="743"/>
    <cellStyle name="Normal 3 2 3" xfId="744"/>
    <cellStyle name="Normal 3 3" xfId="745"/>
    <cellStyle name="Normal 3 3 2" xfId="746"/>
    <cellStyle name="Normal 3 4" xfId="747"/>
    <cellStyle name="Normal 3 4 2" xfId="2395"/>
    <cellStyle name="Normal 3 5" xfId="2190"/>
    <cellStyle name="Normal 3_HavelvacN2axjusakN3" xfId="748"/>
    <cellStyle name="Normal 4" xfId="5"/>
    <cellStyle name="Normal 4 2" xfId="749"/>
    <cellStyle name="Normal 4 2 2" xfId="750"/>
    <cellStyle name="Normal 4 2 3" xfId="751"/>
    <cellStyle name="Normal 4 3" xfId="752"/>
    <cellStyle name="Normal 4 3 2" xfId="753"/>
    <cellStyle name="Normal 4 3 3" xfId="754"/>
    <cellStyle name="Normal 4 4" xfId="755"/>
    <cellStyle name="Normal 4 5" xfId="756"/>
    <cellStyle name="Normal 4 6" xfId="757"/>
    <cellStyle name="Normal 4 7" xfId="758"/>
    <cellStyle name="Normal 4_2" xfId="759"/>
    <cellStyle name="Normal 5" xfId="8"/>
    <cellStyle name="Normal 5 10" xfId="2396"/>
    <cellStyle name="Normal 5 2" xfId="16"/>
    <cellStyle name="Normal 5 2 2" xfId="760"/>
    <cellStyle name="Normal 5 2 2 2" xfId="761"/>
    <cellStyle name="Normal 5 2 2 2 2" xfId="762"/>
    <cellStyle name="Normal 5 2 2 2 3" xfId="2397"/>
    <cellStyle name="Normal 5 2 2 3" xfId="763"/>
    <cellStyle name="Normal 5 2 2 3 2" xfId="2055"/>
    <cellStyle name="Normal 5 2 2 4" xfId="2056"/>
    <cellStyle name="Normal 5 2 3" xfId="23"/>
    <cellStyle name="Normal 5 2 3 2" xfId="2057"/>
    <cellStyle name="Normal 5 2 3 3" xfId="2132"/>
    <cellStyle name="Normal 5 2 3 3 2" xfId="2274"/>
    <cellStyle name="Normal 5 2 3 4" xfId="1047"/>
    <cellStyle name="Normal 5 2 4" xfId="764"/>
    <cellStyle name="Normal 5 2 4 2" xfId="2058"/>
    <cellStyle name="Normal 5 2 4 3" xfId="1067"/>
    <cellStyle name="Normal 5 2 5" xfId="2398"/>
    <cellStyle name="Normal 5 2 6" xfId="2399"/>
    <cellStyle name="Normal 5 3" xfId="19"/>
    <cellStyle name="Normal 5 3 2" xfId="765"/>
    <cellStyle name="Normal 5 3 2 2" xfId="766"/>
    <cellStyle name="Normal 5 3 2 2 2" xfId="767"/>
    <cellStyle name="Normal 5 3 2 2 2 2" xfId="2059"/>
    <cellStyle name="Normal 5 3 2 2 3" xfId="1349"/>
    <cellStyle name="Normal 5 3 2 2 3 2" xfId="2060"/>
    <cellStyle name="Normal 5 3 2 2 4" xfId="2061"/>
    <cellStyle name="Normal 5 3 2 3" xfId="768"/>
    <cellStyle name="Normal 5 3 2 3 2" xfId="769"/>
    <cellStyle name="Normal 5 3 2 3 2 2" xfId="2062"/>
    <cellStyle name="Normal 5 3 2 3 3" xfId="1350"/>
    <cellStyle name="Normal 5 3 2 3 3 2" xfId="2063"/>
    <cellStyle name="Normal 5 3 2 3 4" xfId="2064"/>
    <cellStyle name="Normal 5 3 2 4" xfId="770"/>
    <cellStyle name="Normal 5 3 2 4 2" xfId="2065"/>
    <cellStyle name="Normal 5 3 2 5" xfId="1351"/>
    <cellStyle name="Normal 5 3 2 5 2" xfId="2066"/>
    <cellStyle name="Normal 5 3 2 6" xfId="2067"/>
    <cellStyle name="Normal 5 3 3" xfId="771"/>
    <cellStyle name="Normal 5 3 3 2" xfId="772"/>
    <cellStyle name="Normal 5 3 3 2 2" xfId="2068"/>
    <cellStyle name="Normal 5 3 3 3" xfId="1352"/>
    <cellStyle name="Normal 5 3 3 3 2" xfId="2069"/>
    <cellStyle name="Normal 5 3 3 4" xfId="2070"/>
    <cellStyle name="Normal 5 3 4" xfId="773"/>
    <cellStyle name="Normal 5 3 4 2" xfId="774"/>
    <cellStyle name="Normal 5 3 4 2 2" xfId="2071"/>
    <cellStyle name="Normal 5 3 4 3" xfId="1353"/>
    <cellStyle name="Normal 5 3 4 3 2" xfId="2072"/>
    <cellStyle name="Normal 5 3 4 4" xfId="2073"/>
    <cellStyle name="Normal 5 3 5" xfId="775"/>
    <cellStyle name="Normal 5 3 5 2" xfId="776"/>
    <cellStyle name="Normal 5 3 6" xfId="1354"/>
    <cellStyle name="Normal 5 3 6 2" xfId="2074"/>
    <cellStyle name="Normal 5 3 7" xfId="2075"/>
    <cellStyle name="Normal 5 4" xfId="777"/>
    <cellStyle name="Normal 5 4 2" xfId="778"/>
    <cellStyle name="Normal 5 4 2 2" xfId="779"/>
    <cellStyle name="Normal 5 4 2 2 2" xfId="780"/>
    <cellStyle name="Normal 5 4 2 2 2 2" xfId="2076"/>
    <cellStyle name="Normal 5 4 2 2 3" xfId="1355"/>
    <cellStyle name="Normal 5 4 2 2 3 2" xfId="2077"/>
    <cellStyle name="Normal 5 4 2 2 4" xfId="2078"/>
    <cellStyle name="Normal 5 4 2 3" xfId="781"/>
    <cellStyle name="Normal 5 4 2 3 2" xfId="782"/>
    <cellStyle name="Normal 5 4 2 3 2 2" xfId="2079"/>
    <cellStyle name="Normal 5 4 2 3 3" xfId="1356"/>
    <cellStyle name="Normal 5 4 2 3 3 2" xfId="2080"/>
    <cellStyle name="Normal 5 4 2 3 4" xfId="2081"/>
    <cellStyle name="Normal 5 4 2 4" xfId="783"/>
    <cellStyle name="Normal 5 4 2 4 2" xfId="2082"/>
    <cellStyle name="Normal 5 4 2 5" xfId="1357"/>
    <cellStyle name="Normal 5 4 2 5 2" xfId="2083"/>
    <cellStyle name="Normal 5 4 2 6" xfId="2084"/>
    <cellStyle name="Normal 5 4 3" xfId="784"/>
    <cellStyle name="Normal 5 4 3 2" xfId="785"/>
    <cellStyle name="Normal 5 4 3 2 2" xfId="2085"/>
    <cellStyle name="Normal 5 4 3 3" xfId="1358"/>
    <cellStyle name="Normal 5 4 3 3 2" xfId="2086"/>
    <cellStyle name="Normal 5 4 3 4" xfId="2087"/>
    <cellStyle name="Normal 5 4 4" xfId="786"/>
    <cellStyle name="Normal 5 4 4 2" xfId="787"/>
    <cellStyle name="Normal 5 4 4 2 2" xfId="2088"/>
    <cellStyle name="Normal 5 4 4 3" xfId="1359"/>
    <cellStyle name="Normal 5 4 4 3 2" xfId="2089"/>
    <cellStyle name="Normal 5 4 4 4" xfId="2090"/>
    <cellStyle name="Normal 5 4 5" xfId="788"/>
    <cellStyle name="Normal 5 4 5 2" xfId="2091"/>
    <cellStyle name="Normal 5 4 6" xfId="1360"/>
    <cellStyle name="Normal 5 4 6 2" xfId="2092"/>
    <cellStyle name="Normal 5 4 7" xfId="2093"/>
    <cellStyle name="Normal 5 5" xfId="789"/>
    <cellStyle name="Normal 5 5 2" xfId="790"/>
    <cellStyle name="Normal 5 5 2 2" xfId="791"/>
    <cellStyle name="Normal 5 5 2 2 2" xfId="2094"/>
    <cellStyle name="Normal 5 5 2 3" xfId="1361"/>
    <cellStyle name="Normal 5 5 2 3 2" xfId="2095"/>
    <cellStyle name="Normal 5 5 2 4" xfId="2096"/>
    <cellStyle name="Normal 5 5 3" xfId="792"/>
    <cellStyle name="Normal 5 5 3 2" xfId="793"/>
    <cellStyle name="Normal 5 5 3 2 2" xfId="2097"/>
    <cellStyle name="Normal 5 5 3 3" xfId="1362"/>
    <cellStyle name="Normal 5 5 3 3 2" xfId="2098"/>
    <cellStyle name="Normal 5 5 3 4" xfId="2099"/>
    <cellStyle name="Normal 5 5 4" xfId="794"/>
    <cellStyle name="Normal 5 5 4 2" xfId="2100"/>
    <cellStyle name="Normal 5 5 5" xfId="1363"/>
    <cellStyle name="Normal 5 5 5 2" xfId="2101"/>
    <cellStyle name="Normal 5 5 6" xfId="2102"/>
    <cellStyle name="Normal 5 6" xfId="795"/>
    <cellStyle name="Normal 5 6 2" xfId="796"/>
    <cellStyle name="Normal 5 6 2 2" xfId="797"/>
    <cellStyle name="Normal 5 6 2 2 2" xfId="2103"/>
    <cellStyle name="Normal 5 6 2 3" xfId="1364"/>
    <cellStyle name="Normal 5 6 2 3 2" xfId="2104"/>
    <cellStyle name="Normal 5 6 2 4" xfId="2105"/>
    <cellStyle name="Normal 5 6 3" xfId="798"/>
    <cellStyle name="Normal 5 6 3 2" xfId="799"/>
    <cellStyle name="Normal 5 6 3 2 2" xfId="2106"/>
    <cellStyle name="Normal 5 6 3 3" xfId="1365"/>
    <cellStyle name="Normal 5 6 3 3 2" xfId="2107"/>
    <cellStyle name="Normal 5 6 3 4" xfId="2108"/>
    <cellStyle name="Normal 5 6 4" xfId="800"/>
    <cellStyle name="Normal 5 6 4 2" xfId="2109"/>
    <cellStyle name="Normal 5 6 5" xfId="1366"/>
    <cellStyle name="Normal 5 6 5 2" xfId="2110"/>
    <cellStyle name="Normal 5 6 6" xfId="2111"/>
    <cellStyle name="Normal 5 7" xfId="801"/>
    <cellStyle name="Normal 5 7 2" xfId="802"/>
    <cellStyle name="Normal 5 7 2 2" xfId="2112"/>
    <cellStyle name="Normal 5 7 3" xfId="1367"/>
    <cellStyle name="Normal 5 7 3 2" xfId="2113"/>
    <cellStyle name="Normal 5 7 4" xfId="2114"/>
    <cellStyle name="Normal 5 8" xfId="803"/>
    <cellStyle name="Normal 5 8 2" xfId="804"/>
    <cellStyle name="Normal 5 8 2 2" xfId="2115"/>
    <cellStyle name="Normal 5 8 3" xfId="1368"/>
    <cellStyle name="Normal 5 8 3 2" xfId="2116"/>
    <cellStyle name="Normal 5 8 4" xfId="2117"/>
    <cellStyle name="Normal 5 9" xfId="805"/>
    <cellStyle name="Normal 5 9 2" xfId="806"/>
    <cellStyle name="Normal 5 9 2 2" xfId="2118"/>
    <cellStyle name="Normal 5 9 3" xfId="1369"/>
    <cellStyle name="Normal 5 9 3 2" xfId="2119"/>
    <cellStyle name="Normal 5 9 4" xfId="2120"/>
    <cellStyle name="Normal 6" xfId="10"/>
    <cellStyle name="Normal 6 2" xfId="807"/>
    <cellStyle name="Normal 6 2 2" xfId="1071"/>
    <cellStyle name="Normal 6 3" xfId="808"/>
    <cellStyle name="Normal 6 4" xfId="2191"/>
    <cellStyle name="Normal 63" xfId="2400"/>
    <cellStyle name="Normal 7" xfId="12"/>
    <cellStyle name="Normal 7 10" xfId="809"/>
    <cellStyle name="Normal 7 11" xfId="810"/>
    <cellStyle name="Normal 7 12" xfId="811"/>
    <cellStyle name="Normal 7 13" xfId="812"/>
    <cellStyle name="Normal 7 14" xfId="813"/>
    <cellStyle name="Normal 7 15" xfId="814"/>
    <cellStyle name="Normal 7 2" xfId="815"/>
    <cellStyle name="Normal 7 3" xfId="816"/>
    <cellStyle name="Normal 7 3 2" xfId="817"/>
    <cellStyle name="Normal 7 3 2 2" xfId="818"/>
    <cellStyle name="Normal 7 3 2 3" xfId="2192"/>
    <cellStyle name="Normal 7 3 3" xfId="819"/>
    <cellStyle name="Normal 7 3 4" xfId="2193"/>
    <cellStyle name="Normal 7 4" xfId="820"/>
    <cellStyle name="Normal 7 4 2" xfId="821"/>
    <cellStyle name="Normal 7 4 2 2" xfId="2194"/>
    <cellStyle name="Normal 7 5" xfId="822"/>
    <cellStyle name="Normal 7 6" xfId="823"/>
    <cellStyle name="Normal 7 7" xfId="824"/>
    <cellStyle name="Normal 7 8" xfId="825"/>
    <cellStyle name="Normal 7 9" xfId="826"/>
    <cellStyle name="Normal 8" xfId="13"/>
    <cellStyle name="Normal 8 10" xfId="827"/>
    <cellStyle name="Normal 8 10 2" xfId="2195"/>
    <cellStyle name="Normal 8 11" xfId="828"/>
    <cellStyle name="Normal 8 11 2" xfId="2196"/>
    <cellStyle name="Normal 8 12" xfId="829"/>
    <cellStyle name="Normal 8 12 2" xfId="2197"/>
    <cellStyle name="Normal 8 13" xfId="830"/>
    <cellStyle name="Normal 8 13 2" xfId="2198"/>
    <cellStyle name="Normal 8 14" xfId="831"/>
    <cellStyle name="Normal 8 15" xfId="832"/>
    <cellStyle name="Normal 8 2" xfId="833"/>
    <cellStyle name="Normal 8 2 10" xfId="834"/>
    <cellStyle name="Normal 8 2 10 2" xfId="2199"/>
    <cellStyle name="Normal 8 2 11" xfId="835"/>
    <cellStyle name="Normal 8 2 11 2" xfId="2200"/>
    <cellStyle name="Normal 8 2 12" xfId="836"/>
    <cellStyle name="Normal 8 2 12 2" xfId="2201"/>
    <cellStyle name="Normal 8 2 13" xfId="837"/>
    <cellStyle name="Normal 8 2 13 2" xfId="2202"/>
    <cellStyle name="Normal 8 2 14" xfId="838"/>
    <cellStyle name="Normal 8 2 14 2" xfId="2203"/>
    <cellStyle name="Normal 8 2 2" xfId="839"/>
    <cellStyle name="Normal 8 2 2 2" xfId="2204"/>
    <cellStyle name="Normal 8 2 3" xfId="840"/>
    <cellStyle name="Normal 8 2 3 2" xfId="2205"/>
    <cellStyle name="Normal 8 2 4" xfId="841"/>
    <cellStyle name="Normal 8 2 4 2" xfId="2206"/>
    <cellStyle name="Normal 8 2 5" xfId="842"/>
    <cellStyle name="Normal 8 2 5 2" xfId="2207"/>
    <cellStyle name="Normal 8 2 6" xfId="843"/>
    <cellStyle name="Normal 8 2 6 2" xfId="2208"/>
    <cellStyle name="Normal 8 2 7" xfId="844"/>
    <cellStyle name="Normal 8 2 7 2" xfId="2209"/>
    <cellStyle name="Normal 8 2 8" xfId="845"/>
    <cellStyle name="Normal 8 2 8 2" xfId="2210"/>
    <cellStyle name="Normal 8 2 9" xfId="846"/>
    <cellStyle name="Normal 8 2 9 2" xfId="2211"/>
    <cellStyle name="Normal 8 3" xfId="24"/>
    <cellStyle name="Normal 8 3 2" xfId="847"/>
    <cellStyle name="Normal 8 3 2 2" xfId="848"/>
    <cellStyle name="Normal 8 3 2 3" xfId="2212"/>
    <cellStyle name="Normal 8 3 3" xfId="2133"/>
    <cellStyle name="Normal 8 4" xfId="849"/>
    <cellStyle name="Normal 8 4 2" xfId="850"/>
    <cellStyle name="Normal 8 4 2 2" xfId="2121"/>
    <cellStyle name="Normal 8 4 3" xfId="1065"/>
    <cellStyle name="Normal 8 5" xfId="851"/>
    <cellStyle name="Normal 8 6" xfId="852"/>
    <cellStyle name="Normal 8 6 2" xfId="2213"/>
    <cellStyle name="Normal 8 7" xfId="853"/>
    <cellStyle name="Normal 8 7 2" xfId="2214"/>
    <cellStyle name="Normal 8 8" xfId="854"/>
    <cellStyle name="Normal 8 8 2" xfId="2215"/>
    <cellStyle name="Normal 8 9" xfId="855"/>
    <cellStyle name="Normal 8 9 2" xfId="2216"/>
    <cellStyle name="Normal 9" xfId="15"/>
    <cellStyle name="Normal 9 2" xfId="856"/>
    <cellStyle name="Normal 9 2 2" xfId="2122"/>
    <cellStyle name="Normal 9 2 3" xfId="1049"/>
    <cellStyle name="Normal 9 3" xfId="857"/>
    <cellStyle name="Normal 9 3 2" xfId="858"/>
    <cellStyle name="Normal 9 3_հավ1-3" xfId="2217"/>
    <cellStyle name="Normal 9 4" xfId="859"/>
    <cellStyle name="Normal 9 5" xfId="2218"/>
    <cellStyle name="Note" xfId="960" builtinId="10" customBuiltin="1"/>
    <cellStyle name="Note 2" xfId="860"/>
    <cellStyle name="Note 2 2" xfId="861"/>
    <cellStyle name="Note 2 2 10" xfId="2401"/>
    <cellStyle name="Note 2 2 10 2" xfId="2402"/>
    <cellStyle name="Note 2 2 11" xfId="2403"/>
    <cellStyle name="Note 2 2 11 2" xfId="2404"/>
    <cellStyle name="Note 2 2 12" xfId="2405"/>
    <cellStyle name="Note 2 2 12 2" xfId="2406"/>
    <cellStyle name="Note 2 2 13" xfId="2407"/>
    <cellStyle name="Note 2 2 13 2" xfId="2408"/>
    <cellStyle name="Note 2 2 14" xfId="2409"/>
    <cellStyle name="Note 2 2 14 2" xfId="2410"/>
    <cellStyle name="Note 2 2 15" xfId="2411"/>
    <cellStyle name="Note 2 2 2" xfId="862"/>
    <cellStyle name="Note 2 2 2 2" xfId="2123"/>
    <cellStyle name="Note 2 2 2 2 2" xfId="2260"/>
    <cellStyle name="Note 2 2 2 3" xfId="1370"/>
    <cellStyle name="Note 2 2 2 4" xfId="2252"/>
    <cellStyle name="Note 2 2 3" xfId="1371"/>
    <cellStyle name="Note 2 2 3 2" xfId="2253"/>
    <cellStyle name="Note 2 2 4" xfId="2412"/>
    <cellStyle name="Note 2 2 4 2" xfId="2413"/>
    <cellStyle name="Note 2 2 5" xfId="2414"/>
    <cellStyle name="Note 2 2 5 2" xfId="2415"/>
    <cellStyle name="Note 2 2 6" xfId="2416"/>
    <cellStyle name="Note 2 2 6 2" xfId="2417"/>
    <cellStyle name="Note 2 2 7" xfId="2418"/>
    <cellStyle name="Note 2 2 7 2" xfId="2419"/>
    <cellStyle name="Note 2 2 8" xfId="2420"/>
    <cellStyle name="Note 2 2 8 2" xfId="2421"/>
    <cellStyle name="Note 2 2 9" xfId="2422"/>
    <cellStyle name="Note 2 2 9 2" xfId="2423"/>
    <cellStyle name="Note 2 3" xfId="863"/>
    <cellStyle name="Note 2 4" xfId="864"/>
    <cellStyle name="Note 2 4 2" xfId="2219"/>
    <cellStyle name="Note 2 4 3" xfId="2267"/>
    <cellStyle name="Note 2 5" xfId="1003"/>
    <cellStyle name="Note 2 5 2" xfId="2424"/>
    <cellStyle name="Note 2 6" xfId="2425"/>
    <cellStyle name="Note 3" xfId="865"/>
    <cellStyle name="Note 3 2" xfId="866"/>
    <cellStyle name="Note 3 2 2" xfId="867"/>
    <cellStyle name="Note 3 3" xfId="868"/>
    <cellStyle name="Note 3 3 2" xfId="2124"/>
    <cellStyle name="Note 3 4" xfId="2125"/>
    <cellStyle name="Note 4" xfId="1052"/>
    <cellStyle name="Note 4 2" xfId="2126"/>
    <cellStyle name="Note 5" xfId="2426"/>
    <cellStyle name="Note 6" xfId="2427"/>
    <cellStyle name="Output 2" xfId="869"/>
    <cellStyle name="Output 2 2" xfId="870"/>
    <cellStyle name="Output 2 2 10" xfId="2428"/>
    <cellStyle name="Output 2 2 10 2" xfId="2429"/>
    <cellStyle name="Output 2 2 11" xfId="2430"/>
    <cellStyle name="Output 2 2 11 2" xfId="2431"/>
    <cellStyle name="Output 2 2 12" xfId="2432"/>
    <cellStyle name="Output 2 2 12 2" xfId="2433"/>
    <cellStyle name="Output 2 2 13" xfId="2434"/>
    <cellStyle name="Output 2 2 13 2" xfId="2435"/>
    <cellStyle name="Output 2 2 14" xfId="2436"/>
    <cellStyle name="Output 2 2 14 2" xfId="2437"/>
    <cellStyle name="Output 2 2 15" xfId="2438"/>
    <cellStyle name="Output 2 2 2" xfId="871"/>
    <cellStyle name="Output 2 2 2 2" xfId="2127"/>
    <cellStyle name="Output 2 2 2 2 2" xfId="2261"/>
    <cellStyle name="Output 2 2 2 3" xfId="1372"/>
    <cellStyle name="Output 2 2 2 4" xfId="2254"/>
    <cellStyle name="Output 2 2 3" xfId="1373"/>
    <cellStyle name="Output 2 2 3 2" xfId="2255"/>
    <cellStyle name="Output 2 2 4" xfId="2439"/>
    <cellStyle name="Output 2 2 4 2" xfId="2440"/>
    <cellStyle name="Output 2 2 5" xfId="2441"/>
    <cellStyle name="Output 2 2 5 2" xfId="2442"/>
    <cellStyle name="Output 2 2 6" xfId="2443"/>
    <cellStyle name="Output 2 2 6 2" xfId="2444"/>
    <cellStyle name="Output 2 2 7" xfId="2445"/>
    <cellStyle name="Output 2 2 7 2" xfId="2446"/>
    <cellStyle name="Output 2 2 8" xfId="2447"/>
    <cellStyle name="Output 2 2 8 2" xfId="2448"/>
    <cellStyle name="Output 2 2 9" xfId="2449"/>
    <cellStyle name="Output 2 2 9 2" xfId="2450"/>
    <cellStyle name="Output 2 3" xfId="872"/>
    <cellStyle name="Output 2 4" xfId="873"/>
    <cellStyle name="Output 2 4 2" xfId="2268"/>
    <cellStyle name="Output 2 5" xfId="1030"/>
    <cellStyle name="Output 3" xfId="874"/>
    <cellStyle name="Output 4" xfId="1421"/>
    <cellStyle name="Percent 2" xfId="2"/>
    <cellStyle name="Percent 2 2" xfId="875"/>
    <cellStyle name="Percent 2 2 2" xfId="876"/>
    <cellStyle name="Percent 2 2 2 2" xfId="2451"/>
    <cellStyle name="Percent 2 2 3" xfId="2452"/>
    <cellStyle name="Percent 2 3" xfId="877"/>
    <cellStyle name="Percent 2 3 2" xfId="2453"/>
    <cellStyle name="Percent 2 3 3" xfId="2454"/>
    <cellStyle name="Percent 2 4" xfId="878"/>
    <cellStyle name="Percent 2 5" xfId="2455"/>
    <cellStyle name="Percent 3" xfId="879"/>
    <cellStyle name="Percent 3 2" xfId="880"/>
    <cellStyle name="Percent 4" xfId="2456"/>
    <cellStyle name="Percent 4 2" xfId="2457"/>
    <cellStyle name="Percent 5" xfId="2458"/>
    <cellStyle name="Percent 5 2" xfId="2459"/>
    <cellStyle name="Percent 5 2 2" xfId="2460"/>
    <cellStyle name="Percent 5 3" xfId="2461"/>
    <cellStyle name="RowLevel_1_N6+artabyuje" xfId="881"/>
    <cellStyle name="SN_241" xfId="14"/>
    <cellStyle name="Style 1" xfId="882"/>
    <cellStyle name="Style 1 2" xfId="883"/>
    <cellStyle name="Style 1 2 2" xfId="1048"/>
    <cellStyle name="Style 1 3" xfId="884"/>
    <cellStyle name="Style 1_verchnakan_ax21-25_2018" xfId="885"/>
    <cellStyle name="Title 2" xfId="886"/>
    <cellStyle name="Title 2 2" xfId="887"/>
    <cellStyle name="Title 2 3" xfId="888"/>
    <cellStyle name="Title 2 4" xfId="1001"/>
    <cellStyle name="Title 3" xfId="889"/>
    <cellStyle name="Title 3 2" xfId="1033"/>
    <cellStyle name="Title 4" xfId="1422"/>
    <cellStyle name="Total 2" xfId="890"/>
    <cellStyle name="Total 2 2" xfId="891"/>
    <cellStyle name="Total 2 2 10" xfId="2462"/>
    <cellStyle name="Total 2 2 10 2" xfId="2463"/>
    <cellStyle name="Total 2 2 11" xfId="2464"/>
    <cellStyle name="Total 2 2 11 2" xfId="2465"/>
    <cellStyle name="Total 2 2 12" xfId="2466"/>
    <cellStyle name="Total 2 2 12 2" xfId="2467"/>
    <cellStyle name="Total 2 2 13" xfId="2468"/>
    <cellStyle name="Total 2 2 13 2" xfId="2469"/>
    <cellStyle name="Total 2 2 14" xfId="2470"/>
    <cellStyle name="Total 2 2 14 2" xfId="2471"/>
    <cellStyle name="Total 2 2 15" xfId="2472"/>
    <cellStyle name="Total 2 2 2" xfId="892"/>
    <cellStyle name="Total 2 2 2 2" xfId="2128"/>
    <cellStyle name="Total 2 2 2 2 2" xfId="2262"/>
    <cellStyle name="Total 2 2 2 3" xfId="1374"/>
    <cellStyle name="Total 2 2 2 4" xfId="2256"/>
    <cellStyle name="Total 2 2 3" xfId="1375"/>
    <cellStyle name="Total 2 2 3 2" xfId="2257"/>
    <cellStyle name="Total 2 2 4" xfId="2473"/>
    <cellStyle name="Total 2 2 4 2" xfId="2474"/>
    <cellStyle name="Total 2 2 5" xfId="2475"/>
    <cellStyle name="Total 2 2 5 2" xfId="2476"/>
    <cellStyle name="Total 2 2 6" xfId="2477"/>
    <cellStyle name="Total 2 2 6 2" xfId="2478"/>
    <cellStyle name="Total 2 2 7" xfId="2479"/>
    <cellStyle name="Total 2 2 7 2" xfId="2480"/>
    <cellStyle name="Total 2 2 8" xfId="2481"/>
    <cellStyle name="Total 2 2 8 2" xfId="2482"/>
    <cellStyle name="Total 2 2 9" xfId="2483"/>
    <cellStyle name="Total 2 2 9 2" xfId="2484"/>
    <cellStyle name="Total 2 3" xfId="893"/>
    <cellStyle name="Total 2 4" xfId="894"/>
    <cellStyle name="Total 2 4 2" xfId="2220"/>
    <cellStyle name="Total 2 4 3" xfId="2269"/>
    <cellStyle name="Total 2 5" xfId="1038"/>
    <cellStyle name="Total 3" xfId="895"/>
    <cellStyle name="Total 4" xfId="1423"/>
    <cellStyle name="Warning Text 2" xfId="896"/>
    <cellStyle name="Warning Text 2 2" xfId="897"/>
    <cellStyle name="Warning Text 2 3" xfId="898"/>
    <cellStyle name="Warning Text 2 4" xfId="1017"/>
    <cellStyle name="Warning Text 3" xfId="899"/>
    <cellStyle name="Warning Text 4" xfId="1424"/>
    <cellStyle name="Акцент1 2" xfId="1096"/>
    <cellStyle name="Акцент1 3" xfId="1376"/>
    <cellStyle name="Акцент1 4" xfId="977"/>
    <cellStyle name="Акцент2 2" xfId="1097"/>
    <cellStyle name="Акцент2 3" xfId="1377"/>
    <cellStyle name="Акцент2 4" xfId="981"/>
    <cellStyle name="Акцент3 2" xfId="1098"/>
    <cellStyle name="Акцент3 3" xfId="1378"/>
    <cellStyle name="Акцент3 4" xfId="985"/>
    <cellStyle name="Акцент4 2" xfId="1099"/>
    <cellStyle name="Акцент4 3" xfId="1379"/>
    <cellStyle name="Акцент4 4" xfId="989"/>
    <cellStyle name="Акцент5 2" xfId="1100"/>
    <cellStyle name="Акцент5 3" xfId="1380"/>
    <cellStyle name="Акцент5 4" xfId="993"/>
    <cellStyle name="Акцент6 2" xfId="1101"/>
    <cellStyle name="Акцент6 3" xfId="1381"/>
    <cellStyle name="Акцент6 4" xfId="997"/>
    <cellStyle name="Беззащитный" xfId="2485"/>
    <cellStyle name="Беззащитный 2" xfId="2486"/>
    <cellStyle name="Ввод  2" xfId="900"/>
    <cellStyle name="Ввод  2 2" xfId="1102"/>
    <cellStyle name="Ввод  3" xfId="1382"/>
    <cellStyle name="Ввод  4" xfId="969"/>
    <cellStyle name="Вывод 2" xfId="901"/>
    <cellStyle name="Вывод 2 2" xfId="1103"/>
    <cellStyle name="Вывод 3" xfId="1383"/>
    <cellStyle name="Вывод 4" xfId="970"/>
    <cellStyle name="Вычисление 2" xfId="902"/>
    <cellStyle name="Вычисление 2 2" xfId="1104"/>
    <cellStyle name="Вычисление 3" xfId="1384"/>
    <cellStyle name="Вычисление 4" xfId="971"/>
    <cellStyle name="Заголовок 1 2" xfId="1105"/>
    <cellStyle name="Заголовок 1 3" xfId="1385"/>
    <cellStyle name="Заголовок 1 4" xfId="962"/>
    <cellStyle name="Заголовок 2 2" xfId="1106"/>
    <cellStyle name="Заголовок 2 3" xfId="1386"/>
    <cellStyle name="Заголовок 2 4" xfId="963"/>
    <cellStyle name="Заголовок 3 2" xfId="1107"/>
    <cellStyle name="Заголовок 3 3" xfId="1387"/>
    <cellStyle name="Заголовок 3 4" xfId="964"/>
    <cellStyle name="Заголовок 4 2" xfId="1108"/>
    <cellStyle name="Заголовок 4 3" xfId="1388"/>
    <cellStyle name="Заголовок 4 4" xfId="965"/>
    <cellStyle name="Защитный" xfId="2487"/>
    <cellStyle name="Итог 2" xfId="903"/>
    <cellStyle name="Итог 2 2" xfId="1109"/>
    <cellStyle name="Итог 3" xfId="1389"/>
    <cellStyle name="Итог 4" xfId="976"/>
    <cellStyle name="Контрольная ячейка 2" xfId="1110"/>
    <cellStyle name="Контрольная ячейка 3" xfId="1390"/>
    <cellStyle name="Контрольная ячейка 4" xfId="973"/>
    <cellStyle name="Название 2" xfId="904"/>
    <cellStyle name="Название 3" xfId="2488"/>
    <cellStyle name="Нейтральный 2" xfId="1111"/>
    <cellStyle name="Нейтральный 3" xfId="1391"/>
    <cellStyle name="Нейтральный 4" xfId="968"/>
    <cellStyle name="Обычный 10" xfId="2221"/>
    <cellStyle name="Обычный 14" xfId="2136"/>
    <cellStyle name="Обычный 2" xfId="6"/>
    <cellStyle name="Обычный 2 10" xfId="2222"/>
    <cellStyle name="Обычный 2 11" xfId="2223"/>
    <cellStyle name="Обычный 2 12" xfId="961"/>
    <cellStyle name="Обычный 2 13" xfId="2489"/>
    <cellStyle name="Обычный 2 14" xfId="2490"/>
    <cellStyle name="Обычный 2 15" xfId="2491"/>
    <cellStyle name="Обычный 2 2" xfId="905"/>
    <cellStyle name="Обычный 2 2 2" xfId="906"/>
    <cellStyle name="Обычный 2 2 3" xfId="907"/>
    <cellStyle name="Обычный 2 2 4" xfId="908"/>
    <cellStyle name="Обычный 2 2 5" xfId="2273"/>
    <cellStyle name="Обычный 2 3" xfId="909"/>
    <cellStyle name="Обычный 2 4" xfId="910"/>
    <cellStyle name="Обычный 2 4 2" xfId="2492"/>
    <cellStyle name="Обычный 2 5" xfId="911"/>
    <cellStyle name="Обычный 2 5 2" xfId="912"/>
    <cellStyle name="Обычный 2 5 3" xfId="2224"/>
    <cellStyle name="Обычный 2 6" xfId="913"/>
    <cellStyle name="Обычный 2 6 2" xfId="914"/>
    <cellStyle name="Обычный 2 6 3" xfId="2225"/>
    <cellStyle name="Обычный 2 7" xfId="915"/>
    <cellStyle name="Обычный 2 7 2" xfId="2493"/>
    <cellStyle name="Обычный 2 8" xfId="916"/>
    <cellStyle name="Обычный 2 8 2" xfId="917"/>
    <cellStyle name="Обычный 2 9" xfId="918"/>
    <cellStyle name="Обычный 2 9 2" xfId="2494"/>
    <cellStyle name="Обычный 2_900005052015" xfId="2495"/>
    <cellStyle name="Обычный 3" xfId="21"/>
    <cellStyle name="Обычный 3 2" xfId="919"/>
    <cellStyle name="Обычный 3 2 2" xfId="920"/>
    <cellStyle name="Обычный 3 2 3" xfId="2226"/>
    <cellStyle name="Обычный 3 3" xfId="921"/>
    <cellStyle name="Обычный 3 3 2" xfId="922"/>
    <cellStyle name="Обычный 3 3 3" xfId="2227"/>
    <cellStyle name="Обычный 3 4" xfId="923"/>
    <cellStyle name="Обычный 3 5" xfId="924"/>
    <cellStyle name="Обычный 3 6" xfId="2228"/>
    <cellStyle name="Обычный 3 7" xfId="2229"/>
    <cellStyle name="Обычный 3 8" xfId="1074"/>
    <cellStyle name="Обычный 4" xfId="22"/>
    <cellStyle name="Обычный 4 2" xfId="925"/>
    <cellStyle name="Обычный 4 2 2" xfId="926"/>
    <cellStyle name="Обычный 4 2 3" xfId="927"/>
    <cellStyle name="Обычный 4 2 4" xfId="2230"/>
    <cellStyle name="Обычный 4 2 5" xfId="2231"/>
    <cellStyle name="Обычный 4 3" xfId="928"/>
    <cellStyle name="Обычный 4 3 2" xfId="2232"/>
    <cellStyle name="Обычный 4 4" xfId="929"/>
    <cellStyle name="Обычный 5" xfId="930"/>
    <cellStyle name="Обычный 5 2" xfId="931"/>
    <cellStyle name="Обычный 5 2 2" xfId="932"/>
    <cellStyle name="Обычный 5 2 3" xfId="2233"/>
    <cellStyle name="Обычный 5 3" xfId="933"/>
    <cellStyle name="Обычный 5 4" xfId="934"/>
    <cellStyle name="Обычный 5 4 2" xfId="935"/>
    <cellStyle name="Обычный 5 5" xfId="936"/>
    <cellStyle name="Обычный 5 6" xfId="937"/>
    <cellStyle name="Обычный 5 7" xfId="2234"/>
    <cellStyle name="Обычный 5 8" xfId="2235"/>
    <cellStyle name="Обычный 6" xfId="938"/>
    <cellStyle name="Обычный 6 2" xfId="939"/>
    <cellStyle name="Обычный 6 3" xfId="940"/>
    <cellStyle name="Обычный 7" xfId="941"/>
    <cellStyle name="Обычный 7 2" xfId="942"/>
    <cellStyle name="Обычный 7 3" xfId="1392"/>
    <cellStyle name="Обычный 8" xfId="943"/>
    <cellStyle name="Обычный 8 2" xfId="944"/>
    <cellStyle name="Обычный 8 3" xfId="2236"/>
    <cellStyle name="Обычный 8 4" xfId="2131"/>
    <cellStyle name="Обычный 9" xfId="945"/>
    <cellStyle name="Обычный 9 2" xfId="946"/>
    <cellStyle name="Обычный 9 3" xfId="2237"/>
    <cellStyle name="Плохой 2" xfId="1112"/>
    <cellStyle name="Плохой 3" xfId="1393"/>
    <cellStyle name="Плохой 4" xfId="967"/>
    <cellStyle name="Пояснение 2" xfId="1113"/>
    <cellStyle name="Пояснение 3" xfId="1394"/>
    <cellStyle name="Пояснение 4" xfId="975"/>
    <cellStyle name="Примечание 2" xfId="947"/>
    <cellStyle name="Примечание 2 2" xfId="2129"/>
    <cellStyle name="Примечание 2 3" xfId="1077"/>
    <cellStyle name="Примечание 3" xfId="2496"/>
    <cellStyle name="Примечание 4" xfId="2497"/>
    <cellStyle name="Связанная ячейка 2" xfId="1114"/>
    <cellStyle name="Связанная ячейка 3" xfId="1395"/>
    <cellStyle name="Связанная ячейка 4" xfId="972"/>
    <cellStyle name="Стиль 1" xfId="948"/>
    <cellStyle name="Текст предупреждения 2" xfId="1115"/>
    <cellStyle name="Текст предупреждения 3" xfId="1396"/>
    <cellStyle name="Текст предупреждения 4" xfId="974"/>
    <cellStyle name="Финансовый 2" xfId="25"/>
    <cellStyle name="Финансовый 2 2" xfId="949"/>
    <cellStyle name="Финансовый 2 2 2" xfId="950"/>
    <cellStyle name="Финансовый 2 2 3" xfId="2238"/>
    <cellStyle name="Финансовый 2 2 4" xfId="1073"/>
    <cellStyle name="Финансовый 2 3" xfId="951"/>
    <cellStyle name="Финансовый 2 4" xfId="952"/>
    <cellStyle name="Финансовый 2 4 2" xfId="953"/>
    <cellStyle name="Финансовый 2 5" xfId="954"/>
    <cellStyle name="Финансовый 2 6" xfId="2239"/>
    <cellStyle name="Финансовый 2 7" xfId="2240"/>
    <cellStyle name="Финансовый 2 8" xfId="1072"/>
    <cellStyle name="Финансовый 3" xfId="7"/>
    <cellStyle name="Финансовый 3 2" xfId="955"/>
    <cellStyle name="Финансовый 3 2 2" xfId="956"/>
    <cellStyle name="Финансовый 3 3" xfId="957"/>
    <cellStyle name="Финансовый 3 4" xfId="2241"/>
    <cellStyle name="Финансовый 4" xfId="958"/>
    <cellStyle name="Финансовый 4 2" xfId="1075"/>
    <cellStyle name="Финансовый 5" xfId="959"/>
    <cellStyle name="Финансовый 5 2" xfId="2130"/>
    <cellStyle name="Финансовый 6" xfId="2134"/>
    <cellStyle name="Финансовый 7" xfId="2272"/>
    <cellStyle name="Хороший 2" xfId="1116"/>
    <cellStyle name="Хороший 3" xfId="1397"/>
    <cellStyle name="Хороший 4" xfId="96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31E~1.APE/AppData/Local/Temp/Rar$DIa4912.40826/2%20Havelvacn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0KARAVARUTYAN%20VOROSHMAN%20NAXAGCER/1KARAVARUTYAN%20VOROSHMAN%20NAXAGCER%2016.06.2022/8.&#1343;&#1397;&#1377;&#1398;&#1412;&#1387;%20&#1402;&#1400;&#1410;&#1408;&#1377;&#1391;%20&#1344;&#1344;%20&#1391;&#1377;&#1404;&#1377;&#1406;&#1377;&#1408;&#1400;&#1410;&#1385;&#1397;&#1400;&#1410;&#1398;%2004.08.2022&#1385;.%201216-%20&#1350;%20&#1400;&#1408;&#1400;&#1399;&#1400;&#1410;&#1396;/&#1333;&#1388;&#1387;&#1409;%20&#1411;&#1377;&#1385;&#1381;&#1385;%202-01.08.2022-mail-ov%20Anushin/ardir/2_Havelvacner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-1"/>
      <sheetName val="5-2"/>
      <sheetName val="6"/>
    </sheetNames>
    <sheetDataSet>
      <sheetData sheetId="0"/>
      <sheetData sheetId="1">
        <row r="15">
          <cell r="F15">
            <v>-37981.955999999998</v>
          </cell>
        </row>
        <row r="16">
          <cell r="F16">
            <v>12902.9</v>
          </cell>
        </row>
        <row r="17">
          <cell r="D17">
            <v>-132573</v>
          </cell>
        </row>
        <row r="20">
          <cell r="F20">
            <v>-39727.485999999997</v>
          </cell>
        </row>
        <row r="23">
          <cell r="D23">
            <v>-58641.648000000001</v>
          </cell>
        </row>
      </sheetData>
      <sheetData sheetId="2"/>
      <sheetData sheetId="3"/>
      <sheetData sheetId="4"/>
      <sheetData sheetId="5"/>
      <sheetData sheetId="6">
        <row r="16">
          <cell r="G16">
            <v>-37981.955999999998</v>
          </cell>
        </row>
        <row r="17">
          <cell r="G17">
            <v>12902.9</v>
          </cell>
        </row>
        <row r="19">
          <cell r="G19">
            <v>-132573</v>
          </cell>
        </row>
        <row r="26">
          <cell r="G26">
            <v>-58641.648000000001</v>
          </cell>
        </row>
        <row r="27">
          <cell r="G27">
            <v>-76189</v>
          </cell>
        </row>
        <row r="29">
          <cell r="G29">
            <v>-76189</v>
          </cell>
        </row>
        <row r="32">
          <cell r="G32">
            <v>-39727.485999999997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-1"/>
      <sheetName val="5-2"/>
      <sheetName val="6"/>
    </sheetNames>
    <sheetDataSet>
      <sheetData sheetId="0" refreshError="1"/>
      <sheetData sheetId="1">
        <row r="13">
          <cell r="C13" t="str">
            <v>Ոռոգման համակարգերի կառուցում</v>
          </cell>
        </row>
        <row r="15">
          <cell r="C15" t="str">
            <v>Երևանի Բուսաբանական այգու ոռոգման ցանցի կառուցում՝ Սարկավագի փողոցի ջրանցքից մինչև Բուսաբանական այգու պարսպի հատված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2"/>
  <sheetViews>
    <sheetView workbookViewId="0">
      <selection activeCell="C11" sqref="C11:D11"/>
    </sheetView>
  </sheetViews>
  <sheetFormatPr defaultColWidth="9.140625" defaultRowHeight="17.25"/>
  <cols>
    <col min="1" max="1" width="9.140625" style="57"/>
    <col min="2" max="2" width="10.42578125" style="57" customWidth="1"/>
    <col min="3" max="3" width="14.85546875" style="57" customWidth="1"/>
    <col min="4" max="4" width="68.7109375" style="57" customWidth="1"/>
    <col min="5" max="5" width="34.140625" style="57" customWidth="1"/>
    <col min="6" max="16384" width="9.140625" style="57"/>
  </cols>
  <sheetData>
    <row r="2" spans="2:5" ht="16.5" customHeight="1">
      <c r="E2" s="151" t="s">
        <v>74</v>
      </c>
    </row>
    <row r="3" spans="2:5" ht="16.5" customHeight="1">
      <c r="E3" s="151" t="s">
        <v>78</v>
      </c>
    </row>
    <row r="4" spans="2:5" ht="16.5" customHeight="1">
      <c r="E4" s="151" t="s">
        <v>4</v>
      </c>
    </row>
    <row r="6" spans="2:5" ht="80.25" customHeight="1">
      <c r="B6" s="327" t="s">
        <v>98</v>
      </c>
      <c r="C6" s="327"/>
      <c r="D6" s="327"/>
      <c r="E6" s="327"/>
    </row>
    <row r="8" spans="2:5">
      <c r="E8" s="152" t="s">
        <v>62</v>
      </c>
    </row>
    <row r="9" spans="2:5" s="55" customFormat="1" ht="97.5" customHeight="1">
      <c r="B9" s="328" t="s">
        <v>6</v>
      </c>
      <c r="C9" s="329"/>
      <c r="D9" s="330" t="s">
        <v>7</v>
      </c>
      <c r="E9" s="153" t="s">
        <v>48</v>
      </c>
    </row>
    <row r="10" spans="2:5" s="55" customFormat="1" ht="28.5" customHeight="1">
      <c r="B10" s="154" t="s">
        <v>26</v>
      </c>
      <c r="C10" s="154" t="s">
        <v>27</v>
      </c>
      <c r="D10" s="330"/>
      <c r="E10" s="155" t="s">
        <v>24</v>
      </c>
    </row>
    <row r="11" spans="2:5" s="55" customFormat="1" ht="22.5" customHeight="1">
      <c r="B11" s="62"/>
      <c r="C11" s="331" t="s">
        <v>20</v>
      </c>
      <c r="D11" s="331"/>
      <c r="E11" s="157">
        <f>+E12</f>
        <v>0</v>
      </c>
    </row>
    <row r="12" spans="2:5" s="55" customFormat="1" ht="34.5">
      <c r="B12" s="6"/>
      <c r="C12" s="6"/>
      <c r="D12" s="7" t="s">
        <v>25</v>
      </c>
      <c r="E12" s="157">
        <f>+E69+E13+E56</f>
        <v>0</v>
      </c>
    </row>
    <row r="13" spans="2:5">
      <c r="B13" s="60">
        <v>1004</v>
      </c>
      <c r="C13" s="60"/>
      <c r="D13" s="58" t="s">
        <v>110</v>
      </c>
      <c r="E13" s="157">
        <f>E20+E26+E32+E38+E44+E50</f>
        <v>-334710.19</v>
      </c>
    </row>
    <row r="14" spans="2:5">
      <c r="B14" s="135"/>
      <c r="C14" s="135"/>
      <c r="D14" s="60" t="s">
        <v>111</v>
      </c>
      <c r="E14" s="156"/>
    </row>
    <row r="15" spans="2:5">
      <c r="B15" s="133"/>
      <c r="C15" s="133"/>
      <c r="D15" s="58" t="s">
        <v>112</v>
      </c>
      <c r="E15" s="156"/>
    </row>
    <row r="16" spans="2:5" ht="34.5">
      <c r="B16" s="133"/>
      <c r="C16" s="133"/>
      <c r="D16" s="60" t="s">
        <v>113</v>
      </c>
      <c r="E16" s="156"/>
    </row>
    <row r="17" spans="2:5">
      <c r="B17" s="136"/>
      <c r="C17" s="136"/>
      <c r="D17" s="58" t="s">
        <v>114</v>
      </c>
      <c r="E17" s="156"/>
    </row>
    <row r="18" spans="2:5" ht="34.5">
      <c r="B18" s="60"/>
      <c r="C18" s="60"/>
      <c r="D18" s="60" t="s">
        <v>115</v>
      </c>
      <c r="E18" s="156"/>
    </row>
    <row r="19" spans="2:5">
      <c r="B19" s="332" t="s">
        <v>116</v>
      </c>
      <c r="C19" s="332"/>
      <c r="D19" s="332"/>
      <c r="E19" s="332"/>
    </row>
    <row r="20" spans="2:5">
      <c r="B20" s="60"/>
      <c r="C20" s="138">
        <v>11015</v>
      </c>
      <c r="D20" s="58" t="s">
        <v>49</v>
      </c>
      <c r="E20" s="170">
        <f>+Հ3!G72</f>
        <v>-2500</v>
      </c>
    </row>
    <row r="21" spans="2:5" ht="34.5">
      <c r="B21" s="60"/>
      <c r="C21" s="60"/>
      <c r="D21" s="60" t="s">
        <v>174</v>
      </c>
      <c r="E21" s="169"/>
    </row>
    <row r="22" spans="2:5">
      <c r="B22" s="60"/>
      <c r="C22" s="60"/>
      <c r="D22" s="58" t="s">
        <v>51</v>
      </c>
      <c r="E22" s="169"/>
    </row>
    <row r="23" spans="2:5" ht="34.5">
      <c r="B23" s="60"/>
      <c r="C23" s="60"/>
      <c r="D23" s="60" t="s">
        <v>175</v>
      </c>
      <c r="E23" s="169"/>
    </row>
    <row r="24" spans="2:5">
      <c r="B24" s="60"/>
      <c r="C24" s="60"/>
      <c r="D24" s="58" t="s">
        <v>52</v>
      </c>
      <c r="E24" s="169"/>
    </row>
    <row r="25" spans="2:5">
      <c r="B25" s="60"/>
      <c r="C25" s="60"/>
      <c r="D25" s="60" t="s">
        <v>117</v>
      </c>
      <c r="E25" s="169"/>
    </row>
    <row r="26" spans="2:5">
      <c r="B26" s="60"/>
      <c r="C26" s="138">
        <v>31002</v>
      </c>
      <c r="D26" s="60" t="s">
        <v>49</v>
      </c>
      <c r="E26" s="170">
        <f>+Հ2!D13</f>
        <v>-25079.055999999997</v>
      </c>
    </row>
    <row r="27" spans="2:5">
      <c r="B27" s="60"/>
      <c r="C27" s="60"/>
      <c r="D27" s="60" t="s">
        <v>118</v>
      </c>
      <c r="E27" s="169"/>
    </row>
    <row r="28" spans="2:5">
      <c r="B28" s="60"/>
      <c r="C28" s="60"/>
      <c r="D28" s="60" t="s">
        <v>51</v>
      </c>
      <c r="E28" s="169"/>
    </row>
    <row r="29" spans="2:5">
      <c r="B29" s="60"/>
      <c r="C29" s="60"/>
      <c r="D29" s="60" t="s">
        <v>118</v>
      </c>
      <c r="E29" s="169"/>
    </row>
    <row r="30" spans="2:5">
      <c r="B30" s="60"/>
      <c r="C30" s="60"/>
      <c r="D30" s="60" t="s">
        <v>52</v>
      </c>
      <c r="E30" s="169"/>
    </row>
    <row r="31" spans="2:5" ht="34.5">
      <c r="B31" s="60"/>
      <c r="C31" s="60"/>
      <c r="D31" s="58" t="s">
        <v>119</v>
      </c>
      <c r="E31" s="169"/>
    </row>
    <row r="32" spans="2:5">
      <c r="B32" s="60"/>
      <c r="C32" s="138">
        <v>31009</v>
      </c>
      <c r="D32" s="60" t="s">
        <v>49</v>
      </c>
      <c r="E32" s="170">
        <f>+Հ2!D17</f>
        <v>-132573</v>
      </c>
    </row>
    <row r="33" spans="2:5" ht="34.5">
      <c r="B33" s="60"/>
      <c r="C33" s="60"/>
      <c r="D33" s="60" t="s">
        <v>120</v>
      </c>
      <c r="E33" s="169"/>
    </row>
    <row r="34" spans="2:5">
      <c r="B34" s="60"/>
      <c r="C34" s="60"/>
      <c r="D34" s="60" t="s">
        <v>51</v>
      </c>
      <c r="E34" s="169"/>
    </row>
    <row r="35" spans="2:5" ht="51.75">
      <c r="B35" s="60"/>
      <c r="C35" s="60"/>
      <c r="D35" s="60" t="s">
        <v>121</v>
      </c>
      <c r="E35" s="169"/>
    </row>
    <row r="36" spans="2:5">
      <c r="B36" s="60"/>
      <c r="C36" s="60"/>
      <c r="D36" s="60" t="s">
        <v>52</v>
      </c>
      <c r="E36" s="169"/>
    </row>
    <row r="37" spans="2:5" ht="34.5">
      <c r="B37" s="60"/>
      <c r="C37" s="60"/>
      <c r="D37" s="58" t="s">
        <v>119</v>
      </c>
      <c r="E37" s="169"/>
    </row>
    <row r="38" spans="2:5">
      <c r="B38" s="60"/>
      <c r="C38" s="138">
        <v>31012</v>
      </c>
      <c r="D38" s="60" t="s">
        <v>49</v>
      </c>
      <c r="E38" s="170">
        <f>+Հ2!D18</f>
        <v>-39727.485999999997</v>
      </c>
    </row>
    <row r="39" spans="2:5" ht="34.5">
      <c r="B39" s="60"/>
      <c r="C39" s="60"/>
      <c r="D39" s="60" t="s">
        <v>122</v>
      </c>
      <c r="E39" s="169"/>
    </row>
    <row r="40" spans="2:5">
      <c r="B40" s="60"/>
      <c r="C40" s="60"/>
      <c r="D40" s="60" t="s">
        <v>51</v>
      </c>
      <c r="E40" s="169"/>
    </row>
    <row r="41" spans="2:5" ht="51.75">
      <c r="B41" s="60"/>
      <c r="C41" s="60"/>
      <c r="D41" s="60" t="s">
        <v>123</v>
      </c>
      <c r="E41" s="169"/>
    </row>
    <row r="42" spans="2:5">
      <c r="B42" s="60"/>
      <c r="C42" s="60"/>
      <c r="D42" s="60" t="s">
        <v>52</v>
      </c>
      <c r="E42" s="169"/>
    </row>
    <row r="43" spans="2:5" ht="34.5">
      <c r="B43" s="60"/>
      <c r="C43" s="60"/>
      <c r="D43" s="58" t="s">
        <v>119</v>
      </c>
      <c r="E43" s="169"/>
    </row>
    <row r="44" spans="2:5">
      <c r="B44" s="60"/>
      <c r="C44" s="138">
        <v>31014</v>
      </c>
      <c r="D44" s="60" t="s">
        <v>49</v>
      </c>
      <c r="E44" s="170">
        <f>+Հ2!D21</f>
        <v>-58641.648000000001</v>
      </c>
    </row>
    <row r="45" spans="2:5" ht="34.5">
      <c r="B45" s="60"/>
      <c r="C45" s="60"/>
      <c r="D45" s="58" t="s">
        <v>124</v>
      </c>
      <c r="E45" s="169"/>
    </row>
    <row r="46" spans="2:5">
      <c r="B46" s="60"/>
      <c r="C46" s="60"/>
      <c r="D46" s="60" t="s">
        <v>51</v>
      </c>
      <c r="E46" s="169"/>
    </row>
    <row r="47" spans="2:5" ht="34.5">
      <c r="B47" s="60"/>
      <c r="C47" s="60"/>
      <c r="D47" s="58" t="s">
        <v>125</v>
      </c>
      <c r="E47" s="169"/>
    </row>
    <row r="48" spans="2:5">
      <c r="B48" s="60"/>
      <c r="C48" s="60"/>
      <c r="D48" s="60" t="s">
        <v>52</v>
      </c>
      <c r="E48" s="169"/>
    </row>
    <row r="49" spans="2:5" ht="34.5">
      <c r="B49" s="60"/>
      <c r="C49" s="60"/>
      <c r="D49" s="58" t="s">
        <v>119</v>
      </c>
      <c r="E49" s="169"/>
    </row>
    <row r="50" spans="2:5">
      <c r="B50" s="60"/>
      <c r="C50" s="138">
        <v>31020</v>
      </c>
      <c r="D50" s="60" t="s">
        <v>49</v>
      </c>
      <c r="E50" s="170">
        <f>+Հ2!D24</f>
        <v>-76189</v>
      </c>
    </row>
    <row r="51" spans="2:5">
      <c r="B51" s="60"/>
      <c r="C51" s="60"/>
      <c r="D51" s="58" t="s">
        <v>126</v>
      </c>
      <c r="E51" s="170"/>
    </row>
    <row r="52" spans="2:5">
      <c r="B52" s="60"/>
      <c r="C52" s="60"/>
      <c r="D52" s="60" t="s">
        <v>51</v>
      </c>
      <c r="E52" s="170"/>
    </row>
    <row r="53" spans="2:5" ht="34.5">
      <c r="B53" s="60"/>
      <c r="C53" s="60"/>
      <c r="D53" s="58" t="s">
        <v>127</v>
      </c>
      <c r="E53" s="170"/>
    </row>
    <row r="54" spans="2:5">
      <c r="B54" s="60"/>
      <c r="C54" s="60"/>
      <c r="D54" s="60" t="s">
        <v>52</v>
      </c>
      <c r="E54" s="170"/>
    </row>
    <row r="55" spans="2:5" ht="34.5">
      <c r="B55" s="60"/>
      <c r="C55" s="60"/>
      <c r="D55" s="58" t="s">
        <v>119</v>
      </c>
      <c r="E55" s="170"/>
    </row>
    <row r="56" spans="2:5">
      <c r="B56" s="158" t="s">
        <v>251</v>
      </c>
      <c r="C56" s="159"/>
      <c r="D56" s="159" t="s">
        <v>110</v>
      </c>
      <c r="E56" s="170">
        <f>+E64</f>
        <v>-65000</v>
      </c>
    </row>
    <row r="57" spans="2:5">
      <c r="B57" s="161"/>
      <c r="C57" s="161"/>
      <c r="D57" s="6" t="s">
        <v>252</v>
      </c>
      <c r="E57" s="170"/>
    </row>
    <row r="58" spans="2:5">
      <c r="B58" s="161"/>
      <c r="C58" s="161"/>
      <c r="D58" s="159" t="s">
        <v>112</v>
      </c>
      <c r="E58" s="170"/>
    </row>
    <row r="59" spans="2:5">
      <c r="B59" s="161"/>
      <c r="C59" s="161"/>
      <c r="D59" s="6" t="s">
        <v>253</v>
      </c>
      <c r="E59" s="170"/>
    </row>
    <row r="60" spans="2:5">
      <c r="B60" s="161"/>
      <c r="C60" s="161"/>
      <c r="D60" s="159" t="s">
        <v>114</v>
      </c>
      <c r="E60" s="170"/>
    </row>
    <row r="61" spans="2:5" ht="34.5">
      <c r="B61" s="161"/>
      <c r="C61" s="161"/>
      <c r="D61" s="6" t="s">
        <v>254</v>
      </c>
      <c r="E61" s="170"/>
    </row>
    <row r="62" spans="2:5" s="160" customFormat="1" ht="17.25" customHeight="1">
      <c r="B62" s="159"/>
      <c r="C62" s="162"/>
      <c r="D62" s="162" t="s">
        <v>9</v>
      </c>
      <c r="E62" s="170"/>
    </row>
    <row r="63" spans="2:5">
      <c r="B63" s="161"/>
      <c r="C63" s="161" t="s">
        <v>255</v>
      </c>
      <c r="D63" s="6" t="s">
        <v>49</v>
      </c>
      <c r="E63" s="170"/>
    </row>
    <row r="64" spans="2:5" ht="69">
      <c r="B64" s="161"/>
      <c r="C64" s="161"/>
      <c r="D64" s="6" t="s">
        <v>256</v>
      </c>
      <c r="E64" s="170">
        <v>-65000</v>
      </c>
    </row>
    <row r="65" spans="2:5">
      <c r="B65" s="161"/>
      <c r="C65" s="161"/>
      <c r="D65" s="6" t="s">
        <v>51</v>
      </c>
      <c r="E65" s="170"/>
    </row>
    <row r="66" spans="2:5" ht="69">
      <c r="B66" s="161"/>
      <c r="C66" s="161"/>
      <c r="D66" s="6" t="s">
        <v>257</v>
      </c>
      <c r="E66" s="170"/>
    </row>
    <row r="67" spans="2:5">
      <c r="B67" s="161"/>
      <c r="C67" s="161"/>
      <c r="D67" s="6" t="s">
        <v>52</v>
      </c>
      <c r="E67" s="170"/>
    </row>
    <row r="68" spans="2:5">
      <c r="B68" s="161"/>
      <c r="C68" s="161"/>
      <c r="D68" s="6" t="s">
        <v>53</v>
      </c>
      <c r="E68" s="170"/>
    </row>
    <row r="69" spans="2:5" s="160" customFormat="1">
      <c r="B69" s="159">
        <v>1212</v>
      </c>
      <c r="C69" s="162"/>
      <c r="D69" s="162" t="s">
        <v>21</v>
      </c>
      <c r="E69" s="170">
        <f>+E77+E82</f>
        <v>399710.19</v>
      </c>
    </row>
    <row r="70" spans="2:5" s="160" customFormat="1">
      <c r="B70" s="161"/>
      <c r="C70" s="161"/>
      <c r="D70" s="6" t="s">
        <v>41</v>
      </c>
      <c r="E70" s="170"/>
    </row>
    <row r="71" spans="2:5" s="160" customFormat="1">
      <c r="B71" s="161"/>
      <c r="C71" s="161"/>
      <c r="D71" s="159" t="s">
        <v>22</v>
      </c>
      <c r="E71" s="170"/>
    </row>
    <row r="72" spans="2:5" s="160" customFormat="1">
      <c r="B72" s="161"/>
      <c r="C72" s="161"/>
      <c r="D72" s="6" t="s">
        <v>42</v>
      </c>
      <c r="E72" s="170"/>
    </row>
    <row r="73" spans="2:5" s="160" customFormat="1">
      <c r="B73" s="161"/>
      <c r="C73" s="161"/>
      <c r="D73" s="159" t="s">
        <v>23</v>
      </c>
      <c r="E73" s="170"/>
    </row>
    <row r="74" spans="2:5" s="160" customFormat="1" ht="34.5">
      <c r="B74" s="161"/>
      <c r="C74" s="161"/>
      <c r="D74" s="6" t="s">
        <v>43</v>
      </c>
      <c r="E74" s="170"/>
    </row>
    <row r="75" spans="2:5" s="160" customFormat="1" ht="17.25" customHeight="1">
      <c r="B75" s="159"/>
      <c r="C75" s="162"/>
      <c r="D75" s="162" t="s">
        <v>9</v>
      </c>
      <c r="E75" s="170"/>
    </row>
    <row r="76" spans="2:5">
      <c r="B76" s="54"/>
      <c r="C76" s="234" t="s">
        <v>258</v>
      </c>
      <c r="D76" s="234" t="s">
        <v>49</v>
      </c>
      <c r="E76" s="170"/>
    </row>
    <row r="77" spans="2:5" ht="34.5">
      <c r="B77" s="54"/>
      <c r="C77" s="235"/>
      <c r="D77" s="236" t="s">
        <v>259</v>
      </c>
      <c r="E77" s="170">
        <f>-E82-E64-E50-E44-E38-E32-E26-E20</f>
        <v>18079.489999999976</v>
      </c>
    </row>
    <row r="78" spans="2:5">
      <c r="B78" s="54"/>
      <c r="C78" s="237"/>
      <c r="D78" s="235" t="s">
        <v>51</v>
      </c>
      <c r="E78" s="170"/>
    </row>
    <row r="79" spans="2:5" ht="34.5">
      <c r="B79" s="54"/>
      <c r="C79" s="237"/>
      <c r="D79" s="236" t="s">
        <v>259</v>
      </c>
      <c r="E79" s="170"/>
    </row>
    <row r="80" spans="2:5">
      <c r="B80" s="54"/>
      <c r="C80" s="237"/>
      <c r="D80" s="235" t="s">
        <v>52</v>
      </c>
      <c r="E80" s="170"/>
    </row>
    <row r="81" spans="2:5">
      <c r="B81" s="54"/>
      <c r="C81" s="237"/>
      <c r="D81" s="236" t="s">
        <v>53</v>
      </c>
      <c r="E81" s="170"/>
    </row>
    <row r="82" spans="2:5" s="160" customFormat="1">
      <c r="B82" s="161"/>
      <c r="C82" s="70">
        <v>12025</v>
      </c>
      <c r="D82" s="13" t="s">
        <v>49</v>
      </c>
      <c r="E82" s="170">
        <f>+Հ3!G32</f>
        <v>381630.7</v>
      </c>
    </row>
    <row r="83" spans="2:5" s="160" customFormat="1" ht="34.5">
      <c r="B83" s="161"/>
      <c r="C83" s="163"/>
      <c r="D83" s="10" t="s">
        <v>50</v>
      </c>
      <c r="E83" s="170"/>
    </row>
    <row r="84" spans="2:5" s="160" customFormat="1">
      <c r="B84" s="161"/>
      <c r="C84" s="163"/>
      <c r="D84" s="13" t="s">
        <v>51</v>
      </c>
      <c r="E84" s="170"/>
    </row>
    <row r="85" spans="2:5" s="160" customFormat="1" ht="69">
      <c r="B85" s="161"/>
      <c r="C85" s="163"/>
      <c r="D85" s="10" t="s">
        <v>100</v>
      </c>
      <c r="E85" s="171"/>
    </row>
    <row r="86" spans="2:5" s="160" customFormat="1">
      <c r="B86" s="161"/>
      <c r="C86" s="163"/>
      <c r="D86" s="13" t="s">
        <v>52</v>
      </c>
      <c r="E86" s="171"/>
    </row>
    <row r="87" spans="2:5" s="160" customFormat="1">
      <c r="B87" s="161"/>
      <c r="C87" s="163"/>
      <c r="D87" s="11" t="s">
        <v>53</v>
      </c>
      <c r="E87" s="164"/>
    </row>
    <row r="88" spans="2:5" s="160" customFormat="1">
      <c r="B88" s="165"/>
      <c r="C88" s="166"/>
      <c r="D88" s="23"/>
      <c r="E88" s="167"/>
    </row>
    <row r="90" spans="2:5" s="52" customFormat="1" ht="15" customHeight="1">
      <c r="B90" s="1" t="s">
        <v>31</v>
      </c>
      <c r="C90" s="1"/>
      <c r="D90" s="1"/>
    </row>
    <row r="91" spans="2:5" s="52" customFormat="1" ht="15" customHeight="1">
      <c r="B91" s="1" t="s">
        <v>32</v>
      </c>
      <c r="C91" s="1"/>
      <c r="D91" s="1"/>
    </row>
    <row r="92" spans="2:5">
      <c r="C92" s="168" t="s">
        <v>34</v>
      </c>
      <c r="D92" s="168"/>
      <c r="E92" s="168"/>
    </row>
  </sheetData>
  <mergeCells count="5">
    <mergeCell ref="B6:E6"/>
    <mergeCell ref="B9:C9"/>
    <mergeCell ref="D9:D10"/>
    <mergeCell ref="C11:D11"/>
    <mergeCell ref="B19:E19"/>
  </mergeCells>
  <pageMargins left="0.16" right="0.22" top="0.27" bottom="0.24" header="0.2" footer="0.16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zoomScaleNormal="100" zoomScaleSheetLayoutView="90" workbookViewId="0">
      <selection sqref="A1:H1"/>
    </sheetView>
  </sheetViews>
  <sheetFormatPr defaultColWidth="8" defaultRowHeight="11.25" customHeight="1"/>
  <cols>
    <col min="1" max="1" width="7.85546875" style="111" customWidth="1"/>
    <col min="2" max="2" width="8.7109375" style="111" customWidth="1"/>
    <col min="3" max="3" width="62.5703125" style="111" customWidth="1"/>
    <col min="4" max="4" width="17.7109375" style="111" customWidth="1"/>
    <col min="5" max="5" width="20.7109375" style="111" bestFit="1" customWidth="1"/>
    <col min="6" max="6" width="22.42578125" style="111" customWidth="1"/>
    <col min="7" max="7" width="19.42578125" style="111" customWidth="1"/>
    <col min="8" max="8" width="18" style="111" customWidth="1"/>
    <col min="9" max="16384" width="8" style="111"/>
  </cols>
  <sheetData>
    <row r="1" spans="1:8" s="95" customFormat="1" ht="18.75" customHeight="1">
      <c r="A1" s="333" t="s">
        <v>76</v>
      </c>
      <c r="B1" s="333"/>
      <c r="C1" s="333"/>
      <c r="D1" s="333"/>
      <c r="E1" s="333"/>
      <c r="F1" s="333"/>
      <c r="G1" s="333"/>
      <c r="H1" s="333"/>
    </row>
    <row r="2" spans="1:8" s="96" customFormat="1" ht="19.5" customHeight="1">
      <c r="A2" s="333" t="s">
        <v>72</v>
      </c>
      <c r="B2" s="333"/>
      <c r="C2" s="333"/>
      <c r="D2" s="333"/>
      <c r="E2" s="333"/>
      <c r="F2" s="333"/>
      <c r="G2" s="333"/>
      <c r="H2" s="333"/>
    </row>
    <row r="3" spans="1:8" s="96" customFormat="1" ht="17.25" customHeight="1">
      <c r="A3" s="333" t="s">
        <v>128</v>
      </c>
      <c r="B3" s="333"/>
      <c r="C3" s="333"/>
      <c r="D3" s="333"/>
      <c r="E3" s="333"/>
      <c r="F3" s="333"/>
      <c r="G3" s="333"/>
      <c r="H3" s="333"/>
    </row>
    <row r="4" spans="1:8" s="97" customFormat="1" ht="52.5" customHeight="1">
      <c r="A4" s="334" t="s">
        <v>129</v>
      </c>
      <c r="B4" s="334"/>
      <c r="C4" s="334"/>
      <c r="D4" s="334"/>
      <c r="E4" s="334"/>
      <c r="F4" s="334"/>
      <c r="G4" s="334"/>
      <c r="H4" s="334"/>
    </row>
    <row r="5" spans="1:8" s="98" customFormat="1" ht="17.25" customHeight="1">
      <c r="A5" s="119"/>
      <c r="B5" s="119"/>
      <c r="C5" s="120"/>
      <c r="D5" s="121"/>
      <c r="E5" s="121"/>
      <c r="F5" s="121"/>
      <c r="G5" s="335" t="s">
        <v>130</v>
      </c>
      <c r="H5" s="335"/>
    </row>
    <row r="6" spans="1:8" s="98" customFormat="1" ht="32.25" customHeight="1">
      <c r="A6" s="336" t="s">
        <v>131</v>
      </c>
      <c r="B6" s="337"/>
      <c r="C6" s="340" t="s">
        <v>132</v>
      </c>
      <c r="D6" s="343" t="s">
        <v>104</v>
      </c>
      <c r="E6" s="344"/>
      <c r="F6" s="344"/>
      <c r="G6" s="344"/>
      <c r="H6" s="345"/>
    </row>
    <row r="7" spans="1:8" s="99" customFormat="1" ht="31.5" customHeight="1">
      <c r="A7" s="338"/>
      <c r="B7" s="339"/>
      <c r="C7" s="341"/>
      <c r="D7" s="346" t="s">
        <v>133</v>
      </c>
      <c r="E7" s="348" t="s">
        <v>19</v>
      </c>
      <c r="F7" s="349"/>
      <c r="G7" s="349"/>
      <c r="H7" s="350"/>
    </row>
    <row r="8" spans="1:8" s="99" customFormat="1" ht="103.5" customHeight="1">
      <c r="A8" s="113" t="s">
        <v>26</v>
      </c>
      <c r="B8" s="113" t="s">
        <v>27</v>
      </c>
      <c r="C8" s="342"/>
      <c r="D8" s="347"/>
      <c r="E8" s="122" t="s">
        <v>134</v>
      </c>
      <c r="F8" s="122" t="s">
        <v>135</v>
      </c>
      <c r="G8" s="122" t="s">
        <v>136</v>
      </c>
      <c r="H8" s="122" t="s">
        <v>137</v>
      </c>
    </row>
    <row r="9" spans="1:8" s="100" customFormat="1" ht="30.75" customHeight="1">
      <c r="A9" s="113"/>
      <c r="B9" s="113"/>
      <c r="C9" s="114" t="s">
        <v>106</v>
      </c>
      <c r="D9" s="115">
        <f>SUM(E9:H9)</f>
        <v>-332210.19</v>
      </c>
      <c r="E9" s="94">
        <f>E11</f>
        <v>-76189</v>
      </c>
      <c r="F9" s="94">
        <f>F11</f>
        <v>-123448.19</v>
      </c>
      <c r="G9" s="94">
        <f>G11</f>
        <v>-132573</v>
      </c>
      <c r="H9" s="94">
        <f>H11</f>
        <v>0</v>
      </c>
    </row>
    <row r="10" spans="1:8" s="98" customFormat="1" ht="17.25" customHeight="1">
      <c r="A10" s="113"/>
      <c r="B10" s="113"/>
      <c r="C10" s="114" t="s">
        <v>138</v>
      </c>
      <c r="D10" s="116"/>
      <c r="E10" s="116"/>
      <c r="F10" s="116"/>
      <c r="G10" s="116"/>
      <c r="H10" s="116"/>
    </row>
    <row r="11" spans="1:8" s="102" customFormat="1" ht="51.75" customHeight="1">
      <c r="A11" s="101"/>
      <c r="B11" s="117"/>
      <c r="C11" s="117" t="s">
        <v>139</v>
      </c>
      <c r="D11" s="103">
        <f>SUM(E11:H11)</f>
        <v>-332210.19</v>
      </c>
      <c r="E11" s="94">
        <f t="shared" ref="E11:G11" si="0">E13+E17+E18+E21+E24</f>
        <v>-76189</v>
      </c>
      <c r="F11" s="94">
        <f t="shared" si="0"/>
        <v>-123448.19</v>
      </c>
      <c r="G11" s="94">
        <f t="shared" si="0"/>
        <v>-132573</v>
      </c>
      <c r="H11" s="94">
        <f>H13+H17+H18+H21+H24</f>
        <v>0</v>
      </c>
    </row>
    <row r="12" spans="1:8" s="102" customFormat="1" ht="17.25" customHeight="1">
      <c r="A12" s="101"/>
      <c r="B12" s="101"/>
      <c r="C12" s="101" t="s">
        <v>140</v>
      </c>
      <c r="D12" s="103"/>
      <c r="E12" s="103"/>
      <c r="F12" s="103"/>
      <c r="G12" s="103"/>
      <c r="H12" s="103"/>
    </row>
    <row r="13" spans="1:8" s="104" customFormat="1" ht="34.5" customHeight="1">
      <c r="A13" s="118">
        <v>1004</v>
      </c>
      <c r="B13" s="118">
        <v>31002</v>
      </c>
      <c r="C13" s="109" t="s">
        <v>141</v>
      </c>
      <c r="D13" s="107">
        <f>SUM(E13:H13)</f>
        <v>-25079.055999999997</v>
      </c>
      <c r="E13" s="94">
        <f>SUM(E15:E16)</f>
        <v>0</v>
      </c>
      <c r="F13" s="94">
        <f t="shared" ref="F13:H13" si="1">SUM(F15:F16)</f>
        <v>-25079.055999999997</v>
      </c>
      <c r="G13" s="94">
        <f t="shared" si="1"/>
        <v>0</v>
      </c>
      <c r="H13" s="94">
        <f t="shared" si="1"/>
        <v>0</v>
      </c>
    </row>
    <row r="14" spans="1:8" s="104" customFormat="1" ht="24.75" customHeight="1">
      <c r="A14" s="118"/>
      <c r="B14" s="118"/>
      <c r="C14" s="105" t="s">
        <v>140</v>
      </c>
      <c r="D14" s="108"/>
      <c r="E14" s="108"/>
      <c r="F14" s="108"/>
      <c r="G14" s="108"/>
      <c r="H14" s="108"/>
    </row>
    <row r="15" spans="1:8" s="104" customFormat="1" ht="60.75" customHeight="1">
      <c r="A15" s="118"/>
      <c r="B15" s="118"/>
      <c r="C15" s="106" t="s">
        <v>142</v>
      </c>
      <c r="D15" s="107">
        <f t="shared" ref="D15:D16" si="2">SUM(E15:H15)</f>
        <v>-37981.955999999998</v>
      </c>
      <c r="E15" s="94">
        <v>0</v>
      </c>
      <c r="F15" s="94">
        <f>'[1]6'!G16</f>
        <v>-37981.955999999998</v>
      </c>
      <c r="G15" s="94">
        <v>0</v>
      </c>
      <c r="H15" s="94">
        <v>0</v>
      </c>
    </row>
    <row r="16" spans="1:8" s="104" customFormat="1" ht="45.75" customHeight="1">
      <c r="A16" s="118"/>
      <c r="B16" s="118"/>
      <c r="C16" s="106" t="s">
        <v>143</v>
      </c>
      <c r="D16" s="108">
        <f t="shared" si="2"/>
        <v>12902.9</v>
      </c>
      <c r="E16" s="94">
        <v>0</v>
      </c>
      <c r="F16" s="94">
        <f>'[1]6'!G17</f>
        <v>12902.9</v>
      </c>
      <c r="G16" s="94">
        <v>0</v>
      </c>
      <c r="H16" s="94">
        <v>0</v>
      </c>
    </row>
    <row r="17" spans="1:11" s="104" customFormat="1" ht="54.75" customHeight="1">
      <c r="A17" s="118">
        <v>1004</v>
      </c>
      <c r="B17" s="118">
        <v>31009</v>
      </c>
      <c r="C17" s="109" t="s">
        <v>144</v>
      </c>
      <c r="D17" s="107">
        <f>SUM(E17:H17)</f>
        <v>-132573</v>
      </c>
      <c r="E17" s="94">
        <v>0</v>
      </c>
      <c r="F17" s="94">
        <v>0</v>
      </c>
      <c r="G17" s="94">
        <f>'[1]6'!G19</f>
        <v>-132573</v>
      </c>
      <c r="H17" s="94">
        <v>0</v>
      </c>
    </row>
    <row r="18" spans="1:11" s="104" customFormat="1" ht="54.75" customHeight="1">
      <c r="A18" s="118">
        <v>1004</v>
      </c>
      <c r="B18" s="118">
        <v>31012</v>
      </c>
      <c r="C18" s="109" t="s">
        <v>122</v>
      </c>
      <c r="D18" s="107">
        <f>SUM(E18:H18)</f>
        <v>-39727.485999999997</v>
      </c>
      <c r="E18" s="94">
        <f>E20</f>
        <v>0</v>
      </c>
      <c r="F18" s="94">
        <f t="shared" ref="F18:H18" si="3">F20</f>
        <v>-39727.485999999997</v>
      </c>
      <c r="G18" s="94">
        <f t="shared" si="3"/>
        <v>0</v>
      </c>
      <c r="H18" s="94">
        <f t="shared" si="3"/>
        <v>0</v>
      </c>
    </row>
    <row r="19" spans="1:11" s="104" customFormat="1" ht="24" customHeight="1">
      <c r="A19" s="118"/>
      <c r="B19" s="118"/>
      <c r="C19" s="105" t="s">
        <v>140</v>
      </c>
      <c r="D19" s="108"/>
      <c r="E19" s="108"/>
      <c r="F19" s="108"/>
      <c r="G19" s="108"/>
      <c r="H19" s="108"/>
    </row>
    <row r="20" spans="1:11" s="104" customFormat="1" ht="47.25" customHeight="1">
      <c r="A20" s="118"/>
      <c r="B20" s="118"/>
      <c r="C20" s="109" t="s">
        <v>145</v>
      </c>
      <c r="D20" s="107">
        <f>SUM(E20:H20)</f>
        <v>-39727.485999999997</v>
      </c>
      <c r="E20" s="94">
        <v>0</v>
      </c>
      <c r="F20" s="94">
        <f>'[1]6'!G32</f>
        <v>-39727.485999999997</v>
      </c>
      <c r="G20" s="94">
        <v>0</v>
      </c>
      <c r="H20" s="94">
        <v>0</v>
      </c>
      <c r="K20" s="110"/>
    </row>
    <row r="21" spans="1:11" s="104" customFormat="1" ht="54.75" customHeight="1">
      <c r="A21" s="118">
        <v>1004</v>
      </c>
      <c r="B21" s="118">
        <v>31014</v>
      </c>
      <c r="C21" s="109" t="s">
        <v>146</v>
      </c>
      <c r="D21" s="107">
        <f>SUM(E21:H21)</f>
        <v>-58641.648000000001</v>
      </c>
      <c r="E21" s="94">
        <v>0</v>
      </c>
      <c r="F21" s="94">
        <f>SUM(F23:F23)</f>
        <v>-58641.648000000001</v>
      </c>
      <c r="G21" s="94">
        <f>SUM(G23:G23)</f>
        <v>0</v>
      </c>
      <c r="H21" s="94">
        <v>0</v>
      </c>
    </row>
    <row r="22" spans="1:11" s="104" customFormat="1" ht="25.5" customHeight="1">
      <c r="A22" s="118"/>
      <c r="B22" s="118"/>
      <c r="C22" s="105" t="s">
        <v>140</v>
      </c>
      <c r="D22" s="108"/>
      <c r="E22" s="108"/>
      <c r="F22" s="108"/>
      <c r="G22" s="108"/>
      <c r="H22" s="108"/>
    </row>
    <row r="23" spans="1:11" s="104" customFormat="1" ht="32.25" customHeight="1">
      <c r="A23" s="118"/>
      <c r="B23" s="118"/>
      <c r="C23" s="109" t="s">
        <v>147</v>
      </c>
      <c r="D23" s="107">
        <f>SUM(E23:H23)</f>
        <v>-58641.648000000001</v>
      </c>
      <c r="E23" s="94">
        <v>0</v>
      </c>
      <c r="F23" s="94">
        <f>'[1]6'!G26</f>
        <v>-58641.648000000001</v>
      </c>
      <c r="G23" s="94">
        <v>0</v>
      </c>
      <c r="H23" s="94">
        <v>0</v>
      </c>
    </row>
    <row r="24" spans="1:11" s="104" customFormat="1" ht="34.5" customHeight="1">
      <c r="A24" s="118">
        <v>1004</v>
      </c>
      <c r="B24" s="118">
        <v>31020</v>
      </c>
      <c r="C24" s="109" t="s">
        <v>148</v>
      </c>
      <c r="D24" s="107">
        <f>SUM(E24:H24)</f>
        <v>-76189</v>
      </c>
      <c r="E24" s="94">
        <f>E26</f>
        <v>-76189</v>
      </c>
      <c r="F24" s="94">
        <f t="shared" ref="F24:H24" si="4">F26</f>
        <v>0</v>
      </c>
      <c r="G24" s="94">
        <f t="shared" si="4"/>
        <v>0</v>
      </c>
      <c r="H24" s="94">
        <f t="shared" si="4"/>
        <v>0</v>
      </c>
    </row>
    <row r="25" spans="1:11" s="104" customFormat="1" ht="24.75" customHeight="1">
      <c r="A25" s="118"/>
      <c r="B25" s="118"/>
      <c r="C25" s="105" t="s">
        <v>140</v>
      </c>
      <c r="D25" s="108"/>
      <c r="E25" s="108"/>
      <c r="F25" s="108"/>
      <c r="G25" s="108"/>
      <c r="H25" s="108"/>
    </row>
    <row r="26" spans="1:11" s="104" customFormat="1" ht="55.5" customHeight="1">
      <c r="A26" s="118"/>
      <c r="B26" s="118"/>
      <c r="C26" s="109" t="s">
        <v>149</v>
      </c>
      <c r="D26" s="107">
        <f>SUM(E26:H26)</f>
        <v>-76189</v>
      </c>
      <c r="E26" s="94">
        <f>'[1]6'!G29</f>
        <v>-76189</v>
      </c>
      <c r="F26" s="94">
        <v>0</v>
      </c>
      <c r="G26" s="94">
        <v>0</v>
      </c>
      <c r="H26" s="94">
        <v>0</v>
      </c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5748031496062992" right="0.15748031496062992" top="0.74803149606299213" bottom="0.74803149606299213" header="0.31496062992125984" footer="0.31496062992125984"/>
  <pageSetup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zoomScaleNormal="100" workbookViewId="0">
      <selection activeCell="H10" sqref="H10"/>
    </sheetView>
  </sheetViews>
  <sheetFormatPr defaultRowHeight="17.25"/>
  <cols>
    <col min="1" max="1" width="11.42578125" style="24" customWidth="1"/>
    <col min="2" max="2" width="16.140625" style="24" customWidth="1"/>
    <col min="3" max="3" width="64" style="24" customWidth="1"/>
    <col min="4" max="4" width="28.7109375" style="24" customWidth="1"/>
    <col min="5" max="5" width="20.42578125" style="24" customWidth="1"/>
    <col min="6" max="184" width="9.140625" style="24"/>
    <col min="185" max="185" width="5" style="24" customWidth="1"/>
    <col min="186" max="186" width="4.7109375" style="24" customWidth="1"/>
    <col min="187" max="187" width="5" style="24" customWidth="1"/>
    <col min="188" max="188" width="19.7109375" style="24" customWidth="1"/>
    <col min="189" max="189" width="49.85546875" style="24" customWidth="1"/>
    <col min="190" max="190" width="14.5703125" style="24" customWidth="1"/>
    <col min="191" max="191" width="13.7109375" style="24" customWidth="1"/>
    <col min="192" max="192" width="13.42578125" style="24" customWidth="1"/>
    <col min="193" max="193" width="15.42578125" style="24" customWidth="1"/>
    <col min="194" max="195" width="10.28515625" style="24" bestFit="1" customWidth="1"/>
    <col min="196" max="440" width="9.140625" style="24"/>
    <col min="441" max="441" width="5" style="24" customWidth="1"/>
    <col min="442" max="442" width="4.7109375" style="24" customWidth="1"/>
    <col min="443" max="443" width="5" style="24" customWidth="1"/>
    <col min="444" max="444" width="19.7109375" style="24" customWidth="1"/>
    <col min="445" max="445" width="49.85546875" style="24" customWidth="1"/>
    <col min="446" max="446" width="14.5703125" style="24" customWidth="1"/>
    <col min="447" max="447" width="13.7109375" style="24" customWidth="1"/>
    <col min="448" max="448" width="13.42578125" style="24" customWidth="1"/>
    <col min="449" max="449" width="15.42578125" style="24" customWidth="1"/>
    <col min="450" max="451" width="10.28515625" style="24" bestFit="1" customWidth="1"/>
    <col min="452" max="696" width="9.140625" style="24"/>
    <col min="697" max="697" width="5" style="24" customWidth="1"/>
    <col min="698" max="698" width="4.7109375" style="24" customWidth="1"/>
    <col min="699" max="699" width="5" style="24" customWidth="1"/>
    <col min="700" max="700" width="19.7109375" style="24" customWidth="1"/>
    <col min="701" max="701" width="49.85546875" style="24" customWidth="1"/>
    <col min="702" max="702" width="14.5703125" style="24" customWidth="1"/>
    <col min="703" max="703" width="13.7109375" style="24" customWidth="1"/>
    <col min="704" max="704" width="13.42578125" style="24" customWidth="1"/>
    <col min="705" max="705" width="15.42578125" style="24" customWidth="1"/>
    <col min="706" max="707" width="10.28515625" style="24" bestFit="1" customWidth="1"/>
    <col min="708" max="952" width="9.140625" style="24"/>
    <col min="953" max="953" width="5" style="24" customWidth="1"/>
    <col min="954" max="954" width="4.7109375" style="24" customWidth="1"/>
    <col min="955" max="955" width="5" style="24" customWidth="1"/>
    <col min="956" max="956" width="19.7109375" style="24" customWidth="1"/>
    <col min="957" max="957" width="49.85546875" style="24" customWidth="1"/>
    <col min="958" max="958" width="14.5703125" style="24" customWidth="1"/>
    <col min="959" max="959" width="13.7109375" style="24" customWidth="1"/>
    <col min="960" max="960" width="13.42578125" style="24" customWidth="1"/>
    <col min="961" max="961" width="15.42578125" style="24" customWidth="1"/>
    <col min="962" max="963" width="10.28515625" style="24" bestFit="1" customWidth="1"/>
    <col min="964" max="1208" width="9.140625" style="24"/>
    <col min="1209" max="1209" width="5" style="24" customWidth="1"/>
    <col min="1210" max="1210" width="4.7109375" style="24" customWidth="1"/>
    <col min="1211" max="1211" width="5" style="24" customWidth="1"/>
    <col min="1212" max="1212" width="19.7109375" style="24" customWidth="1"/>
    <col min="1213" max="1213" width="49.85546875" style="24" customWidth="1"/>
    <col min="1214" max="1214" width="14.5703125" style="24" customWidth="1"/>
    <col min="1215" max="1215" width="13.7109375" style="24" customWidth="1"/>
    <col min="1216" max="1216" width="13.42578125" style="24" customWidth="1"/>
    <col min="1217" max="1217" width="15.42578125" style="24" customWidth="1"/>
    <col min="1218" max="1219" width="10.28515625" style="24" bestFit="1" customWidth="1"/>
    <col min="1220" max="1464" width="9.140625" style="24"/>
    <col min="1465" max="1465" width="5" style="24" customWidth="1"/>
    <col min="1466" max="1466" width="4.7109375" style="24" customWidth="1"/>
    <col min="1467" max="1467" width="5" style="24" customWidth="1"/>
    <col min="1468" max="1468" width="19.7109375" style="24" customWidth="1"/>
    <col min="1469" max="1469" width="49.85546875" style="24" customWidth="1"/>
    <col min="1470" max="1470" width="14.5703125" style="24" customWidth="1"/>
    <col min="1471" max="1471" width="13.7109375" style="24" customWidth="1"/>
    <col min="1472" max="1472" width="13.42578125" style="24" customWidth="1"/>
    <col min="1473" max="1473" width="15.42578125" style="24" customWidth="1"/>
    <col min="1474" max="1475" width="10.28515625" style="24" bestFit="1" customWidth="1"/>
    <col min="1476" max="1720" width="9.140625" style="24"/>
    <col min="1721" max="1721" width="5" style="24" customWidth="1"/>
    <col min="1722" max="1722" width="4.7109375" style="24" customWidth="1"/>
    <col min="1723" max="1723" width="5" style="24" customWidth="1"/>
    <col min="1724" max="1724" width="19.7109375" style="24" customWidth="1"/>
    <col min="1725" max="1725" width="49.85546875" style="24" customWidth="1"/>
    <col min="1726" max="1726" width="14.5703125" style="24" customWidth="1"/>
    <col min="1727" max="1727" width="13.7109375" style="24" customWidth="1"/>
    <col min="1728" max="1728" width="13.42578125" style="24" customWidth="1"/>
    <col min="1729" max="1729" width="15.42578125" style="24" customWidth="1"/>
    <col min="1730" max="1731" width="10.28515625" style="24" bestFit="1" customWidth="1"/>
    <col min="1732" max="1976" width="9.140625" style="24"/>
    <col min="1977" max="1977" width="5" style="24" customWidth="1"/>
    <col min="1978" max="1978" width="4.7109375" style="24" customWidth="1"/>
    <col min="1979" max="1979" width="5" style="24" customWidth="1"/>
    <col min="1980" max="1980" width="19.7109375" style="24" customWidth="1"/>
    <col min="1981" max="1981" width="49.85546875" style="24" customWidth="1"/>
    <col min="1982" max="1982" width="14.5703125" style="24" customWidth="1"/>
    <col min="1983" max="1983" width="13.7109375" style="24" customWidth="1"/>
    <col min="1984" max="1984" width="13.42578125" style="24" customWidth="1"/>
    <col min="1985" max="1985" width="15.42578125" style="24" customWidth="1"/>
    <col min="1986" max="1987" width="10.28515625" style="24" bestFit="1" customWidth="1"/>
    <col min="1988" max="2232" width="9.140625" style="24"/>
    <col min="2233" max="2233" width="5" style="24" customWidth="1"/>
    <col min="2234" max="2234" width="4.7109375" style="24" customWidth="1"/>
    <col min="2235" max="2235" width="5" style="24" customWidth="1"/>
    <col min="2236" max="2236" width="19.7109375" style="24" customWidth="1"/>
    <col min="2237" max="2237" width="49.85546875" style="24" customWidth="1"/>
    <col min="2238" max="2238" width="14.5703125" style="24" customWidth="1"/>
    <col min="2239" max="2239" width="13.7109375" style="24" customWidth="1"/>
    <col min="2240" max="2240" width="13.42578125" style="24" customWidth="1"/>
    <col min="2241" max="2241" width="15.42578125" style="24" customWidth="1"/>
    <col min="2242" max="2243" width="10.28515625" style="24" bestFit="1" customWidth="1"/>
    <col min="2244" max="2488" width="9.140625" style="24"/>
    <col min="2489" max="2489" width="5" style="24" customWidth="1"/>
    <col min="2490" max="2490" width="4.7109375" style="24" customWidth="1"/>
    <col min="2491" max="2491" width="5" style="24" customWidth="1"/>
    <col min="2492" max="2492" width="19.7109375" style="24" customWidth="1"/>
    <col min="2493" max="2493" width="49.85546875" style="24" customWidth="1"/>
    <col min="2494" max="2494" width="14.5703125" style="24" customWidth="1"/>
    <col min="2495" max="2495" width="13.7109375" style="24" customWidth="1"/>
    <col min="2496" max="2496" width="13.42578125" style="24" customWidth="1"/>
    <col min="2497" max="2497" width="15.42578125" style="24" customWidth="1"/>
    <col min="2498" max="2499" width="10.28515625" style="24" bestFit="1" customWidth="1"/>
    <col min="2500" max="2744" width="9.140625" style="24"/>
    <col min="2745" max="2745" width="5" style="24" customWidth="1"/>
    <col min="2746" max="2746" width="4.7109375" style="24" customWidth="1"/>
    <col min="2747" max="2747" width="5" style="24" customWidth="1"/>
    <col min="2748" max="2748" width="19.7109375" style="24" customWidth="1"/>
    <col min="2749" max="2749" width="49.85546875" style="24" customWidth="1"/>
    <col min="2750" max="2750" width="14.5703125" style="24" customWidth="1"/>
    <col min="2751" max="2751" width="13.7109375" style="24" customWidth="1"/>
    <col min="2752" max="2752" width="13.42578125" style="24" customWidth="1"/>
    <col min="2753" max="2753" width="15.42578125" style="24" customWidth="1"/>
    <col min="2754" max="2755" width="10.28515625" style="24" bestFit="1" customWidth="1"/>
    <col min="2756" max="3000" width="9.140625" style="24"/>
    <col min="3001" max="3001" width="5" style="24" customWidth="1"/>
    <col min="3002" max="3002" width="4.7109375" style="24" customWidth="1"/>
    <col min="3003" max="3003" width="5" style="24" customWidth="1"/>
    <col min="3004" max="3004" width="19.7109375" style="24" customWidth="1"/>
    <col min="3005" max="3005" width="49.85546875" style="24" customWidth="1"/>
    <col min="3006" max="3006" width="14.5703125" style="24" customWidth="1"/>
    <col min="3007" max="3007" width="13.7109375" style="24" customWidth="1"/>
    <col min="3008" max="3008" width="13.42578125" style="24" customWidth="1"/>
    <col min="3009" max="3009" width="15.42578125" style="24" customWidth="1"/>
    <col min="3010" max="3011" width="10.28515625" style="24" bestFit="1" customWidth="1"/>
    <col min="3012" max="3256" width="9.140625" style="24"/>
    <col min="3257" max="3257" width="5" style="24" customWidth="1"/>
    <col min="3258" max="3258" width="4.7109375" style="24" customWidth="1"/>
    <col min="3259" max="3259" width="5" style="24" customWidth="1"/>
    <col min="3260" max="3260" width="19.7109375" style="24" customWidth="1"/>
    <col min="3261" max="3261" width="49.85546875" style="24" customWidth="1"/>
    <col min="3262" max="3262" width="14.5703125" style="24" customWidth="1"/>
    <col min="3263" max="3263" width="13.7109375" style="24" customWidth="1"/>
    <col min="3264" max="3264" width="13.42578125" style="24" customWidth="1"/>
    <col min="3265" max="3265" width="15.42578125" style="24" customWidth="1"/>
    <col min="3266" max="3267" width="10.28515625" style="24" bestFit="1" customWidth="1"/>
    <col min="3268" max="3512" width="9.140625" style="24"/>
    <col min="3513" max="3513" width="5" style="24" customWidth="1"/>
    <col min="3514" max="3514" width="4.7109375" style="24" customWidth="1"/>
    <col min="3515" max="3515" width="5" style="24" customWidth="1"/>
    <col min="3516" max="3516" width="19.7109375" style="24" customWidth="1"/>
    <col min="3517" max="3517" width="49.85546875" style="24" customWidth="1"/>
    <col min="3518" max="3518" width="14.5703125" style="24" customWidth="1"/>
    <col min="3519" max="3519" width="13.7109375" style="24" customWidth="1"/>
    <col min="3520" max="3520" width="13.42578125" style="24" customWidth="1"/>
    <col min="3521" max="3521" width="15.42578125" style="24" customWidth="1"/>
    <col min="3522" max="3523" width="10.28515625" style="24" bestFit="1" customWidth="1"/>
    <col min="3524" max="3768" width="9.140625" style="24"/>
    <col min="3769" max="3769" width="5" style="24" customWidth="1"/>
    <col min="3770" max="3770" width="4.7109375" style="24" customWidth="1"/>
    <col min="3771" max="3771" width="5" style="24" customWidth="1"/>
    <col min="3772" max="3772" width="19.7109375" style="24" customWidth="1"/>
    <col min="3773" max="3773" width="49.85546875" style="24" customWidth="1"/>
    <col min="3774" max="3774" width="14.5703125" style="24" customWidth="1"/>
    <col min="3775" max="3775" width="13.7109375" style="24" customWidth="1"/>
    <col min="3776" max="3776" width="13.42578125" style="24" customWidth="1"/>
    <col min="3777" max="3777" width="15.42578125" style="24" customWidth="1"/>
    <col min="3778" max="3779" width="10.28515625" style="24" bestFit="1" customWidth="1"/>
    <col min="3780" max="4024" width="9.140625" style="24"/>
    <col min="4025" max="4025" width="5" style="24" customWidth="1"/>
    <col min="4026" max="4026" width="4.7109375" style="24" customWidth="1"/>
    <col min="4027" max="4027" width="5" style="24" customWidth="1"/>
    <col min="4028" max="4028" width="19.7109375" style="24" customWidth="1"/>
    <col min="4029" max="4029" width="49.85546875" style="24" customWidth="1"/>
    <col min="4030" max="4030" width="14.5703125" style="24" customWidth="1"/>
    <col min="4031" max="4031" width="13.7109375" style="24" customWidth="1"/>
    <col min="4032" max="4032" width="13.42578125" style="24" customWidth="1"/>
    <col min="4033" max="4033" width="15.42578125" style="24" customWidth="1"/>
    <col min="4034" max="4035" width="10.28515625" style="24" bestFit="1" customWidth="1"/>
    <col min="4036" max="4280" width="9.140625" style="24"/>
    <col min="4281" max="4281" width="5" style="24" customWidth="1"/>
    <col min="4282" max="4282" width="4.7109375" style="24" customWidth="1"/>
    <col min="4283" max="4283" width="5" style="24" customWidth="1"/>
    <col min="4284" max="4284" width="19.7109375" style="24" customWidth="1"/>
    <col min="4285" max="4285" width="49.85546875" style="24" customWidth="1"/>
    <col min="4286" max="4286" width="14.5703125" style="24" customWidth="1"/>
    <col min="4287" max="4287" width="13.7109375" style="24" customWidth="1"/>
    <col min="4288" max="4288" width="13.42578125" style="24" customWidth="1"/>
    <col min="4289" max="4289" width="15.42578125" style="24" customWidth="1"/>
    <col min="4290" max="4291" width="10.28515625" style="24" bestFit="1" customWidth="1"/>
    <col min="4292" max="4536" width="9.140625" style="24"/>
    <col min="4537" max="4537" width="5" style="24" customWidth="1"/>
    <col min="4538" max="4538" width="4.7109375" style="24" customWidth="1"/>
    <col min="4539" max="4539" width="5" style="24" customWidth="1"/>
    <col min="4540" max="4540" width="19.7109375" style="24" customWidth="1"/>
    <col min="4541" max="4541" width="49.85546875" style="24" customWidth="1"/>
    <col min="4542" max="4542" width="14.5703125" style="24" customWidth="1"/>
    <col min="4543" max="4543" width="13.7109375" style="24" customWidth="1"/>
    <col min="4544" max="4544" width="13.42578125" style="24" customWidth="1"/>
    <col min="4545" max="4545" width="15.42578125" style="24" customWidth="1"/>
    <col min="4546" max="4547" width="10.28515625" style="24" bestFit="1" customWidth="1"/>
    <col min="4548" max="4792" width="9.140625" style="24"/>
    <col min="4793" max="4793" width="5" style="24" customWidth="1"/>
    <col min="4794" max="4794" width="4.7109375" style="24" customWidth="1"/>
    <col min="4795" max="4795" width="5" style="24" customWidth="1"/>
    <col min="4796" max="4796" width="19.7109375" style="24" customWidth="1"/>
    <col min="4797" max="4797" width="49.85546875" style="24" customWidth="1"/>
    <col min="4798" max="4798" width="14.5703125" style="24" customWidth="1"/>
    <col min="4799" max="4799" width="13.7109375" style="24" customWidth="1"/>
    <col min="4800" max="4800" width="13.42578125" style="24" customWidth="1"/>
    <col min="4801" max="4801" width="15.42578125" style="24" customWidth="1"/>
    <col min="4802" max="4803" width="10.28515625" style="24" bestFit="1" customWidth="1"/>
    <col min="4804" max="5048" width="9.140625" style="24"/>
    <col min="5049" max="5049" width="5" style="24" customWidth="1"/>
    <col min="5050" max="5050" width="4.7109375" style="24" customWidth="1"/>
    <col min="5051" max="5051" width="5" style="24" customWidth="1"/>
    <col min="5052" max="5052" width="19.7109375" style="24" customWidth="1"/>
    <col min="5053" max="5053" width="49.85546875" style="24" customWidth="1"/>
    <col min="5054" max="5054" width="14.5703125" style="24" customWidth="1"/>
    <col min="5055" max="5055" width="13.7109375" style="24" customWidth="1"/>
    <col min="5056" max="5056" width="13.42578125" style="24" customWidth="1"/>
    <col min="5057" max="5057" width="15.42578125" style="24" customWidth="1"/>
    <col min="5058" max="5059" width="10.28515625" style="24" bestFit="1" customWidth="1"/>
    <col min="5060" max="5304" width="9.140625" style="24"/>
    <col min="5305" max="5305" width="5" style="24" customWidth="1"/>
    <col min="5306" max="5306" width="4.7109375" style="24" customWidth="1"/>
    <col min="5307" max="5307" width="5" style="24" customWidth="1"/>
    <col min="5308" max="5308" width="19.7109375" style="24" customWidth="1"/>
    <col min="5309" max="5309" width="49.85546875" style="24" customWidth="1"/>
    <col min="5310" max="5310" width="14.5703125" style="24" customWidth="1"/>
    <col min="5311" max="5311" width="13.7109375" style="24" customWidth="1"/>
    <col min="5312" max="5312" width="13.42578125" style="24" customWidth="1"/>
    <col min="5313" max="5313" width="15.42578125" style="24" customWidth="1"/>
    <col min="5314" max="5315" width="10.28515625" style="24" bestFit="1" customWidth="1"/>
    <col min="5316" max="5560" width="9.140625" style="24"/>
    <col min="5561" max="5561" width="5" style="24" customWidth="1"/>
    <col min="5562" max="5562" width="4.7109375" style="24" customWidth="1"/>
    <col min="5563" max="5563" width="5" style="24" customWidth="1"/>
    <col min="5564" max="5564" width="19.7109375" style="24" customWidth="1"/>
    <col min="5565" max="5565" width="49.85546875" style="24" customWidth="1"/>
    <col min="5566" max="5566" width="14.5703125" style="24" customWidth="1"/>
    <col min="5567" max="5567" width="13.7109375" style="24" customWidth="1"/>
    <col min="5568" max="5568" width="13.42578125" style="24" customWidth="1"/>
    <col min="5569" max="5569" width="15.42578125" style="24" customWidth="1"/>
    <col min="5570" max="5571" width="10.28515625" style="24" bestFit="1" customWidth="1"/>
    <col min="5572" max="5816" width="9.140625" style="24"/>
    <col min="5817" max="5817" width="5" style="24" customWidth="1"/>
    <col min="5818" max="5818" width="4.7109375" style="24" customWidth="1"/>
    <col min="5819" max="5819" width="5" style="24" customWidth="1"/>
    <col min="5820" max="5820" width="19.7109375" style="24" customWidth="1"/>
    <col min="5821" max="5821" width="49.85546875" style="24" customWidth="1"/>
    <col min="5822" max="5822" width="14.5703125" style="24" customWidth="1"/>
    <col min="5823" max="5823" width="13.7109375" style="24" customWidth="1"/>
    <col min="5824" max="5824" width="13.42578125" style="24" customWidth="1"/>
    <col min="5825" max="5825" width="15.42578125" style="24" customWidth="1"/>
    <col min="5826" max="5827" width="10.28515625" style="24" bestFit="1" customWidth="1"/>
    <col min="5828" max="6072" width="9.140625" style="24"/>
    <col min="6073" max="6073" width="5" style="24" customWidth="1"/>
    <col min="6074" max="6074" width="4.7109375" style="24" customWidth="1"/>
    <col min="6075" max="6075" width="5" style="24" customWidth="1"/>
    <col min="6076" max="6076" width="19.7109375" style="24" customWidth="1"/>
    <col min="6077" max="6077" width="49.85546875" style="24" customWidth="1"/>
    <col min="6078" max="6078" width="14.5703125" style="24" customWidth="1"/>
    <col min="6079" max="6079" width="13.7109375" style="24" customWidth="1"/>
    <col min="6080" max="6080" width="13.42578125" style="24" customWidth="1"/>
    <col min="6081" max="6081" width="15.42578125" style="24" customWidth="1"/>
    <col min="6082" max="6083" width="10.28515625" style="24" bestFit="1" customWidth="1"/>
    <col min="6084" max="6328" width="9.140625" style="24"/>
    <col min="6329" max="6329" width="5" style="24" customWidth="1"/>
    <col min="6330" max="6330" width="4.7109375" style="24" customWidth="1"/>
    <col min="6331" max="6331" width="5" style="24" customWidth="1"/>
    <col min="6332" max="6332" width="19.7109375" style="24" customWidth="1"/>
    <col min="6333" max="6333" width="49.85546875" style="24" customWidth="1"/>
    <col min="6334" max="6334" width="14.5703125" style="24" customWidth="1"/>
    <col min="6335" max="6335" width="13.7109375" style="24" customWidth="1"/>
    <col min="6336" max="6336" width="13.42578125" style="24" customWidth="1"/>
    <col min="6337" max="6337" width="15.42578125" style="24" customWidth="1"/>
    <col min="6338" max="6339" width="10.28515625" style="24" bestFit="1" customWidth="1"/>
    <col min="6340" max="6584" width="9.140625" style="24"/>
    <col min="6585" max="6585" width="5" style="24" customWidth="1"/>
    <col min="6586" max="6586" width="4.7109375" style="24" customWidth="1"/>
    <col min="6587" max="6587" width="5" style="24" customWidth="1"/>
    <col min="6588" max="6588" width="19.7109375" style="24" customWidth="1"/>
    <col min="6589" max="6589" width="49.85546875" style="24" customWidth="1"/>
    <col min="6590" max="6590" width="14.5703125" style="24" customWidth="1"/>
    <col min="6591" max="6591" width="13.7109375" style="24" customWidth="1"/>
    <col min="6592" max="6592" width="13.42578125" style="24" customWidth="1"/>
    <col min="6593" max="6593" width="15.42578125" style="24" customWidth="1"/>
    <col min="6594" max="6595" width="10.28515625" style="24" bestFit="1" customWidth="1"/>
    <col min="6596" max="6840" width="9.140625" style="24"/>
    <col min="6841" max="6841" width="5" style="24" customWidth="1"/>
    <col min="6842" max="6842" width="4.7109375" style="24" customWidth="1"/>
    <col min="6843" max="6843" width="5" style="24" customWidth="1"/>
    <col min="6844" max="6844" width="19.7109375" style="24" customWidth="1"/>
    <col min="6845" max="6845" width="49.85546875" style="24" customWidth="1"/>
    <col min="6846" max="6846" width="14.5703125" style="24" customWidth="1"/>
    <col min="6847" max="6847" width="13.7109375" style="24" customWidth="1"/>
    <col min="6848" max="6848" width="13.42578125" style="24" customWidth="1"/>
    <col min="6849" max="6849" width="15.42578125" style="24" customWidth="1"/>
    <col min="6850" max="6851" width="10.28515625" style="24" bestFit="1" customWidth="1"/>
    <col min="6852" max="7096" width="9.140625" style="24"/>
    <col min="7097" max="7097" width="5" style="24" customWidth="1"/>
    <col min="7098" max="7098" width="4.7109375" style="24" customWidth="1"/>
    <col min="7099" max="7099" width="5" style="24" customWidth="1"/>
    <col min="7100" max="7100" width="19.7109375" style="24" customWidth="1"/>
    <col min="7101" max="7101" width="49.85546875" style="24" customWidth="1"/>
    <col min="7102" max="7102" width="14.5703125" style="24" customWidth="1"/>
    <col min="7103" max="7103" width="13.7109375" style="24" customWidth="1"/>
    <col min="7104" max="7104" width="13.42578125" style="24" customWidth="1"/>
    <col min="7105" max="7105" width="15.42578125" style="24" customWidth="1"/>
    <col min="7106" max="7107" width="10.28515625" style="24" bestFit="1" customWidth="1"/>
    <col min="7108" max="7352" width="9.140625" style="24"/>
    <col min="7353" max="7353" width="5" style="24" customWidth="1"/>
    <col min="7354" max="7354" width="4.7109375" style="24" customWidth="1"/>
    <col min="7355" max="7355" width="5" style="24" customWidth="1"/>
    <col min="7356" max="7356" width="19.7109375" style="24" customWidth="1"/>
    <col min="7357" max="7357" width="49.85546875" style="24" customWidth="1"/>
    <col min="7358" max="7358" width="14.5703125" style="24" customWidth="1"/>
    <col min="7359" max="7359" width="13.7109375" style="24" customWidth="1"/>
    <col min="7360" max="7360" width="13.42578125" style="24" customWidth="1"/>
    <col min="7361" max="7361" width="15.42578125" style="24" customWidth="1"/>
    <col min="7362" max="7363" width="10.28515625" style="24" bestFit="1" customWidth="1"/>
    <col min="7364" max="7608" width="9.140625" style="24"/>
    <col min="7609" max="7609" width="5" style="24" customWidth="1"/>
    <col min="7610" max="7610" width="4.7109375" style="24" customWidth="1"/>
    <col min="7611" max="7611" width="5" style="24" customWidth="1"/>
    <col min="7612" max="7612" width="19.7109375" style="24" customWidth="1"/>
    <col min="7613" max="7613" width="49.85546875" style="24" customWidth="1"/>
    <col min="7614" max="7614" width="14.5703125" style="24" customWidth="1"/>
    <col min="7615" max="7615" width="13.7109375" style="24" customWidth="1"/>
    <col min="7616" max="7616" width="13.42578125" style="24" customWidth="1"/>
    <col min="7617" max="7617" width="15.42578125" style="24" customWidth="1"/>
    <col min="7618" max="7619" width="10.28515625" style="24" bestFit="1" customWidth="1"/>
    <col min="7620" max="7864" width="9.140625" style="24"/>
    <col min="7865" max="7865" width="5" style="24" customWidth="1"/>
    <col min="7866" max="7866" width="4.7109375" style="24" customWidth="1"/>
    <col min="7867" max="7867" width="5" style="24" customWidth="1"/>
    <col min="7868" max="7868" width="19.7109375" style="24" customWidth="1"/>
    <col min="7869" max="7869" width="49.85546875" style="24" customWidth="1"/>
    <col min="7870" max="7870" width="14.5703125" style="24" customWidth="1"/>
    <col min="7871" max="7871" width="13.7109375" style="24" customWidth="1"/>
    <col min="7872" max="7872" width="13.42578125" style="24" customWidth="1"/>
    <col min="7873" max="7873" width="15.42578125" style="24" customWidth="1"/>
    <col min="7874" max="7875" width="10.28515625" style="24" bestFit="1" customWidth="1"/>
    <col min="7876" max="8120" width="9.140625" style="24"/>
    <col min="8121" max="8121" width="5" style="24" customWidth="1"/>
    <col min="8122" max="8122" width="4.7109375" style="24" customWidth="1"/>
    <col min="8123" max="8123" width="5" style="24" customWidth="1"/>
    <col min="8124" max="8124" width="19.7109375" style="24" customWidth="1"/>
    <col min="8125" max="8125" width="49.85546875" style="24" customWidth="1"/>
    <col min="8126" max="8126" width="14.5703125" style="24" customWidth="1"/>
    <col min="8127" max="8127" width="13.7109375" style="24" customWidth="1"/>
    <col min="8128" max="8128" width="13.42578125" style="24" customWidth="1"/>
    <col min="8129" max="8129" width="15.42578125" style="24" customWidth="1"/>
    <col min="8130" max="8131" width="10.28515625" style="24" bestFit="1" customWidth="1"/>
    <col min="8132" max="8376" width="9.140625" style="24"/>
    <col min="8377" max="8377" width="5" style="24" customWidth="1"/>
    <col min="8378" max="8378" width="4.7109375" style="24" customWidth="1"/>
    <col min="8379" max="8379" width="5" style="24" customWidth="1"/>
    <col min="8380" max="8380" width="19.7109375" style="24" customWidth="1"/>
    <col min="8381" max="8381" width="49.85546875" style="24" customWidth="1"/>
    <col min="8382" max="8382" width="14.5703125" style="24" customWidth="1"/>
    <col min="8383" max="8383" width="13.7109375" style="24" customWidth="1"/>
    <col min="8384" max="8384" width="13.42578125" style="24" customWidth="1"/>
    <col min="8385" max="8385" width="15.42578125" style="24" customWidth="1"/>
    <col min="8386" max="8387" width="10.28515625" style="24" bestFit="1" customWidth="1"/>
    <col min="8388" max="8632" width="9.140625" style="24"/>
    <col min="8633" max="8633" width="5" style="24" customWidth="1"/>
    <col min="8634" max="8634" width="4.7109375" style="24" customWidth="1"/>
    <col min="8635" max="8635" width="5" style="24" customWidth="1"/>
    <col min="8636" max="8636" width="19.7109375" style="24" customWidth="1"/>
    <col min="8637" max="8637" width="49.85546875" style="24" customWidth="1"/>
    <col min="8638" max="8638" width="14.5703125" style="24" customWidth="1"/>
    <col min="8639" max="8639" width="13.7109375" style="24" customWidth="1"/>
    <col min="8640" max="8640" width="13.42578125" style="24" customWidth="1"/>
    <col min="8641" max="8641" width="15.42578125" style="24" customWidth="1"/>
    <col min="8642" max="8643" width="10.28515625" style="24" bestFit="1" customWidth="1"/>
    <col min="8644" max="8888" width="9.140625" style="24"/>
    <col min="8889" max="8889" width="5" style="24" customWidth="1"/>
    <col min="8890" max="8890" width="4.7109375" style="24" customWidth="1"/>
    <col min="8891" max="8891" width="5" style="24" customWidth="1"/>
    <col min="8892" max="8892" width="19.7109375" style="24" customWidth="1"/>
    <col min="8893" max="8893" width="49.85546875" style="24" customWidth="1"/>
    <col min="8894" max="8894" width="14.5703125" style="24" customWidth="1"/>
    <col min="8895" max="8895" width="13.7109375" style="24" customWidth="1"/>
    <col min="8896" max="8896" width="13.42578125" style="24" customWidth="1"/>
    <col min="8897" max="8897" width="15.42578125" style="24" customWidth="1"/>
    <col min="8898" max="8899" width="10.28515625" style="24" bestFit="1" customWidth="1"/>
    <col min="8900" max="9144" width="9.140625" style="24"/>
    <col min="9145" max="9145" width="5" style="24" customWidth="1"/>
    <col min="9146" max="9146" width="4.7109375" style="24" customWidth="1"/>
    <col min="9147" max="9147" width="5" style="24" customWidth="1"/>
    <col min="9148" max="9148" width="19.7109375" style="24" customWidth="1"/>
    <col min="9149" max="9149" width="49.85546875" style="24" customWidth="1"/>
    <col min="9150" max="9150" width="14.5703125" style="24" customWidth="1"/>
    <col min="9151" max="9151" width="13.7109375" style="24" customWidth="1"/>
    <col min="9152" max="9152" width="13.42578125" style="24" customWidth="1"/>
    <col min="9153" max="9153" width="15.42578125" style="24" customWidth="1"/>
    <col min="9154" max="9155" width="10.28515625" style="24" bestFit="1" customWidth="1"/>
    <col min="9156" max="9400" width="9.140625" style="24"/>
    <col min="9401" max="9401" width="5" style="24" customWidth="1"/>
    <col min="9402" max="9402" width="4.7109375" style="24" customWidth="1"/>
    <col min="9403" max="9403" width="5" style="24" customWidth="1"/>
    <col min="9404" max="9404" width="19.7109375" style="24" customWidth="1"/>
    <col min="9405" max="9405" width="49.85546875" style="24" customWidth="1"/>
    <col min="9406" max="9406" width="14.5703125" style="24" customWidth="1"/>
    <col min="9407" max="9407" width="13.7109375" style="24" customWidth="1"/>
    <col min="9408" max="9408" width="13.42578125" style="24" customWidth="1"/>
    <col min="9409" max="9409" width="15.42578125" style="24" customWidth="1"/>
    <col min="9410" max="9411" width="10.28515625" style="24" bestFit="1" customWidth="1"/>
    <col min="9412" max="9656" width="9.140625" style="24"/>
    <col min="9657" max="9657" width="5" style="24" customWidth="1"/>
    <col min="9658" max="9658" width="4.7109375" style="24" customWidth="1"/>
    <col min="9659" max="9659" width="5" style="24" customWidth="1"/>
    <col min="9660" max="9660" width="19.7109375" style="24" customWidth="1"/>
    <col min="9661" max="9661" width="49.85546875" style="24" customWidth="1"/>
    <col min="9662" max="9662" width="14.5703125" style="24" customWidth="1"/>
    <col min="9663" max="9663" width="13.7109375" style="24" customWidth="1"/>
    <col min="9664" max="9664" width="13.42578125" style="24" customWidth="1"/>
    <col min="9665" max="9665" width="15.42578125" style="24" customWidth="1"/>
    <col min="9666" max="9667" width="10.28515625" style="24" bestFit="1" customWidth="1"/>
    <col min="9668" max="9912" width="9.140625" style="24"/>
    <col min="9913" max="9913" width="5" style="24" customWidth="1"/>
    <col min="9914" max="9914" width="4.7109375" style="24" customWidth="1"/>
    <col min="9915" max="9915" width="5" style="24" customWidth="1"/>
    <col min="9916" max="9916" width="19.7109375" style="24" customWidth="1"/>
    <col min="9917" max="9917" width="49.85546875" style="24" customWidth="1"/>
    <col min="9918" max="9918" width="14.5703125" style="24" customWidth="1"/>
    <col min="9919" max="9919" width="13.7109375" style="24" customWidth="1"/>
    <col min="9920" max="9920" width="13.42578125" style="24" customWidth="1"/>
    <col min="9921" max="9921" width="15.42578125" style="24" customWidth="1"/>
    <col min="9922" max="9923" width="10.28515625" style="24" bestFit="1" customWidth="1"/>
    <col min="9924" max="10168" width="9.140625" style="24"/>
    <col min="10169" max="10169" width="5" style="24" customWidth="1"/>
    <col min="10170" max="10170" width="4.7109375" style="24" customWidth="1"/>
    <col min="10171" max="10171" width="5" style="24" customWidth="1"/>
    <col min="10172" max="10172" width="19.7109375" style="24" customWidth="1"/>
    <col min="10173" max="10173" width="49.85546875" style="24" customWidth="1"/>
    <col min="10174" max="10174" width="14.5703125" style="24" customWidth="1"/>
    <col min="10175" max="10175" width="13.7109375" style="24" customWidth="1"/>
    <col min="10176" max="10176" width="13.42578125" style="24" customWidth="1"/>
    <col min="10177" max="10177" width="15.42578125" style="24" customWidth="1"/>
    <col min="10178" max="10179" width="10.28515625" style="24" bestFit="1" customWidth="1"/>
    <col min="10180" max="10424" width="9.140625" style="24"/>
    <col min="10425" max="10425" width="5" style="24" customWidth="1"/>
    <col min="10426" max="10426" width="4.7109375" style="24" customWidth="1"/>
    <col min="10427" max="10427" width="5" style="24" customWidth="1"/>
    <col min="10428" max="10428" width="19.7109375" style="24" customWidth="1"/>
    <col min="10429" max="10429" width="49.85546875" style="24" customWidth="1"/>
    <col min="10430" max="10430" width="14.5703125" style="24" customWidth="1"/>
    <col min="10431" max="10431" width="13.7109375" style="24" customWidth="1"/>
    <col min="10432" max="10432" width="13.42578125" style="24" customWidth="1"/>
    <col min="10433" max="10433" width="15.42578125" style="24" customWidth="1"/>
    <col min="10434" max="10435" width="10.28515625" style="24" bestFit="1" customWidth="1"/>
    <col min="10436" max="10680" width="9.140625" style="24"/>
    <col min="10681" max="10681" width="5" style="24" customWidth="1"/>
    <col min="10682" max="10682" width="4.7109375" style="24" customWidth="1"/>
    <col min="10683" max="10683" width="5" style="24" customWidth="1"/>
    <col min="10684" max="10684" width="19.7109375" style="24" customWidth="1"/>
    <col min="10685" max="10685" width="49.85546875" style="24" customWidth="1"/>
    <col min="10686" max="10686" width="14.5703125" style="24" customWidth="1"/>
    <col min="10687" max="10687" width="13.7109375" style="24" customWidth="1"/>
    <col min="10688" max="10688" width="13.42578125" style="24" customWidth="1"/>
    <col min="10689" max="10689" width="15.42578125" style="24" customWidth="1"/>
    <col min="10690" max="10691" width="10.28515625" style="24" bestFit="1" customWidth="1"/>
    <col min="10692" max="10936" width="9.140625" style="24"/>
    <col min="10937" max="10937" width="5" style="24" customWidth="1"/>
    <col min="10938" max="10938" width="4.7109375" style="24" customWidth="1"/>
    <col min="10939" max="10939" width="5" style="24" customWidth="1"/>
    <col min="10940" max="10940" width="19.7109375" style="24" customWidth="1"/>
    <col min="10941" max="10941" width="49.85546875" style="24" customWidth="1"/>
    <col min="10942" max="10942" width="14.5703125" style="24" customWidth="1"/>
    <col min="10943" max="10943" width="13.7109375" style="24" customWidth="1"/>
    <col min="10944" max="10944" width="13.42578125" style="24" customWidth="1"/>
    <col min="10945" max="10945" width="15.42578125" style="24" customWidth="1"/>
    <col min="10946" max="10947" width="10.28515625" style="24" bestFit="1" customWidth="1"/>
    <col min="10948" max="11192" width="9.140625" style="24"/>
    <col min="11193" max="11193" width="5" style="24" customWidth="1"/>
    <col min="11194" max="11194" width="4.7109375" style="24" customWidth="1"/>
    <col min="11195" max="11195" width="5" style="24" customWidth="1"/>
    <col min="11196" max="11196" width="19.7109375" style="24" customWidth="1"/>
    <col min="11197" max="11197" width="49.85546875" style="24" customWidth="1"/>
    <col min="11198" max="11198" width="14.5703125" style="24" customWidth="1"/>
    <col min="11199" max="11199" width="13.7109375" style="24" customWidth="1"/>
    <col min="11200" max="11200" width="13.42578125" style="24" customWidth="1"/>
    <col min="11201" max="11201" width="15.42578125" style="24" customWidth="1"/>
    <col min="11202" max="11203" width="10.28515625" style="24" bestFit="1" customWidth="1"/>
    <col min="11204" max="11448" width="9.140625" style="24"/>
    <col min="11449" max="11449" width="5" style="24" customWidth="1"/>
    <col min="11450" max="11450" width="4.7109375" style="24" customWidth="1"/>
    <col min="11451" max="11451" width="5" style="24" customWidth="1"/>
    <col min="11452" max="11452" width="19.7109375" style="24" customWidth="1"/>
    <col min="11453" max="11453" width="49.85546875" style="24" customWidth="1"/>
    <col min="11454" max="11454" width="14.5703125" style="24" customWidth="1"/>
    <col min="11455" max="11455" width="13.7109375" style="24" customWidth="1"/>
    <col min="11456" max="11456" width="13.42578125" style="24" customWidth="1"/>
    <col min="11457" max="11457" width="15.42578125" style="24" customWidth="1"/>
    <col min="11458" max="11459" width="10.28515625" style="24" bestFit="1" customWidth="1"/>
    <col min="11460" max="11704" width="9.140625" style="24"/>
    <col min="11705" max="11705" width="5" style="24" customWidth="1"/>
    <col min="11706" max="11706" width="4.7109375" style="24" customWidth="1"/>
    <col min="11707" max="11707" width="5" style="24" customWidth="1"/>
    <col min="11708" max="11708" width="19.7109375" style="24" customWidth="1"/>
    <col min="11709" max="11709" width="49.85546875" style="24" customWidth="1"/>
    <col min="11710" max="11710" width="14.5703125" style="24" customWidth="1"/>
    <col min="11711" max="11711" width="13.7109375" style="24" customWidth="1"/>
    <col min="11712" max="11712" width="13.42578125" style="24" customWidth="1"/>
    <col min="11713" max="11713" width="15.42578125" style="24" customWidth="1"/>
    <col min="11714" max="11715" width="10.28515625" style="24" bestFit="1" customWidth="1"/>
    <col min="11716" max="11960" width="9.140625" style="24"/>
    <col min="11961" max="11961" width="5" style="24" customWidth="1"/>
    <col min="11962" max="11962" width="4.7109375" style="24" customWidth="1"/>
    <col min="11963" max="11963" width="5" style="24" customWidth="1"/>
    <col min="11964" max="11964" width="19.7109375" style="24" customWidth="1"/>
    <col min="11965" max="11965" width="49.85546875" style="24" customWidth="1"/>
    <col min="11966" max="11966" width="14.5703125" style="24" customWidth="1"/>
    <col min="11967" max="11967" width="13.7109375" style="24" customWidth="1"/>
    <col min="11968" max="11968" width="13.42578125" style="24" customWidth="1"/>
    <col min="11969" max="11969" width="15.42578125" style="24" customWidth="1"/>
    <col min="11970" max="11971" width="10.28515625" style="24" bestFit="1" customWidth="1"/>
    <col min="11972" max="12216" width="9.140625" style="24"/>
    <col min="12217" max="12217" width="5" style="24" customWidth="1"/>
    <col min="12218" max="12218" width="4.7109375" style="24" customWidth="1"/>
    <col min="12219" max="12219" width="5" style="24" customWidth="1"/>
    <col min="12220" max="12220" width="19.7109375" style="24" customWidth="1"/>
    <col min="12221" max="12221" width="49.85546875" style="24" customWidth="1"/>
    <col min="12222" max="12222" width="14.5703125" style="24" customWidth="1"/>
    <col min="12223" max="12223" width="13.7109375" style="24" customWidth="1"/>
    <col min="12224" max="12224" width="13.42578125" style="24" customWidth="1"/>
    <col min="12225" max="12225" width="15.42578125" style="24" customWidth="1"/>
    <col min="12226" max="12227" width="10.28515625" style="24" bestFit="1" customWidth="1"/>
    <col min="12228" max="12472" width="9.140625" style="24"/>
    <col min="12473" max="12473" width="5" style="24" customWidth="1"/>
    <col min="12474" max="12474" width="4.7109375" style="24" customWidth="1"/>
    <col min="12475" max="12475" width="5" style="24" customWidth="1"/>
    <col min="12476" max="12476" width="19.7109375" style="24" customWidth="1"/>
    <col min="12477" max="12477" width="49.85546875" style="24" customWidth="1"/>
    <col min="12478" max="12478" width="14.5703125" style="24" customWidth="1"/>
    <col min="12479" max="12479" width="13.7109375" style="24" customWidth="1"/>
    <col min="12480" max="12480" width="13.42578125" style="24" customWidth="1"/>
    <col min="12481" max="12481" width="15.42578125" style="24" customWidth="1"/>
    <col min="12482" max="12483" width="10.28515625" style="24" bestFit="1" customWidth="1"/>
    <col min="12484" max="12728" width="9.140625" style="24"/>
    <col min="12729" max="12729" width="5" style="24" customWidth="1"/>
    <col min="12730" max="12730" width="4.7109375" style="24" customWidth="1"/>
    <col min="12731" max="12731" width="5" style="24" customWidth="1"/>
    <col min="12732" max="12732" width="19.7109375" style="24" customWidth="1"/>
    <col min="12733" max="12733" width="49.85546875" style="24" customWidth="1"/>
    <col min="12734" max="12734" width="14.5703125" style="24" customWidth="1"/>
    <col min="12735" max="12735" width="13.7109375" style="24" customWidth="1"/>
    <col min="12736" max="12736" width="13.42578125" style="24" customWidth="1"/>
    <col min="12737" max="12737" width="15.42578125" style="24" customWidth="1"/>
    <col min="12738" max="12739" width="10.28515625" style="24" bestFit="1" customWidth="1"/>
    <col min="12740" max="12984" width="9.140625" style="24"/>
    <col min="12985" max="12985" width="5" style="24" customWidth="1"/>
    <col min="12986" max="12986" width="4.7109375" style="24" customWidth="1"/>
    <col min="12987" max="12987" width="5" style="24" customWidth="1"/>
    <col min="12988" max="12988" width="19.7109375" style="24" customWidth="1"/>
    <col min="12989" max="12989" width="49.85546875" style="24" customWidth="1"/>
    <col min="12990" max="12990" width="14.5703125" style="24" customWidth="1"/>
    <col min="12991" max="12991" width="13.7109375" style="24" customWidth="1"/>
    <col min="12992" max="12992" width="13.42578125" style="24" customWidth="1"/>
    <col min="12993" max="12993" width="15.42578125" style="24" customWidth="1"/>
    <col min="12994" max="12995" width="10.28515625" style="24" bestFit="1" customWidth="1"/>
    <col min="12996" max="13240" width="9.140625" style="24"/>
    <col min="13241" max="13241" width="5" style="24" customWidth="1"/>
    <col min="13242" max="13242" width="4.7109375" style="24" customWidth="1"/>
    <col min="13243" max="13243" width="5" style="24" customWidth="1"/>
    <col min="13244" max="13244" width="19.7109375" style="24" customWidth="1"/>
    <col min="13245" max="13245" width="49.85546875" style="24" customWidth="1"/>
    <col min="13246" max="13246" width="14.5703125" style="24" customWidth="1"/>
    <col min="13247" max="13247" width="13.7109375" style="24" customWidth="1"/>
    <col min="13248" max="13248" width="13.42578125" style="24" customWidth="1"/>
    <col min="13249" max="13249" width="15.42578125" style="24" customWidth="1"/>
    <col min="13250" max="13251" width="10.28515625" style="24" bestFit="1" customWidth="1"/>
    <col min="13252" max="13496" width="9.140625" style="24"/>
    <col min="13497" max="13497" width="5" style="24" customWidth="1"/>
    <col min="13498" max="13498" width="4.7109375" style="24" customWidth="1"/>
    <col min="13499" max="13499" width="5" style="24" customWidth="1"/>
    <col min="13500" max="13500" width="19.7109375" style="24" customWidth="1"/>
    <col min="13501" max="13501" width="49.85546875" style="24" customWidth="1"/>
    <col min="13502" max="13502" width="14.5703125" style="24" customWidth="1"/>
    <col min="13503" max="13503" width="13.7109375" style="24" customWidth="1"/>
    <col min="13504" max="13504" width="13.42578125" style="24" customWidth="1"/>
    <col min="13505" max="13505" width="15.42578125" style="24" customWidth="1"/>
    <col min="13506" max="13507" width="10.28515625" style="24" bestFit="1" customWidth="1"/>
    <col min="13508" max="13752" width="9.140625" style="24"/>
    <col min="13753" max="13753" width="5" style="24" customWidth="1"/>
    <col min="13754" max="13754" width="4.7109375" style="24" customWidth="1"/>
    <col min="13755" max="13755" width="5" style="24" customWidth="1"/>
    <col min="13756" max="13756" width="19.7109375" style="24" customWidth="1"/>
    <col min="13757" max="13757" width="49.85546875" style="24" customWidth="1"/>
    <col min="13758" max="13758" width="14.5703125" style="24" customWidth="1"/>
    <col min="13759" max="13759" width="13.7109375" style="24" customWidth="1"/>
    <col min="13760" max="13760" width="13.42578125" style="24" customWidth="1"/>
    <col min="13761" max="13761" width="15.42578125" style="24" customWidth="1"/>
    <col min="13762" max="13763" width="10.28515625" style="24" bestFit="1" customWidth="1"/>
    <col min="13764" max="14008" width="9.140625" style="24"/>
    <col min="14009" max="14009" width="5" style="24" customWidth="1"/>
    <col min="14010" max="14010" width="4.7109375" style="24" customWidth="1"/>
    <col min="14011" max="14011" width="5" style="24" customWidth="1"/>
    <col min="14012" max="14012" width="19.7109375" style="24" customWidth="1"/>
    <col min="14013" max="14013" width="49.85546875" style="24" customWidth="1"/>
    <col min="14014" max="14014" width="14.5703125" style="24" customWidth="1"/>
    <col min="14015" max="14015" width="13.7109375" style="24" customWidth="1"/>
    <col min="14016" max="14016" width="13.42578125" style="24" customWidth="1"/>
    <col min="14017" max="14017" width="15.42578125" style="24" customWidth="1"/>
    <col min="14018" max="14019" width="10.28515625" style="24" bestFit="1" customWidth="1"/>
    <col min="14020" max="14264" width="9.140625" style="24"/>
    <col min="14265" max="14265" width="5" style="24" customWidth="1"/>
    <col min="14266" max="14266" width="4.7109375" style="24" customWidth="1"/>
    <col min="14267" max="14267" width="5" style="24" customWidth="1"/>
    <col min="14268" max="14268" width="19.7109375" style="24" customWidth="1"/>
    <col min="14269" max="14269" width="49.85546875" style="24" customWidth="1"/>
    <col min="14270" max="14270" width="14.5703125" style="24" customWidth="1"/>
    <col min="14271" max="14271" width="13.7109375" style="24" customWidth="1"/>
    <col min="14272" max="14272" width="13.42578125" style="24" customWidth="1"/>
    <col min="14273" max="14273" width="15.42578125" style="24" customWidth="1"/>
    <col min="14274" max="14275" width="10.28515625" style="24" bestFit="1" customWidth="1"/>
    <col min="14276" max="14520" width="9.140625" style="24"/>
    <col min="14521" max="14521" width="5" style="24" customWidth="1"/>
    <col min="14522" max="14522" width="4.7109375" style="24" customWidth="1"/>
    <col min="14523" max="14523" width="5" style="24" customWidth="1"/>
    <col min="14524" max="14524" width="19.7109375" style="24" customWidth="1"/>
    <col min="14525" max="14525" width="49.85546875" style="24" customWidth="1"/>
    <col min="14526" max="14526" width="14.5703125" style="24" customWidth="1"/>
    <col min="14527" max="14527" width="13.7109375" style="24" customWidth="1"/>
    <col min="14528" max="14528" width="13.42578125" style="24" customWidth="1"/>
    <col min="14529" max="14529" width="15.42578125" style="24" customWidth="1"/>
    <col min="14530" max="14531" width="10.28515625" style="24" bestFit="1" customWidth="1"/>
    <col min="14532" max="14776" width="9.140625" style="24"/>
    <col min="14777" max="14777" width="5" style="24" customWidth="1"/>
    <col min="14778" max="14778" width="4.7109375" style="24" customWidth="1"/>
    <col min="14779" max="14779" width="5" style="24" customWidth="1"/>
    <col min="14780" max="14780" width="19.7109375" style="24" customWidth="1"/>
    <col min="14781" max="14781" width="49.85546875" style="24" customWidth="1"/>
    <col min="14782" max="14782" width="14.5703125" style="24" customWidth="1"/>
    <col min="14783" max="14783" width="13.7109375" style="24" customWidth="1"/>
    <col min="14784" max="14784" width="13.42578125" style="24" customWidth="1"/>
    <col min="14785" max="14785" width="15.42578125" style="24" customWidth="1"/>
    <col min="14786" max="14787" width="10.28515625" style="24" bestFit="1" customWidth="1"/>
    <col min="14788" max="15032" width="9.140625" style="24"/>
    <col min="15033" max="15033" width="5" style="24" customWidth="1"/>
    <col min="15034" max="15034" width="4.7109375" style="24" customWidth="1"/>
    <col min="15035" max="15035" width="5" style="24" customWidth="1"/>
    <col min="15036" max="15036" width="19.7109375" style="24" customWidth="1"/>
    <col min="15037" max="15037" width="49.85546875" style="24" customWidth="1"/>
    <col min="15038" max="15038" width="14.5703125" style="24" customWidth="1"/>
    <col min="15039" max="15039" width="13.7109375" style="24" customWidth="1"/>
    <col min="15040" max="15040" width="13.42578125" style="24" customWidth="1"/>
    <col min="15041" max="15041" width="15.42578125" style="24" customWidth="1"/>
    <col min="15042" max="15043" width="10.28515625" style="24" bestFit="1" customWidth="1"/>
    <col min="15044" max="15288" width="9.140625" style="24"/>
    <col min="15289" max="15289" width="5" style="24" customWidth="1"/>
    <col min="15290" max="15290" width="4.7109375" style="24" customWidth="1"/>
    <col min="15291" max="15291" width="5" style="24" customWidth="1"/>
    <col min="15292" max="15292" width="19.7109375" style="24" customWidth="1"/>
    <col min="15293" max="15293" width="49.85546875" style="24" customWidth="1"/>
    <col min="15294" max="15294" width="14.5703125" style="24" customWidth="1"/>
    <col min="15295" max="15295" width="13.7109375" style="24" customWidth="1"/>
    <col min="15296" max="15296" width="13.42578125" style="24" customWidth="1"/>
    <col min="15297" max="15297" width="15.42578125" style="24" customWidth="1"/>
    <col min="15298" max="15299" width="10.28515625" style="24" bestFit="1" customWidth="1"/>
    <col min="15300" max="15544" width="9.140625" style="24"/>
    <col min="15545" max="15545" width="5" style="24" customWidth="1"/>
    <col min="15546" max="15546" width="4.7109375" style="24" customWidth="1"/>
    <col min="15547" max="15547" width="5" style="24" customWidth="1"/>
    <col min="15548" max="15548" width="19.7109375" style="24" customWidth="1"/>
    <col min="15549" max="15549" width="49.85546875" style="24" customWidth="1"/>
    <col min="15550" max="15550" width="14.5703125" style="24" customWidth="1"/>
    <col min="15551" max="15551" width="13.7109375" style="24" customWidth="1"/>
    <col min="15552" max="15552" width="13.42578125" style="24" customWidth="1"/>
    <col min="15553" max="15553" width="15.42578125" style="24" customWidth="1"/>
    <col min="15554" max="15555" width="10.28515625" style="24" bestFit="1" customWidth="1"/>
    <col min="15556" max="15800" width="9.140625" style="24"/>
    <col min="15801" max="15801" width="5" style="24" customWidth="1"/>
    <col min="15802" max="15802" width="4.7109375" style="24" customWidth="1"/>
    <col min="15803" max="15803" width="5" style="24" customWidth="1"/>
    <col min="15804" max="15804" width="19.7109375" style="24" customWidth="1"/>
    <col min="15805" max="15805" width="49.85546875" style="24" customWidth="1"/>
    <col min="15806" max="15806" width="14.5703125" style="24" customWidth="1"/>
    <col min="15807" max="15807" width="13.7109375" style="24" customWidth="1"/>
    <col min="15808" max="15808" width="13.42578125" style="24" customWidth="1"/>
    <col min="15809" max="15809" width="15.42578125" style="24" customWidth="1"/>
    <col min="15810" max="15811" width="10.28515625" style="24" bestFit="1" customWidth="1"/>
    <col min="15812" max="16056" width="9.140625" style="24"/>
    <col min="16057" max="16057" width="5" style="24" customWidth="1"/>
    <col min="16058" max="16058" width="4.7109375" style="24" customWidth="1"/>
    <col min="16059" max="16059" width="5" style="24" customWidth="1"/>
    <col min="16060" max="16060" width="19.7109375" style="24" customWidth="1"/>
    <col min="16061" max="16061" width="49.85546875" style="24" customWidth="1"/>
    <col min="16062" max="16062" width="14.5703125" style="24" customWidth="1"/>
    <col min="16063" max="16063" width="13.7109375" style="24" customWidth="1"/>
    <col min="16064" max="16064" width="13.42578125" style="24" customWidth="1"/>
    <col min="16065" max="16065" width="15.42578125" style="24" customWidth="1"/>
    <col min="16066" max="16067" width="10.28515625" style="24" bestFit="1" customWidth="1"/>
    <col min="16068" max="16384" width="9.140625" style="24"/>
  </cols>
  <sheetData>
    <row r="1" spans="1:5">
      <c r="B1" s="24" t="s">
        <v>71</v>
      </c>
      <c r="E1" s="25" t="s">
        <v>76</v>
      </c>
    </row>
    <row r="2" spans="1:5">
      <c r="C2" s="26"/>
      <c r="E2" s="25" t="s">
        <v>72</v>
      </c>
    </row>
    <row r="3" spans="1:5">
      <c r="C3" s="26"/>
      <c r="E3" s="27" t="s">
        <v>75</v>
      </c>
    </row>
    <row r="4" spans="1:5">
      <c r="B4" s="28"/>
      <c r="C4" s="28"/>
      <c r="D4" s="28"/>
    </row>
    <row r="6" spans="1:5" ht="45" customHeight="1">
      <c r="A6" s="75"/>
      <c r="B6" s="351" t="s">
        <v>108</v>
      </c>
      <c r="C6" s="351"/>
      <c r="D6" s="351"/>
      <c r="E6" s="71"/>
    </row>
    <row r="7" spans="1:5">
      <c r="A7" s="73"/>
      <c r="B7" s="73"/>
      <c r="C7" s="73"/>
      <c r="D7" s="73"/>
      <c r="E7" s="73"/>
    </row>
    <row r="8" spans="1:5">
      <c r="A8" s="73"/>
      <c r="B8" s="73"/>
      <c r="C8" s="73"/>
      <c r="D8" s="74" t="s">
        <v>62</v>
      </c>
      <c r="E8" s="73"/>
    </row>
    <row r="9" spans="1:5" ht="86.25">
      <c r="A9" s="352" t="s">
        <v>101</v>
      </c>
      <c r="B9" s="352"/>
      <c r="C9" s="353" t="s">
        <v>102</v>
      </c>
      <c r="D9" s="353" t="s">
        <v>103</v>
      </c>
      <c r="E9" s="89" t="s">
        <v>104</v>
      </c>
    </row>
    <row r="10" spans="1:5">
      <c r="A10" s="79" t="s">
        <v>26</v>
      </c>
      <c r="B10" s="79" t="s">
        <v>27</v>
      </c>
      <c r="C10" s="353"/>
      <c r="D10" s="353"/>
      <c r="E10" s="89" t="s">
        <v>105</v>
      </c>
    </row>
    <row r="11" spans="1:5">
      <c r="A11" s="80"/>
      <c r="B11" s="81"/>
      <c r="C11" s="82" t="s">
        <v>106</v>
      </c>
      <c r="D11" s="80"/>
      <c r="E11" s="78" t="e">
        <f>+E12</f>
        <v>#REF!</v>
      </c>
    </row>
    <row r="12" spans="1:5">
      <c r="A12" s="83">
        <v>1212</v>
      </c>
      <c r="B12" s="84"/>
      <c r="C12" s="85" t="s">
        <v>54</v>
      </c>
      <c r="D12" s="86"/>
      <c r="E12" s="78" t="e">
        <f>+E13</f>
        <v>#REF!</v>
      </c>
    </row>
    <row r="13" spans="1:5">
      <c r="A13" s="87"/>
      <c r="B13" s="87">
        <v>12003</v>
      </c>
      <c r="C13" s="88" t="s">
        <v>107</v>
      </c>
      <c r="D13" s="86" t="e">
        <f>+Հ3!#REF!</f>
        <v>#REF!</v>
      </c>
      <c r="E13" s="78" t="e">
        <f>+Հ3!#REF!</f>
        <v>#REF!</v>
      </c>
    </row>
    <row r="15" spans="1:5">
      <c r="A15" s="24" t="s">
        <v>31</v>
      </c>
    </row>
    <row r="16" spans="1:5">
      <c r="A16" s="24" t="s">
        <v>32</v>
      </c>
    </row>
    <row r="17" spans="2:2">
      <c r="B17" s="24" t="s">
        <v>34</v>
      </c>
    </row>
  </sheetData>
  <mergeCells count="4">
    <mergeCell ref="B6:D6"/>
    <mergeCell ref="A9:B9"/>
    <mergeCell ref="C9:C10"/>
    <mergeCell ref="D9:D10"/>
  </mergeCells>
  <pageMargins left="0.70866141732283472" right="0.70866141732283472" top="0.74803149606299213" bottom="0.74803149606299213" header="0.31496062992125984" footer="0.31496062992125984"/>
  <pageSetup paperSize="9" scale="87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7"/>
  <sheetViews>
    <sheetView workbookViewId="0"/>
  </sheetViews>
  <sheetFormatPr defaultColWidth="9.140625" defaultRowHeight="17.25"/>
  <cols>
    <col min="1" max="1" width="9.28515625" style="2" customWidth="1"/>
    <col min="2" max="2" width="8" style="2" customWidth="1"/>
    <col min="3" max="3" width="6.7109375" style="2" customWidth="1"/>
    <col min="4" max="4" width="10.42578125" style="2" customWidth="1"/>
    <col min="5" max="5" width="15.42578125" style="2" customWidth="1"/>
    <col min="6" max="6" width="71.85546875" style="2" customWidth="1"/>
    <col min="7" max="7" width="31.42578125" style="2" customWidth="1"/>
    <col min="8" max="16384" width="9.140625" style="2"/>
  </cols>
  <sheetData>
    <row r="1" spans="1:7">
      <c r="G1" s="68" t="s">
        <v>109</v>
      </c>
    </row>
    <row r="2" spans="1:7">
      <c r="F2" s="355" t="s">
        <v>33</v>
      </c>
      <c r="G2" s="355"/>
    </row>
    <row r="3" spans="1:7">
      <c r="F3" s="355" t="s">
        <v>4</v>
      </c>
      <c r="G3" s="355"/>
    </row>
    <row r="4" spans="1:7" ht="14.25" customHeight="1"/>
    <row r="5" spans="1:7" hidden="1"/>
    <row r="6" spans="1:7" ht="54.75" customHeight="1">
      <c r="A6" s="356" t="s">
        <v>36</v>
      </c>
      <c r="B6" s="356"/>
      <c r="C6" s="356"/>
      <c r="D6" s="356"/>
      <c r="E6" s="356"/>
      <c r="F6" s="356"/>
      <c r="G6" s="356"/>
    </row>
    <row r="8" spans="1:7">
      <c r="G8" s="2" t="s">
        <v>62</v>
      </c>
    </row>
    <row r="9" spans="1:7" s="4" customFormat="1" ht="103.5" customHeight="1">
      <c r="A9" s="357" t="s">
        <v>16</v>
      </c>
      <c r="B9" s="358"/>
      <c r="C9" s="359"/>
      <c r="D9" s="360" t="s">
        <v>6</v>
      </c>
      <c r="E9" s="360"/>
      <c r="F9" s="361" t="s">
        <v>59</v>
      </c>
      <c r="G9" s="16" t="s">
        <v>48</v>
      </c>
    </row>
    <row r="10" spans="1:7" s="4" customFormat="1" ht="32.25" customHeight="1">
      <c r="A10" s="14" t="s">
        <v>17</v>
      </c>
      <c r="B10" s="14" t="s">
        <v>38</v>
      </c>
      <c r="C10" s="14" t="s">
        <v>39</v>
      </c>
      <c r="D10" s="14" t="s">
        <v>26</v>
      </c>
      <c r="E10" s="14" t="s">
        <v>27</v>
      </c>
      <c r="F10" s="360"/>
      <c r="G10" s="15" t="s">
        <v>8</v>
      </c>
    </row>
    <row r="11" spans="1:7" s="4" customFormat="1" ht="19.5" customHeight="1">
      <c r="A11" s="123"/>
      <c r="B11" s="123"/>
      <c r="C11" s="123"/>
      <c r="D11" s="123"/>
      <c r="E11" s="123"/>
      <c r="F11" s="12" t="s">
        <v>10</v>
      </c>
      <c r="G11" s="157">
        <f>+G12</f>
        <v>0</v>
      </c>
    </row>
    <row r="12" spans="1:7" s="4" customFormat="1" ht="34.5">
      <c r="A12" s="8"/>
      <c r="B12" s="8"/>
      <c r="C12" s="8"/>
      <c r="D12" s="16"/>
      <c r="E12" s="16"/>
      <c r="F12" s="9" t="s">
        <v>25</v>
      </c>
      <c r="G12" s="157">
        <f>+G13+G62</f>
        <v>0</v>
      </c>
    </row>
    <row r="13" spans="1:7" ht="23.25" customHeight="1">
      <c r="A13" s="17" t="s">
        <v>37</v>
      </c>
      <c r="B13" s="18"/>
      <c r="C13" s="18"/>
      <c r="D13" s="19"/>
      <c r="E13" s="19"/>
      <c r="F13" s="12" t="s">
        <v>47</v>
      </c>
      <c r="G13" s="157">
        <f>+G15</f>
        <v>399710.18999999994</v>
      </c>
    </row>
    <row r="14" spans="1:7">
      <c r="A14" s="20"/>
      <c r="B14" s="18"/>
      <c r="C14" s="18"/>
      <c r="D14" s="19"/>
      <c r="E14" s="19"/>
      <c r="F14" s="21" t="s">
        <v>11</v>
      </c>
      <c r="G14" s="157"/>
    </row>
    <row r="15" spans="1:7" ht="34.5">
      <c r="A15" s="20"/>
      <c r="B15" s="17" t="s">
        <v>44</v>
      </c>
      <c r="C15" s="18"/>
      <c r="D15" s="19"/>
      <c r="E15" s="19"/>
      <c r="F15" s="12" t="s">
        <v>45</v>
      </c>
      <c r="G15" s="157">
        <f>G17</f>
        <v>399710.18999999994</v>
      </c>
    </row>
    <row r="16" spans="1:7">
      <c r="A16" s="20"/>
      <c r="B16" s="20"/>
      <c r="C16" s="18"/>
      <c r="D16" s="19"/>
      <c r="E16" s="19"/>
      <c r="F16" s="21" t="s">
        <v>19</v>
      </c>
      <c r="G16" s="157"/>
    </row>
    <row r="17" spans="1:8" ht="34.5">
      <c r="A17" s="20"/>
      <c r="B17" s="20"/>
      <c r="C17" s="20" t="s">
        <v>18</v>
      </c>
      <c r="D17" s="19"/>
      <c r="E17" s="19"/>
      <c r="F17" s="12" t="s">
        <v>46</v>
      </c>
      <c r="G17" s="157">
        <f>G19</f>
        <v>399710.18999999994</v>
      </c>
    </row>
    <row r="18" spans="1:8">
      <c r="A18" s="20"/>
      <c r="B18" s="20"/>
      <c r="C18" s="20"/>
      <c r="D18" s="19"/>
      <c r="E18" s="19"/>
      <c r="F18" s="22" t="s">
        <v>11</v>
      </c>
      <c r="G18" s="157"/>
    </row>
    <row r="19" spans="1:8" ht="34.5">
      <c r="A19" s="20"/>
      <c r="B19" s="20"/>
      <c r="C19" s="20"/>
      <c r="D19" s="19"/>
      <c r="E19" s="19"/>
      <c r="F19" s="9" t="s">
        <v>25</v>
      </c>
      <c r="G19" s="157">
        <f>+G21</f>
        <v>399710.18999999994</v>
      </c>
    </row>
    <row r="20" spans="1:8" s="55" customFormat="1">
      <c r="A20" s="53"/>
      <c r="B20" s="53"/>
      <c r="C20" s="53"/>
      <c r="D20" s="54"/>
      <c r="E20" s="56"/>
      <c r="F20" s="6" t="s">
        <v>11</v>
      </c>
      <c r="G20" s="157"/>
    </row>
    <row r="21" spans="1:8" s="55" customFormat="1">
      <c r="A21" s="53"/>
      <c r="B21" s="53"/>
      <c r="C21" s="53"/>
      <c r="D21" s="54">
        <v>1212</v>
      </c>
      <c r="F21" s="56" t="s">
        <v>54</v>
      </c>
      <c r="G21" s="157">
        <f>G32+G23</f>
        <v>399710.18999999994</v>
      </c>
    </row>
    <row r="22" spans="1:8" s="55" customFormat="1">
      <c r="A22" s="53"/>
      <c r="B22" s="53"/>
      <c r="C22" s="53"/>
      <c r="D22" s="54"/>
      <c r="E22" s="56"/>
      <c r="F22" s="6" t="s">
        <v>11</v>
      </c>
      <c r="G22" s="157"/>
    </row>
    <row r="23" spans="1:8" s="4" customFormat="1" ht="34.5">
      <c r="A23" s="238"/>
      <c r="B23" s="238"/>
      <c r="C23" s="238"/>
      <c r="D23" s="54"/>
      <c r="E23" s="162" t="s">
        <v>258</v>
      </c>
      <c r="F23" s="11" t="s">
        <v>259</v>
      </c>
      <c r="G23" s="157">
        <f>+G25</f>
        <v>18079.489999999932</v>
      </c>
      <c r="H23" s="55"/>
    </row>
    <row r="24" spans="1:8">
      <c r="A24" s="238"/>
      <c r="B24" s="238"/>
      <c r="C24" s="238"/>
      <c r="D24" s="54"/>
      <c r="E24" s="54"/>
      <c r="F24" s="6" t="s">
        <v>12</v>
      </c>
      <c r="G24" s="157"/>
      <c r="H24" s="57"/>
    </row>
    <row r="25" spans="1:8" s="239" customFormat="1">
      <c r="A25" s="238"/>
      <c r="B25" s="238"/>
      <c r="C25" s="238"/>
      <c r="D25" s="54"/>
      <c r="E25" s="54"/>
      <c r="F25" s="58" t="s">
        <v>260</v>
      </c>
      <c r="G25" s="157">
        <f>+G27</f>
        <v>18079.489999999932</v>
      </c>
      <c r="H25" s="59"/>
    </row>
    <row r="26" spans="1:8" ht="34.5">
      <c r="A26" s="238"/>
      <c r="B26" s="238"/>
      <c r="C26" s="238"/>
      <c r="D26" s="54"/>
      <c r="E26" s="54"/>
      <c r="F26" s="6" t="s">
        <v>13</v>
      </c>
      <c r="G26" s="157"/>
      <c r="H26" s="57"/>
    </row>
    <row r="27" spans="1:8">
      <c r="A27" s="238"/>
      <c r="B27" s="238"/>
      <c r="C27" s="238"/>
      <c r="D27" s="54"/>
      <c r="E27" s="54"/>
      <c r="F27" s="60" t="s">
        <v>14</v>
      </c>
      <c r="G27" s="157">
        <f>+G28</f>
        <v>18079.489999999932</v>
      </c>
      <c r="H27" s="57"/>
    </row>
    <row r="28" spans="1:8">
      <c r="A28" s="238"/>
      <c r="B28" s="238"/>
      <c r="C28" s="238"/>
      <c r="D28" s="54"/>
      <c r="E28" s="54"/>
      <c r="F28" s="60" t="s">
        <v>15</v>
      </c>
      <c r="G28" s="157">
        <f>+G29</f>
        <v>18079.489999999932</v>
      </c>
      <c r="H28" s="57"/>
    </row>
    <row r="29" spans="1:8">
      <c r="A29" s="238"/>
      <c r="B29" s="238"/>
      <c r="C29" s="238"/>
      <c r="D29" s="54"/>
      <c r="E29" s="54"/>
      <c r="F29" s="60" t="s">
        <v>261</v>
      </c>
      <c r="G29" s="157">
        <f>+G30</f>
        <v>18079.489999999932</v>
      </c>
      <c r="H29" s="57"/>
    </row>
    <row r="30" spans="1:8" ht="34.5">
      <c r="A30" s="238"/>
      <c r="B30" s="238"/>
      <c r="C30" s="238"/>
      <c r="D30" s="54"/>
      <c r="E30" s="54"/>
      <c r="F30" s="60" t="s">
        <v>262</v>
      </c>
      <c r="G30" s="157">
        <f>+G31</f>
        <v>18079.489999999932</v>
      </c>
      <c r="H30" s="57"/>
    </row>
    <row r="31" spans="1:8">
      <c r="A31" s="238"/>
      <c r="B31" s="238"/>
      <c r="C31" s="238"/>
      <c r="D31" s="54"/>
      <c r="E31" s="54"/>
      <c r="F31" s="60" t="s">
        <v>263</v>
      </c>
      <c r="G31" s="157">
        <f>-G117-G108-G99-G90-G81-G72-G55-G48-G41-G34-G134</f>
        <v>18079.489999999932</v>
      </c>
      <c r="H31" s="57"/>
    </row>
    <row r="32" spans="1:8" s="55" customFormat="1" ht="34.5">
      <c r="A32" s="53"/>
      <c r="B32" s="53"/>
      <c r="C32" s="53"/>
      <c r="D32" s="54"/>
      <c r="E32" s="56">
        <v>12025</v>
      </c>
      <c r="F32" s="11" t="s">
        <v>50</v>
      </c>
      <c r="G32" s="157">
        <f>+G34+G41+G48+G55</f>
        <v>381630.7</v>
      </c>
    </row>
    <row r="33" spans="1:7" s="57" customFormat="1">
      <c r="A33" s="53"/>
      <c r="B33" s="53"/>
      <c r="C33" s="53"/>
      <c r="D33" s="54"/>
      <c r="E33" s="54"/>
      <c r="F33" s="6" t="s">
        <v>55</v>
      </c>
      <c r="G33" s="157"/>
    </row>
    <row r="34" spans="1:7" s="59" customFormat="1">
      <c r="A34" s="53"/>
      <c r="B34" s="53"/>
      <c r="C34" s="53"/>
      <c r="D34" s="54"/>
      <c r="E34" s="54"/>
      <c r="F34" s="58" t="s">
        <v>60</v>
      </c>
      <c r="G34" s="157">
        <f>+G36</f>
        <v>29886.5</v>
      </c>
    </row>
    <row r="35" spans="1:7" s="57" customFormat="1" ht="39" customHeight="1">
      <c r="A35" s="53"/>
      <c r="B35" s="53"/>
      <c r="C35" s="53"/>
      <c r="D35" s="54"/>
      <c r="E35" s="54"/>
      <c r="F35" s="6" t="s">
        <v>13</v>
      </c>
      <c r="G35" s="157"/>
    </row>
    <row r="36" spans="1:7" s="57" customFormat="1">
      <c r="A36" s="53"/>
      <c r="B36" s="53"/>
      <c r="C36" s="53"/>
      <c r="D36" s="54"/>
      <c r="E36" s="54"/>
      <c r="F36" s="60" t="s">
        <v>14</v>
      </c>
      <c r="G36" s="157">
        <f t="shared" ref="G36:G39" si="0">+G37</f>
        <v>29886.5</v>
      </c>
    </row>
    <row r="37" spans="1:7" s="57" customFormat="1">
      <c r="A37" s="53"/>
      <c r="B37" s="53"/>
      <c r="C37" s="53"/>
      <c r="D37" s="54"/>
      <c r="E37" s="54"/>
      <c r="F37" s="60" t="s">
        <v>15</v>
      </c>
      <c r="G37" s="157">
        <f t="shared" si="0"/>
        <v>29886.5</v>
      </c>
    </row>
    <row r="38" spans="1:7" s="57" customFormat="1">
      <c r="A38" s="53"/>
      <c r="B38" s="53"/>
      <c r="C38" s="53"/>
      <c r="D38" s="54"/>
      <c r="E38" s="54"/>
      <c r="F38" s="6" t="s">
        <v>56</v>
      </c>
      <c r="G38" s="157">
        <f t="shared" si="0"/>
        <v>29886.5</v>
      </c>
    </row>
    <row r="39" spans="1:7" s="57" customFormat="1" ht="34.5">
      <c r="A39" s="53"/>
      <c r="B39" s="53"/>
      <c r="C39" s="53"/>
      <c r="D39" s="54"/>
      <c r="E39" s="54"/>
      <c r="F39" s="6" t="s">
        <v>57</v>
      </c>
      <c r="G39" s="157">
        <f t="shared" si="0"/>
        <v>29886.5</v>
      </c>
    </row>
    <row r="40" spans="1:7" s="57" customFormat="1">
      <c r="A40" s="53"/>
      <c r="B40" s="53"/>
      <c r="C40" s="53"/>
      <c r="D40" s="54"/>
      <c r="E40" s="54"/>
      <c r="F40" s="8" t="s">
        <v>58</v>
      </c>
      <c r="G40" s="157">
        <v>29886.5</v>
      </c>
    </row>
    <row r="41" spans="1:7" s="59" customFormat="1">
      <c r="A41" s="61"/>
      <c r="B41" s="61"/>
      <c r="C41" s="61"/>
      <c r="D41" s="62"/>
      <c r="E41" s="62"/>
      <c r="F41" s="58" t="s">
        <v>61</v>
      </c>
      <c r="G41" s="157">
        <f>+G43</f>
        <v>13118</v>
      </c>
    </row>
    <row r="42" spans="1:7" s="57" customFormat="1" ht="39" customHeight="1">
      <c r="A42" s="61"/>
      <c r="B42" s="61"/>
      <c r="C42" s="61"/>
      <c r="D42" s="62"/>
      <c r="E42" s="62"/>
      <c r="F42" s="6" t="s">
        <v>13</v>
      </c>
      <c r="G42" s="157"/>
    </row>
    <row r="43" spans="1:7" s="57" customFormat="1">
      <c r="A43" s="61"/>
      <c r="B43" s="61"/>
      <c r="C43" s="61"/>
      <c r="D43" s="62"/>
      <c r="E43" s="62"/>
      <c r="F43" s="60" t="s">
        <v>14</v>
      </c>
      <c r="G43" s="157">
        <f t="shared" ref="G43:G46" si="1">+G44</f>
        <v>13118</v>
      </c>
    </row>
    <row r="44" spans="1:7" s="57" customFormat="1">
      <c r="A44" s="61"/>
      <c r="B44" s="61"/>
      <c r="C44" s="61"/>
      <c r="D44" s="62"/>
      <c r="E44" s="62"/>
      <c r="F44" s="60" t="s">
        <v>15</v>
      </c>
      <c r="G44" s="157">
        <f t="shared" si="1"/>
        <v>13118</v>
      </c>
    </row>
    <row r="45" spans="1:7" s="57" customFormat="1">
      <c r="A45" s="61"/>
      <c r="B45" s="61"/>
      <c r="C45" s="61"/>
      <c r="D45" s="62"/>
      <c r="E45" s="62"/>
      <c r="F45" s="6" t="s">
        <v>56</v>
      </c>
      <c r="G45" s="157">
        <f t="shared" si="1"/>
        <v>13118</v>
      </c>
    </row>
    <row r="46" spans="1:7" s="57" customFormat="1" ht="34.5">
      <c r="A46" s="61"/>
      <c r="B46" s="61"/>
      <c r="C46" s="61"/>
      <c r="D46" s="62"/>
      <c r="E46" s="62"/>
      <c r="F46" s="6" t="s">
        <v>57</v>
      </c>
      <c r="G46" s="157">
        <f t="shared" si="1"/>
        <v>13118</v>
      </c>
    </row>
    <row r="47" spans="1:7" s="57" customFormat="1">
      <c r="A47" s="61"/>
      <c r="B47" s="61"/>
      <c r="C47" s="61"/>
      <c r="D47" s="62"/>
      <c r="E47" s="62"/>
      <c r="F47" s="6" t="s">
        <v>58</v>
      </c>
      <c r="G47" s="157">
        <v>13118</v>
      </c>
    </row>
    <row r="48" spans="1:7" s="59" customFormat="1">
      <c r="A48" s="53"/>
      <c r="B48" s="53"/>
      <c r="C48" s="53"/>
      <c r="D48" s="54"/>
      <c r="E48" s="54"/>
      <c r="F48" s="58" t="s">
        <v>172</v>
      </c>
      <c r="G48" s="157">
        <f>+G50</f>
        <v>326885.2</v>
      </c>
    </row>
    <row r="49" spans="1:7" s="57" customFormat="1" ht="39" customHeight="1">
      <c r="A49" s="53"/>
      <c r="B49" s="53"/>
      <c r="C49" s="53"/>
      <c r="D49" s="54"/>
      <c r="E49" s="54"/>
      <c r="F49" s="6" t="s">
        <v>13</v>
      </c>
      <c r="G49" s="157"/>
    </row>
    <row r="50" spans="1:7" s="57" customFormat="1">
      <c r="A50" s="53"/>
      <c r="B50" s="53"/>
      <c r="C50" s="53"/>
      <c r="D50" s="54"/>
      <c r="E50" s="54"/>
      <c r="F50" s="60" t="s">
        <v>14</v>
      </c>
      <c r="G50" s="157">
        <f t="shared" ref="G50:G53" si="2">+G51</f>
        <v>326885.2</v>
      </c>
    </row>
    <row r="51" spans="1:7" s="57" customFormat="1">
      <c r="A51" s="53"/>
      <c r="B51" s="53"/>
      <c r="C51" s="53"/>
      <c r="D51" s="54"/>
      <c r="E51" s="54"/>
      <c r="F51" s="60" t="s">
        <v>15</v>
      </c>
      <c r="G51" s="157">
        <f t="shared" si="2"/>
        <v>326885.2</v>
      </c>
    </row>
    <row r="52" spans="1:7" s="57" customFormat="1">
      <c r="A52" s="53"/>
      <c r="B52" s="53"/>
      <c r="C52" s="53"/>
      <c r="D52" s="54"/>
      <c r="E52" s="54"/>
      <c r="F52" s="6" t="s">
        <v>56</v>
      </c>
      <c r="G52" s="157">
        <f t="shared" si="2"/>
        <v>326885.2</v>
      </c>
    </row>
    <row r="53" spans="1:7" s="57" customFormat="1" ht="34.5">
      <c r="A53" s="53"/>
      <c r="B53" s="53"/>
      <c r="C53" s="53"/>
      <c r="D53" s="54"/>
      <c r="E53" s="54"/>
      <c r="F53" s="6" t="s">
        <v>57</v>
      </c>
      <c r="G53" s="157">
        <f t="shared" si="2"/>
        <v>326885.2</v>
      </c>
    </row>
    <row r="54" spans="1:7" s="57" customFormat="1">
      <c r="A54" s="53"/>
      <c r="B54" s="53"/>
      <c r="C54" s="53"/>
      <c r="D54" s="54"/>
      <c r="E54" s="54"/>
      <c r="F54" s="8" t="s">
        <v>58</v>
      </c>
      <c r="G54" s="157">
        <v>326885.2</v>
      </c>
    </row>
    <row r="55" spans="1:7" s="59" customFormat="1">
      <c r="A55" s="61"/>
      <c r="B55" s="61"/>
      <c r="C55" s="61"/>
      <c r="D55" s="62"/>
      <c r="E55" s="62"/>
      <c r="F55" s="58" t="s">
        <v>173</v>
      </c>
      <c r="G55" s="157">
        <f>+G57</f>
        <v>11741</v>
      </c>
    </row>
    <row r="56" spans="1:7" s="57" customFormat="1" ht="39" customHeight="1">
      <c r="A56" s="61"/>
      <c r="B56" s="61"/>
      <c r="C56" s="61"/>
      <c r="D56" s="62"/>
      <c r="E56" s="62"/>
      <c r="F56" s="6" t="s">
        <v>13</v>
      </c>
      <c r="G56" s="157"/>
    </row>
    <row r="57" spans="1:7" s="57" customFormat="1">
      <c r="A57" s="61"/>
      <c r="B57" s="61"/>
      <c r="C57" s="61"/>
      <c r="D57" s="62"/>
      <c r="E57" s="62"/>
      <c r="F57" s="60" t="s">
        <v>14</v>
      </c>
      <c r="G57" s="157">
        <f t="shared" ref="G57:G60" si="3">+G58</f>
        <v>11741</v>
      </c>
    </row>
    <row r="58" spans="1:7" s="57" customFormat="1">
      <c r="A58" s="61"/>
      <c r="B58" s="61"/>
      <c r="C58" s="61"/>
      <c r="D58" s="62"/>
      <c r="E58" s="62"/>
      <c r="F58" s="60" t="s">
        <v>15</v>
      </c>
      <c r="G58" s="157">
        <f t="shared" si="3"/>
        <v>11741</v>
      </c>
    </row>
    <row r="59" spans="1:7" s="57" customFormat="1">
      <c r="A59" s="61"/>
      <c r="B59" s="61"/>
      <c r="C59" s="61"/>
      <c r="D59" s="62"/>
      <c r="E59" s="62"/>
      <c r="F59" s="6" t="s">
        <v>56</v>
      </c>
      <c r="G59" s="157">
        <f t="shared" si="3"/>
        <v>11741</v>
      </c>
    </row>
    <row r="60" spans="1:7" s="57" customFormat="1" ht="34.5">
      <c r="A60" s="61"/>
      <c r="B60" s="61"/>
      <c r="C60" s="61"/>
      <c r="D60" s="62"/>
      <c r="E60" s="62"/>
      <c r="F60" s="6" t="s">
        <v>57</v>
      </c>
      <c r="G60" s="157">
        <f t="shared" si="3"/>
        <v>11741</v>
      </c>
    </row>
    <row r="61" spans="1:7" s="57" customFormat="1">
      <c r="A61" s="61"/>
      <c r="B61" s="61"/>
      <c r="C61" s="61"/>
      <c r="D61" s="62"/>
      <c r="E61" s="62"/>
      <c r="F61" s="6" t="s">
        <v>58</v>
      </c>
      <c r="G61" s="157">
        <v>11741</v>
      </c>
    </row>
    <row r="62" spans="1:7">
      <c r="A62" s="148" t="s">
        <v>150</v>
      </c>
      <c r="B62" s="133"/>
      <c r="C62" s="133"/>
      <c r="D62" s="133"/>
      <c r="E62" s="134"/>
      <c r="F62" s="149" t="s">
        <v>151</v>
      </c>
      <c r="G62" s="157">
        <f>G64+G126</f>
        <v>-399710.19</v>
      </c>
    </row>
    <row r="63" spans="1:7">
      <c r="A63" s="133"/>
      <c r="B63" s="133"/>
      <c r="C63" s="133"/>
      <c r="D63" s="133"/>
      <c r="E63" s="134"/>
      <c r="F63" s="60" t="s">
        <v>11</v>
      </c>
      <c r="G63" s="157"/>
    </row>
    <row r="64" spans="1:7" ht="34.5">
      <c r="A64" s="133"/>
      <c r="B64" s="148" t="s">
        <v>152</v>
      </c>
      <c r="C64" s="133"/>
      <c r="D64" s="133"/>
      <c r="E64" s="134"/>
      <c r="F64" s="149" t="s">
        <v>153</v>
      </c>
      <c r="G64" s="157">
        <f>G66</f>
        <v>-334710.19</v>
      </c>
    </row>
    <row r="65" spans="1:7">
      <c r="A65" s="133"/>
      <c r="B65" s="133"/>
      <c r="C65" s="133"/>
      <c r="D65" s="133"/>
      <c r="E65" s="134"/>
      <c r="F65" s="60" t="s">
        <v>11</v>
      </c>
      <c r="G65" s="157"/>
    </row>
    <row r="66" spans="1:7">
      <c r="A66" s="133"/>
      <c r="B66" s="133"/>
      <c r="C66" s="133" t="s">
        <v>150</v>
      </c>
      <c r="D66" s="133"/>
      <c r="E66" s="133"/>
      <c r="F66" s="150" t="s">
        <v>154</v>
      </c>
      <c r="G66" s="157">
        <f>G68</f>
        <v>-334710.19</v>
      </c>
    </row>
    <row r="67" spans="1:7">
      <c r="A67" s="133"/>
      <c r="B67" s="133"/>
      <c r="C67" s="133"/>
      <c r="D67" s="133"/>
      <c r="E67" s="133"/>
      <c r="F67" s="133" t="s">
        <v>11</v>
      </c>
      <c r="G67" s="157"/>
    </row>
    <row r="68" spans="1:7" ht="34.5">
      <c r="A68" s="133"/>
      <c r="B68" s="133"/>
      <c r="C68" s="133"/>
      <c r="D68" s="133"/>
      <c r="E68" s="133"/>
      <c r="F68" s="133" t="s">
        <v>25</v>
      </c>
      <c r="G68" s="157">
        <f>G70</f>
        <v>-334710.19</v>
      </c>
    </row>
    <row r="69" spans="1:7">
      <c r="A69" s="133"/>
      <c r="B69" s="133"/>
      <c r="C69" s="133"/>
      <c r="D69" s="133"/>
      <c r="E69" s="133"/>
      <c r="F69" s="133" t="s">
        <v>11</v>
      </c>
      <c r="G69" s="157"/>
    </row>
    <row r="70" spans="1:7">
      <c r="A70" s="133"/>
      <c r="B70" s="133"/>
      <c r="C70" s="133"/>
      <c r="D70" s="133" t="s">
        <v>155</v>
      </c>
      <c r="E70" s="133"/>
      <c r="F70" s="133" t="s">
        <v>111</v>
      </c>
      <c r="G70" s="157">
        <f>G72+G81+G90+G99+G108+G117</f>
        <v>-334710.19</v>
      </c>
    </row>
    <row r="71" spans="1:7">
      <c r="A71" s="136"/>
      <c r="B71" s="136"/>
      <c r="C71" s="136"/>
      <c r="D71" s="136"/>
      <c r="E71" s="136"/>
      <c r="F71" s="136" t="s">
        <v>11</v>
      </c>
      <c r="G71" s="157"/>
    </row>
    <row r="72" spans="1:7" ht="34.5">
      <c r="A72" s="60"/>
      <c r="B72" s="60"/>
      <c r="C72" s="60"/>
      <c r="D72" s="60"/>
      <c r="E72" s="137">
        <v>11015</v>
      </c>
      <c r="F72" s="92" t="s">
        <v>174</v>
      </c>
      <c r="G72" s="157">
        <f>G76</f>
        <v>-2500</v>
      </c>
    </row>
    <row r="73" spans="1:7">
      <c r="A73" s="60"/>
      <c r="B73" s="60"/>
      <c r="C73" s="60"/>
      <c r="D73" s="60"/>
      <c r="E73" s="60"/>
      <c r="F73" s="60" t="s">
        <v>12</v>
      </c>
      <c r="G73" s="157"/>
    </row>
    <row r="74" spans="1:7" ht="34.5">
      <c r="A74" s="60"/>
      <c r="B74" s="60"/>
      <c r="C74" s="60"/>
      <c r="D74" s="60"/>
      <c r="E74" s="60"/>
      <c r="F74" s="58" t="s">
        <v>156</v>
      </c>
      <c r="G74" s="157">
        <f>G76</f>
        <v>-2500</v>
      </c>
    </row>
    <row r="75" spans="1:7" ht="34.5">
      <c r="A75" s="60"/>
      <c r="B75" s="60"/>
      <c r="C75" s="60"/>
      <c r="D75" s="60"/>
      <c r="E75" s="60"/>
      <c r="F75" s="60" t="s">
        <v>13</v>
      </c>
      <c r="G75" s="157"/>
    </row>
    <row r="76" spans="1:7">
      <c r="A76" s="60"/>
      <c r="B76" s="60"/>
      <c r="C76" s="60"/>
      <c r="D76" s="60"/>
      <c r="E76" s="60"/>
      <c r="F76" s="139" t="s">
        <v>14</v>
      </c>
      <c r="G76" s="157">
        <f>G77</f>
        <v>-2500</v>
      </c>
    </row>
    <row r="77" spans="1:7">
      <c r="A77" s="60"/>
      <c r="B77" s="60"/>
      <c r="C77" s="60"/>
      <c r="D77" s="60"/>
      <c r="E77" s="60"/>
      <c r="F77" s="60" t="s">
        <v>15</v>
      </c>
      <c r="G77" s="157">
        <f t="shared" ref="G77:G79" si="4">G78</f>
        <v>-2500</v>
      </c>
    </row>
    <row r="78" spans="1:7" ht="34.5">
      <c r="A78" s="60"/>
      <c r="B78" s="60"/>
      <c r="C78" s="60"/>
      <c r="D78" s="60"/>
      <c r="E78" s="60"/>
      <c r="F78" s="60" t="s">
        <v>157</v>
      </c>
      <c r="G78" s="157">
        <f t="shared" si="4"/>
        <v>-2500</v>
      </c>
    </row>
    <row r="79" spans="1:7">
      <c r="A79" s="60"/>
      <c r="B79" s="60"/>
      <c r="C79" s="60"/>
      <c r="D79" s="60"/>
      <c r="E79" s="60"/>
      <c r="F79" s="60" t="s">
        <v>158</v>
      </c>
      <c r="G79" s="157">
        <f t="shared" si="4"/>
        <v>-2500</v>
      </c>
    </row>
    <row r="80" spans="1:7">
      <c r="A80" s="60"/>
      <c r="B80" s="60"/>
      <c r="C80" s="60"/>
      <c r="D80" s="60"/>
      <c r="E80" s="60"/>
      <c r="F80" s="92" t="s">
        <v>159</v>
      </c>
      <c r="G80" s="157">
        <v>-2500</v>
      </c>
    </row>
    <row r="81" spans="1:7">
      <c r="A81" s="93"/>
      <c r="B81" s="93"/>
      <c r="C81" s="93"/>
      <c r="D81" s="93"/>
      <c r="E81" s="137">
        <v>31002</v>
      </c>
      <c r="F81" s="92" t="s">
        <v>118</v>
      </c>
      <c r="G81" s="157">
        <f>G83</f>
        <v>-25079.055999999997</v>
      </c>
    </row>
    <row r="82" spans="1:7">
      <c r="A82" s="93"/>
      <c r="B82" s="93"/>
      <c r="C82" s="93"/>
      <c r="D82" s="93"/>
      <c r="E82" s="92"/>
      <c r="F82" s="92" t="s">
        <v>12</v>
      </c>
      <c r="G82" s="157"/>
    </row>
    <row r="83" spans="1:7" ht="34.5">
      <c r="A83" s="93"/>
      <c r="B83" s="93"/>
      <c r="C83" s="93"/>
      <c r="D83" s="93"/>
      <c r="E83" s="92"/>
      <c r="F83" s="90" t="s">
        <v>156</v>
      </c>
      <c r="G83" s="157">
        <f>G85</f>
        <v>-25079.055999999997</v>
      </c>
    </row>
    <row r="84" spans="1:7" ht="34.5">
      <c r="A84" s="93"/>
      <c r="B84" s="93"/>
      <c r="C84" s="93"/>
      <c r="D84" s="93"/>
      <c r="E84" s="92"/>
      <c r="F84" s="92" t="s">
        <v>13</v>
      </c>
      <c r="G84" s="157"/>
    </row>
    <row r="85" spans="1:7">
      <c r="A85" s="93"/>
      <c r="B85" s="93"/>
      <c r="C85" s="93"/>
      <c r="D85" s="93"/>
      <c r="E85" s="92"/>
      <c r="F85" s="141" t="s">
        <v>14</v>
      </c>
      <c r="G85" s="157">
        <f>G86</f>
        <v>-25079.055999999997</v>
      </c>
    </row>
    <row r="86" spans="1:7">
      <c r="A86" s="93"/>
      <c r="B86" s="93"/>
      <c r="C86" s="93"/>
      <c r="D86" s="93"/>
      <c r="E86" s="92"/>
      <c r="F86" s="141" t="s">
        <v>160</v>
      </c>
      <c r="G86" s="157">
        <f>G87</f>
        <v>-25079.055999999997</v>
      </c>
    </row>
    <row r="87" spans="1:7">
      <c r="A87" s="93"/>
      <c r="B87" s="93"/>
      <c r="C87" s="93"/>
      <c r="D87" s="93"/>
      <c r="E87" s="92"/>
      <c r="F87" s="141" t="s">
        <v>161</v>
      </c>
      <c r="G87" s="157">
        <f>G88</f>
        <v>-25079.055999999997</v>
      </c>
    </row>
    <row r="88" spans="1:7">
      <c r="A88" s="142"/>
      <c r="B88" s="142"/>
      <c r="C88" s="142"/>
      <c r="D88" s="142"/>
      <c r="E88" s="142"/>
      <c r="F88" s="92" t="s">
        <v>162</v>
      </c>
      <c r="G88" s="157">
        <f>G89</f>
        <v>-25079.055999999997</v>
      </c>
    </row>
    <row r="89" spans="1:7">
      <c r="A89" s="142"/>
      <c r="B89" s="142"/>
      <c r="C89" s="142"/>
      <c r="D89" s="142"/>
      <c r="E89" s="142"/>
      <c r="F89" s="92" t="s">
        <v>163</v>
      </c>
      <c r="G89" s="157">
        <f>+Հ2!D13</f>
        <v>-25079.055999999997</v>
      </c>
    </row>
    <row r="90" spans="1:7" ht="34.5">
      <c r="A90" s="93"/>
      <c r="B90" s="93"/>
      <c r="C90" s="93"/>
      <c r="D90" s="93"/>
      <c r="E90" s="137">
        <v>31009</v>
      </c>
      <c r="F90" s="92" t="s">
        <v>120</v>
      </c>
      <c r="G90" s="157">
        <f>G92</f>
        <v>-132573</v>
      </c>
    </row>
    <row r="91" spans="1:7">
      <c r="A91" s="93"/>
      <c r="B91" s="93"/>
      <c r="C91" s="93"/>
      <c r="D91" s="93"/>
      <c r="E91" s="92"/>
      <c r="F91" s="92" t="s">
        <v>12</v>
      </c>
      <c r="G91" s="157"/>
    </row>
    <row r="92" spans="1:7" ht="34.5">
      <c r="A92" s="93"/>
      <c r="B92" s="93"/>
      <c r="C92" s="93"/>
      <c r="D92" s="93"/>
      <c r="E92" s="92"/>
      <c r="F92" s="90" t="s">
        <v>156</v>
      </c>
      <c r="G92" s="157">
        <f>G94</f>
        <v>-132573</v>
      </c>
    </row>
    <row r="93" spans="1:7" ht="34.5">
      <c r="A93" s="93"/>
      <c r="B93" s="93"/>
      <c r="C93" s="93"/>
      <c r="D93" s="93"/>
      <c r="E93" s="92"/>
      <c r="F93" s="92" t="s">
        <v>13</v>
      </c>
      <c r="G93" s="157"/>
    </row>
    <row r="94" spans="1:7">
      <c r="A94" s="93"/>
      <c r="B94" s="93"/>
      <c r="C94" s="93"/>
      <c r="D94" s="93"/>
      <c r="E94" s="92"/>
      <c r="F94" s="141" t="s">
        <v>14</v>
      </c>
      <c r="G94" s="157">
        <f t="shared" ref="G94:G95" si="5">G95</f>
        <v>-132573</v>
      </c>
    </row>
    <row r="95" spans="1:7">
      <c r="A95" s="93"/>
      <c r="B95" s="93"/>
      <c r="C95" s="93"/>
      <c r="D95" s="93"/>
      <c r="E95" s="92"/>
      <c r="F95" s="141" t="s">
        <v>160</v>
      </c>
      <c r="G95" s="157">
        <f t="shared" si="5"/>
        <v>-132573</v>
      </c>
    </row>
    <row r="96" spans="1:7">
      <c r="A96" s="93"/>
      <c r="B96" s="93"/>
      <c r="C96" s="93"/>
      <c r="D96" s="93"/>
      <c r="E96" s="92"/>
      <c r="F96" s="141" t="s">
        <v>161</v>
      </c>
      <c r="G96" s="157">
        <f>G97</f>
        <v>-132573</v>
      </c>
    </row>
    <row r="97" spans="1:7">
      <c r="A97" s="142"/>
      <c r="B97" s="142"/>
      <c r="C97" s="142"/>
      <c r="D97" s="142"/>
      <c r="E97" s="142"/>
      <c r="F97" s="92" t="s">
        <v>164</v>
      </c>
      <c r="G97" s="157">
        <f>G98</f>
        <v>-132573</v>
      </c>
    </row>
    <row r="98" spans="1:7">
      <c r="A98" s="142"/>
      <c r="B98" s="142"/>
      <c r="C98" s="142"/>
      <c r="D98" s="142"/>
      <c r="E98" s="142"/>
      <c r="F98" s="92" t="s">
        <v>165</v>
      </c>
      <c r="G98" s="157">
        <f>+Հ2!D17</f>
        <v>-132573</v>
      </c>
    </row>
    <row r="99" spans="1:7" ht="34.5">
      <c r="A99" s="93"/>
      <c r="B99" s="93"/>
      <c r="C99" s="93"/>
      <c r="D99" s="93"/>
      <c r="E99" s="137">
        <v>31012</v>
      </c>
      <c r="F99" s="92" t="s">
        <v>122</v>
      </c>
      <c r="G99" s="157">
        <f>G101</f>
        <v>-39727.485999999997</v>
      </c>
    </row>
    <row r="100" spans="1:7">
      <c r="A100" s="93"/>
      <c r="B100" s="93"/>
      <c r="C100" s="93"/>
      <c r="D100" s="93"/>
      <c r="E100" s="92"/>
      <c r="F100" s="92" t="s">
        <v>12</v>
      </c>
      <c r="G100" s="157"/>
    </row>
    <row r="101" spans="1:7" ht="34.5">
      <c r="A101" s="93"/>
      <c r="B101" s="93"/>
      <c r="C101" s="93"/>
      <c r="D101" s="93"/>
      <c r="E101" s="92"/>
      <c r="F101" s="90" t="s">
        <v>156</v>
      </c>
      <c r="G101" s="157">
        <f>G103</f>
        <v>-39727.485999999997</v>
      </c>
    </row>
    <row r="102" spans="1:7" ht="34.5">
      <c r="A102" s="93"/>
      <c r="B102" s="93"/>
      <c r="C102" s="93"/>
      <c r="D102" s="93"/>
      <c r="E102" s="92"/>
      <c r="F102" s="92" t="s">
        <v>13</v>
      </c>
      <c r="G102" s="157"/>
    </row>
    <row r="103" spans="1:7">
      <c r="A103" s="93"/>
      <c r="B103" s="93"/>
      <c r="C103" s="93"/>
      <c r="D103" s="93"/>
      <c r="E103" s="92"/>
      <c r="F103" s="141" t="s">
        <v>14</v>
      </c>
      <c r="G103" s="157">
        <f t="shared" ref="G103:G104" si="6">G104</f>
        <v>-39727.485999999997</v>
      </c>
    </row>
    <row r="104" spans="1:7">
      <c r="A104" s="93"/>
      <c r="B104" s="93"/>
      <c r="C104" s="93"/>
      <c r="D104" s="93"/>
      <c r="E104" s="92"/>
      <c r="F104" s="141" t="s">
        <v>160</v>
      </c>
      <c r="G104" s="157">
        <f t="shared" si="6"/>
        <v>-39727.485999999997</v>
      </c>
    </row>
    <row r="105" spans="1:7">
      <c r="A105" s="93"/>
      <c r="B105" s="93"/>
      <c r="C105" s="93"/>
      <c r="D105" s="93"/>
      <c r="E105" s="92"/>
      <c r="F105" s="141" t="s">
        <v>161</v>
      </c>
      <c r="G105" s="157">
        <f>G106</f>
        <v>-39727.485999999997</v>
      </c>
    </row>
    <row r="106" spans="1:7">
      <c r="A106" s="142"/>
      <c r="B106" s="142"/>
      <c r="C106" s="142"/>
      <c r="D106" s="142"/>
      <c r="E106" s="142"/>
      <c r="F106" s="92" t="s">
        <v>162</v>
      </c>
      <c r="G106" s="157">
        <f>G107</f>
        <v>-39727.485999999997</v>
      </c>
    </row>
    <row r="107" spans="1:7">
      <c r="A107" s="142"/>
      <c r="B107" s="142"/>
      <c r="C107" s="142"/>
      <c r="D107" s="142"/>
      <c r="E107" s="142"/>
      <c r="F107" s="92" t="s">
        <v>163</v>
      </c>
      <c r="G107" s="157">
        <f>+Հ2!D18</f>
        <v>-39727.485999999997</v>
      </c>
    </row>
    <row r="108" spans="1:7">
      <c r="A108" s="93"/>
      <c r="B108" s="93"/>
      <c r="C108" s="93"/>
      <c r="D108" s="93"/>
      <c r="E108" s="137">
        <v>31014</v>
      </c>
      <c r="F108" s="92" t="s">
        <v>146</v>
      </c>
      <c r="G108" s="157">
        <f>G110</f>
        <v>-58641.648000000001</v>
      </c>
    </row>
    <row r="109" spans="1:7">
      <c r="A109" s="93"/>
      <c r="B109" s="93"/>
      <c r="C109" s="93"/>
      <c r="D109" s="93"/>
      <c r="E109" s="92"/>
      <c r="F109" s="92" t="s">
        <v>12</v>
      </c>
      <c r="G109" s="157"/>
    </row>
    <row r="110" spans="1:7" ht="34.5">
      <c r="A110" s="93"/>
      <c r="B110" s="93"/>
      <c r="C110" s="93"/>
      <c r="D110" s="93"/>
      <c r="E110" s="92"/>
      <c r="F110" s="90" t="s">
        <v>156</v>
      </c>
      <c r="G110" s="157">
        <f>G112</f>
        <v>-58641.648000000001</v>
      </c>
    </row>
    <row r="111" spans="1:7" ht="34.5">
      <c r="A111" s="93"/>
      <c r="B111" s="93"/>
      <c r="C111" s="93"/>
      <c r="D111" s="93"/>
      <c r="E111" s="92"/>
      <c r="F111" s="92" t="s">
        <v>13</v>
      </c>
      <c r="G111" s="157"/>
    </row>
    <row r="112" spans="1:7">
      <c r="A112" s="93"/>
      <c r="B112" s="93"/>
      <c r="C112" s="93"/>
      <c r="D112" s="93"/>
      <c r="E112" s="92"/>
      <c r="F112" s="141" t="s">
        <v>14</v>
      </c>
      <c r="G112" s="157">
        <f t="shared" ref="G112:G113" si="7">G113</f>
        <v>-58641.648000000001</v>
      </c>
    </row>
    <row r="113" spans="1:7">
      <c r="A113" s="93"/>
      <c r="B113" s="93"/>
      <c r="C113" s="93"/>
      <c r="D113" s="93"/>
      <c r="E113" s="92"/>
      <c r="F113" s="141" t="s">
        <v>160</v>
      </c>
      <c r="G113" s="157">
        <f t="shared" si="7"/>
        <v>-58641.648000000001</v>
      </c>
    </row>
    <row r="114" spans="1:7">
      <c r="A114" s="93"/>
      <c r="B114" s="93"/>
      <c r="C114" s="93"/>
      <c r="D114" s="93"/>
      <c r="E114" s="92"/>
      <c r="F114" s="141" t="s">
        <v>161</v>
      </c>
      <c r="G114" s="157">
        <f>G115</f>
        <v>-58641.648000000001</v>
      </c>
    </row>
    <row r="115" spans="1:7">
      <c r="A115" s="142"/>
      <c r="B115" s="142"/>
      <c r="C115" s="142"/>
      <c r="D115" s="142"/>
      <c r="E115" s="142"/>
      <c r="F115" s="92" t="s">
        <v>162</v>
      </c>
      <c r="G115" s="157">
        <f>G116</f>
        <v>-58641.648000000001</v>
      </c>
    </row>
    <row r="116" spans="1:7">
      <c r="A116" s="142"/>
      <c r="B116" s="142"/>
      <c r="C116" s="142"/>
      <c r="D116" s="142"/>
      <c r="E116" s="142"/>
      <c r="F116" s="92" t="s">
        <v>163</v>
      </c>
      <c r="G116" s="157">
        <f>+Հ2!D21</f>
        <v>-58641.648000000001</v>
      </c>
    </row>
    <row r="117" spans="1:7">
      <c r="A117" s="60"/>
      <c r="B117" s="60"/>
      <c r="C117" s="60"/>
      <c r="D117" s="60"/>
      <c r="E117" s="143">
        <v>31020</v>
      </c>
      <c r="F117" s="144" t="s">
        <v>126</v>
      </c>
      <c r="G117" s="157">
        <f>G119</f>
        <v>-76189</v>
      </c>
    </row>
    <row r="118" spans="1:7">
      <c r="A118" s="60"/>
      <c r="B118" s="60"/>
      <c r="C118" s="60"/>
      <c r="D118" s="60"/>
      <c r="E118" s="93"/>
      <c r="F118" s="145" t="s">
        <v>12</v>
      </c>
      <c r="G118" s="157"/>
    </row>
    <row r="119" spans="1:7" ht="34.5">
      <c r="A119" s="60"/>
      <c r="B119" s="60"/>
      <c r="C119" s="60"/>
      <c r="D119" s="60"/>
      <c r="E119" s="93"/>
      <c r="F119" s="146" t="s">
        <v>156</v>
      </c>
      <c r="G119" s="157">
        <f>G121</f>
        <v>-76189</v>
      </c>
    </row>
    <row r="120" spans="1:7" ht="34.5">
      <c r="A120" s="60"/>
      <c r="B120" s="60"/>
      <c r="C120" s="60"/>
      <c r="D120" s="60"/>
      <c r="E120" s="93"/>
      <c r="F120" s="144" t="s">
        <v>13</v>
      </c>
      <c r="G120" s="157"/>
    </row>
    <row r="121" spans="1:7">
      <c r="A121" s="60"/>
      <c r="B121" s="60"/>
      <c r="C121" s="60"/>
      <c r="D121" s="60"/>
      <c r="E121" s="93"/>
      <c r="F121" s="147" t="s">
        <v>14</v>
      </c>
      <c r="G121" s="157">
        <f>G122</f>
        <v>-76189</v>
      </c>
    </row>
    <row r="122" spans="1:7">
      <c r="A122" s="60"/>
      <c r="B122" s="60"/>
      <c r="C122" s="60"/>
      <c r="D122" s="60"/>
      <c r="E122" s="93"/>
      <c r="F122" s="147" t="s">
        <v>160</v>
      </c>
      <c r="G122" s="157">
        <f>G123</f>
        <v>-76189</v>
      </c>
    </row>
    <row r="123" spans="1:7">
      <c r="A123" s="60"/>
      <c r="B123" s="60"/>
      <c r="C123" s="60"/>
      <c r="D123" s="60"/>
      <c r="E123" s="93"/>
      <c r="F123" s="144" t="s">
        <v>161</v>
      </c>
      <c r="G123" s="157">
        <f>G124</f>
        <v>-76189</v>
      </c>
    </row>
    <row r="124" spans="1:7">
      <c r="A124" s="60"/>
      <c r="B124" s="60"/>
      <c r="C124" s="60"/>
      <c r="D124" s="60"/>
      <c r="E124" s="93"/>
      <c r="F124" s="144" t="s">
        <v>162</v>
      </c>
      <c r="G124" s="157">
        <f>G125</f>
        <v>-76189</v>
      </c>
    </row>
    <row r="125" spans="1:7">
      <c r="A125" s="60"/>
      <c r="B125" s="60"/>
      <c r="C125" s="60"/>
      <c r="D125" s="60"/>
      <c r="E125" s="93"/>
      <c r="F125" s="144" t="s">
        <v>166</v>
      </c>
      <c r="G125" s="157">
        <f>+Հ2!D26</f>
        <v>-76189</v>
      </c>
    </row>
    <row r="126" spans="1:7">
      <c r="A126" s="148"/>
      <c r="B126" s="133" t="s">
        <v>279</v>
      </c>
      <c r="C126" s="133"/>
      <c r="D126" s="133"/>
      <c r="E126" s="134"/>
      <c r="F126" s="149" t="s">
        <v>280</v>
      </c>
      <c r="G126" s="157">
        <f>+G128</f>
        <v>-65000</v>
      </c>
    </row>
    <row r="127" spans="1:7">
      <c r="A127" s="148"/>
      <c r="B127" s="133"/>
      <c r="C127" s="133"/>
      <c r="D127" s="133"/>
      <c r="E127" s="134"/>
      <c r="F127" s="149" t="s">
        <v>11</v>
      </c>
      <c r="G127" s="157"/>
    </row>
    <row r="128" spans="1:7">
      <c r="A128" s="148"/>
      <c r="B128" s="133"/>
      <c r="C128" s="133" t="s">
        <v>18</v>
      </c>
      <c r="D128" s="133"/>
      <c r="E128" s="134"/>
      <c r="F128" s="149" t="s">
        <v>281</v>
      </c>
      <c r="G128" s="157">
        <f>+G132</f>
        <v>-65000</v>
      </c>
    </row>
    <row r="129" spans="1:7">
      <c r="A129" s="148"/>
      <c r="B129" s="133"/>
      <c r="C129" s="133"/>
      <c r="D129" s="133"/>
      <c r="E129" s="134"/>
      <c r="F129" s="149" t="s">
        <v>11</v>
      </c>
      <c r="G129" s="157"/>
    </row>
    <row r="130" spans="1:7" ht="34.5">
      <c r="A130" s="133"/>
      <c r="B130" s="133"/>
      <c r="C130" s="133"/>
      <c r="D130" s="133"/>
      <c r="E130" s="133"/>
      <c r="F130" s="133" t="s">
        <v>25</v>
      </c>
      <c r="G130" s="157">
        <f>G132</f>
        <v>-65000</v>
      </c>
    </row>
    <row r="131" spans="1:7">
      <c r="A131" s="133"/>
      <c r="B131" s="133"/>
      <c r="C131" s="133"/>
      <c r="D131" s="133"/>
      <c r="E131" s="133"/>
      <c r="F131" s="133" t="s">
        <v>11</v>
      </c>
      <c r="G131" s="157"/>
    </row>
    <row r="132" spans="1:7">
      <c r="A132" s="148"/>
      <c r="B132" s="133"/>
      <c r="C132" s="133"/>
      <c r="D132" s="133" t="s">
        <v>251</v>
      </c>
      <c r="E132" s="134"/>
      <c r="F132" s="149" t="s">
        <v>252</v>
      </c>
      <c r="G132" s="157">
        <f>+G134</f>
        <v>-65000</v>
      </c>
    </row>
    <row r="133" spans="1:7">
      <c r="A133" s="148"/>
      <c r="B133" s="133"/>
      <c r="C133" s="133"/>
      <c r="D133" s="133"/>
      <c r="E133" s="134"/>
      <c r="F133" s="149" t="s">
        <v>11</v>
      </c>
      <c r="G133" s="157"/>
    </row>
    <row r="134" spans="1:7" ht="51.75">
      <c r="A134" s="148"/>
      <c r="B134" s="133"/>
      <c r="C134" s="133"/>
      <c r="D134" s="133"/>
      <c r="E134" s="134" t="s">
        <v>255</v>
      </c>
      <c r="F134" s="149" t="s">
        <v>256</v>
      </c>
      <c r="G134" s="157">
        <f>+G136</f>
        <v>-65000</v>
      </c>
    </row>
    <row r="135" spans="1:7">
      <c r="A135" s="148"/>
      <c r="B135" s="133"/>
      <c r="C135" s="133"/>
      <c r="D135" s="133"/>
      <c r="E135" s="134"/>
      <c r="F135" s="149" t="s">
        <v>12</v>
      </c>
      <c r="G135" s="157"/>
    </row>
    <row r="136" spans="1:7" ht="34.5">
      <c r="A136" s="148"/>
      <c r="B136" s="133"/>
      <c r="C136" s="133"/>
      <c r="D136" s="133"/>
      <c r="E136" s="134"/>
      <c r="F136" s="149" t="s">
        <v>282</v>
      </c>
      <c r="G136" s="157">
        <f>+G138</f>
        <v>-65000</v>
      </c>
    </row>
    <row r="137" spans="1:7" ht="34.5">
      <c r="A137" s="148"/>
      <c r="B137" s="133"/>
      <c r="C137" s="133"/>
      <c r="D137" s="133"/>
      <c r="E137" s="134"/>
      <c r="F137" s="149" t="s">
        <v>13</v>
      </c>
      <c r="G137" s="157"/>
    </row>
    <row r="138" spans="1:7">
      <c r="A138" s="148"/>
      <c r="B138" s="133"/>
      <c r="C138" s="133"/>
      <c r="D138" s="133"/>
      <c r="E138" s="134"/>
      <c r="F138" s="149" t="s">
        <v>14</v>
      </c>
      <c r="G138" s="157">
        <f>+G139</f>
        <v>-65000</v>
      </c>
    </row>
    <row r="139" spans="1:7">
      <c r="A139" s="148"/>
      <c r="B139" s="133"/>
      <c r="C139" s="133"/>
      <c r="D139" s="133"/>
      <c r="E139" s="134"/>
      <c r="F139" s="149" t="s">
        <v>15</v>
      </c>
      <c r="G139" s="157">
        <f>+G140</f>
        <v>-65000</v>
      </c>
    </row>
    <row r="140" spans="1:7">
      <c r="A140" s="148"/>
      <c r="B140" s="133"/>
      <c r="C140" s="133"/>
      <c r="D140" s="133"/>
      <c r="E140" s="134"/>
      <c r="F140" s="149" t="s">
        <v>261</v>
      </c>
      <c r="G140" s="157">
        <f>+G141</f>
        <v>-65000</v>
      </c>
    </row>
    <row r="141" spans="1:7" ht="34.5">
      <c r="A141" s="148"/>
      <c r="B141" s="133"/>
      <c r="C141" s="133"/>
      <c r="D141" s="133"/>
      <c r="E141" s="134"/>
      <c r="F141" s="149" t="s">
        <v>283</v>
      </c>
      <c r="G141" s="157">
        <f>+G142</f>
        <v>-65000</v>
      </c>
    </row>
    <row r="142" spans="1:7">
      <c r="A142" s="148"/>
      <c r="B142" s="133"/>
      <c r="C142" s="133"/>
      <c r="D142" s="133"/>
      <c r="E142" s="134"/>
      <c r="F142" s="149" t="s">
        <v>284</v>
      </c>
      <c r="G142" s="157">
        <v>-65000</v>
      </c>
    </row>
    <row r="145" spans="2:6">
      <c r="B145" s="63" t="s">
        <v>28</v>
      </c>
    </row>
    <row r="146" spans="2:6">
      <c r="B146" s="63" t="s">
        <v>29</v>
      </c>
    </row>
    <row r="147" spans="2:6">
      <c r="B147" s="354" t="s">
        <v>30</v>
      </c>
      <c r="C147" s="354"/>
      <c r="D147" s="354"/>
      <c r="F147" s="67" t="s">
        <v>35</v>
      </c>
    </row>
  </sheetData>
  <mergeCells count="7">
    <mergeCell ref="B147:D147"/>
    <mergeCell ref="F2:G2"/>
    <mergeCell ref="F3:G3"/>
    <mergeCell ref="A6:G6"/>
    <mergeCell ref="A9:C9"/>
    <mergeCell ref="D9:E9"/>
    <mergeCell ref="F9:F10"/>
  </mergeCells>
  <pageMargins left="0.19685039370078741" right="0" top="0.19" bottom="0.19" header="0.19" footer="0.19685039370078741"/>
  <pageSetup paperSize="9" scale="6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D19"/>
  <sheetViews>
    <sheetView zoomScale="98" zoomScaleNormal="98" workbookViewId="0"/>
  </sheetViews>
  <sheetFormatPr defaultRowHeight="17.25"/>
  <cols>
    <col min="1" max="1" width="11.42578125" style="240" customWidth="1"/>
    <col min="2" max="2" width="16.5703125" style="240" customWidth="1"/>
    <col min="3" max="3" width="65.28515625" style="240" customWidth="1"/>
    <col min="4" max="4" width="27.85546875" style="240" customWidth="1"/>
    <col min="5" max="173" width="9.140625" style="240"/>
    <col min="174" max="174" width="5" style="240" customWidth="1"/>
    <col min="175" max="175" width="4.7109375" style="240" customWidth="1"/>
    <col min="176" max="176" width="5" style="240" customWidth="1"/>
    <col min="177" max="177" width="19.7109375" style="240" customWidth="1"/>
    <col min="178" max="178" width="49.85546875" style="240" customWidth="1"/>
    <col min="179" max="179" width="14.5703125" style="240" customWidth="1"/>
    <col min="180" max="180" width="13.7109375" style="240" customWidth="1"/>
    <col min="181" max="181" width="13.42578125" style="240" customWidth="1"/>
    <col min="182" max="182" width="15.42578125" style="240" customWidth="1"/>
    <col min="183" max="184" width="10.28515625" style="240" bestFit="1" customWidth="1"/>
    <col min="185" max="429" width="9.140625" style="240"/>
    <col min="430" max="430" width="5" style="240" customWidth="1"/>
    <col min="431" max="431" width="4.7109375" style="240" customWidth="1"/>
    <col min="432" max="432" width="5" style="240" customWidth="1"/>
    <col min="433" max="433" width="19.7109375" style="240" customWidth="1"/>
    <col min="434" max="434" width="49.85546875" style="240" customWidth="1"/>
    <col min="435" max="435" width="14.5703125" style="240" customWidth="1"/>
    <col min="436" max="436" width="13.7109375" style="240" customWidth="1"/>
    <col min="437" max="437" width="13.42578125" style="240" customWidth="1"/>
    <col min="438" max="438" width="15.42578125" style="240" customWidth="1"/>
    <col min="439" max="440" width="10.28515625" style="240" bestFit="1" customWidth="1"/>
    <col min="441" max="685" width="9.140625" style="240"/>
    <col min="686" max="686" width="5" style="240" customWidth="1"/>
    <col min="687" max="687" width="4.7109375" style="240" customWidth="1"/>
    <col min="688" max="688" width="5" style="240" customWidth="1"/>
    <col min="689" max="689" width="19.7109375" style="240" customWidth="1"/>
    <col min="690" max="690" width="49.85546875" style="240" customWidth="1"/>
    <col min="691" max="691" width="14.5703125" style="240" customWidth="1"/>
    <col min="692" max="692" width="13.7109375" style="240" customWidth="1"/>
    <col min="693" max="693" width="13.42578125" style="240" customWidth="1"/>
    <col min="694" max="694" width="15.42578125" style="240" customWidth="1"/>
    <col min="695" max="696" width="10.28515625" style="240" bestFit="1" customWidth="1"/>
    <col min="697" max="941" width="9.140625" style="240"/>
    <col min="942" max="942" width="5" style="240" customWidth="1"/>
    <col min="943" max="943" width="4.7109375" style="240" customWidth="1"/>
    <col min="944" max="944" width="5" style="240" customWidth="1"/>
    <col min="945" max="945" width="19.7109375" style="240" customWidth="1"/>
    <col min="946" max="946" width="49.85546875" style="240" customWidth="1"/>
    <col min="947" max="947" width="14.5703125" style="240" customWidth="1"/>
    <col min="948" max="948" width="13.7109375" style="240" customWidth="1"/>
    <col min="949" max="949" width="13.42578125" style="240" customWidth="1"/>
    <col min="950" max="950" width="15.42578125" style="240" customWidth="1"/>
    <col min="951" max="952" width="10.28515625" style="240" bestFit="1" customWidth="1"/>
    <col min="953" max="1197" width="9.140625" style="240"/>
    <col min="1198" max="1198" width="5" style="240" customWidth="1"/>
    <col min="1199" max="1199" width="4.7109375" style="240" customWidth="1"/>
    <col min="1200" max="1200" width="5" style="240" customWidth="1"/>
    <col min="1201" max="1201" width="19.7109375" style="240" customWidth="1"/>
    <col min="1202" max="1202" width="49.85546875" style="240" customWidth="1"/>
    <col min="1203" max="1203" width="14.5703125" style="240" customWidth="1"/>
    <col min="1204" max="1204" width="13.7109375" style="240" customWidth="1"/>
    <col min="1205" max="1205" width="13.42578125" style="240" customWidth="1"/>
    <col min="1206" max="1206" width="15.42578125" style="240" customWidth="1"/>
    <col min="1207" max="1208" width="10.28515625" style="240" bestFit="1" customWidth="1"/>
    <col min="1209" max="1453" width="9.140625" style="240"/>
    <col min="1454" max="1454" width="5" style="240" customWidth="1"/>
    <col min="1455" max="1455" width="4.7109375" style="240" customWidth="1"/>
    <col min="1456" max="1456" width="5" style="240" customWidth="1"/>
    <col min="1457" max="1457" width="19.7109375" style="240" customWidth="1"/>
    <col min="1458" max="1458" width="49.85546875" style="240" customWidth="1"/>
    <col min="1459" max="1459" width="14.5703125" style="240" customWidth="1"/>
    <col min="1460" max="1460" width="13.7109375" style="240" customWidth="1"/>
    <col min="1461" max="1461" width="13.42578125" style="240" customWidth="1"/>
    <col min="1462" max="1462" width="15.42578125" style="240" customWidth="1"/>
    <col min="1463" max="1464" width="10.28515625" style="240" bestFit="1" customWidth="1"/>
    <col min="1465" max="1709" width="9.140625" style="240"/>
    <col min="1710" max="1710" width="5" style="240" customWidth="1"/>
    <col min="1711" max="1711" width="4.7109375" style="240" customWidth="1"/>
    <col min="1712" max="1712" width="5" style="240" customWidth="1"/>
    <col min="1713" max="1713" width="19.7109375" style="240" customWidth="1"/>
    <col min="1714" max="1714" width="49.85546875" style="240" customWidth="1"/>
    <col min="1715" max="1715" width="14.5703125" style="240" customWidth="1"/>
    <col min="1716" max="1716" width="13.7109375" style="240" customWidth="1"/>
    <col min="1717" max="1717" width="13.42578125" style="240" customWidth="1"/>
    <col min="1718" max="1718" width="15.42578125" style="240" customWidth="1"/>
    <col min="1719" max="1720" width="10.28515625" style="240" bestFit="1" customWidth="1"/>
    <col min="1721" max="1965" width="9.140625" style="240"/>
    <col min="1966" max="1966" width="5" style="240" customWidth="1"/>
    <col min="1967" max="1967" width="4.7109375" style="240" customWidth="1"/>
    <col min="1968" max="1968" width="5" style="240" customWidth="1"/>
    <col min="1969" max="1969" width="19.7109375" style="240" customWidth="1"/>
    <col min="1970" max="1970" width="49.85546875" style="240" customWidth="1"/>
    <col min="1971" max="1971" width="14.5703125" style="240" customWidth="1"/>
    <col min="1972" max="1972" width="13.7109375" style="240" customWidth="1"/>
    <col min="1973" max="1973" width="13.42578125" style="240" customWidth="1"/>
    <col min="1974" max="1974" width="15.42578125" style="240" customWidth="1"/>
    <col min="1975" max="1976" width="10.28515625" style="240" bestFit="1" customWidth="1"/>
    <col min="1977" max="2221" width="9.140625" style="240"/>
    <col min="2222" max="2222" width="5" style="240" customWidth="1"/>
    <col min="2223" max="2223" width="4.7109375" style="240" customWidth="1"/>
    <col min="2224" max="2224" width="5" style="240" customWidth="1"/>
    <col min="2225" max="2225" width="19.7109375" style="240" customWidth="1"/>
    <col min="2226" max="2226" width="49.85546875" style="240" customWidth="1"/>
    <col min="2227" max="2227" width="14.5703125" style="240" customWidth="1"/>
    <col min="2228" max="2228" width="13.7109375" style="240" customWidth="1"/>
    <col min="2229" max="2229" width="13.42578125" style="240" customWidth="1"/>
    <col min="2230" max="2230" width="15.42578125" style="240" customWidth="1"/>
    <col min="2231" max="2232" width="10.28515625" style="240" bestFit="1" customWidth="1"/>
    <col min="2233" max="2477" width="9.140625" style="240"/>
    <col min="2478" max="2478" width="5" style="240" customWidth="1"/>
    <col min="2479" max="2479" width="4.7109375" style="240" customWidth="1"/>
    <col min="2480" max="2480" width="5" style="240" customWidth="1"/>
    <col min="2481" max="2481" width="19.7109375" style="240" customWidth="1"/>
    <col min="2482" max="2482" width="49.85546875" style="240" customWidth="1"/>
    <col min="2483" max="2483" width="14.5703125" style="240" customWidth="1"/>
    <col min="2484" max="2484" width="13.7109375" style="240" customWidth="1"/>
    <col min="2485" max="2485" width="13.42578125" style="240" customWidth="1"/>
    <col min="2486" max="2486" width="15.42578125" style="240" customWidth="1"/>
    <col min="2487" max="2488" width="10.28515625" style="240" bestFit="1" customWidth="1"/>
    <col min="2489" max="2733" width="9.140625" style="240"/>
    <col min="2734" max="2734" width="5" style="240" customWidth="1"/>
    <col min="2735" max="2735" width="4.7109375" style="240" customWidth="1"/>
    <col min="2736" max="2736" width="5" style="240" customWidth="1"/>
    <col min="2737" max="2737" width="19.7109375" style="240" customWidth="1"/>
    <col min="2738" max="2738" width="49.85546875" style="240" customWidth="1"/>
    <col min="2739" max="2739" width="14.5703125" style="240" customWidth="1"/>
    <col min="2740" max="2740" width="13.7109375" style="240" customWidth="1"/>
    <col min="2741" max="2741" width="13.42578125" style="240" customWidth="1"/>
    <col min="2742" max="2742" width="15.42578125" style="240" customWidth="1"/>
    <col min="2743" max="2744" width="10.28515625" style="240" bestFit="1" customWidth="1"/>
    <col min="2745" max="2989" width="9.140625" style="240"/>
    <col min="2990" max="2990" width="5" style="240" customWidth="1"/>
    <col min="2991" max="2991" width="4.7109375" style="240" customWidth="1"/>
    <col min="2992" max="2992" width="5" style="240" customWidth="1"/>
    <col min="2993" max="2993" width="19.7109375" style="240" customWidth="1"/>
    <col min="2994" max="2994" width="49.85546875" style="240" customWidth="1"/>
    <col min="2995" max="2995" width="14.5703125" style="240" customWidth="1"/>
    <col min="2996" max="2996" width="13.7109375" style="240" customWidth="1"/>
    <col min="2997" max="2997" width="13.42578125" style="240" customWidth="1"/>
    <col min="2998" max="2998" width="15.42578125" style="240" customWidth="1"/>
    <col min="2999" max="3000" width="10.28515625" style="240" bestFit="1" customWidth="1"/>
    <col min="3001" max="3245" width="9.140625" style="240"/>
    <col min="3246" max="3246" width="5" style="240" customWidth="1"/>
    <col min="3247" max="3247" width="4.7109375" style="240" customWidth="1"/>
    <col min="3248" max="3248" width="5" style="240" customWidth="1"/>
    <col min="3249" max="3249" width="19.7109375" style="240" customWidth="1"/>
    <col min="3250" max="3250" width="49.85546875" style="240" customWidth="1"/>
    <col min="3251" max="3251" width="14.5703125" style="240" customWidth="1"/>
    <col min="3252" max="3252" width="13.7109375" style="240" customWidth="1"/>
    <col min="3253" max="3253" width="13.42578125" style="240" customWidth="1"/>
    <col min="3254" max="3254" width="15.42578125" style="240" customWidth="1"/>
    <col min="3255" max="3256" width="10.28515625" style="240" bestFit="1" customWidth="1"/>
    <col min="3257" max="3501" width="9.140625" style="240"/>
    <col min="3502" max="3502" width="5" style="240" customWidth="1"/>
    <col min="3503" max="3503" width="4.7109375" style="240" customWidth="1"/>
    <col min="3504" max="3504" width="5" style="240" customWidth="1"/>
    <col min="3505" max="3505" width="19.7109375" style="240" customWidth="1"/>
    <col min="3506" max="3506" width="49.85546875" style="240" customWidth="1"/>
    <col min="3507" max="3507" width="14.5703125" style="240" customWidth="1"/>
    <col min="3508" max="3508" width="13.7109375" style="240" customWidth="1"/>
    <col min="3509" max="3509" width="13.42578125" style="240" customWidth="1"/>
    <col min="3510" max="3510" width="15.42578125" style="240" customWidth="1"/>
    <col min="3511" max="3512" width="10.28515625" style="240" bestFit="1" customWidth="1"/>
    <col min="3513" max="3757" width="9.140625" style="240"/>
    <col min="3758" max="3758" width="5" style="240" customWidth="1"/>
    <col min="3759" max="3759" width="4.7109375" style="240" customWidth="1"/>
    <col min="3760" max="3760" width="5" style="240" customWidth="1"/>
    <col min="3761" max="3761" width="19.7109375" style="240" customWidth="1"/>
    <col min="3762" max="3762" width="49.85546875" style="240" customWidth="1"/>
    <col min="3763" max="3763" width="14.5703125" style="240" customWidth="1"/>
    <col min="3764" max="3764" width="13.7109375" style="240" customWidth="1"/>
    <col min="3765" max="3765" width="13.42578125" style="240" customWidth="1"/>
    <col min="3766" max="3766" width="15.42578125" style="240" customWidth="1"/>
    <col min="3767" max="3768" width="10.28515625" style="240" bestFit="1" customWidth="1"/>
    <col min="3769" max="4013" width="9.140625" style="240"/>
    <col min="4014" max="4014" width="5" style="240" customWidth="1"/>
    <col min="4015" max="4015" width="4.7109375" style="240" customWidth="1"/>
    <col min="4016" max="4016" width="5" style="240" customWidth="1"/>
    <col min="4017" max="4017" width="19.7109375" style="240" customWidth="1"/>
    <col min="4018" max="4018" width="49.85546875" style="240" customWidth="1"/>
    <col min="4019" max="4019" width="14.5703125" style="240" customWidth="1"/>
    <col min="4020" max="4020" width="13.7109375" style="240" customWidth="1"/>
    <col min="4021" max="4021" width="13.42578125" style="240" customWidth="1"/>
    <col min="4022" max="4022" width="15.42578125" style="240" customWidth="1"/>
    <col min="4023" max="4024" width="10.28515625" style="240" bestFit="1" customWidth="1"/>
    <col min="4025" max="4269" width="9.140625" style="240"/>
    <col min="4270" max="4270" width="5" style="240" customWidth="1"/>
    <col min="4271" max="4271" width="4.7109375" style="240" customWidth="1"/>
    <col min="4272" max="4272" width="5" style="240" customWidth="1"/>
    <col min="4273" max="4273" width="19.7109375" style="240" customWidth="1"/>
    <col min="4274" max="4274" width="49.85546875" style="240" customWidth="1"/>
    <col min="4275" max="4275" width="14.5703125" style="240" customWidth="1"/>
    <col min="4276" max="4276" width="13.7109375" style="240" customWidth="1"/>
    <col min="4277" max="4277" width="13.42578125" style="240" customWidth="1"/>
    <col min="4278" max="4278" width="15.42578125" style="240" customWidth="1"/>
    <col min="4279" max="4280" width="10.28515625" style="240" bestFit="1" customWidth="1"/>
    <col min="4281" max="4525" width="9.140625" style="240"/>
    <col min="4526" max="4526" width="5" style="240" customWidth="1"/>
    <col min="4527" max="4527" width="4.7109375" style="240" customWidth="1"/>
    <col min="4528" max="4528" width="5" style="240" customWidth="1"/>
    <col min="4529" max="4529" width="19.7109375" style="240" customWidth="1"/>
    <col min="4530" max="4530" width="49.85546875" style="240" customWidth="1"/>
    <col min="4531" max="4531" width="14.5703125" style="240" customWidth="1"/>
    <col min="4532" max="4532" width="13.7109375" style="240" customWidth="1"/>
    <col min="4533" max="4533" width="13.42578125" style="240" customWidth="1"/>
    <col min="4534" max="4534" width="15.42578125" style="240" customWidth="1"/>
    <col min="4535" max="4536" width="10.28515625" style="240" bestFit="1" customWidth="1"/>
    <col min="4537" max="4781" width="9.140625" style="240"/>
    <col min="4782" max="4782" width="5" style="240" customWidth="1"/>
    <col min="4783" max="4783" width="4.7109375" style="240" customWidth="1"/>
    <col min="4784" max="4784" width="5" style="240" customWidth="1"/>
    <col min="4785" max="4785" width="19.7109375" style="240" customWidth="1"/>
    <col min="4786" max="4786" width="49.85546875" style="240" customWidth="1"/>
    <col min="4787" max="4787" width="14.5703125" style="240" customWidth="1"/>
    <col min="4788" max="4788" width="13.7109375" style="240" customWidth="1"/>
    <col min="4789" max="4789" width="13.42578125" style="240" customWidth="1"/>
    <col min="4790" max="4790" width="15.42578125" style="240" customWidth="1"/>
    <col min="4791" max="4792" width="10.28515625" style="240" bestFit="1" customWidth="1"/>
    <col min="4793" max="5037" width="9.140625" style="240"/>
    <col min="5038" max="5038" width="5" style="240" customWidth="1"/>
    <col min="5039" max="5039" width="4.7109375" style="240" customWidth="1"/>
    <col min="5040" max="5040" width="5" style="240" customWidth="1"/>
    <col min="5041" max="5041" width="19.7109375" style="240" customWidth="1"/>
    <col min="5042" max="5042" width="49.85546875" style="240" customWidth="1"/>
    <col min="5043" max="5043" width="14.5703125" style="240" customWidth="1"/>
    <col min="5044" max="5044" width="13.7109375" style="240" customWidth="1"/>
    <col min="5045" max="5045" width="13.42578125" style="240" customWidth="1"/>
    <col min="5046" max="5046" width="15.42578125" style="240" customWidth="1"/>
    <col min="5047" max="5048" width="10.28515625" style="240" bestFit="1" customWidth="1"/>
    <col min="5049" max="5293" width="9.140625" style="240"/>
    <col min="5294" max="5294" width="5" style="240" customWidth="1"/>
    <col min="5295" max="5295" width="4.7109375" style="240" customWidth="1"/>
    <col min="5296" max="5296" width="5" style="240" customWidth="1"/>
    <col min="5297" max="5297" width="19.7109375" style="240" customWidth="1"/>
    <col min="5298" max="5298" width="49.85546875" style="240" customWidth="1"/>
    <col min="5299" max="5299" width="14.5703125" style="240" customWidth="1"/>
    <col min="5300" max="5300" width="13.7109375" style="240" customWidth="1"/>
    <col min="5301" max="5301" width="13.42578125" style="240" customWidth="1"/>
    <col min="5302" max="5302" width="15.42578125" style="240" customWidth="1"/>
    <col min="5303" max="5304" width="10.28515625" style="240" bestFit="1" customWidth="1"/>
    <col min="5305" max="5549" width="9.140625" style="240"/>
    <col min="5550" max="5550" width="5" style="240" customWidth="1"/>
    <col min="5551" max="5551" width="4.7109375" style="240" customWidth="1"/>
    <col min="5552" max="5552" width="5" style="240" customWidth="1"/>
    <col min="5553" max="5553" width="19.7109375" style="240" customWidth="1"/>
    <col min="5554" max="5554" width="49.85546875" style="240" customWidth="1"/>
    <col min="5555" max="5555" width="14.5703125" style="240" customWidth="1"/>
    <col min="5556" max="5556" width="13.7109375" style="240" customWidth="1"/>
    <col min="5557" max="5557" width="13.42578125" style="240" customWidth="1"/>
    <col min="5558" max="5558" width="15.42578125" style="240" customWidth="1"/>
    <col min="5559" max="5560" width="10.28515625" style="240" bestFit="1" customWidth="1"/>
    <col min="5561" max="5805" width="9.140625" style="240"/>
    <col min="5806" max="5806" width="5" style="240" customWidth="1"/>
    <col min="5807" max="5807" width="4.7109375" style="240" customWidth="1"/>
    <col min="5808" max="5808" width="5" style="240" customWidth="1"/>
    <col min="5809" max="5809" width="19.7109375" style="240" customWidth="1"/>
    <col min="5810" max="5810" width="49.85546875" style="240" customWidth="1"/>
    <col min="5811" max="5811" width="14.5703125" style="240" customWidth="1"/>
    <col min="5812" max="5812" width="13.7109375" style="240" customWidth="1"/>
    <col min="5813" max="5813" width="13.42578125" style="240" customWidth="1"/>
    <col min="5814" max="5814" width="15.42578125" style="240" customWidth="1"/>
    <col min="5815" max="5816" width="10.28515625" style="240" bestFit="1" customWidth="1"/>
    <col min="5817" max="6061" width="9.140625" style="240"/>
    <col min="6062" max="6062" width="5" style="240" customWidth="1"/>
    <col min="6063" max="6063" width="4.7109375" style="240" customWidth="1"/>
    <col min="6064" max="6064" width="5" style="240" customWidth="1"/>
    <col min="6065" max="6065" width="19.7109375" style="240" customWidth="1"/>
    <col min="6066" max="6066" width="49.85546875" style="240" customWidth="1"/>
    <col min="6067" max="6067" width="14.5703125" style="240" customWidth="1"/>
    <col min="6068" max="6068" width="13.7109375" style="240" customWidth="1"/>
    <col min="6069" max="6069" width="13.42578125" style="240" customWidth="1"/>
    <col min="6070" max="6070" width="15.42578125" style="240" customWidth="1"/>
    <col min="6071" max="6072" width="10.28515625" style="240" bestFit="1" customWidth="1"/>
    <col min="6073" max="6317" width="9.140625" style="240"/>
    <col min="6318" max="6318" width="5" style="240" customWidth="1"/>
    <col min="6319" max="6319" width="4.7109375" style="240" customWidth="1"/>
    <col min="6320" max="6320" width="5" style="240" customWidth="1"/>
    <col min="6321" max="6321" width="19.7109375" style="240" customWidth="1"/>
    <col min="6322" max="6322" width="49.85546875" style="240" customWidth="1"/>
    <col min="6323" max="6323" width="14.5703125" style="240" customWidth="1"/>
    <col min="6324" max="6324" width="13.7109375" style="240" customWidth="1"/>
    <col min="6325" max="6325" width="13.42578125" style="240" customWidth="1"/>
    <col min="6326" max="6326" width="15.42578125" style="240" customWidth="1"/>
    <col min="6327" max="6328" width="10.28515625" style="240" bestFit="1" customWidth="1"/>
    <col min="6329" max="6573" width="9.140625" style="240"/>
    <col min="6574" max="6574" width="5" style="240" customWidth="1"/>
    <col min="6575" max="6575" width="4.7109375" style="240" customWidth="1"/>
    <col min="6576" max="6576" width="5" style="240" customWidth="1"/>
    <col min="6577" max="6577" width="19.7109375" style="240" customWidth="1"/>
    <col min="6578" max="6578" width="49.85546875" style="240" customWidth="1"/>
    <col min="6579" max="6579" width="14.5703125" style="240" customWidth="1"/>
    <col min="6580" max="6580" width="13.7109375" style="240" customWidth="1"/>
    <col min="6581" max="6581" width="13.42578125" style="240" customWidth="1"/>
    <col min="6582" max="6582" width="15.42578125" style="240" customWidth="1"/>
    <col min="6583" max="6584" width="10.28515625" style="240" bestFit="1" customWidth="1"/>
    <col min="6585" max="6829" width="9.140625" style="240"/>
    <col min="6830" max="6830" width="5" style="240" customWidth="1"/>
    <col min="6831" max="6831" width="4.7109375" style="240" customWidth="1"/>
    <col min="6832" max="6832" width="5" style="240" customWidth="1"/>
    <col min="6833" max="6833" width="19.7109375" style="240" customWidth="1"/>
    <col min="6834" max="6834" width="49.85546875" style="240" customWidth="1"/>
    <col min="6835" max="6835" width="14.5703125" style="240" customWidth="1"/>
    <col min="6836" max="6836" width="13.7109375" style="240" customWidth="1"/>
    <col min="6837" max="6837" width="13.42578125" style="240" customWidth="1"/>
    <col min="6838" max="6838" width="15.42578125" style="240" customWidth="1"/>
    <col min="6839" max="6840" width="10.28515625" style="240" bestFit="1" customWidth="1"/>
    <col min="6841" max="7085" width="9.140625" style="240"/>
    <col min="7086" max="7086" width="5" style="240" customWidth="1"/>
    <col min="7087" max="7087" width="4.7109375" style="240" customWidth="1"/>
    <col min="7088" max="7088" width="5" style="240" customWidth="1"/>
    <col min="7089" max="7089" width="19.7109375" style="240" customWidth="1"/>
    <col min="7090" max="7090" width="49.85546875" style="240" customWidth="1"/>
    <col min="7091" max="7091" width="14.5703125" style="240" customWidth="1"/>
    <col min="7092" max="7092" width="13.7109375" style="240" customWidth="1"/>
    <col min="7093" max="7093" width="13.42578125" style="240" customWidth="1"/>
    <col min="7094" max="7094" width="15.42578125" style="240" customWidth="1"/>
    <col min="7095" max="7096" width="10.28515625" style="240" bestFit="1" customWidth="1"/>
    <col min="7097" max="7341" width="9.140625" style="240"/>
    <col min="7342" max="7342" width="5" style="240" customWidth="1"/>
    <col min="7343" max="7343" width="4.7109375" style="240" customWidth="1"/>
    <col min="7344" max="7344" width="5" style="240" customWidth="1"/>
    <col min="7345" max="7345" width="19.7109375" style="240" customWidth="1"/>
    <col min="7346" max="7346" width="49.85546875" style="240" customWidth="1"/>
    <col min="7347" max="7347" width="14.5703125" style="240" customWidth="1"/>
    <col min="7348" max="7348" width="13.7109375" style="240" customWidth="1"/>
    <col min="7349" max="7349" width="13.42578125" style="240" customWidth="1"/>
    <col min="7350" max="7350" width="15.42578125" style="240" customWidth="1"/>
    <col min="7351" max="7352" width="10.28515625" style="240" bestFit="1" customWidth="1"/>
    <col min="7353" max="7597" width="9.140625" style="240"/>
    <col min="7598" max="7598" width="5" style="240" customWidth="1"/>
    <col min="7599" max="7599" width="4.7109375" style="240" customWidth="1"/>
    <col min="7600" max="7600" width="5" style="240" customWidth="1"/>
    <col min="7601" max="7601" width="19.7109375" style="240" customWidth="1"/>
    <col min="7602" max="7602" width="49.85546875" style="240" customWidth="1"/>
    <col min="7603" max="7603" width="14.5703125" style="240" customWidth="1"/>
    <col min="7604" max="7604" width="13.7109375" style="240" customWidth="1"/>
    <col min="7605" max="7605" width="13.42578125" style="240" customWidth="1"/>
    <col min="7606" max="7606" width="15.42578125" style="240" customWidth="1"/>
    <col min="7607" max="7608" width="10.28515625" style="240" bestFit="1" customWidth="1"/>
    <col min="7609" max="7853" width="9.140625" style="240"/>
    <col min="7854" max="7854" width="5" style="240" customWidth="1"/>
    <col min="7855" max="7855" width="4.7109375" style="240" customWidth="1"/>
    <col min="7856" max="7856" width="5" style="240" customWidth="1"/>
    <col min="7857" max="7857" width="19.7109375" style="240" customWidth="1"/>
    <col min="7858" max="7858" width="49.85546875" style="240" customWidth="1"/>
    <col min="7859" max="7859" width="14.5703125" style="240" customWidth="1"/>
    <col min="7860" max="7860" width="13.7109375" style="240" customWidth="1"/>
    <col min="7861" max="7861" width="13.42578125" style="240" customWidth="1"/>
    <col min="7862" max="7862" width="15.42578125" style="240" customWidth="1"/>
    <col min="7863" max="7864" width="10.28515625" style="240" bestFit="1" customWidth="1"/>
    <col min="7865" max="8109" width="9.140625" style="240"/>
    <col min="8110" max="8110" width="5" style="240" customWidth="1"/>
    <col min="8111" max="8111" width="4.7109375" style="240" customWidth="1"/>
    <col min="8112" max="8112" width="5" style="240" customWidth="1"/>
    <col min="8113" max="8113" width="19.7109375" style="240" customWidth="1"/>
    <col min="8114" max="8114" width="49.85546875" style="240" customWidth="1"/>
    <col min="8115" max="8115" width="14.5703125" style="240" customWidth="1"/>
    <col min="8116" max="8116" width="13.7109375" style="240" customWidth="1"/>
    <col min="8117" max="8117" width="13.42578125" style="240" customWidth="1"/>
    <col min="8118" max="8118" width="15.42578125" style="240" customWidth="1"/>
    <col min="8119" max="8120" width="10.28515625" style="240" bestFit="1" customWidth="1"/>
    <col min="8121" max="8365" width="9.140625" style="240"/>
    <col min="8366" max="8366" width="5" style="240" customWidth="1"/>
    <col min="8367" max="8367" width="4.7109375" style="240" customWidth="1"/>
    <col min="8368" max="8368" width="5" style="240" customWidth="1"/>
    <col min="8369" max="8369" width="19.7109375" style="240" customWidth="1"/>
    <col min="8370" max="8370" width="49.85546875" style="240" customWidth="1"/>
    <col min="8371" max="8371" width="14.5703125" style="240" customWidth="1"/>
    <col min="8372" max="8372" width="13.7109375" style="240" customWidth="1"/>
    <col min="8373" max="8373" width="13.42578125" style="240" customWidth="1"/>
    <col min="8374" max="8374" width="15.42578125" style="240" customWidth="1"/>
    <col min="8375" max="8376" width="10.28515625" style="240" bestFit="1" customWidth="1"/>
    <col min="8377" max="8621" width="9.140625" style="240"/>
    <col min="8622" max="8622" width="5" style="240" customWidth="1"/>
    <col min="8623" max="8623" width="4.7109375" style="240" customWidth="1"/>
    <col min="8624" max="8624" width="5" style="240" customWidth="1"/>
    <col min="8625" max="8625" width="19.7109375" style="240" customWidth="1"/>
    <col min="8626" max="8626" width="49.85546875" style="240" customWidth="1"/>
    <col min="8627" max="8627" width="14.5703125" style="240" customWidth="1"/>
    <col min="8628" max="8628" width="13.7109375" style="240" customWidth="1"/>
    <col min="8629" max="8629" width="13.42578125" style="240" customWidth="1"/>
    <col min="8630" max="8630" width="15.42578125" style="240" customWidth="1"/>
    <col min="8631" max="8632" width="10.28515625" style="240" bestFit="1" customWidth="1"/>
    <col min="8633" max="8877" width="9.140625" style="240"/>
    <col min="8878" max="8878" width="5" style="240" customWidth="1"/>
    <col min="8879" max="8879" width="4.7109375" style="240" customWidth="1"/>
    <col min="8880" max="8880" width="5" style="240" customWidth="1"/>
    <col min="8881" max="8881" width="19.7109375" style="240" customWidth="1"/>
    <col min="8882" max="8882" width="49.85546875" style="240" customWidth="1"/>
    <col min="8883" max="8883" width="14.5703125" style="240" customWidth="1"/>
    <col min="8884" max="8884" width="13.7109375" style="240" customWidth="1"/>
    <col min="8885" max="8885" width="13.42578125" style="240" customWidth="1"/>
    <col min="8886" max="8886" width="15.42578125" style="240" customWidth="1"/>
    <col min="8887" max="8888" width="10.28515625" style="240" bestFit="1" customWidth="1"/>
    <col min="8889" max="9133" width="9.140625" style="240"/>
    <col min="9134" max="9134" width="5" style="240" customWidth="1"/>
    <col min="9135" max="9135" width="4.7109375" style="240" customWidth="1"/>
    <col min="9136" max="9136" width="5" style="240" customWidth="1"/>
    <col min="9137" max="9137" width="19.7109375" style="240" customWidth="1"/>
    <col min="9138" max="9138" width="49.85546875" style="240" customWidth="1"/>
    <col min="9139" max="9139" width="14.5703125" style="240" customWidth="1"/>
    <col min="9140" max="9140" width="13.7109375" style="240" customWidth="1"/>
    <col min="9141" max="9141" width="13.42578125" style="240" customWidth="1"/>
    <col min="9142" max="9142" width="15.42578125" style="240" customWidth="1"/>
    <col min="9143" max="9144" width="10.28515625" style="240" bestFit="1" customWidth="1"/>
    <col min="9145" max="9389" width="9.140625" style="240"/>
    <col min="9390" max="9390" width="5" style="240" customWidth="1"/>
    <col min="9391" max="9391" width="4.7109375" style="240" customWidth="1"/>
    <col min="9392" max="9392" width="5" style="240" customWidth="1"/>
    <col min="9393" max="9393" width="19.7109375" style="240" customWidth="1"/>
    <col min="9394" max="9394" width="49.85546875" style="240" customWidth="1"/>
    <col min="9395" max="9395" width="14.5703125" style="240" customWidth="1"/>
    <col min="9396" max="9396" width="13.7109375" style="240" customWidth="1"/>
    <col min="9397" max="9397" width="13.42578125" style="240" customWidth="1"/>
    <col min="9398" max="9398" width="15.42578125" style="240" customWidth="1"/>
    <col min="9399" max="9400" width="10.28515625" style="240" bestFit="1" customWidth="1"/>
    <col min="9401" max="9645" width="9.140625" style="240"/>
    <col min="9646" max="9646" width="5" style="240" customWidth="1"/>
    <col min="9647" max="9647" width="4.7109375" style="240" customWidth="1"/>
    <col min="9648" max="9648" width="5" style="240" customWidth="1"/>
    <col min="9649" max="9649" width="19.7109375" style="240" customWidth="1"/>
    <col min="9650" max="9650" width="49.85546875" style="240" customWidth="1"/>
    <col min="9651" max="9651" width="14.5703125" style="240" customWidth="1"/>
    <col min="9652" max="9652" width="13.7109375" style="240" customWidth="1"/>
    <col min="9653" max="9653" width="13.42578125" style="240" customWidth="1"/>
    <col min="9654" max="9654" width="15.42578125" style="240" customWidth="1"/>
    <col min="9655" max="9656" width="10.28515625" style="240" bestFit="1" customWidth="1"/>
    <col min="9657" max="9901" width="9.140625" style="240"/>
    <col min="9902" max="9902" width="5" style="240" customWidth="1"/>
    <col min="9903" max="9903" width="4.7109375" style="240" customWidth="1"/>
    <col min="9904" max="9904" width="5" style="240" customWidth="1"/>
    <col min="9905" max="9905" width="19.7109375" style="240" customWidth="1"/>
    <col min="9906" max="9906" width="49.85546875" style="240" customWidth="1"/>
    <col min="9907" max="9907" width="14.5703125" style="240" customWidth="1"/>
    <col min="9908" max="9908" width="13.7109375" style="240" customWidth="1"/>
    <col min="9909" max="9909" width="13.42578125" style="240" customWidth="1"/>
    <col min="9910" max="9910" width="15.42578125" style="240" customWidth="1"/>
    <col min="9911" max="9912" width="10.28515625" style="240" bestFit="1" customWidth="1"/>
    <col min="9913" max="10157" width="9.140625" style="240"/>
    <col min="10158" max="10158" width="5" style="240" customWidth="1"/>
    <col min="10159" max="10159" width="4.7109375" style="240" customWidth="1"/>
    <col min="10160" max="10160" width="5" style="240" customWidth="1"/>
    <col min="10161" max="10161" width="19.7109375" style="240" customWidth="1"/>
    <col min="10162" max="10162" width="49.85546875" style="240" customWidth="1"/>
    <col min="10163" max="10163" width="14.5703125" style="240" customWidth="1"/>
    <col min="10164" max="10164" width="13.7109375" style="240" customWidth="1"/>
    <col min="10165" max="10165" width="13.42578125" style="240" customWidth="1"/>
    <col min="10166" max="10166" width="15.42578125" style="240" customWidth="1"/>
    <col min="10167" max="10168" width="10.28515625" style="240" bestFit="1" customWidth="1"/>
    <col min="10169" max="10413" width="9.140625" style="240"/>
    <col min="10414" max="10414" width="5" style="240" customWidth="1"/>
    <col min="10415" max="10415" width="4.7109375" style="240" customWidth="1"/>
    <col min="10416" max="10416" width="5" style="240" customWidth="1"/>
    <col min="10417" max="10417" width="19.7109375" style="240" customWidth="1"/>
    <col min="10418" max="10418" width="49.85546875" style="240" customWidth="1"/>
    <col min="10419" max="10419" width="14.5703125" style="240" customWidth="1"/>
    <col min="10420" max="10420" width="13.7109375" style="240" customWidth="1"/>
    <col min="10421" max="10421" width="13.42578125" style="240" customWidth="1"/>
    <col min="10422" max="10422" width="15.42578125" style="240" customWidth="1"/>
    <col min="10423" max="10424" width="10.28515625" style="240" bestFit="1" customWidth="1"/>
    <col min="10425" max="10669" width="9.140625" style="240"/>
    <col min="10670" max="10670" width="5" style="240" customWidth="1"/>
    <col min="10671" max="10671" width="4.7109375" style="240" customWidth="1"/>
    <col min="10672" max="10672" width="5" style="240" customWidth="1"/>
    <col min="10673" max="10673" width="19.7109375" style="240" customWidth="1"/>
    <col min="10674" max="10674" width="49.85546875" style="240" customWidth="1"/>
    <col min="10675" max="10675" width="14.5703125" style="240" customWidth="1"/>
    <col min="10676" max="10676" width="13.7109375" style="240" customWidth="1"/>
    <col min="10677" max="10677" width="13.42578125" style="240" customWidth="1"/>
    <col min="10678" max="10678" width="15.42578125" style="240" customWidth="1"/>
    <col min="10679" max="10680" width="10.28515625" style="240" bestFit="1" customWidth="1"/>
    <col min="10681" max="10925" width="9.140625" style="240"/>
    <col min="10926" max="10926" width="5" style="240" customWidth="1"/>
    <col min="10927" max="10927" width="4.7109375" style="240" customWidth="1"/>
    <col min="10928" max="10928" width="5" style="240" customWidth="1"/>
    <col min="10929" max="10929" width="19.7109375" style="240" customWidth="1"/>
    <col min="10930" max="10930" width="49.85546875" style="240" customWidth="1"/>
    <col min="10931" max="10931" width="14.5703125" style="240" customWidth="1"/>
    <col min="10932" max="10932" width="13.7109375" style="240" customWidth="1"/>
    <col min="10933" max="10933" width="13.42578125" style="240" customWidth="1"/>
    <col min="10934" max="10934" width="15.42578125" style="240" customWidth="1"/>
    <col min="10935" max="10936" width="10.28515625" style="240" bestFit="1" customWidth="1"/>
    <col min="10937" max="11181" width="9.140625" style="240"/>
    <col min="11182" max="11182" width="5" style="240" customWidth="1"/>
    <col min="11183" max="11183" width="4.7109375" style="240" customWidth="1"/>
    <col min="11184" max="11184" width="5" style="240" customWidth="1"/>
    <col min="11185" max="11185" width="19.7109375" style="240" customWidth="1"/>
    <col min="11186" max="11186" width="49.85546875" style="240" customWidth="1"/>
    <col min="11187" max="11187" width="14.5703125" style="240" customWidth="1"/>
    <col min="11188" max="11188" width="13.7109375" style="240" customWidth="1"/>
    <col min="11189" max="11189" width="13.42578125" style="240" customWidth="1"/>
    <col min="11190" max="11190" width="15.42578125" style="240" customWidth="1"/>
    <col min="11191" max="11192" width="10.28515625" style="240" bestFit="1" customWidth="1"/>
    <col min="11193" max="11437" width="9.140625" style="240"/>
    <col min="11438" max="11438" width="5" style="240" customWidth="1"/>
    <col min="11439" max="11439" width="4.7109375" style="240" customWidth="1"/>
    <col min="11440" max="11440" width="5" style="240" customWidth="1"/>
    <col min="11441" max="11441" width="19.7109375" style="240" customWidth="1"/>
    <col min="11442" max="11442" width="49.85546875" style="240" customWidth="1"/>
    <col min="11443" max="11443" width="14.5703125" style="240" customWidth="1"/>
    <col min="11444" max="11444" width="13.7109375" style="240" customWidth="1"/>
    <col min="11445" max="11445" width="13.42578125" style="240" customWidth="1"/>
    <col min="11446" max="11446" width="15.42578125" style="240" customWidth="1"/>
    <col min="11447" max="11448" width="10.28515625" style="240" bestFit="1" customWidth="1"/>
    <col min="11449" max="11693" width="9.140625" style="240"/>
    <col min="11694" max="11694" width="5" style="240" customWidth="1"/>
    <col min="11695" max="11695" width="4.7109375" style="240" customWidth="1"/>
    <col min="11696" max="11696" width="5" style="240" customWidth="1"/>
    <col min="11697" max="11697" width="19.7109375" style="240" customWidth="1"/>
    <col min="11698" max="11698" width="49.85546875" style="240" customWidth="1"/>
    <col min="11699" max="11699" width="14.5703125" style="240" customWidth="1"/>
    <col min="11700" max="11700" width="13.7109375" style="240" customWidth="1"/>
    <col min="11701" max="11701" width="13.42578125" style="240" customWidth="1"/>
    <col min="11702" max="11702" width="15.42578125" style="240" customWidth="1"/>
    <col min="11703" max="11704" width="10.28515625" style="240" bestFit="1" customWidth="1"/>
    <col min="11705" max="11949" width="9.140625" style="240"/>
    <col min="11950" max="11950" width="5" style="240" customWidth="1"/>
    <col min="11951" max="11951" width="4.7109375" style="240" customWidth="1"/>
    <col min="11952" max="11952" width="5" style="240" customWidth="1"/>
    <col min="11953" max="11953" width="19.7109375" style="240" customWidth="1"/>
    <col min="11954" max="11954" width="49.85546875" style="240" customWidth="1"/>
    <col min="11955" max="11955" width="14.5703125" style="240" customWidth="1"/>
    <col min="11956" max="11956" width="13.7109375" style="240" customWidth="1"/>
    <col min="11957" max="11957" width="13.42578125" style="240" customWidth="1"/>
    <col min="11958" max="11958" width="15.42578125" style="240" customWidth="1"/>
    <col min="11959" max="11960" width="10.28515625" style="240" bestFit="1" customWidth="1"/>
    <col min="11961" max="12205" width="9.140625" style="240"/>
    <col min="12206" max="12206" width="5" style="240" customWidth="1"/>
    <col min="12207" max="12207" width="4.7109375" style="240" customWidth="1"/>
    <col min="12208" max="12208" width="5" style="240" customWidth="1"/>
    <col min="12209" max="12209" width="19.7109375" style="240" customWidth="1"/>
    <col min="12210" max="12210" width="49.85546875" style="240" customWidth="1"/>
    <col min="12211" max="12211" width="14.5703125" style="240" customWidth="1"/>
    <col min="12212" max="12212" width="13.7109375" style="240" customWidth="1"/>
    <col min="12213" max="12213" width="13.42578125" style="240" customWidth="1"/>
    <col min="12214" max="12214" width="15.42578125" style="240" customWidth="1"/>
    <col min="12215" max="12216" width="10.28515625" style="240" bestFit="1" customWidth="1"/>
    <col min="12217" max="12461" width="9.140625" style="240"/>
    <col min="12462" max="12462" width="5" style="240" customWidth="1"/>
    <col min="12463" max="12463" width="4.7109375" style="240" customWidth="1"/>
    <col min="12464" max="12464" width="5" style="240" customWidth="1"/>
    <col min="12465" max="12465" width="19.7109375" style="240" customWidth="1"/>
    <col min="12466" max="12466" width="49.85546875" style="240" customWidth="1"/>
    <col min="12467" max="12467" width="14.5703125" style="240" customWidth="1"/>
    <col min="12468" max="12468" width="13.7109375" style="240" customWidth="1"/>
    <col min="12469" max="12469" width="13.42578125" style="240" customWidth="1"/>
    <col min="12470" max="12470" width="15.42578125" style="240" customWidth="1"/>
    <col min="12471" max="12472" width="10.28515625" style="240" bestFit="1" customWidth="1"/>
    <col min="12473" max="12717" width="9.140625" style="240"/>
    <col min="12718" max="12718" width="5" style="240" customWidth="1"/>
    <col min="12719" max="12719" width="4.7109375" style="240" customWidth="1"/>
    <col min="12720" max="12720" width="5" style="240" customWidth="1"/>
    <col min="12721" max="12721" width="19.7109375" style="240" customWidth="1"/>
    <col min="12722" max="12722" width="49.85546875" style="240" customWidth="1"/>
    <col min="12723" max="12723" width="14.5703125" style="240" customWidth="1"/>
    <col min="12724" max="12724" width="13.7109375" style="240" customWidth="1"/>
    <col min="12725" max="12725" width="13.42578125" style="240" customWidth="1"/>
    <col min="12726" max="12726" width="15.42578125" style="240" customWidth="1"/>
    <col min="12727" max="12728" width="10.28515625" style="240" bestFit="1" customWidth="1"/>
    <col min="12729" max="12973" width="9.140625" style="240"/>
    <col min="12974" max="12974" width="5" style="240" customWidth="1"/>
    <col min="12975" max="12975" width="4.7109375" style="240" customWidth="1"/>
    <col min="12976" max="12976" width="5" style="240" customWidth="1"/>
    <col min="12977" max="12977" width="19.7109375" style="240" customWidth="1"/>
    <col min="12978" max="12978" width="49.85546875" style="240" customWidth="1"/>
    <col min="12979" max="12979" width="14.5703125" style="240" customWidth="1"/>
    <col min="12980" max="12980" width="13.7109375" style="240" customWidth="1"/>
    <col min="12981" max="12981" width="13.42578125" style="240" customWidth="1"/>
    <col min="12982" max="12982" width="15.42578125" style="240" customWidth="1"/>
    <col min="12983" max="12984" width="10.28515625" style="240" bestFit="1" customWidth="1"/>
    <col min="12985" max="13229" width="9.140625" style="240"/>
    <col min="13230" max="13230" width="5" style="240" customWidth="1"/>
    <col min="13231" max="13231" width="4.7109375" style="240" customWidth="1"/>
    <col min="13232" max="13232" width="5" style="240" customWidth="1"/>
    <col min="13233" max="13233" width="19.7109375" style="240" customWidth="1"/>
    <col min="13234" max="13234" width="49.85546875" style="240" customWidth="1"/>
    <col min="13235" max="13235" width="14.5703125" style="240" customWidth="1"/>
    <col min="13236" max="13236" width="13.7109375" style="240" customWidth="1"/>
    <col min="13237" max="13237" width="13.42578125" style="240" customWidth="1"/>
    <col min="13238" max="13238" width="15.42578125" style="240" customWidth="1"/>
    <col min="13239" max="13240" width="10.28515625" style="240" bestFit="1" customWidth="1"/>
    <col min="13241" max="13485" width="9.140625" style="240"/>
    <col min="13486" max="13486" width="5" style="240" customWidth="1"/>
    <col min="13487" max="13487" width="4.7109375" style="240" customWidth="1"/>
    <col min="13488" max="13488" width="5" style="240" customWidth="1"/>
    <col min="13489" max="13489" width="19.7109375" style="240" customWidth="1"/>
    <col min="13490" max="13490" width="49.85546875" style="240" customWidth="1"/>
    <col min="13491" max="13491" width="14.5703125" style="240" customWidth="1"/>
    <col min="13492" max="13492" width="13.7109375" style="240" customWidth="1"/>
    <col min="13493" max="13493" width="13.42578125" style="240" customWidth="1"/>
    <col min="13494" max="13494" width="15.42578125" style="240" customWidth="1"/>
    <col min="13495" max="13496" width="10.28515625" style="240" bestFit="1" customWidth="1"/>
    <col min="13497" max="13741" width="9.140625" style="240"/>
    <col min="13742" max="13742" width="5" style="240" customWidth="1"/>
    <col min="13743" max="13743" width="4.7109375" style="240" customWidth="1"/>
    <col min="13744" max="13744" width="5" style="240" customWidth="1"/>
    <col min="13745" max="13745" width="19.7109375" style="240" customWidth="1"/>
    <col min="13746" max="13746" width="49.85546875" style="240" customWidth="1"/>
    <col min="13747" max="13747" width="14.5703125" style="240" customWidth="1"/>
    <col min="13748" max="13748" width="13.7109375" style="240" customWidth="1"/>
    <col min="13749" max="13749" width="13.42578125" style="240" customWidth="1"/>
    <col min="13750" max="13750" width="15.42578125" style="240" customWidth="1"/>
    <col min="13751" max="13752" width="10.28515625" style="240" bestFit="1" customWidth="1"/>
    <col min="13753" max="13997" width="9.140625" style="240"/>
    <col min="13998" max="13998" width="5" style="240" customWidth="1"/>
    <col min="13999" max="13999" width="4.7109375" style="240" customWidth="1"/>
    <col min="14000" max="14000" width="5" style="240" customWidth="1"/>
    <col min="14001" max="14001" width="19.7109375" style="240" customWidth="1"/>
    <col min="14002" max="14002" width="49.85546875" style="240" customWidth="1"/>
    <col min="14003" max="14003" width="14.5703125" style="240" customWidth="1"/>
    <col min="14004" max="14004" width="13.7109375" style="240" customWidth="1"/>
    <col min="14005" max="14005" width="13.42578125" style="240" customWidth="1"/>
    <col min="14006" max="14006" width="15.42578125" style="240" customWidth="1"/>
    <col min="14007" max="14008" width="10.28515625" style="240" bestFit="1" customWidth="1"/>
    <col min="14009" max="14253" width="9.140625" style="240"/>
    <col min="14254" max="14254" width="5" style="240" customWidth="1"/>
    <col min="14255" max="14255" width="4.7109375" style="240" customWidth="1"/>
    <col min="14256" max="14256" width="5" style="240" customWidth="1"/>
    <col min="14257" max="14257" width="19.7109375" style="240" customWidth="1"/>
    <col min="14258" max="14258" width="49.85546875" style="240" customWidth="1"/>
    <col min="14259" max="14259" width="14.5703125" style="240" customWidth="1"/>
    <col min="14260" max="14260" width="13.7109375" style="240" customWidth="1"/>
    <col min="14261" max="14261" width="13.42578125" style="240" customWidth="1"/>
    <col min="14262" max="14262" width="15.42578125" style="240" customWidth="1"/>
    <col min="14263" max="14264" width="10.28515625" style="240" bestFit="1" customWidth="1"/>
    <col min="14265" max="14509" width="9.140625" style="240"/>
    <col min="14510" max="14510" width="5" style="240" customWidth="1"/>
    <col min="14511" max="14511" width="4.7109375" style="240" customWidth="1"/>
    <col min="14512" max="14512" width="5" style="240" customWidth="1"/>
    <col min="14513" max="14513" width="19.7109375" style="240" customWidth="1"/>
    <col min="14514" max="14514" width="49.85546875" style="240" customWidth="1"/>
    <col min="14515" max="14515" width="14.5703125" style="240" customWidth="1"/>
    <col min="14516" max="14516" width="13.7109375" style="240" customWidth="1"/>
    <col min="14517" max="14517" width="13.42578125" style="240" customWidth="1"/>
    <col min="14518" max="14518" width="15.42578125" style="240" customWidth="1"/>
    <col min="14519" max="14520" width="10.28515625" style="240" bestFit="1" customWidth="1"/>
    <col min="14521" max="14765" width="9.140625" style="240"/>
    <col min="14766" max="14766" width="5" style="240" customWidth="1"/>
    <col min="14767" max="14767" width="4.7109375" style="240" customWidth="1"/>
    <col min="14768" max="14768" width="5" style="240" customWidth="1"/>
    <col min="14769" max="14769" width="19.7109375" style="240" customWidth="1"/>
    <col min="14770" max="14770" width="49.85546875" style="240" customWidth="1"/>
    <col min="14771" max="14771" width="14.5703125" style="240" customWidth="1"/>
    <col min="14772" max="14772" width="13.7109375" style="240" customWidth="1"/>
    <col min="14773" max="14773" width="13.42578125" style="240" customWidth="1"/>
    <col min="14774" max="14774" width="15.42578125" style="240" customWidth="1"/>
    <col min="14775" max="14776" width="10.28515625" style="240" bestFit="1" customWidth="1"/>
    <col min="14777" max="15021" width="9.140625" style="240"/>
    <col min="15022" max="15022" width="5" style="240" customWidth="1"/>
    <col min="15023" max="15023" width="4.7109375" style="240" customWidth="1"/>
    <col min="15024" max="15024" width="5" style="240" customWidth="1"/>
    <col min="15025" max="15025" width="19.7109375" style="240" customWidth="1"/>
    <col min="15026" max="15026" width="49.85546875" style="240" customWidth="1"/>
    <col min="15027" max="15027" width="14.5703125" style="240" customWidth="1"/>
    <col min="15028" max="15028" width="13.7109375" style="240" customWidth="1"/>
    <col min="15029" max="15029" width="13.42578125" style="240" customWidth="1"/>
    <col min="15030" max="15030" width="15.42578125" style="240" customWidth="1"/>
    <col min="15031" max="15032" width="10.28515625" style="240" bestFit="1" customWidth="1"/>
    <col min="15033" max="15277" width="9.140625" style="240"/>
    <col min="15278" max="15278" width="5" style="240" customWidth="1"/>
    <col min="15279" max="15279" width="4.7109375" style="240" customWidth="1"/>
    <col min="15280" max="15280" width="5" style="240" customWidth="1"/>
    <col min="15281" max="15281" width="19.7109375" style="240" customWidth="1"/>
    <col min="15282" max="15282" width="49.85546875" style="240" customWidth="1"/>
    <col min="15283" max="15283" width="14.5703125" style="240" customWidth="1"/>
    <col min="15284" max="15284" width="13.7109375" style="240" customWidth="1"/>
    <col min="15285" max="15285" width="13.42578125" style="240" customWidth="1"/>
    <col min="15286" max="15286" width="15.42578125" style="240" customWidth="1"/>
    <col min="15287" max="15288" width="10.28515625" style="240" bestFit="1" customWidth="1"/>
    <col min="15289" max="15533" width="9.140625" style="240"/>
    <col min="15534" max="15534" width="5" style="240" customWidth="1"/>
    <col min="15535" max="15535" width="4.7109375" style="240" customWidth="1"/>
    <col min="15536" max="15536" width="5" style="240" customWidth="1"/>
    <col min="15537" max="15537" width="19.7109375" style="240" customWidth="1"/>
    <col min="15538" max="15538" width="49.85546875" style="240" customWidth="1"/>
    <col min="15539" max="15539" width="14.5703125" style="240" customWidth="1"/>
    <col min="15540" max="15540" width="13.7109375" style="240" customWidth="1"/>
    <col min="15541" max="15541" width="13.42578125" style="240" customWidth="1"/>
    <col min="15542" max="15542" width="15.42578125" style="240" customWidth="1"/>
    <col min="15543" max="15544" width="10.28515625" style="240" bestFit="1" customWidth="1"/>
    <col min="15545" max="15789" width="9.140625" style="240"/>
    <col min="15790" max="15790" width="5" style="240" customWidth="1"/>
    <col min="15791" max="15791" width="4.7109375" style="240" customWidth="1"/>
    <col min="15792" max="15792" width="5" style="240" customWidth="1"/>
    <col min="15793" max="15793" width="19.7109375" style="240" customWidth="1"/>
    <col min="15794" max="15794" width="49.85546875" style="240" customWidth="1"/>
    <col min="15795" max="15795" width="14.5703125" style="240" customWidth="1"/>
    <col min="15796" max="15796" width="13.7109375" style="240" customWidth="1"/>
    <col min="15797" max="15797" width="13.42578125" style="240" customWidth="1"/>
    <col min="15798" max="15798" width="15.42578125" style="240" customWidth="1"/>
    <col min="15799" max="15800" width="10.28515625" style="240" bestFit="1" customWidth="1"/>
    <col min="15801" max="16045" width="9.140625" style="240"/>
    <col min="16046" max="16046" width="5" style="240" customWidth="1"/>
    <col min="16047" max="16047" width="4.7109375" style="240" customWidth="1"/>
    <col min="16048" max="16048" width="5" style="240" customWidth="1"/>
    <col min="16049" max="16049" width="19.7109375" style="240" customWidth="1"/>
    <col min="16050" max="16050" width="49.85546875" style="240" customWidth="1"/>
    <col min="16051" max="16051" width="14.5703125" style="240" customWidth="1"/>
    <col min="16052" max="16052" width="13.7109375" style="240" customWidth="1"/>
    <col min="16053" max="16053" width="13.42578125" style="240" customWidth="1"/>
    <col min="16054" max="16054" width="15.42578125" style="240" customWidth="1"/>
    <col min="16055" max="16056" width="10.28515625" style="240" bestFit="1" customWidth="1"/>
    <col min="16057" max="16384" width="9.140625" style="240"/>
  </cols>
  <sheetData>
    <row r="1" spans="1:4">
      <c r="B1" s="240" t="s">
        <v>264</v>
      </c>
      <c r="D1" s="241" t="s">
        <v>77</v>
      </c>
    </row>
    <row r="2" spans="1:4">
      <c r="C2" s="242"/>
      <c r="D2" s="241" t="s">
        <v>72</v>
      </c>
    </row>
    <row r="3" spans="1:4">
      <c r="C3" s="242"/>
      <c r="D3" s="243" t="s">
        <v>75</v>
      </c>
    </row>
    <row r="4" spans="1:4">
      <c r="B4" s="244"/>
      <c r="C4" s="244"/>
      <c r="D4" s="244"/>
    </row>
    <row r="5" spans="1:4" ht="73.150000000000006" customHeight="1">
      <c r="A5" s="362" t="s">
        <v>265</v>
      </c>
      <c r="B5" s="362"/>
      <c r="C5" s="362"/>
      <c r="D5" s="362"/>
    </row>
    <row r="6" spans="1:4">
      <c r="B6" s="245"/>
      <c r="C6" s="245"/>
      <c r="D6" s="245" t="s">
        <v>62</v>
      </c>
    </row>
    <row r="7" spans="1:4" s="247" customFormat="1" ht="105" customHeight="1">
      <c r="A7" s="363" t="s">
        <v>6</v>
      </c>
      <c r="B7" s="364"/>
      <c r="C7" s="365" t="s">
        <v>266</v>
      </c>
      <c r="D7" s="246" t="s">
        <v>267</v>
      </c>
    </row>
    <row r="8" spans="1:4" s="247" customFormat="1">
      <c r="A8" s="246" t="s">
        <v>268</v>
      </c>
      <c r="B8" s="246" t="s">
        <v>269</v>
      </c>
      <c r="C8" s="366"/>
      <c r="D8" s="246" t="s">
        <v>24</v>
      </c>
    </row>
    <row r="9" spans="1:4" s="247" customFormat="1">
      <c r="A9" s="248"/>
      <c r="B9" s="248"/>
      <c r="C9" s="248" t="s">
        <v>270</v>
      </c>
      <c r="D9" s="249">
        <f>+D11</f>
        <v>18079.489999999932</v>
      </c>
    </row>
    <row r="10" spans="1:4" s="247" customFormat="1">
      <c r="A10" s="248"/>
      <c r="B10" s="248"/>
      <c r="C10" s="248" t="s">
        <v>271</v>
      </c>
      <c r="D10" s="249"/>
    </row>
    <row r="11" spans="1:4" s="251" customFormat="1">
      <c r="A11" s="250"/>
      <c r="B11" s="249"/>
      <c r="C11" s="248" t="s">
        <v>272</v>
      </c>
      <c r="D11" s="249">
        <f>+D13</f>
        <v>18079.489999999932</v>
      </c>
    </row>
    <row r="12" spans="1:4" s="251" customFormat="1">
      <c r="A12" s="250"/>
      <c r="B12" s="248"/>
      <c r="C12" s="248" t="s">
        <v>11</v>
      </c>
      <c r="D12" s="249"/>
    </row>
    <row r="13" spans="1:4" ht="34.5">
      <c r="A13" s="252"/>
      <c r="B13" s="248"/>
      <c r="C13" s="248" t="s">
        <v>25</v>
      </c>
      <c r="D13" s="249">
        <f>+D15</f>
        <v>18079.489999999932</v>
      </c>
    </row>
    <row r="14" spans="1:4">
      <c r="A14" s="252"/>
      <c r="B14" s="248"/>
      <c r="C14" s="248" t="s">
        <v>140</v>
      </c>
      <c r="D14" s="249"/>
    </row>
    <row r="15" spans="1:4">
      <c r="A15" s="253">
        <v>1212</v>
      </c>
      <c r="B15" s="252"/>
      <c r="C15" s="248" t="s">
        <v>41</v>
      </c>
      <c r="D15" s="249">
        <f>+D17</f>
        <v>18079.489999999932</v>
      </c>
    </row>
    <row r="16" spans="1:4" s="251" customFormat="1">
      <c r="A16" s="248"/>
      <c r="B16" s="248"/>
      <c r="C16" s="248" t="s">
        <v>11</v>
      </c>
      <c r="D16" s="249"/>
    </row>
    <row r="17" spans="1:4" ht="34.5">
      <c r="A17" s="248"/>
      <c r="B17" s="253">
        <v>12007</v>
      </c>
      <c r="C17" s="248" t="s">
        <v>273</v>
      </c>
      <c r="D17" s="249">
        <f>+D19</f>
        <v>18079.489999999932</v>
      </c>
    </row>
    <row r="18" spans="1:4" s="251" customFormat="1">
      <c r="A18" s="254"/>
      <c r="B18" s="254"/>
      <c r="C18" s="254" t="s">
        <v>12</v>
      </c>
      <c r="D18" s="254"/>
    </row>
    <row r="19" spans="1:4">
      <c r="A19" s="255"/>
      <c r="B19" s="256"/>
      <c r="C19" s="257" t="s">
        <v>274</v>
      </c>
      <c r="D19" s="258">
        <f>+Հ3!G31</f>
        <v>18079.489999999932</v>
      </c>
    </row>
  </sheetData>
  <mergeCells count="3">
    <mergeCell ref="A5:D5"/>
    <mergeCell ref="A7:B7"/>
    <mergeCell ref="C7:C8"/>
  </mergeCells>
  <pageMargins left="0.25" right="0.25" top="0.75" bottom="0.75" header="0.3" footer="0.3"/>
  <pageSetup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zoomScaleNormal="100" zoomScaleSheetLayoutView="90" workbookViewId="0">
      <selection sqref="A1:D1"/>
    </sheetView>
  </sheetViews>
  <sheetFormatPr defaultColWidth="8" defaultRowHeight="17.25" customHeight="1"/>
  <cols>
    <col min="1" max="1" width="7.42578125" style="100" customWidth="1"/>
    <col min="2" max="2" width="8.7109375" style="100" customWidth="1"/>
    <col min="3" max="3" width="66.28515625" style="98" customWidth="1"/>
    <col min="4" max="4" width="47.85546875" style="132" customWidth="1"/>
    <col min="5" max="5" width="9.5703125" style="98" customWidth="1"/>
    <col min="6" max="6" width="16.42578125" style="124" bestFit="1" customWidth="1"/>
    <col min="7" max="7" width="18.28515625" style="124" bestFit="1" customWidth="1"/>
    <col min="8" max="8" width="18.5703125" style="124" bestFit="1" customWidth="1"/>
    <col min="9" max="9" width="16.42578125" style="98" customWidth="1"/>
    <col min="10" max="16384" width="8" style="98"/>
  </cols>
  <sheetData>
    <row r="1" spans="1:8" ht="17.25" customHeight="1">
      <c r="A1" s="367" t="s">
        <v>285</v>
      </c>
      <c r="B1" s="367"/>
      <c r="C1" s="367"/>
      <c r="D1" s="367"/>
    </row>
    <row r="2" spans="1:8" s="126" customFormat="1" ht="16.5" customHeight="1">
      <c r="A2" s="367" t="s">
        <v>72</v>
      </c>
      <c r="B2" s="367"/>
      <c r="C2" s="367"/>
      <c r="D2" s="367"/>
      <c r="E2" s="172"/>
      <c r="F2" s="172"/>
      <c r="G2" s="125"/>
      <c r="H2" s="125"/>
    </row>
    <row r="3" spans="1:8" s="126" customFormat="1" ht="16.5" customHeight="1">
      <c r="A3" s="367" t="s">
        <v>128</v>
      </c>
      <c r="B3" s="367"/>
      <c r="C3" s="367"/>
      <c r="D3" s="367"/>
      <c r="E3" s="172"/>
      <c r="F3" s="172"/>
      <c r="G3" s="125"/>
      <c r="H3" s="125"/>
    </row>
    <row r="4" spans="1:8" s="126" customFormat="1" ht="52.5" customHeight="1">
      <c r="A4" s="368" t="s">
        <v>167</v>
      </c>
      <c r="B4" s="368"/>
      <c r="C4" s="368"/>
      <c r="D4" s="368"/>
      <c r="E4" s="173"/>
      <c r="F4" s="173"/>
      <c r="G4" s="125"/>
      <c r="H4" s="125"/>
    </row>
    <row r="5" spans="1:8" ht="17.25" customHeight="1">
      <c r="A5" s="119"/>
      <c r="B5" s="119"/>
      <c r="C5" s="120"/>
      <c r="D5" s="176" t="s">
        <v>130</v>
      </c>
    </row>
    <row r="6" spans="1:8" ht="47.25" customHeight="1">
      <c r="A6" s="336" t="s">
        <v>131</v>
      </c>
      <c r="B6" s="337"/>
      <c r="C6" s="369" t="s">
        <v>168</v>
      </c>
      <c r="D6" s="112" t="s">
        <v>176</v>
      </c>
    </row>
    <row r="7" spans="1:8" s="100" customFormat="1" ht="17.25" customHeight="1">
      <c r="A7" s="338"/>
      <c r="B7" s="339"/>
      <c r="C7" s="370"/>
      <c r="D7" s="372" t="s">
        <v>24</v>
      </c>
      <c r="F7" s="127"/>
      <c r="G7" s="127"/>
      <c r="H7" s="127"/>
    </row>
    <row r="8" spans="1:8" s="100" customFormat="1" ht="78" customHeight="1">
      <c r="A8" s="177" t="s">
        <v>26</v>
      </c>
      <c r="B8" s="177" t="s">
        <v>27</v>
      </c>
      <c r="C8" s="371"/>
      <c r="D8" s="372"/>
      <c r="F8" s="127"/>
      <c r="G8" s="127"/>
      <c r="H8" s="127"/>
    </row>
    <row r="9" spans="1:8" s="100" customFormat="1" ht="17.25" customHeight="1">
      <c r="A9" s="113"/>
      <c r="B9" s="113"/>
      <c r="C9" s="114" t="s">
        <v>106</v>
      </c>
      <c r="D9" s="103">
        <f>D11</f>
        <v>-332210.19</v>
      </c>
      <c r="F9" s="127"/>
      <c r="G9" s="127"/>
      <c r="H9" s="127"/>
    </row>
    <row r="10" spans="1:8" ht="17.25" customHeight="1">
      <c r="A10" s="113"/>
      <c r="B10" s="113"/>
      <c r="C10" s="114" t="s">
        <v>138</v>
      </c>
      <c r="D10" s="122"/>
    </row>
    <row r="11" spans="1:8" s="102" customFormat="1" ht="34.5" customHeight="1">
      <c r="A11" s="101"/>
      <c r="B11" s="117"/>
      <c r="C11" s="117" t="s">
        <v>139</v>
      </c>
      <c r="D11" s="103">
        <f>D13+D19+D22+D27+D32</f>
        <v>-332210.19</v>
      </c>
      <c r="F11" s="128"/>
      <c r="G11" s="128"/>
      <c r="H11" s="128"/>
    </row>
    <row r="12" spans="1:8" s="102" customFormat="1" ht="17.25" customHeight="1">
      <c r="A12" s="101"/>
      <c r="B12" s="101"/>
      <c r="C12" s="101" t="s">
        <v>140</v>
      </c>
      <c r="D12" s="103"/>
      <c r="F12" s="128"/>
      <c r="G12" s="128"/>
      <c r="H12" s="128"/>
    </row>
    <row r="13" spans="1:8" ht="39" customHeight="1">
      <c r="A13" s="118">
        <v>1004</v>
      </c>
      <c r="B13" s="118">
        <v>31002</v>
      </c>
      <c r="C13" s="109" t="s">
        <v>141</v>
      </c>
      <c r="D13" s="103">
        <f>D15</f>
        <v>-25079.055999999997</v>
      </c>
    </row>
    <row r="14" spans="1:8" ht="17.25" customHeight="1">
      <c r="A14" s="118"/>
      <c r="B14" s="118"/>
      <c r="C14" s="118" t="s">
        <v>169</v>
      </c>
      <c r="D14" s="129"/>
    </row>
    <row r="15" spans="1:8" ht="48.75" customHeight="1">
      <c r="A15" s="118"/>
      <c r="B15" s="118"/>
      <c r="C15" s="174" t="s">
        <v>156</v>
      </c>
      <c r="D15" s="103">
        <f>D17+D18</f>
        <v>-25079.055999999997</v>
      </c>
    </row>
    <row r="16" spans="1:8" ht="17.25" customHeight="1">
      <c r="A16" s="118"/>
      <c r="B16" s="118"/>
      <c r="C16" s="118" t="s">
        <v>170</v>
      </c>
      <c r="D16" s="129"/>
    </row>
    <row r="17" spans="1:8" ht="51.75">
      <c r="A17" s="118"/>
      <c r="B17" s="118"/>
      <c r="C17" s="109" t="s">
        <v>171</v>
      </c>
      <c r="D17" s="129">
        <f>'[1]2'!F15</f>
        <v>-37981.955999999998</v>
      </c>
    </row>
    <row r="18" spans="1:8" ht="34.5">
      <c r="A18" s="118"/>
      <c r="B18" s="118"/>
      <c r="C18" s="109" t="s">
        <v>143</v>
      </c>
      <c r="D18" s="129">
        <f>'[1]2'!F16</f>
        <v>12902.9</v>
      </c>
    </row>
    <row r="19" spans="1:8" ht="39" customHeight="1">
      <c r="A19" s="118">
        <v>1004</v>
      </c>
      <c r="B19" s="118">
        <v>31009</v>
      </c>
      <c r="C19" s="109" t="s">
        <v>144</v>
      </c>
      <c r="D19" s="103">
        <f>D21</f>
        <v>-132573</v>
      </c>
    </row>
    <row r="20" spans="1:8" ht="17.25" customHeight="1">
      <c r="A20" s="118"/>
      <c r="B20" s="118"/>
      <c r="C20" s="118" t="s">
        <v>169</v>
      </c>
      <c r="D20" s="129"/>
    </row>
    <row r="21" spans="1:8" ht="48.75" customHeight="1">
      <c r="A21" s="118"/>
      <c r="B21" s="118"/>
      <c r="C21" s="174" t="s">
        <v>156</v>
      </c>
      <c r="D21" s="103">
        <f>'[1]2'!D17</f>
        <v>-132573</v>
      </c>
    </row>
    <row r="22" spans="1:8" ht="39" customHeight="1">
      <c r="A22" s="118">
        <v>1004</v>
      </c>
      <c r="B22" s="118">
        <v>31012</v>
      </c>
      <c r="C22" s="109" t="s">
        <v>122</v>
      </c>
      <c r="D22" s="103">
        <f>D24</f>
        <v>-39727.485999999997</v>
      </c>
    </row>
    <row r="23" spans="1:8" ht="17.25" customHeight="1">
      <c r="A23" s="118"/>
      <c r="B23" s="118"/>
      <c r="C23" s="118" t="s">
        <v>169</v>
      </c>
      <c r="D23" s="129"/>
    </row>
    <row r="24" spans="1:8" ht="48.75" customHeight="1">
      <c r="A24" s="118"/>
      <c r="B24" s="118"/>
      <c r="C24" s="174" t="s">
        <v>156</v>
      </c>
      <c r="D24" s="103">
        <f>D26</f>
        <v>-39727.485999999997</v>
      </c>
    </row>
    <row r="25" spans="1:8" ht="17.25" customHeight="1">
      <c r="A25" s="118"/>
      <c r="B25" s="118"/>
      <c r="C25" s="118" t="s">
        <v>170</v>
      </c>
      <c r="D25" s="129"/>
    </row>
    <row r="26" spans="1:8" ht="51.75">
      <c r="A26" s="118"/>
      <c r="B26" s="118"/>
      <c r="C26" s="109" t="s">
        <v>145</v>
      </c>
      <c r="D26" s="129">
        <f>'[1]2'!F20</f>
        <v>-39727.485999999997</v>
      </c>
    </row>
    <row r="27" spans="1:8" ht="39" customHeight="1">
      <c r="A27" s="118">
        <v>1004</v>
      </c>
      <c r="B27" s="118">
        <v>31014</v>
      </c>
      <c r="C27" s="109" t="s">
        <v>146</v>
      </c>
      <c r="D27" s="103">
        <f>D29</f>
        <v>-58641.648000000001</v>
      </c>
    </row>
    <row r="28" spans="1:8" ht="17.25" customHeight="1">
      <c r="A28" s="130"/>
      <c r="B28" s="130"/>
      <c r="C28" s="118" t="s">
        <v>169</v>
      </c>
      <c r="D28" s="131"/>
    </row>
    <row r="29" spans="1:8" ht="34.5">
      <c r="A29" s="130"/>
      <c r="B29" s="130"/>
      <c r="C29" s="174" t="s">
        <v>156</v>
      </c>
      <c r="D29" s="129">
        <f>D31</f>
        <v>-58641.648000000001</v>
      </c>
    </row>
    <row r="30" spans="1:8" ht="17.25" customHeight="1">
      <c r="A30" s="130"/>
      <c r="B30" s="130"/>
      <c r="C30" s="118" t="s">
        <v>170</v>
      </c>
      <c r="D30" s="131"/>
    </row>
    <row r="31" spans="1:8" ht="17.25" customHeight="1">
      <c r="A31" s="130"/>
      <c r="B31" s="130"/>
      <c r="C31" s="109" t="s">
        <v>147</v>
      </c>
      <c r="D31" s="112">
        <f>'[1]2'!D23</f>
        <v>-58641.648000000001</v>
      </c>
    </row>
    <row r="32" spans="1:8" s="102" customFormat="1" ht="17.25" customHeight="1">
      <c r="A32" s="118">
        <v>1004</v>
      </c>
      <c r="B32" s="118">
        <v>31020</v>
      </c>
      <c r="C32" s="175" t="str">
        <f>'[2]2'!C13</f>
        <v>Ոռոգման համակարգերի կառուցում</v>
      </c>
      <c r="D32" s="103">
        <f>D34</f>
        <v>-76189</v>
      </c>
      <c r="F32" s="128"/>
      <c r="G32" s="128"/>
      <c r="H32" s="128"/>
    </row>
    <row r="33" spans="1:8" s="102" customFormat="1" ht="17.25" customHeight="1">
      <c r="A33" s="118"/>
      <c r="B33" s="118"/>
      <c r="C33" s="118" t="s">
        <v>169</v>
      </c>
      <c r="D33" s="103"/>
      <c r="F33" s="128"/>
      <c r="G33" s="128"/>
      <c r="H33" s="128"/>
    </row>
    <row r="34" spans="1:8" s="102" customFormat="1" ht="42" customHeight="1">
      <c r="A34" s="118"/>
      <c r="B34" s="118"/>
      <c r="C34" s="174" t="s">
        <v>156</v>
      </c>
      <c r="D34" s="103">
        <f>D36</f>
        <v>-76189</v>
      </c>
      <c r="F34" s="128"/>
      <c r="G34" s="128"/>
      <c r="H34" s="128"/>
    </row>
    <row r="35" spans="1:8" s="102" customFormat="1" ht="17.25" customHeight="1">
      <c r="A35" s="118"/>
      <c r="B35" s="118"/>
      <c r="C35" s="118" t="s">
        <v>170</v>
      </c>
      <c r="D35" s="103"/>
      <c r="F35" s="128"/>
      <c r="G35" s="128"/>
      <c r="H35" s="128"/>
    </row>
    <row r="36" spans="1:8" s="102" customFormat="1" ht="51.75">
      <c r="A36" s="118"/>
      <c r="B36" s="118"/>
      <c r="C36" s="109" t="str">
        <f>'[2]2'!C15</f>
        <v>Երևանի Բուսաբանական այգու ոռոգման ցանցի կառուցում՝ Սարկավագի փողոցի ջրանցքից մինչև Բուսաբանական այգու պարսպի հատված</v>
      </c>
      <c r="D36" s="129">
        <f>'[1]6'!G27</f>
        <v>-76189</v>
      </c>
      <c r="F36" s="128"/>
      <c r="G36" s="128"/>
      <c r="H36" s="128"/>
    </row>
  </sheetData>
  <mergeCells count="7">
    <mergeCell ref="A1:D1"/>
    <mergeCell ref="A2:D2"/>
    <mergeCell ref="A3:D3"/>
    <mergeCell ref="A4:D4"/>
    <mergeCell ref="A6:B7"/>
    <mergeCell ref="C6:C8"/>
    <mergeCell ref="D7:D8"/>
  </mergeCells>
  <pageMargins left="0.7" right="0.23" top="0.75" bottom="0.75" header="0.3" footer="0.3"/>
  <pageSetup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25"/>
  <sheetViews>
    <sheetView topLeftCell="A43" workbookViewId="0">
      <selection activeCell="B46" sqref="B46:C46"/>
    </sheetView>
  </sheetViews>
  <sheetFormatPr defaultColWidth="9.140625" defaultRowHeight="17.25"/>
  <cols>
    <col min="1" max="1" width="4" style="2" customWidth="1"/>
    <col min="2" max="2" width="32.140625" style="2" customWidth="1"/>
    <col min="3" max="3" width="65.42578125" style="2" customWidth="1"/>
    <col min="4" max="4" width="28" style="2" customWidth="1"/>
    <col min="5" max="16384" width="9.140625" style="2"/>
  </cols>
  <sheetData>
    <row r="2" spans="1:4">
      <c r="D2" s="68" t="s">
        <v>286</v>
      </c>
    </row>
    <row r="3" spans="1:4">
      <c r="C3" s="3"/>
      <c r="D3" s="68" t="s">
        <v>78</v>
      </c>
    </row>
    <row r="4" spans="1:4">
      <c r="D4" s="68" t="s">
        <v>79</v>
      </c>
    </row>
    <row r="7" spans="1:4" ht="58.5" customHeight="1">
      <c r="A7" s="389" t="s">
        <v>97</v>
      </c>
      <c r="B7" s="389"/>
      <c r="C7" s="389"/>
      <c r="D7" s="389"/>
    </row>
    <row r="8" spans="1:4">
      <c r="A8" s="392" t="s">
        <v>25</v>
      </c>
      <c r="B8" s="392"/>
      <c r="C8" s="392"/>
    </row>
    <row r="9" spans="1:4" ht="12.75" customHeight="1">
      <c r="A9" s="69"/>
      <c r="B9" s="69"/>
      <c r="C9" s="69"/>
    </row>
    <row r="10" spans="1:4" ht="15" customHeight="1">
      <c r="B10" s="178" t="s">
        <v>83</v>
      </c>
      <c r="C10" s="178"/>
    </row>
    <row r="13" spans="1:4" ht="15.75" customHeight="1">
      <c r="B13" s="197" t="s">
        <v>87</v>
      </c>
      <c r="C13" s="198" t="s">
        <v>88</v>
      </c>
      <c r="D13" s="199"/>
    </row>
    <row r="14" spans="1:4">
      <c r="B14" s="179" t="s">
        <v>177</v>
      </c>
      <c r="C14" s="180" t="s">
        <v>178</v>
      </c>
      <c r="D14" s="181"/>
    </row>
    <row r="15" spans="1:4">
      <c r="B15" s="182"/>
      <c r="C15" s="181"/>
      <c r="D15" s="181"/>
    </row>
    <row r="16" spans="1:4">
      <c r="B16" s="375" t="s">
        <v>90</v>
      </c>
      <c r="C16" s="375"/>
      <c r="D16" s="375"/>
    </row>
    <row r="17" spans="2:4" ht="69">
      <c r="B17" s="12" t="s">
        <v>63</v>
      </c>
      <c r="C17" s="9">
        <v>1004</v>
      </c>
      <c r="D17" s="91" t="s">
        <v>181</v>
      </c>
    </row>
    <row r="18" spans="2:4">
      <c r="B18" s="183" t="s">
        <v>65</v>
      </c>
      <c r="C18" s="184">
        <v>11015</v>
      </c>
      <c r="D18" s="381" t="s">
        <v>5</v>
      </c>
    </row>
    <row r="19" spans="2:4" ht="34.5">
      <c r="B19" s="12" t="s">
        <v>66</v>
      </c>
      <c r="C19" s="9" t="s">
        <v>174</v>
      </c>
      <c r="D19" s="381"/>
    </row>
    <row r="20" spans="2:4" ht="51.75">
      <c r="B20" s="12" t="s">
        <v>67</v>
      </c>
      <c r="C20" s="9" t="s">
        <v>175</v>
      </c>
      <c r="D20" s="381"/>
    </row>
    <row r="21" spans="2:4">
      <c r="B21" s="12" t="s">
        <v>68</v>
      </c>
      <c r="C21" s="146" t="s">
        <v>117</v>
      </c>
      <c r="D21" s="381"/>
    </row>
    <row r="22" spans="2:4" ht="34.5">
      <c r="B22" s="12" t="s">
        <v>40</v>
      </c>
      <c r="C22" s="9" t="s">
        <v>179</v>
      </c>
      <c r="D22" s="382"/>
    </row>
    <row r="23" spans="2:4">
      <c r="B23" s="396" t="s">
        <v>91</v>
      </c>
      <c r="C23" s="397"/>
      <c r="D23" s="12"/>
    </row>
    <row r="24" spans="2:4">
      <c r="B24" s="398" t="s">
        <v>180</v>
      </c>
      <c r="C24" s="399"/>
      <c r="D24" s="185">
        <v>-1</v>
      </c>
    </row>
    <row r="25" spans="2:4">
      <c r="B25" s="400" t="s">
        <v>92</v>
      </c>
      <c r="C25" s="400"/>
      <c r="D25" s="186">
        <v>-2500</v>
      </c>
    </row>
    <row r="26" spans="2:4">
      <c r="B26" s="187"/>
      <c r="C26" s="187"/>
      <c r="D26" s="188"/>
    </row>
    <row r="27" spans="2:4">
      <c r="B27" s="385" t="s">
        <v>63</v>
      </c>
      <c r="C27" s="387" t="s">
        <v>177</v>
      </c>
      <c r="D27" s="380" t="s">
        <v>181</v>
      </c>
    </row>
    <row r="28" spans="2:4">
      <c r="B28" s="386"/>
      <c r="C28" s="388"/>
      <c r="D28" s="380"/>
    </row>
    <row r="29" spans="2:4">
      <c r="B29" s="92" t="s">
        <v>65</v>
      </c>
      <c r="C29" s="189">
        <v>31002</v>
      </c>
      <c r="D29" s="381" t="s">
        <v>5</v>
      </c>
    </row>
    <row r="30" spans="2:4">
      <c r="B30" s="92" t="s">
        <v>66</v>
      </c>
      <c r="C30" s="9" t="s">
        <v>182</v>
      </c>
      <c r="D30" s="381"/>
    </row>
    <row r="31" spans="2:4">
      <c r="B31" s="92" t="s">
        <v>67</v>
      </c>
      <c r="C31" s="9" t="s">
        <v>182</v>
      </c>
      <c r="D31" s="381"/>
    </row>
    <row r="32" spans="2:4" ht="34.5">
      <c r="B32" s="92" t="s">
        <v>68</v>
      </c>
      <c r="C32" s="90" t="s">
        <v>183</v>
      </c>
      <c r="D32" s="381"/>
    </row>
    <row r="33" spans="2:4" ht="51.75">
      <c r="B33" s="92" t="s">
        <v>184</v>
      </c>
      <c r="C33" s="90" t="s">
        <v>185</v>
      </c>
      <c r="D33" s="382"/>
    </row>
    <row r="34" spans="2:4">
      <c r="B34" s="383" t="s">
        <v>91</v>
      </c>
      <c r="C34" s="384"/>
      <c r="D34" s="190"/>
    </row>
    <row r="35" spans="2:4">
      <c r="B35" s="373" t="s">
        <v>186</v>
      </c>
      <c r="C35" s="374"/>
      <c r="D35" s="140">
        <v>-90</v>
      </c>
    </row>
    <row r="36" spans="2:4">
      <c r="B36" s="373" t="s">
        <v>92</v>
      </c>
      <c r="C36" s="374"/>
      <c r="D36" s="140">
        <f>+Հ3!G81</f>
        <v>-25079.055999999997</v>
      </c>
    </row>
    <row r="37" spans="2:4">
      <c r="B37" s="187"/>
      <c r="C37" s="187"/>
      <c r="D37" s="188"/>
    </row>
    <row r="38" spans="2:4">
      <c r="B38" s="385" t="s">
        <v>63</v>
      </c>
      <c r="C38" s="387" t="s">
        <v>177</v>
      </c>
      <c r="D38" s="380" t="s">
        <v>181</v>
      </c>
    </row>
    <row r="39" spans="2:4">
      <c r="B39" s="386"/>
      <c r="C39" s="388"/>
      <c r="D39" s="380"/>
    </row>
    <row r="40" spans="2:4">
      <c r="B40" s="92" t="s">
        <v>65</v>
      </c>
      <c r="C40" s="189">
        <v>31009</v>
      </c>
      <c r="D40" s="381" t="s">
        <v>5</v>
      </c>
    </row>
    <row r="41" spans="2:4" ht="34.5">
      <c r="B41" s="92" t="s">
        <v>66</v>
      </c>
      <c r="C41" s="9" t="s">
        <v>187</v>
      </c>
      <c r="D41" s="381"/>
    </row>
    <row r="42" spans="2:4" ht="51.75">
      <c r="B42" s="92" t="s">
        <v>67</v>
      </c>
      <c r="C42" s="9" t="s">
        <v>188</v>
      </c>
      <c r="D42" s="381"/>
    </row>
    <row r="43" spans="2:4" ht="34.5">
      <c r="B43" s="92" t="s">
        <v>68</v>
      </c>
      <c r="C43" s="90" t="s">
        <v>183</v>
      </c>
      <c r="D43" s="381"/>
    </row>
    <row r="44" spans="2:4" ht="51.75">
      <c r="B44" s="92" t="s">
        <v>184</v>
      </c>
      <c r="C44" s="90" t="s">
        <v>185</v>
      </c>
      <c r="D44" s="382"/>
    </row>
    <row r="45" spans="2:4">
      <c r="B45" s="383" t="s">
        <v>91</v>
      </c>
      <c r="C45" s="384"/>
      <c r="D45" s="190"/>
    </row>
    <row r="46" spans="2:4">
      <c r="B46" s="373" t="s">
        <v>189</v>
      </c>
      <c r="C46" s="374"/>
      <c r="D46" s="191">
        <v>-31</v>
      </c>
    </row>
    <row r="47" spans="2:4">
      <c r="B47" s="373" t="s">
        <v>92</v>
      </c>
      <c r="C47" s="374"/>
      <c r="D47" s="140">
        <f>+Հ3!G90</f>
        <v>-132573</v>
      </c>
    </row>
    <row r="48" spans="2:4">
      <c r="B48" s="187"/>
      <c r="C48" s="187"/>
      <c r="D48" s="188"/>
    </row>
    <row r="49" spans="2:4">
      <c r="B49" s="385" t="s">
        <v>63</v>
      </c>
      <c r="C49" s="387" t="s">
        <v>177</v>
      </c>
      <c r="D49" s="380" t="s">
        <v>181</v>
      </c>
    </row>
    <row r="50" spans="2:4">
      <c r="B50" s="386"/>
      <c r="C50" s="388"/>
      <c r="D50" s="380"/>
    </row>
    <row r="51" spans="2:4">
      <c r="B51" s="92" t="s">
        <v>65</v>
      </c>
      <c r="C51" s="189">
        <v>31012</v>
      </c>
      <c r="D51" s="381" t="s">
        <v>5</v>
      </c>
    </row>
    <row r="52" spans="2:4" ht="34.5">
      <c r="B52" s="92" t="s">
        <v>66</v>
      </c>
      <c r="C52" s="9" t="s">
        <v>122</v>
      </c>
      <c r="D52" s="381"/>
    </row>
    <row r="53" spans="2:4" ht="51.75">
      <c r="B53" s="92" t="s">
        <v>67</v>
      </c>
      <c r="C53" s="9" t="s">
        <v>123</v>
      </c>
      <c r="D53" s="381"/>
    </row>
    <row r="54" spans="2:4" ht="34.5">
      <c r="B54" s="92" t="s">
        <v>68</v>
      </c>
      <c r="C54" s="90" t="s">
        <v>183</v>
      </c>
      <c r="D54" s="381"/>
    </row>
    <row r="55" spans="2:4" ht="51.75">
      <c r="B55" s="92" t="s">
        <v>184</v>
      </c>
      <c r="C55" s="90" t="s">
        <v>185</v>
      </c>
      <c r="D55" s="382"/>
    </row>
    <row r="56" spans="2:4">
      <c r="B56" s="383" t="s">
        <v>91</v>
      </c>
      <c r="C56" s="384"/>
      <c r="D56" s="190"/>
    </row>
    <row r="57" spans="2:4">
      <c r="B57" s="373" t="s">
        <v>190</v>
      </c>
      <c r="C57" s="374"/>
      <c r="D57" s="140">
        <v>-800</v>
      </c>
    </row>
    <row r="58" spans="2:4">
      <c r="B58" s="373" t="s">
        <v>191</v>
      </c>
      <c r="C58" s="374"/>
      <c r="D58" s="140">
        <v>-75</v>
      </c>
    </row>
    <row r="59" spans="2:4">
      <c r="B59" s="373" t="s">
        <v>92</v>
      </c>
      <c r="C59" s="374"/>
      <c r="D59" s="140">
        <f>+Հ3!G99</f>
        <v>-39727.485999999997</v>
      </c>
    </row>
    <row r="60" spans="2:4">
      <c r="B60" s="192"/>
      <c r="C60" s="192"/>
      <c r="D60" s="192"/>
    </row>
    <row r="61" spans="2:4">
      <c r="B61" s="385" t="s">
        <v>63</v>
      </c>
      <c r="C61" s="378" t="s">
        <v>177</v>
      </c>
      <c r="D61" s="380" t="s">
        <v>181</v>
      </c>
    </row>
    <row r="62" spans="2:4">
      <c r="B62" s="386"/>
      <c r="C62" s="379"/>
      <c r="D62" s="380"/>
    </row>
    <row r="63" spans="2:4">
      <c r="B63" s="92" t="s">
        <v>65</v>
      </c>
      <c r="C63" s="193">
        <v>31014</v>
      </c>
      <c r="D63" s="381" t="s">
        <v>5</v>
      </c>
    </row>
    <row r="64" spans="2:4" ht="34.5">
      <c r="B64" s="92" t="s">
        <v>66</v>
      </c>
      <c r="C64" s="9" t="s">
        <v>192</v>
      </c>
      <c r="D64" s="381"/>
    </row>
    <row r="65" spans="2:4" ht="34.5">
      <c r="B65" s="92" t="s">
        <v>67</v>
      </c>
      <c r="C65" s="9" t="s">
        <v>193</v>
      </c>
      <c r="D65" s="381"/>
    </row>
    <row r="66" spans="2:4" ht="34.5">
      <c r="B66" s="92" t="s">
        <v>68</v>
      </c>
      <c r="C66" s="93" t="s">
        <v>183</v>
      </c>
      <c r="D66" s="381"/>
    </row>
    <row r="67" spans="2:4" ht="51.75">
      <c r="B67" s="92" t="s">
        <v>184</v>
      </c>
      <c r="C67" s="194" t="s">
        <v>194</v>
      </c>
      <c r="D67" s="382"/>
    </row>
    <row r="68" spans="2:4">
      <c r="B68" s="383" t="s">
        <v>91</v>
      </c>
      <c r="C68" s="384"/>
      <c r="D68" s="190"/>
    </row>
    <row r="69" spans="2:4">
      <c r="B69" s="373" t="s">
        <v>195</v>
      </c>
      <c r="C69" s="374"/>
      <c r="D69" s="140">
        <v>-1</v>
      </c>
    </row>
    <row r="70" spans="2:4">
      <c r="B70" s="373" t="s">
        <v>92</v>
      </c>
      <c r="C70" s="374"/>
      <c r="D70" s="140">
        <f>+Հ3!G108</f>
        <v>-58641.648000000001</v>
      </c>
    </row>
    <row r="71" spans="2:4">
      <c r="B71" s="192"/>
      <c r="C71" s="192"/>
      <c r="D71" s="192"/>
    </row>
    <row r="72" spans="2:4">
      <c r="B72" s="376" t="s">
        <v>63</v>
      </c>
      <c r="C72" s="378" t="s">
        <v>177</v>
      </c>
      <c r="D72" s="380" t="s">
        <v>181</v>
      </c>
    </row>
    <row r="73" spans="2:4">
      <c r="B73" s="377"/>
      <c r="C73" s="379"/>
      <c r="D73" s="380"/>
    </row>
    <row r="74" spans="2:4">
      <c r="B74" s="195" t="s">
        <v>65</v>
      </c>
      <c r="C74" s="193">
        <v>31020</v>
      </c>
      <c r="D74" s="381" t="s">
        <v>5</v>
      </c>
    </row>
    <row r="75" spans="2:4">
      <c r="B75" s="93" t="s">
        <v>66</v>
      </c>
      <c r="C75" s="9" t="s">
        <v>148</v>
      </c>
      <c r="D75" s="381"/>
    </row>
    <row r="76" spans="2:4" ht="34.5">
      <c r="B76" s="93" t="s">
        <v>67</v>
      </c>
      <c r="C76" s="9" t="s">
        <v>196</v>
      </c>
      <c r="D76" s="381"/>
    </row>
    <row r="77" spans="2:4" ht="34.5">
      <c r="B77" s="93" t="s">
        <v>68</v>
      </c>
      <c r="C77" s="93" t="s">
        <v>197</v>
      </c>
      <c r="D77" s="381"/>
    </row>
    <row r="78" spans="2:4" ht="51.75">
      <c r="B78" s="93" t="s">
        <v>184</v>
      </c>
      <c r="C78" s="194" t="s">
        <v>179</v>
      </c>
      <c r="D78" s="382"/>
    </row>
    <row r="79" spans="2:4">
      <c r="B79" s="383" t="s">
        <v>91</v>
      </c>
      <c r="C79" s="384"/>
      <c r="D79" s="190"/>
    </row>
    <row r="80" spans="2:4">
      <c r="B80" s="373" t="s">
        <v>198</v>
      </c>
      <c r="C80" s="374"/>
      <c r="D80" s="140">
        <v>-747</v>
      </c>
    </row>
    <row r="81" spans="2:4">
      <c r="B81" s="373" t="s">
        <v>92</v>
      </c>
      <c r="C81" s="374"/>
      <c r="D81" s="140">
        <f>+Հ3!G117</f>
        <v>-76189</v>
      </c>
    </row>
    <row r="82" spans="2:4">
      <c r="B82" s="268"/>
      <c r="C82" s="268"/>
      <c r="D82" s="196"/>
    </row>
    <row r="83" spans="2:4">
      <c r="B83" s="196"/>
      <c r="C83" s="196"/>
      <c r="D83" s="196"/>
    </row>
    <row r="84" spans="2:4">
      <c r="B84" s="30" t="s">
        <v>87</v>
      </c>
      <c r="C84" s="30" t="s">
        <v>88</v>
      </c>
    </row>
    <row r="85" spans="2:4">
      <c r="B85" s="31" t="s">
        <v>289</v>
      </c>
      <c r="C85" s="32" t="s">
        <v>290</v>
      </c>
    </row>
    <row r="86" spans="2:4" s="72" customFormat="1"/>
    <row r="87" spans="2:4" ht="75.75" customHeight="1">
      <c r="B87" s="33" t="s">
        <v>63</v>
      </c>
      <c r="C87" s="34" t="s">
        <v>289</v>
      </c>
      <c r="D87" s="65" t="s">
        <v>181</v>
      </c>
    </row>
    <row r="88" spans="2:4" ht="24.75" customHeight="1">
      <c r="B88" s="33" t="s">
        <v>65</v>
      </c>
      <c r="C88" s="36" t="s">
        <v>291</v>
      </c>
      <c r="D88" s="64" t="s">
        <v>5</v>
      </c>
    </row>
    <row r="89" spans="2:4" ht="69">
      <c r="B89" s="33" t="s">
        <v>66</v>
      </c>
      <c r="C89" s="37" t="s">
        <v>292</v>
      </c>
      <c r="D89" s="35"/>
    </row>
    <row r="90" spans="2:4" ht="77.25" customHeight="1">
      <c r="B90" s="33" t="s">
        <v>67</v>
      </c>
      <c r="C90" s="38" t="s">
        <v>293</v>
      </c>
      <c r="D90" s="35"/>
    </row>
    <row r="91" spans="2:4">
      <c r="B91" s="33" t="s">
        <v>68</v>
      </c>
      <c r="C91" s="37" t="s">
        <v>69</v>
      </c>
      <c r="D91" s="35"/>
    </row>
    <row r="92" spans="2:4" ht="34.5">
      <c r="B92" s="5" t="s">
        <v>294</v>
      </c>
      <c r="C92" s="39" t="s">
        <v>295</v>
      </c>
      <c r="D92" s="35"/>
    </row>
    <row r="93" spans="2:4" ht="22.5" customHeight="1">
      <c r="B93" s="393" t="s">
        <v>0</v>
      </c>
      <c r="C93" s="393"/>
      <c r="D93" s="35"/>
    </row>
    <row r="94" spans="2:4">
      <c r="B94" s="390" t="s">
        <v>3</v>
      </c>
      <c r="C94" s="391"/>
      <c r="D94" s="29">
        <f>+Հ3!G134</f>
        <v>-65000</v>
      </c>
    </row>
    <row r="95" spans="2:4">
      <c r="B95" s="187"/>
      <c r="C95" s="269"/>
    </row>
    <row r="96" spans="2:4">
      <c r="B96" s="196"/>
      <c r="C96" s="196"/>
      <c r="D96" s="196"/>
    </row>
    <row r="97" spans="2:4">
      <c r="B97" s="30" t="s">
        <v>1</v>
      </c>
      <c r="C97" s="30" t="s">
        <v>2</v>
      </c>
    </row>
    <row r="98" spans="2:4">
      <c r="B98" s="31">
        <v>1212</v>
      </c>
      <c r="C98" s="32" t="s">
        <v>54</v>
      </c>
    </row>
    <row r="100" spans="2:4">
      <c r="B100" s="375" t="s">
        <v>90</v>
      </c>
      <c r="C100" s="375"/>
      <c r="D100" s="375"/>
    </row>
    <row r="101" spans="2:4" s="72" customFormat="1"/>
    <row r="102" spans="2:4" s="72" customFormat="1" ht="69">
      <c r="B102" s="259" t="s">
        <v>63</v>
      </c>
      <c r="C102" s="60" t="s">
        <v>64</v>
      </c>
      <c r="D102" s="260" t="s">
        <v>275</v>
      </c>
    </row>
    <row r="103" spans="2:4" s="72" customFormat="1">
      <c r="B103" s="259" t="s">
        <v>65</v>
      </c>
      <c r="C103" s="60" t="s">
        <v>276</v>
      </c>
      <c r="D103" s="261" t="s">
        <v>24</v>
      </c>
    </row>
    <row r="104" spans="2:4" s="72" customFormat="1" ht="34.5">
      <c r="B104" s="259" t="s">
        <v>66</v>
      </c>
      <c r="C104" s="60" t="s">
        <v>277</v>
      </c>
      <c r="D104" s="262"/>
    </row>
    <row r="105" spans="2:4" s="72" customFormat="1" ht="34.5">
      <c r="B105" s="263" t="s">
        <v>67</v>
      </c>
      <c r="C105" s="60" t="s">
        <v>277</v>
      </c>
      <c r="D105" s="76"/>
    </row>
    <row r="106" spans="2:4" s="72" customFormat="1">
      <c r="B106" s="263" t="s">
        <v>68</v>
      </c>
      <c r="C106" s="60" t="s">
        <v>69</v>
      </c>
      <c r="D106" s="76"/>
    </row>
    <row r="107" spans="2:4" s="72" customFormat="1" ht="34.5">
      <c r="B107" s="263" t="s">
        <v>40</v>
      </c>
      <c r="C107" s="60" t="s">
        <v>278</v>
      </c>
      <c r="D107" s="77"/>
    </row>
    <row r="108" spans="2:4" s="72" customFormat="1">
      <c r="B108" s="394" t="s">
        <v>0</v>
      </c>
      <c r="C108" s="395"/>
      <c r="D108" s="77"/>
    </row>
    <row r="109" spans="2:4" s="72" customFormat="1">
      <c r="B109" s="264" t="s">
        <v>92</v>
      </c>
      <c r="C109" s="265"/>
      <c r="D109" s="266">
        <f>+Հ4!D19</f>
        <v>18079.489999999932</v>
      </c>
    </row>
    <row r="110" spans="2:4" s="72" customFormat="1"/>
    <row r="111" spans="2:4" ht="75.75" customHeight="1">
      <c r="B111" s="33" t="s">
        <v>63</v>
      </c>
      <c r="C111" s="34" t="s">
        <v>64</v>
      </c>
      <c r="D111" s="65" t="s">
        <v>84</v>
      </c>
    </row>
    <row r="112" spans="2:4" ht="24.75" customHeight="1">
      <c r="B112" s="33" t="s">
        <v>65</v>
      </c>
      <c r="C112" s="36">
        <v>12025</v>
      </c>
      <c r="D112" s="64" t="s">
        <v>5</v>
      </c>
    </row>
    <row r="113" spans="2:4" ht="34.5">
      <c r="B113" s="33" t="s">
        <v>66</v>
      </c>
      <c r="C113" s="37" t="s">
        <v>50</v>
      </c>
      <c r="D113" s="35"/>
    </row>
    <row r="114" spans="2:4" ht="77.25" customHeight="1">
      <c r="B114" s="33" t="s">
        <v>67</v>
      </c>
      <c r="C114" s="38" t="s">
        <v>85</v>
      </c>
      <c r="D114" s="35"/>
    </row>
    <row r="115" spans="2:4">
      <c r="B115" s="33" t="s">
        <v>68</v>
      </c>
      <c r="C115" s="37" t="s">
        <v>69</v>
      </c>
      <c r="D115" s="35"/>
    </row>
    <row r="116" spans="2:4" ht="34.5">
      <c r="B116" s="5" t="s">
        <v>96</v>
      </c>
      <c r="C116" s="39" t="s">
        <v>70</v>
      </c>
      <c r="D116" s="35"/>
    </row>
    <row r="117" spans="2:4" ht="22.5" customHeight="1">
      <c r="B117" s="393" t="s">
        <v>0</v>
      </c>
      <c r="C117" s="393"/>
      <c r="D117" s="35"/>
    </row>
    <row r="118" spans="2:4">
      <c r="B118" s="390" t="s">
        <v>3</v>
      </c>
      <c r="C118" s="391"/>
      <c r="D118" s="29">
        <f>+Հ3!G32</f>
        <v>381630.7</v>
      </c>
    </row>
    <row r="120" spans="2:4" ht="13.5" customHeight="1">
      <c r="B120" s="41"/>
      <c r="C120" s="41"/>
      <c r="D120" s="40"/>
    </row>
    <row r="121" spans="2:4">
      <c r="B121" s="41"/>
      <c r="C121" s="41"/>
      <c r="D121" s="42"/>
    </row>
    <row r="122" spans="2:4">
      <c r="B122" s="41"/>
      <c r="C122" s="41"/>
      <c r="D122" s="42"/>
    </row>
    <row r="123" spans="2:4">
      <c r="B123" s="63" t="s">
        <v>28</v>
      </c>
      <c r="D123" s="43"/>
    </row>
    <row r="124" spans="2:4">
      <c r="B124" s="63" t="s">
        <v>80</v>
      </c>
    </row>
    <row r="125" spans="2:4">
      <c r="B125" s="63" t="s">
        <v>81</v>
      </c>
      <c r="C125" s="3"/>
      <c r="D125" s="68" t="s">
        <v>82</v>
      </c>
    </row>
  </sheetData>
  <mergeCells count="49">
    <mergeCell ref="A7:D7"/>
    <mergeCell ref="B118:C118"/>
    <mergeCell ref="A8:C8"/>
    <mergeCell ref="B117:C117"/>
    <mergeCell ref="B108:C108"/>
    <mergeCell ref="B93:C93"/>
    <mergeCell ref="B94:C94"/>
    <mergeCell ref="B16:D16"/>
    <mergeCell ref="D18:D22"/>
    <mergeCell ref="B23:C23"/>
    <mergeCell ref="B24:C24"/>
    <mergeCell ref="B25:C25"/>
    <mergeCell ref="B27:B28"/>
    <mergeCell ref="C27:C28"/>
    <mergeCell ref="D27:D28"/>
    <mergeCell ref="D29:D33"/>
    <mergeCell ref="B34:C34"/>
    <mergeCell ref="B35:C35"/>
    <mergeCell ref="B36:C36"/>
    <mergeCell ref="B38:B39"/>
    <mergeCell ref="C38:C39"/>
    <mergeCell ref="D38:D39"/>
    <mergeCell ref="D40:D44"/>
    <mergeCell ref="B45:C45"/>
    <mergeCell ref="B46:C46"/>
    <mergeCell ref="B47:C47"/>
    <mergeCell ref="B49:B50"/>
    <mergeCell ref="C49:C50"/>
    <mergeCell ref="D49:D50"/>
    <mergeCell ref="D51:D55"/>
    <mergeCell ref="B56:C56"/>
    <mergeCell ref="B57:C57"/>
    <mergeCell ref="B58:C58"/>
    <mergeCell ref="B59:C59"/>
    <mergeCell ref="B61:B62"/>
    <mergeCell ref="C61:C62"/>
    <mergeCell ref="D61:D62"/>
    <mergeCell ref="D63:D67"/>
    <mergeCell ref="B68:C68"/>
    <mergeCell ref="B69:C69"/>
    <mergeCell ref="B70:C70"/>
    <mergeCell ref="B80:C80"/>
    <mergeCell ref="B81:C81"/>
    <mergeCell ref="B100:D100"/>
    <mergeCell ref="B72:B73"/>
    <mergeCell ref="C72:C73"/>
    <mergeCell ref="D72:D73"/>
    <mergeCell ref="D74:D78"/>
    <mergeCell ref="B79:C79"/>
  </mergeCells>
  <pageMargins left="0" right="0" top="0.19685039370078741" bottom="0.19685039370078741" header="0.19685039370078741" footer="0.19685039370078741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91"/>
  <sheetViews>
    <sheetView topLeftCell="A48" workbookViewId="0">
      <selection activeCell="D55" sqref="D55:D59"/>
    </sheetView>
  </sheetViews>
  <sheetFormatPr defaultRowHeight="17.25"/>
  <cols>
    <col min="1" max="1" width="9.140625" style="44"/>
    <col min="2" max="2" width="28.7109375" style="44" customWidth="1"/>
    <col min="3" max="3" width="59.7109375" style="44" customWidth="1"/>
    <col min="4" max="4" width="29.5703125" style="44" customWidth="1"/>
    <col min="5" max="16384" width="9.140625" style="44"/>
  </cols>
  <sheetData>
    <row r="1" spans="2:84">
      <c r="D1" s="25" t="s">
        <v>287</v>
      </c>
    </row>
    <row r="2" spans="2:84">
      <c r="D2" s="25" t="s">
        <v>72</v>
      </c>
    </row>
    <row r="3" spans="2:84">
      <c r="D3" s="27" t="s">
        <v>75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</row>
    <row r="4" spans="2:84">
      <c r="D4" s="279"/>
      <c r="E4" s="279"/>
    </row>
    <row r="6" spans="2:84" s="280" customFormat="1" ht="57.75" customHeight="1">
      <c r="B6" s="413" t="s">
        <v>303</v>
      </c>
      <c r="C6" s="413"/>
      <c r="D6" s="413"/>
    </row>
    <row r="8" spans="2:84">
      <c r="B8" s="281"/>
      <c r="C8" s="281"/>
      <c r="D8" s="282" t="s">
        <v>301</v>
      </c>
    </row>
    <row r="9" spans="2:84">
      <c r="B9" s="283" t="s">
        <v>302</v>
      </c>
      <c r="C9" s="283"/>
      <c r="D9" s="281"/>
    </row>
    <row r="10" spans="2:84" s="57" customFormat="1">
      <c r="B10" s="284"/>
      <c r="C10" s="284"/>
      <c r="D10" s="284"/>
    </row>
    <row r="11" spans="2:84" s="57" customFormat="1">
      <c r="B11" s="285" t="s">
        <v>87</v>
      </c>
      <c r="C11" s="285" t="s">
        <v>88</v>
      </c>
    </row>
    <row r="12" spans="2:84" s="57" customFormat="1">
      <c r="B12" s="286" t="s">
        <v>289</v>
      </c>
      <c r="C12" s="287" t="s">
        <v>290</v>
      </c>
    </row>
    <row r="13" spans="2:84" s="72" customFormat="1"/>
    <row r="14" spans="2:84" ht="17.25" customHeight="1">
      <c r="B14" s="288" t="s">
        <v>90</v>
      </c>
      <c r="C14" s="49"/>
    </row>
    <row r="15" spans="2:84" s="57" customFormat="1" ht="75.75" customHeight="1">
      <c r="B15" s="289" t="s">
        <v>63</v>
      </c>
      <c r="C15" s="290" t="s">
        <v>289</v>
      </c>
      <c r="D15" s="291" t="s">
        <v>181</v>
      </c>
    </row>
    <row r="16" spans="2:84" s="57" customFormat="1" ht="24.75" customHeight="1">
      <c r="B16" s="289" t="s">
        <v>65</v>
      </c>
      <c r="C16" s="292" t="s">
        <v>291</v>
      </c>
      <c r="D16" s="293" t="s">
        <v>5</v>
      </c>
    </row>
    <row r="17" spans="2:4" s="57" customFormat="1" ht="69">
      <c r="B17" s="289" t="s">
        <v>66</v>
      </c>
      <c r="C17" s="292" t="s">
        <v>292</v>
      </c>
      <c r="D17" s="294"/>
    </row>
    <row r="18" spans="2:4" s="57" customFormat="1" ht="77.25" customHeight="1">
      <c r="B18" s="289" t="s">
        <v>67</v>
      </c>
      <c r="C18" s="295" t="s">
        <v>293</v>
      </c>
      <c r="D18" s="294"/>
    </row>
    <row r="19" spans="2:4" s="57" customFormat="1">
      <c r="B19" s="289" t="s">
        <v>68</v>
      </c>
      <c r="C19" s="292" t="s">
        <v>69</v>
      </c>
      <c r="D19" s="294"/>
    </row>
    <row r="20" spans="2:4" s="57" customFormat="1" ht="51.75">
      <c r="B20" s="296" t="s">
        <v>294</v>
      </c>
      <c r="C20" s="297" t="s">
        <v>295</v>
      </c>
      <c r="D20" s="294"/>
    </row>
    <row r="21" spans="2:4" s="57" customFormat="1" ht="22.5" customHeight="1">
      <c r="B21" s="419" t="s">
        <v>0</v>
      </c>
      <c r="C21" s="419"/>
      <c r="D21" s="294"/>
    </row>
    <row r="22" spans="2:4" s="57" customFormat="1">
      <c r="B22" s="420" t="s">
        <v>3</v>
      </c>
      <c r="C22" s="421"/>
      <c r="D22" s="298">
        <f>+'Հ 6'!D94</f>
        <v>-65000</v>
      </c>
    </row>
    <row r="23" spans="2:4" s="57" customFormat="1">
      <c r="B23" s="299"/>
      <c r="C23" s="299"/>
      <c r="D23" s="300"/>
    </row>
    <row r="24" spans="2:4" s="57" customFormat="1">
      <c r="B24" s="299"/>
      <c r="C24" s="299"/>
      <c r="D24" s="300"/>
    </row>
    <row r="25" spans="2:4">
      <c r="B25" s="281"/>
      <c r="C25" s="281"/>
      <c r="D25" s="282" t="s">
        <v>199</v>
      </c>
    </row>
    <row r="26" spans="2:4">
      <c r="B26" s="283" t="s">
        <v>200</v>
      </c>
      <c r="C26" s="283"/>
      <c r="D26" s="281"/>
    </row>
    <row r="27" spans="2:4">
      <c r="B27" s="283"/>
      <c r="C27" s="283"/>
      <c r="D27" s="281"/>
    </row>
    <row r="28" spans="2:4">
      <c r="B28" s="267" t="s">
        <v>87</v>
      </c>
      <c r="C28" s="301" t="s">
        <v>88</v>
      </c>
    </row>
    <row r="29" spans="2:4">
      <c r="B29" s="267" t="s">
        <v>177</v>
      </c>
      <c r="C29" s="301" t="s">
        <v>178</v>
      </c>
    </row>
    <row r="30" spans="2:4">
      <c r="B30" s="49"/>
      <c r="C30" s="302"/>
    </row>
    <row r="31" spans="2:4" ht="17.25" customHeight="1">
      <c r="B31" s="288" t="s">
        <v>90</v>
      </c>
      <c r="C31" s="49"/>
    </row>
    <row r="32" spans="2:4" ht="71.25" customHeight="1">
      <c r="B32" s="303" t="s">
        <v>63</v>
      </c>
      <c r="C32" s="304">
        <v>1004</v>
      </c>
      <c r="D32" s="305" t="s">
        <v>181</v>
      </c>
    </row>
    <row r="33" spans="2:4">
      <c r="B33" s="60" t="s">
        <v>65</v>
      </c>
      <c r="C33" s="58">
        <v>11015</v>
      </c>
      <c r="D33" s="332" t="s">
        <v>5</v>
      </c>
    </row>
    <row r="34" spans="2:4" ht="51.75">
      <c r="B34" s="60" t="s">
        <v>66</v>
      </c>
      <c r="C34" s="58" t="s">
        <v>174</v>
      </c>
      <c r="D34" s="332"/>
    </row>
    <row r="35" spans="2:4" ht="51.75">
      <c r="B35" s="60" t="s">
        <v>67</v>
      </c>
      <c r="C35" s="58" t="s">
        <v>175</v>
      </c>
      <c r="D35" s="332"/>
    </row>
    <row r="36" spans="2:4">
      <c r="B36" s="60" t="s">
        <v>68</v>
      </c>
      <c r="C36" s="146" t="s">
        <v>117</v>
      </c>
      <c r="D36" s="332"/>
    </row>
    <row r="37" spans="2:4" ht="51.75">
      <c r="B37" s="60" t="s">
        <v>40</v>
      </c>
      <c r="C37" s="58" t="s">
        <v>179</v>
      </c>
      <c r="D37" s="332"/>
    </row>
    <row r="38" spans="2:4">
      <c r="B38" s="422" t="s">
        <v>91</v>
      </c>
      <c r="C38" s="423"/>
      <c r="D38" s="60"/>
    </row>
    <row r="39" spans="2:4">
      <c r="B39" s="398" t="s">
        <v>180</v>
      </c>
      <c r="C39" s="399"/>
      <c r="D39" s="306">
        <v>-1</v>
      </c>
    </row>
    <row r="40" spans="2:4">
      <c r="B40" s="415" t="s">
        <v>92</v>
      </c>
      <c r="C40" s="415"/>
      <c r="D40" s="307">
        <v>-2500</v>
      </c>
    </row>
    <row r="41" spans="2:4">
      <c r="B41" s="281"/>
      <c r="C41" s="281"/>
      <c r="D41" s="308"/>
    </row>
    <row r="42" spans="2:4" ht="35.25" customHeight="1">
      <c r="B42" s="403" t="s">
        <v>63</v>
      </c>
      <c r="C42" s="405" t="s">
        <v>177</v>
      </c>
      <c r="D42" s="332" t="s">
        <v>181</v>
      </c>
    </row>
    <row r="43" spans="2:4" ht="36" customHeight="1">
      <c r="B43" s="404"/>
      <c r="C43" s="406"/>
      <c r="D43" s="332"/>
    </row>
    <row r="44" spans="2:4">
      <c r="B44" s="60" t="s">
        <v>65</v>
      </c>
      <c r="C44" s="309">
        <v>31002</v>
      </c>
      <c r="D44" s="407" t="s">
        <v>5</v>
      </c>
    </row>
    <row r="45" spans="2:4" ht="34.5">
      <c r="B45" s="60" t="s">
        <v>66</v>
      </c>
      <c r="C45" s="58" t="s">
        <v>182</v>
      </c>
      <c r="D45" s="407"/>
    </row>
    <row r="46" spans="2:4">
      <c r="B46" s="60" t="s">
        <v>67</v>
      </c>
      <c r="C46" s="58" t="s">
        <v>182</v>
      </c>
      <c r="D46" s="407"/>
    </row>
    <row r="47" spans="2:4" ht="34.5">
      <c r="B47" s="60" t="s">
        <v>68</v>
      </c>
      <c r="C47" s="58" t="s">
        <v>183</v>
      </c>
      <c r="D47" s="407"/>
    </row>
    <row r="48" spans="2:4" ht="51.75">
      <c r="B48" s="60" t="s">
        <v>184</v>
      </c>
      <c r="C48" s="58" t="s">
        <v>185</v>
      </c>
      <c r="D48" s="408"/>
    </row>
    <row r="49" spans="2:4">
      <c r="B49" s="409" t="s">
        <v>91</v>
      </c>
      <c r="C49" s="410"/>
      <c r="D49" s="310"/>
    </row>
    <row r="50" spans="2:4">
      <c r="B50" s="401" t="s">
        <v>186</v>
      </c>
      <c r="C50" s="402"/>
      <c r="D50" s="307">
        <v>-90</v>
      </c>
    </row>
    <row r="51" spans="2:4">
      <c r="B51" s="401" t="s">
        <v>92</v>
      </c>
      <c r="C51" s="402"/>
      <c r="D51" s="307">
        <f>+'Հ 6'!D36</f>
        <v>-25079.055999999997</v>
      </c>
    </row>
    <row r="52" spans="2:4">
      <c r="B52" s="281"/>
      <c r="C52" s="281"/>
      <c r="D52" s="308"/>
    </row>
    <row r="53" spans="2:4" ht="38.25" customHeight="1">
      <c r="B53" s="403" t="s">
        <v>63</v>
      </c>
      <c r="C53" s="405" t="s">
        <v>177</v>
      </c>
      <c r="D53" s="332" t="s">
        <v>181</v>
      </c>
    </row>
    <row r="54" spans="2:4" ht="36.75" customHeight="1">
      <c r="B54" s="404"/>
      <c r="C54" s="406"/>
      <c r="D54" s="332"/>
    </row>
    <row r="55" spans="2:4">
      <c r="B55" s="60" t="s">
        <v>65</v>
      </c>
      <c r="C55" s="309">
        <v>31009</v>
      </c>
      <c r="D55" s="407" t="s">
        <v>5</v>
      </c>
    </row>
    <row r="56" spans="2:4" ht="34.5">
      <c r="B56" s="60" t="s">
        <v>66</v>
      </c>
      <c r="C56" s="58" t="s">
        <v>187</v>
      </c>
      <c r="D56" s="407"/>
    </row>
    <row r="57" spans="2:4" ht="51.75">
      <c r="B57" s="60" t="s">
        <v>67</v>
      </c>
      <c r="C57" s="58" t="s">
        <v>188</v>
      </c>
      <c r="D57" s="407"/>
    </row>
    <row r="58" spans="2:4" ht="34.5">
      <c r="B58" s="60" t="s">
        <v>68</v>
      </c>
      <c r="C58" s="58" t="s">
        <v>183</v>
      </c>
      <c r="D58" s="407"/>
    </row>
    <row r="59" spans="2:4" ht="51.75">
      <c r="B59" s="60" t="s">
        <v>184</v>
      </c>
      <c r="C59" s="58" t="s">
        <v>185</v>
      </c>
      <c r="D59" s="408"/>
    </row>
    <row r="60" spans="2:4">
      <c r="B60" s="409" t="s">
        <v>91</v>
      </c>
      <c r="C60" s="410"/>
      <c r="D60" s="310"/>
    </row>
    <row r="61" spans="2:4">
      <c r="B61" s="401" t="s">
        <v>189</v>
      </c>
      <c r="C61" s="402"/>
      <c r="D61" s="306">
        <v>-31</v>
      </c>
    </row>
    <row r="62" spans="2:4">
      <c r="B62" s="401" t="s">
        <v>92</v>
      </c>
      <c r="C62" s="402"/>
      <c r="D62" s="307">
        <f>+'Հ 6'!D47</f>
        <v>-132573</v>
      </c>
    </row>
    <row r="63" spans="2:4">
      <c r="B63" s="311"/>
      <c r="C63" s="311"/>
      <c r="D63" s="311"/>
    </row>
    <row r="64" spans="2:4" ht="57" customHeight="1">
      <c r="B64" s="403" t="s">
        <v>63</v>
      </c>
      <c r="C64" s="405" t="s">
        <v>177</v>
      </c>
      <c r="D64" s="332" t="s">
        <v>181</v>
      </c>
    </row>
    <row r="65" spans="2:4">
      <c r="B65" s="404"/>
      <c r="C65" s="406"/>
      <c r="D65" s="332"/>
    </row>
    <row r="66" spans="2:4">
      <c r="B66" s="60" t="s">
        <v>65</v>
      </c>
      <c r="C66" s="309">
        <v>31012</v>
      </c>
      <c r="D66" s="407" t="s">
        <v>5</v>
      </c>
    </row>
    <row r="67" spans="2:4" ht="34.5">
      <c r="B67" s="60" t="s">
        <v>66</v>
      </c>
      <c r="C67" s="58" t="s">
        <v>122</v>
      </c>
      <c r="D67" s="407"/>
    </row>
    <row r="68" spans="2:4" ht="51.75">
      <c r="B68" s="60" t="s">
        <v>67</v>
      </c>
      <c r="C68" s="58" t="s">
        <v>123</v>
      </c>
      <c r="D68" s="407"/>
    </row>
    <row r="69" spans="2:4" ht="34.5">
      <c r="B69" s="60" t="s">
        <v>68</v>
      </c>
      <c r="C69" s="58" t="s">
        <v>183</v>
      </c>
      <c r="D69" s="407"/>
    </row>
    <row r="70" spans="2:4" ht="51.75">
      <c r="B70" s="60" t="s">
        <v>184</v>
      </c>
      <c r="C70" s="58" t="s">
        <v>185</v>
      </c>
      <c r="D70" s="408"/>
    </row>
    <row r="71" spans="2:4">
      <c r="B71" s="409" t="s">
        <v>91</v>
      </c>
      <c r="C71" s="410"/>
      <c r="D71" s="310"/>
    </row>
    <row r="72" spans="2:4">
      <c r="B72" s="401" t="s">
        <v>190</v>
      </c>
      <c r="C72" s="402"/>
      <c r="D72" s="307">
        <v>-800</v>
      </c>
    </row>
    <row r="73" spans="2:4">
      <c r="B73" s="401" t="s">
        <v>191</v>
      </c>
      <c r="C73" s="402"/>
      <c r="D73" s="307">
        <v>-75</v>
      </c>
    </row>
    <row r="74" spans="2:4">
      <c r="B74" s="401" t="s">
        <v>92</v>
      </c>
      <c r="C74" s="402"/>
      <c r="D74" s="307">
        <f>+'Հ 6'!D59</f>
        <v>-39727.485999999997</v>
      </c>
    </row>
    <row r="75" spans="2:4">
      <c r="B75" s="311"/>
      <c r="C75" s="311"/>
      <c r="D75" s="311"/>
    </row>
    <row r="76" spans="2:4" ht="36.75" customHeight="1">
      <c r="B76" s="403" t="s">
        <v>63</v>
      </c>
      <c r="C76" s="405" t="s">
        <v>177</v>
      </c>
      <c r="D76" s="332" t="s">
        <v>181</v>
      </c>
    </row>
    <row r="77" spans="2:4" ht="41.25" customHeight="1">
      <c r="B77" s="404"/>
      <c r="C77" s="406"/>
      <c r="D77" s="332"/>
    </row>
    <row r="78" spans="2:4">
      <c r="B78" s="60" t="s">
        <v>65</v>
      </c>
      <c r="C78" s="312">
        <v>31014</v>
      </c>
      <c r="D78" s="407" t="s">
        <v>5</v>
      </c>
    </row>
    <row r="79" spans="2:4" ht="34.5">
      <c r="B79" s="60" t="s">
        <v>66</v>
      </c>
      <c r="C79" s="58" t="s">
        <v>192</v>
      </c>
      <c r="D79" s="407"/>
    </row>
    <row r="80" spans="2:4" ht="34.5">
      <c r="B80" s="60" t="s">
        <v>67</v>
      </c>
      <c r="C80" s="58" t="s">
        <v>193</v>
      </c>
      <c r="D80" s="407"/>
    </row>
    <row r="81" spans="2:4" ht="34.5">
      <c r="B81" s="60" t="s">
        <v>68</v>
      </c>
      <c r="C81" s="60" t="s">
        <v>183</v>
      </c>
      <c r="D81" s="407"/>
    </row>
    <row r="82" spans="2:4" ht="51.75">
      <c r="B82" s="60" t="s">
        <v>184</v>
      </c>
      <c r="C82" s="58" t="s">
        <v>194</v>
      </c>
      <c r="D82" s="408"/>
    </row>
    <row r="83" spans="2:4">
      <c r="B83" s="409" t="s">
        <v>91</v>
      </c>
      <c r="C83" s="410"/>
      <c r="D83" s="310"/>
    </row>
    <row r="84" spans="2:4">
      <c r="B84" s="401" t="s">
        <v>195</v>
      </c>
      <c r="C84" s="402"/>
      <c r="D84" s="307">
        <v>-1</v>
      </c>
    </row>
    <row r="85" spans="2:4">
      <c r="B85" s="401" t="s">
        <v>92</v>
      </c>
      <c r="C85" s="402"/>
      <c r="D85" s="307">
        <f>+'Հ 6'!D70</f>
        <v>-58641.648000000001</v>
      </c>
    </row>
    <row r="86" spans="2:4">
      <c r="B86" s="311"/>
      <c r="C86" s="311"/>
      <c r="D86" s="311"/>
    </row>
    <row r="87" spans="2:4" ht="45" customHeight="1">
      <c r="B87" s="403" t="s">
        <v>63</v>
      </c>
      <c r="C87" s="405" t="s">
        <v>177</v>
      </c>
      <c r="D87" s="332" t="s">
        <v>181</v>
      </c>
    </row>
    <row r="88" spans="2:4" ht="35.25" customHeight="1">
      <c r="B88" s="404"/>
      <c r="C88" s="406"/>
      <c r="D88" s="332"/>
    </row>
    <row r="89" spans="2:4">
      <c r="B89" s="313" t="s">
        <v>65</v>
      </c>
      <c r="C89" s="312">
        <v>31020</v>
      </c>
      <c r="D89" s="407" t="s">
        <v>5</v>
      </c>
    </row>
    <row r="90" spans="2:4" ht="34.5">
      <c r="B90" s="60" t="s">
        <v>66</v>
      </c>
      <c r="C90" s="58" t="s">
        <v>148</v>
      </c>
      <c r="D90" s="407"/>
    </row>
    <row r="91" spans="2:4" ht="34.5">
      <c r="B91" s="60" t="s">
        <v>67</v>
      </c>
      <c r="C91" s="58" t="s">
        <v>196</v>
      </c>
      <c r="D91" s="407"/>
    </row>
    <row r="92" spans="2:4" ht="34.5">
      <c r="B92" s="60" t="s">
        <v>68</v>
      </c>
      <c r="C92" s="60" t="s">
        <v>197</v>
      </c>
      <c r="D92" s="407"/>
    </row>
    <row r="93" spans="2:4" ht="51.75">
      <c r="B93" s="60" t="s">
        <v>184</v>
      </c>
      <c r="C93" s="58" t="s">
        <v>179</v>
      </c>
      <c r="D93" s="408"/>
    </row>
    <row r="94" spans="2:4">
      <c r="B94" s="409" t="s">
        <v>91</v>
      </c>
      <c r="C94" s="410"/>
      <c r="D94" s="310"/>
    </row>
    <row r="95" spans="2:4">
      <c r="B95" s="401" t="s">
        <v>198</v>
      </c>
      <c r="C95" s="402"/>
      <c r="D95" s="307">
        <v>-747</v>
      </c>
    </row>
    <row r="96" spans="2:4">
      <c r="B96" s="401" t="s">
        <v>92</v>
      </c>
      <c r="C96" s="402"/>
      <c r="D96" s="307">
        <f>+'Հ 6'!D81</f>
        <v>-76189</v>
      </c>
    </row>
    <row r="97" spans="2:4" s="57" customFormat="1">
      <c r="B97" s="281"/>
      <c r="C97" s="314"/>
    </row>
    <row r="98" spans="2:4" s="280" customFormat="1">
      <c r="B98" s="315"/>
      <c r="C98" s="316"/>
      <c r="D98" s="317" t="s">
        <v>93</v>
      </c>
    </row>
    <row r="99" spans="2:4">
      <c r="B99" s="411" t="s">
        <v>94</v>
      </c>
      <c r="C99" s="411"/>
    </row>
    <row r="100" spans="2:4">
      <c r="B100" s="318"/>
      <c r="C100" s="318"/>
    </row>
    <row r="101" spans="2:4" s="319" customFormat="1" ht="15.75" customHeight="1">
      <c r="B101" s="418" t="s">
        <v>86</v>
      </c>
      <c r="C101" s="418"/>
    </row>
    <row r="102" spans="2:4" s="319" customFormat="1"/>
    <row r="103" spans="2:4" ht="18" customHeight="1">
      <c r="B103" s="267" t="s">
        <v>87</v>
      </c>
      <c r="C103" s="301" t="s">
        <v>88</v>
      </c>
    </row>
    <row r="104" spans="2:4" ht="19.5" customHeight="1">
      <c r="B104" s="267" t="s">
        <v>64</v>
      </c>
      <c r="C104" s="301" t="s">
        <v>89</v>
      </c>
    </row>
    <row r="105" spans="2:4" ht="7.5" customHeight="1">
      <c r="B105" s="49"/>
      <c r="C105" s="49"/>
    </row>
    <row r="106" spans="2:4">
      <c r="B106" s="412" t="s">
        <v>90</v>
      </c>
      <c r="C106" s="412"/>
    </row>
    <row r="107" spans="2:4" ht="75" customHeight="1">
      <c r="B107" s="47" t="s">
        <v>63</v>
      </c>
      <c r="C107" s="47" t="s">
        <v>64</v>
      </c>
      <c r="D107" s="66" t="s">
        <v>84</v>
      </c>
    </row>
    <row r="108" spans="2:4" ht="30" customHeight="1">
      <c r="B108" s="47" t="str">
        <f>+'Հ 6'!B112</f>
        <v xml:space="preserve"> Միջոցառման դասիչը` </v>
      </c>
      <c r="C108" s="47">
        <f>+'Հ 6'!C112</f>
        <v>12025</v>
      </c>
      <c r="D108" s="46" t="s">
        <v>24</v>
      </c>
    </row>
    <row r="109" spans="2:4" ht="43.5" customHeight="1">
      <c r="B109" s="47" t="str">
        <f>+'Հ 6'!B113</f>
        <v xml:space="preserve"> Միջոցառման անվանումը` </v>
      </c>
      <c r="C109" s="47" t="str">
        <f>+'Հ 6'!C113</f>
        <v>Մարզերում առաջնահերթ լուծում պահանջող հիմնախնդիրների լուծում</v>
      </c>
      <c r="D109" s="320"/>
    </row>
    <row r="110" spans="2:4" ht="78" customHeight="1">
      <c r="B110" s="47" t="str">
        <f>+'Հ 6'!B114</f>
        <v xml:space="preserve"> Նկարագրությունը` </v>
      </c>
      <c r="C110" s="47" t="str">
        <f>+'Հ 6'!C114</f>
        <v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v>
      </c>
      <c r="D110" s="320"/>
    </row>
    <row r="111" spans="2:4" ht="21" customHeight="1">
      <c r="B111" s="47" t="str">
        <f>+'Հ 6'!B115</f>
        <v xml:space="preserve"> Միջոցառման տեսակը` </v>
      </c>
      <c r="C111" s="47" t="str">
        <f>+'Հ 6'!C115</f>
        <v xml:space="preserve"> Տրանսֆերտների տրամադրում </v>
      </c>
      <c r="D111" s="320"/>
    </row>
    <row r="112" spans="2:4" ht="51.75">
      <c r="B112" s="47" t="str">
        <f>+'Հ 6'!B116</f>
        <v xml:space="preserve">Շահառուների ընտրության չափանիշները` </v>
      </c>
      <c r="C112" s="47" t="str">
        <f>+'Հ 6'!C116</f>
        <v>Համայնքներ</v>
      </c>
      <c r="D112" s="320"/>
    </row>
    <row r="113" spans="1:5">
      <c r="B113" s="416" t="s">
        <v>91</v>
      </c>
      <c r="C113" s="416"/>
      <c r="D113" s="320"/>
    </row>
    <row r="114" spans="1:5">
      <c r="B114" s="417" t="s">
        <v>92</v>
      </c>
      <c r="C114" s="417"/>
      <c r="D114" s="50">
        <f>+Հ3!G34</f>
        <v>29886.5</v>
      </c>
    </row>
    <row r="115" spans="1:5" s="280" customFormat="1">
      <c r="A115" s="413"/>
      <c r="B115" s="414"/>
      <c r="C115" s="321"/>
    </row>
    <row r="116" spans="1:5" s="280" customFormat="1">
      <c r="B116" s="315"/>
      <c r="C116" s="316"/>
      <c r="D116" s="322" t="s">
        <v>296</v>
      </c>
      <c r="E116" s="322"/>
    </row>
    <row r="117" spans="1:5">
      <c r="C117" s="318" t="s">
        <v>297</v>
      </c>
    </row>
    <row r="118" spans="1:5">
      <c r="B118" s="318"/>
      <c r="C118" s="318"/>
    </row>
    <row r="119" spans="1:5" s="319" customFormat="1" ht="15.75" customHeight="1">
      <c r="B119" s="323" t="s">
        <v>86</v>
      </c>
    </row>
    <row r="120" spans="1:5" s="319" customFormat="1"/>
    <row r="121" spans="1:5" ht="18" customHeight="1">
      <c r="B121" s="276" t="s">
        <v>87</v>
      </c>
      <c r="C121" s="324" t="s">
        <v>88</v>
      </c>
    </row>
    <row r="122" spans="1:5" ht="19.5" customHeight="1">
      <c r="B122" s="276" t="s">
        <v>64</v>
      </c>
      <c r="C122" s="324" t="s">
        <v>89</v>
      </c>
    </row>
    <row r="123" spans="1:5">
      <c r="B123" s="49"/>
      <c r="C123" s="49"/>
    </row>
    <row r="124" spans="1:5" ht="17.25" customHeight="1">
      <c r="B124" s="288" t="s">
        <v>90</v>
      </c>
      <c r="C124" s="49"/>
    </row>
    <row r="125" spans="1:5" ht="66.75" customHeight="1">
      <c r="B125" s="274" t="s">
        <v>63</v>
      </c>
      <c r="C125" s="274" t="s">
        <v>64</v>
      </c>
      <c r="D125" s="272" t="s">
        <v>84</v>
      </c>
    </row>
    <row r="126" spans="1:5" ht="30" customHeight="1">
      <c r="B126" s="274" t="s">
        <v>65</v>
      </c>
      <c r="C126" s="274">
        <v>12025</v>
      </c>
      <c r="D126" s="273" t="s">
        <v>24</v>
      </c>
    </row>
    <row r="127" spans="1:5" ht="34.5">
      <c r="B127" s="274" t="s">
        <v>66</v>
      </c>
      <c r="C127" s="275" t="s">
        <v>50</v>
      </c>
      <c r="D127" s="325"/>
    </row>
    <row r="128" spans="1:5" ht="69">
      <c r="B128" s="274" t="s">
        <v>67</v>
      </c>
      <c r="C128" s="276" t="s">
        <v>85</v>
      </c>
      <c r="D128" s="325"/>
    </row>
    <row r="129" spans="2:4">
      <c r="B129" s="276" t="s">
        <v>68</v>
      </c>
      <c r="C129" s="276" t="s">
        <v>69</v>
      </c>
      <c r="D129" s="325"/>
    </row>
    <row r="130" spans="2:4" ht="51.75">
      <c r="B130" s="276" t="s">
        <v>96</v>
      </c>
      <c r="C130" s="276" t="s">
        <v>70</v>
      </c>
      <c r="D130" s="325"/>
    </row>
    <row r="131" spans="2:4" ht="17.25" customHeight="1">
      <c r="B131" s="278" t="s">
        <v>91</v>
      </c>
      <c r="C131" s="278"/>
      <c r="D131" s="325"/>
    </row>
    <row r="132" spans="2:4" ht="17.25" customHeight="1">
      <c r="B132" s="276" t="s">
        <v>92</v>
      </c>
      <c r="C132" s="276"/>
      <c r="D132" s="277">
        <f>+Հ3!G48</f>
        <v>326885.2</v>
      </c>
    </row>
    <row r="133" spans="2:4" s="280" customFormat="1">
      <c r="B133" s="413"/>
      <c r="C133" s="414"/>
    </row>
    <row r="134" spans="2:4" s="280" customFormat="1">
      <c r="B134" s="315"/>
      <c r="C134" s="316"/>
      <c r="D134" s="317" t="s">
        <v>95</v>
      </c>
    </row>
    <row r="135" spans="2:4">
      <c r="B135" s="411" t="s">
        <v>99</v>
      </c>
      <c r="C135" s="411"/>
    </row>
    <row r="136" spans="2:4">
      <c r="B136" s="318"/>
      <c r="C136" s="318"/>
    </row>
    <row r="137" spans="2:4" s="319" customFormat="1" ht="15.75" customHeight="1">
      <c r="B137" s="418" t="s">
        <v>86</v>
      </c>
      <c r="C137" s="418"/>
    </row>
    <row r="138" spans="2:4" s="319" customFormat="1"/>
    <row r="139" spans="2:4" ht="18" customHeight="1">
      <c r="B139" s="267" t="s">
        <v>87</v>
      </c>
      <c r="C139" s="301" t="s">
        <v>88</v>
      </c>
    </row>
    <row r="140" spans="2:4">
      <c r="B140" s="267" t="s">
        <v>64</v>
      </c>
      <c r="C140" s="301" t="s">
        <v>89</v>
      </c>
    </row>
    <row r="141" spans="2:4">
      <c r="B141" s="49"/>
      <c r="C141" s="49"/>
    </row>
    <row r="142" spans="2:4">
      <c r="B142" s="412" t="s">
        <v>90</v>
      </c>
      <c r="C142" s="412"/>
    </row>
    <row r="143" spans="2:4" ht="74.25" customHeight="1">
      <c r="B143" s="47" t="s">
        <v>63</v>
      </c>
      <c r="C143" s="47" t="s">
        <v>64</v>
      </c>
      <c r="D143" s="66" t="s">
        <v>73</v>
      </c>
    </row>
    <row r="144" spans="2:4" ht="36.75" customHeight="1">
      <c r="B144" s="47" t="s">
        <v>65</v>
      </c>
      <c r="C144" s="47">
        <v>12025</v>
      </c>
      <c r="D144" s="46" t="s">
        <v>24</v>
      </c>
    </row>
    <row r="145" spans="2:4" ht="34.5">
      <c r="B145" s="47" t="s">
        <v>66</v>
      </c>
      <c r="C145" s="48" t="s">
        <v>50</v>
      </c>
      <c r="D145" s="320"/>
    </row>
    <row r="146" spans="2:4" ht="69">
      <c r="B146" s="47" t="s">
        <v>67</v>
      </c>
      <c r="C146" s="267" t="s">
        <v>85</v>
      </c>
      <c r="D146" s="320"/>
    </row>
    <row r="147" spans="2:4">
      <c r="B147" s="267" t="s">
        <v>68</v>
      </c>
      <c r="C147" s="267" t="s">
        <v>69</v>
      </c>
      <c r="D147" s="320"/>
    </row>
    <row r="148" spans="2:4" ht="51.75">
      <c r="B148" s="267" t="s">
        <v>96</v>
      </c>
      <c r="C148" s="267" t="s">
        <v>70</v>
      </c>
      <c r="D148" s="320"/>
    </row>
    <row r="149" spans="2:4">
      <c r="B149" s="416" t="s">
        <v>91</v>
      </c>
      <c r="C149" s="416"/>
      <c r="D149" s="320"/>
    </row>
    <row r="150" spans="2:4">
      <c r="B150" s="417" t="s">
        <v>92</v>
      </c>
      <c r="C150" s="417"/>
      <c r="D150" s="50">
        <f>+Հ3!G41</f>
        <v>13118</v>
      </c>
    </row>
    <row r="151" spans="2:4" ht="24.75" customHeight="1">
      <c r="B151" s="49"/>
      <c r="C151" s="49"/>
      <c r="D151" s="51"/>
    </row>
    <row r="152" spans="2:4" s="280" customFormat="1">
      <c r="B152" s="315"/>
      <c r="C152" s="316"/>
      <c r="D152" s="317" t="s">
        <v>299</v>
      </c>
    </row>
    <row r="153" spans="2:4">
      <c r="B153" s="411" t="s">
        <v>300</v>
      </c>
      <c r="C153" s="411"/>
    </row>
    <row r="154" spans="2:4">
      <c r="B154" s="318"/>
      <c r="C154" s="318"/>
    </row>
    <row r="155" spans="2:4" s="319" customFormat="1" ht="15.75" customHeight="1">
      <c r="B155" s="418" t="s">
        <v>86</v>
      </c>
      <c r="C155" s="418"/>
    </row>
    <row r="156" spans="2:4" s="319" customFormat="1"/>
    <row r="157" spans="2:4" ht="18" customHeight="1">
      <c r="B157" s="267" t="s">
        <v>87</v>
      </c>
      <c r="C157" s="301" t="s">
        <v>88</v>
      </c>
    </row>
    <row r="158" spans="2:4">
      <c r="B158" s="267" t="s">
        <v>64</v>
      </c>
      <c r="C158" s="301" t="s">
        <v>89</v>
      </c>
    </row>
    <row r="159" spans="2:4">
      <c r="B159" s="49"/>
      <c r="C159" s="49"/>
    </row>
    <row r="160" spans="2:4">
      <c r="B160" s="412" t="s">
        <v>90</v>
      </c>
      <c r="C160" s="412"/>
    </row>
    <row r="161" spans="2:4" ht="74.25" customHeight="1">
      <c r="B161" s="47" t="s">
        <v>63</v>
      </c>
      <c r="C161" s="47" t="s">
        <v>64</v>
      </c>
      <c r="D161" s="66" t="s">
        <v>73</v>
      </c>
    </row>
    <row r="162" spans="2:4" ht="36.75" customHeight="1">
      <c r="B162" s="47" t="s">
        <v>65</v>
      </c>
      <c r="C162" s="47">
        <v>12025</v>
      </c>
      <c r="D162" s="46" t="s">
        <v>24</v>
      </c>
    </row>
    <row r="163" spans="2:4" ht="34.5">
      <c r="B163" s="47" t="s">
        <v>66</v>
      </c>
      <c r="C163" s="48" t="s">
        <v>50</v>
      </c>
      <c r="D163" s="320"/>
    </row>
    <row r="164" spans="2:4" ht="69">
      <c r="B164" s="47" t="s">
        <v>67</v>
      </c>
      <c r="C164" s="267" t="s">
        <v>85</v>
      </c>
      <c r="D164" s="320"/>
    </row>
    <row r="165" spans="2:4">
      <c r="B165" s="267" t="s">
        <v>68</v>
      </c>
      <c r="C165" s="267" t="s">
        <v>69</v>
      </c>
      <c r="D165" s="320"/>
    </row>
    <row r="166" spans="2:4" ht="51.75">
      <c r="B166" s="267" t="s">
        <v>96</v>
      </c>
      <c r="C166" s="267" t="s">
        <v>70</v>
      </c>
      <c r="D166" s="320"/>
    </row>
    <row r="167" spans="2:4">
      <c r="B167" s="416" t="s">
        <v>91</v>
      </c>
      <c r="C167" s="416"/>
      <c r="D167" s="320"/>
    </row>
    <row r="168" spans="2:4">
      <c r="B168" s="417" t="s">
        <v>92</v>
      </c>
      <c r="C168" s="417"/>
      <c r="D168" s="50">
        <f>+Հ3!G55</f>
        <v>11741</v>
      </c>
    </row>
    <row r="169" spans="2:4" ht="27" customHeight="1">
      <c r="B169" s="49"/>
      <c r="C169" s="49"/>
      <c r="D169" s="51"/>
    </row>
    <row r="170" spans="2:4" s="280" customFormat="1">
      <c r="B170" s="315"/>
      <c r="C170" s="316"/>
      <c r="D170" s="317" t="s">
        <v>298</v>
      </c>
    </row>
    <row r="171" spans="2:4">
      <c r="B171" s="411" t="s">
        <v>260</v>
      </c>
      <c r="C171" s="411"/>
    </row>
    <row r="172" spans="2:4" ht="9" customHeight="1">
      <c r="B172" s="318"/>
      <c r="C172" s="318"/>
    </row>
    <row r="173" spans="2:4" s="319" customFormat="1" ht="15.75" customHeight="1">
      <c r="B173" s="418" t="s">
        <v>86</v>
      </c>
      <c r="C173" s="418"/>
    </row>
    <row r="174" spans="2:4" ht="9" customHeight="1"/>
    <row r="175" spans="2:4" ht="18" customHeight="1">
      <c r="B175" s="267" t="s">
        <v>87</v>
      </c>
      <c r="C175" s="301" t="s">
        <v>88</v>
      </c>
    </row>
    <row r="176" spans="2:4">
      <c r="B176" s="267" t="s">
        <v>64</v>
      </c>
      <c r="C176" s="301" t="s">
        <v>89</v>
      </c>
    </row>
    <row r="177" spans="2:4" ht="9.75" customHeight="1">
      <c r="B177" s="49"/>
      <c r="C177" s="49"/>
    </row>
    <row r="178" spans="2:4">
      <c r="B178" s="412" t="s">
        <v>90</v>
      </c>
      <c r="C178" s="412"/>
    </row>
    <row r="179" spans="2:4" s="72" customFormat="1" ht="69">
      <c r="B179" s="259" t="s">
        <v>63</v>
      </c>
      <c r="C179" s="60" t="s">
        <v>64</v>
      </c>
      <c r="D179" s="260" t="s">
        <v>275</v>
      </c>
    </row>
    <row r="180" spans="2:4" s="72" customFormat="1">
      <c r="B180" s="259" t="s">
        <v>65</v>
      </c>
      <c r="C180" s="60" t="s">
        <v>276</v>
      </c>
      <c r="D180" s="261" t="s">
        <v>24</v>
      </c>
    </row>
    <row r="181" spans="2:4" s="72" customFormat="1" ht="34.5">
      <c r="B181" s="259" t="s">
        <v>66</v>
      </c>
      <c r="C181" s="60" t="s">
        <v>277</v>
      </c>
      <c r="D181" s="262"/>
    </row>
    <row r="182" spans="2:4" s="72" customFormat="1" ht="34.5">
      <c r="B182" s="263" t="s">
        <v>67</v>
      </c>
      <c r="C182" s="60" t="s">
        <v>277</v>
      </c>
      <c r="D182" s="76"/>
    </row>
    <row r="183" spans="2:4" s="72" customFormat="1">
      <c r="B183" s="263" t="s">
        <v>68</v>
      </c>
      <c r="C183" s="60" t="s">
        <v>69</v>
      </c>
      <c r="D183" s="76"/>
    </row>
    <row r="184" spans="2:4" s="72" customFormat="1" ht="51.75">
      <c r="B184" s="263" t="s">
        <v>40</v>
      </c>
      <c r="C184" s="60" t="s">
        <v>278</v>
      </c>
      <c r="D184" s="77"/>
    </row>
    <row r="185" spans="2:4" s="72" customFormat="1">
      <c r="B185" s="394" t="s">
        <v>0</v>
      </c>
      <c r="C185" s="395"/>
      <c r="D185" s="77"/>
    </row>
    <row r="186" spans="2:4" s="72" customFormat="1">
      <c r="B186" s="264" t="s">
        <v>92</v>
      </c>
      <c r="C186" s="265"/>
      <c r="D186" s="266">
        <f>+'Հ 6'!D109</f>
        <v>18079.489999999932</v>
      </c>
    </row>
    <row r="187" spans="2:4" s="72" customFormat="1">
      <c r="B187" s="270"/>
      <c r="C187" s="270"/>
      <c r="D187" s="271"/>
    </row>
    <row r="188" spans="2:4" s="72" customFormat="1">
      <c r="B188" s="270"/>
      <c r="C188" s="270"/>
      <c r="D188" s="271"/>
    </row>
    <row r="189" spans="2:4">
      <c r="B189" s="44" t="s">
        <v>28</v>
      </c>
    </row>
    <row r="190" spans="2:4">
      <c r="B190" s="44" t="s">
        <v>80</v>
      </c>
    </row>
    <row r="191" spans="2:4">
      <c r="B191" s="44" t="s">
        <v>81</v>
      </c>
      <c r="D191" s="25" t="s">
        <v>82</v>
      </c>
    </row>
  </sheetData>
  <mergeCells count="64">
    <mergeCell ref="B171:C171"/>
    <mergeCell ref="B173:C173"/>
    <mergeCell ref="B153:C153"/>
    <mergeCell ref="B155:C155"/>
    <mergeCell ref="B160:C160"/>
    <mergeCell ref="B167:C167"/>
    <mergeCell ref="B168:C168"/>
    <mergeCell ref="B6:D6"/>
    <mergeCell ref="B101:C101"/>
    <mergeCell ref="B106:C106"/>
    <mergeCell ref="B21:C21"/>
    <mergeCell ref="B22:C22"/>
    <mergeCell ref="D33:D37"/>
    <mergeCell ref="B38:C38"/>
    <mergeCell ref="D42:D43"/>
    <mergeCell ref="D44:D48"/>
    <mergeCell ref="D53:D54"/>
    <mergeCell ref="D55:D59"/>
    <mergeCell ref="B64:B65"/>
    <mergeCell ref="C64:C65"/>
    <mergeCell ref="D64:D65"/>
    <mergeCell ref="D66:D70"/>
    <mergeCell ref="B71:C71"/>
    <mergeCell ref="B142:C142"/>
    <mergeCell ref="B149:C149"/>
    <mergeCell ref="B150:C150"/>
    <mergeCell ref="B113:C113"/>
    <mergeCell ref="B114:C114"/>
    <mergeCell ref="B137:C137"/>
    <mergeCell ref="B133:C133"/>
    <mergeCell ref="B135:C135"/>
    <mergeCell ref="B185:C185"/>
    <mergeCell ref="B99:C99"/>
    <mergeCell ref="B178:C178"/>
    <mergeCell ref="A115:B115"/>
    <mergeCell ref="B39:C39"/>
    <mergeCell ref="B40:C40"/>
    <mergeCell ref="B42:B43"/>
    <mergeCell ref="C42:C43"/>
    <mergeCell ref="B49:C49"/>
    <mergeCell ref="B50:C50"/>
    <mergeCell ref="B51:C51"/>
    <mergeCell ref="B53:B54"/>
    <mergeCell ref="C53:C54"/>
    <mergeCell ref="B60:C60"/>
    <mergeCell ref="B61:C61"/>
    <mergeCell ref="B62:C62"/>
    <mergeCell ref="B72:C72"/>
    <mergeCell ref="B73:C73"/>
    <mergeCell ref="B74:C74"/>
    <mergeCell ref="B76:B77"/>
    <mergeCell ref="C76:C77"/>
    <mergeCell ref="D76:D77"/>
    <mergeCell ref="D78:D82"/>
    <mergeCell ref="B83:C83"/>
    <mergeCell ref="D89:D93"/>
    <mergeCell ref="B94:C94"/>
    <mergeCell ref="D87:D88"/>
    <mergeCell ref="B95:C95"/>
    <mergeCell ref="B96:C96"/>
    <mergeCell ref="B84:C84"/>
    <mergeCell ref="B85:C85"/>
    <mergeCell ref="B87:B88"/>
    <mergeCell ref="C87:C88"/>
  </mergeCells>
  <pageMargins left="0.43" right="0.27559055118110237" top="0.36" bottom="0.51" header="0.3" footer="0.19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16" workbookViewId="0">
      <selection activeCell="G20" sqref="G20:G23"/>
    </sheetView>
  </sheetViews>
  <sheetFormatPr defaultColWidth="8" defaultRowHeight="17.25"/>
  <cols>
    <col min="1" max="1" width="16.28515625" style="229" customWidth="1"/>
    <col min="2" max="2" width="45" style="229" customWidth="1"/>
    <col min="3" max="3" width="13.7109375" style="229" customWidth="1"/>
    <col min="4" max="4" width="16.7109375" style="229" customWidth="1"/>
    <col min="5" max="5" width="15.7109375" style="229" customWidth="1"/>
    <col min="6" max="6" width="17.5703125" style="229" customWidth="1"/>
    <col min="7" max="7" width="20" style="232" customWidth="1"/>
    <col min="8" max="10" width="0" style="229" hidden="1" customWidth="1"/>
    <col min="11" max="11" width="22.5703125" style="229" hidden="1" customWidth="1"/>
    <col min="12" max="12" width="12.85546875" style="229" hidden="1" customWidth="1"/>
    <col min="13" max="13" width="18.140625" style="229" customWidth="1"/>
    <col min="14" max="16384" width="8" style="229"/>
  </cols>
  <sheetData>
    <row r="1" spans="1:11">
      <c r="A1" s="430" t="s">
        <v>288</v>
      </c>
      <c r="B1" s="430"/>
      <c r="C1" s="430"/>
      <c r="D1" s="430"/>
      <c r="E1" s="430"/>
      <c r="F1" s="430"/>
      <c r="G1" s="430"/>
    </row>
    <row r="2" spans="1:11">
      <c r="A2" s="430" t="s">
        <v>72</v>
      </c>
      <c r="B2" s="430"/>
      <c r="C2" s="430"/>
      <c r="D2" s="430"/>
      <c r="E2" s="430"/>
      <c r="F2" s="430"/>
      <c r="G2" s="430"/>
    </row>
    <row r="3" spans="1:11">
      <c r="A3" s="430" t="s">
        <v>201</v>
      </c>
      <c r="B3" s="430"/>
      <c r="C3" s="430"/>
      <c r="D3" s="430"/>
      <c r="E3" s="430"/>
      <c r="F3" s="430"/>
      <c r="G3" s="430"/>
    </row>
    <row r="4" spans="1:11">
      <c r="A4" s="200"/>
      <c r="B4" s="201"/>
      <c r="C4" s="202"/>
      <c r="D4" s="202"/>
      <c r="E4" s="202"/>
      <c r="F4" s="202"/>
      <c r="G4" s="203"/>
    </row>
    <row r="5" spans="1:11" ht="33.75" customHeight="1">
      <c r="A5" s="431" t="s">
        <v>202</v>
      </c>
      <c r="B5" s="431"/>
      <c r="C5" s="431"/>
      <c r="D5" s="431"/>
      <c r="E5" s="431"/>
      <c r="F5" s="431"/>
      <c r="G5" s="431"/>
    </row>
    <row r="6" spans="1:11">
      <c r="A6" s="200"/>
      <c r="B6" s="200"/>
      <c r="C6" s="205"/>
      <c r="D6" s="205"/>
      <c r="E6" s="205"/>
      <c r="F6" s="205"/>
      <c r="G6" s="204"/>
    </row>
    <row r="7" spans="1:11" s="200" customFormat="1" ht="50.25" customHeight="1">
      <c r="A7" s="432" t="s">
        <v>203</v>
      </c>
      <c r="B7" s="434" t="s">
        <v>204</v>
      </c>
      <c r="C7" s="436" t="s">
        <v>205</v>
      </c>
      <c r="D7" s="438" t="s">
        <v>206</v>
      </c>
      <c r="E7" s="439" t="s">
        <v>104</v>
      </c>
      <c r="F7" s="439"/>
      <c r="G7" s="439"/>
    </row>
    <row r="8" spans="1:11" s="200" customFormat="1" ht="34.5">
      <c r="A8" s="433"/>
      <c r="B8" s="435"/>
      <c r="C8" s="437"/>
      <c r="D8" s="437"/>
      <c r="E8" s="206" t="s">
        <v>207</v>
      </c>
      <c r="F8" s="206" t="s">
        <v>208</v>
      </c>
      <c r="G8" s="206" t="s">
        <v>209</v>
      </c>
    </row>
    <row r="9" spans="1:11" s="200" customFormat="1">
      <c r="A9" s="424" t="s">
        <v>210</v>
      </c>
      <c r="B9" s="425"/>
      <c r="C9" s="425"/>
      <c r="D9" s="425"/>
      <c r="E9" s="425"/>
      <c r="F9" s="426"/>
      <c r="G9" s="207">
        <f>G11+G15+G19+G24+G27+G30</f>
        <v>-334710.18999999994</v>
      </c>
    </row>
    <row r="10" spans="1:11" s="200" customFormat="1">
      <c r="A10" s="208" t="s">
        <v>211</v>
      </c>
      <c r="B10" s="208" t="s">
        <v>212</v>
      </c>
      <c r="C10" s="208" t="s">
        <v>213</v>
      </c>
      <c r="D10" s="208" t="s">
        <v>214</v>
      </c>
      <c r="E10" s="208"/>
      <c r="F10" s="208"/>
      <c r="G10" s="209"/>
    </row>
    <row r="11" spans="1:11" s="200" customFormat="1">
      <c r="A11" s="210" t="s">
        <v>215</v>
      </c>
      <c r="B11" s="227" t="s">
        <v>216</v>
      </c>
      <c r="C11" s="211"/>
      <c r="D11" s="211"/>
      <c r="E11" s="211"/>
      <c r="F11" s="211"/>
      <c r="G11" s="209">
        <f>G13</f>
        <v>-2500</v>
      </c>
    </row>
    <row r="12" spans="1:11" s="200" customFormat="1">
      <c r="A12" s="210"/>
      <c r="B12" s="212" t="s">
        <v>217</v>
      </c>
      <c r="C12" s="211"/>
      <c r="D12" s="211"/>
      <c r="E12" s="211"/>
      <c r="F12" s="211"/>
      <c r="G12" s="209"/>
    </row>
    <row r="13" spans="1:11" s="200" customFormat="1" ht="69">
      <c r="A13" s="211" t="s">
        <v>218</v>
      </c>
      <c r="B13" s="208" t="s">
        <v>219</v>
      </c>
      <c r="C13" s="211"/>
      <c r="D13" s="211"/>
      <c r="E13" s="94">
        <v>0</v>
      </c>
      <c r="F13" s="94">
        <v>0</v>
      </c>
      <c r="G13" s="207">
        <v>-2500</v>
      </c>
    </row>
    <row r="14" spans="1:11" s="200" customFormat="1">
      <c r="A14" s="210" t="s">
        <v>220</v>
      </c>
      <c r="B14" s="228" t="s">
        <v>141</v>
      </c>
      <c r="C14" s="213"/>
      <c r="D14" s="208"/>
      <c r="E14" s="208"/>
      <c r="F14" s="208"/>
      <c r="G14" s="209"/>
    </row>
    <row r="15" spans="1:11" s="200" customFormat="1">
      <c r="A15" s="230"/>
      <c r="B15" s="214" t="s">
        <v>221</v>
      </c>
      <c r="C15" s="215"/>
      <c r="D15" s="215"/>
      <c r="E15" s="216"/>
      <c r="F15" s="217"/>
      <c r="G15" s="207">
        <f>G16+G17</f>
        <v>-25079.055999999997</v>
      </c>
    </row>
    <row r="16" spans="1:11" s="200" customFormat="1" ht="34.5">
      <c r="A16" s="175" t="s">
        <v>222</v>
      </c>
      <c r="B16" s="218" t="s">
        <v>223</v>
      </c>
      <c r="C16" s="219" t="s">
        <v>224</v>
      </c>
      <c r="D16" s="220" t="s">
        <v>225</v>
      </c>
      <c r="E16" s="94">
        <v>0</v>
      </c>
      <c r="F16" s="94">
        <v>0</v>
      </c>
      <c r="G16" s="207">
        <v>-37981.955999999998</v>
      </c>
      <c r="K16" s="200" t="s">
        <v>226</v>
      </c>
    </row>
    <row r="17" spans="1:11" s="200" customFormat="1" ht="34.5">
      <c r="A17" s="175" t="s">
        <v>227</v>
      </c>
      <c r="B17" s="175" t="s">
        <v>223</v>
      </c>
      <c r="C17" s="217" t="s">
        <v>228</v>
      </c>
      <c r="D17" s="220" t="s">
        <v>225</v>
      </c>
      <c r="E17" s="94">
        <v>0</v>
      </c>
      <c r="F17" s="94">
        <v>0</v>
      </c>
      <c r="G17" s="207">
        <v>12902.9</v>
      </c>
      <c r="K17" s="200" t="s">
        <v>229</v>
      </c>
    </row>
    <row r="18" spans="1:11" s="200" customFormat="1">
      <c r="A18" s="210" t="s">
        <v>230</v>
      </c>
      <c r="B18" s="233" t="s">
        <v>144</v>
      </c>
      <c r="C18" s="217"/>
      <c r="D18" s="220"/>
      <c r="E18" s="221"/>
      <c r="F18" s="217"/>
      <c r="G18" s="207"/>
    </row>
    <row r="19" spans="1:11" s="200" customFormat="1">
      <c r="A19" s="210"/>
      <c r="B19" s="214" t="s">
        <v>217</v>
      </c>
      <c r="C19" s="217"/>
      <c r="D19" s="220"/>
      <c r="E19" s="221"/>
      <c r="F19" s="217"/>
      <c r="G19" s="207">
        <f>G20+G21+G22+G23</f>
        <v>-132573</v>
      </c>
      <c r="K19" s="200" t="s">
        <v>231</v>
      </c>
    </row>
    <row r="20" spans="1:11" s="200" customFormat="1" ht="34.5">
      <c r="A20" s="175" t="s">
        <v>232</v>
      </c>
      <c r="B20" s="222" t="s">
        <v>233</v>
      </c>
      <c r="C20" s="217" t="s">
        <v>234</v>
      </c>
      <c r="D20" s="220" t="s">
        <v>225</v>
      </c>
      <c r="E20" s="94">
        <v>0</v>
      </c>
      <c r="F20" s="94">
        <v>0</v>
      </c>
      <c r="G20" s="207">
        <v>-16380</v>
      </c>
    </row>
    <row r="21" spans="1:11" s="200" customFormat="1" ht="34.5">
      <c r="A21" s="175" t="s">
        <v>235</v>
      </c>
      <c r="B21" s="222" t="s">
        <v>233</v>
      </c>
      <c r="C21" s="217" t="s">
        <v>234</v>
      </c>
      <c r="D21" s="220" t="s">
        <v>225</v>
      </c>
      <c r="E21" s="94">
        <v>0</v>
      </c>
      <c r="F21" s="94">
        <v>0</v>
      </c>
      <c r="G21" s="207">
        <v>-63000</v>
      </c>
    </row>
    <row r="22" spans="1:11" s="200" customFormat="1" ht="34.5">
      <c r="A22" s="175" t="s">
        <v>236</v>
      </c>
      <c r="B22" s="222" t="s">
        <v>233</v>
      </c>
      <c r="C22" s="217" t="s">
        <v>234</v>
      </c>
      <c r="D22" s="220" t="s">
        <v>225</v>
      </c>
      <c r="E22" s="94">
        <v>0</v>
      </c>
      <c r="F22" s="94">
        <v>0</v>
      </c>
      <c r="G22" s="207">
        <v>-36750</v>
      </c>
    </row>
    <row r="23" spans="1:11" s="200" customFormat="1" ht="34.5">
      <c r="A23" s="175" t="s">
        <v>237</v>
      </c>
      <c r="B23" s="222" t="s">
        <v>233</v>
      </c>
      <c r="C23" s="217" t="s">
        <v>234</v>
      </c>
      <c r="D23" s="220" t="s">
        <v>225</v>
      </c>
      <c r="E23" s="94">
        <v>0</v>
      </c>
      <c r="F23" s="94">
        <v>0</v>
      </c>
      <c r="G23" s="207">
        <v>-16443</v>
      </c>
    </row>
    <row r="24" spans="1:11" s="200" customFormat="1">
      <c r="A24" s="210" t="s">
        <v>238</v>
      </c>
      <c r="B24" s="228" t="s">
        <v>146</v>
      </c>
      <c r="C24" s="223"/>
      <c r="D24" s="224"/>
      <c r="E24" s="225"/>
      <c r="F24" s="226"/>
      <c r="G24" s="207">
        <f>G26</f>
        <v>-58641.648000000001</v>
      </c>
    </row>
    <row r="25" spans="1:11" s="200" customFormat="1">
      <c r="A25" s="175"/>
      <c r="B25" s="214" t="s">
        <v>221</v>
      </c>
      <c r="C25" s="223"/>
      <c r="D25" s="224"/>
      <c r="E25" s="225"/>
      <c r="F25" s="226"/>
      <c r="G25" s="207"/>
    </row>
    <row r="26" spans="1:11" s="200" customFormat="1" ht="34.5">
      <c r="A26" s="175" t="s">
        <v>239</v>
      </c>
      <c r="B26" s="175" t="s">
        <v>240</v>
      </c>
      <c r="C26" s="326" t="s">
        <v>224</v>
      </c>
      <c r="D26" s="220" t="s">
        <v>225</v>
      </c>
      <c r="E26" s="94">
        <v>0</v>
      </c>
      <c r="F26" s="94">
        <v>0</v>
      </c>
      <c r="G26" s="207">
        <v>-58641.648000000001</v>
      </c>
      <c r="K26" s="200" t="s">
        <v>241</v>
      </c>
    </row>
    <row r="27" spans="1:11" s="200" customFormat="1">
      <c r="A27" s="210" t="s">
        <v>242</v>
      </c>
      <c r="B27" s="228" t="s">
        <v>148</v>
      </c>
      <c r="C27" s="217"/>
      <c r="D27" s="217"/>
      <c r="E27" s="221"/>
      <c r="F27" s="217"/>
      <c r="G27" s="207">
        <f>G29</f>
        <v>-76189</v>
      </c>
    </row>
    <row r="28" spans="1:11" s="200" customFormat="1">
      <c r="A28" s="210"/>
      <c r="B28" s="175" t="s">
        <v>221</v>
      </c>
      <c r="C28" s="217"/>
      <c r="D28" s="220"/>
      <c r="E28" s="221"/>
      <c r="F28" s="217"/>
      <c r="G28" s="207"/>
    </row>
    <row r="29" spans="1:11" s="200" customFormat="1" ht="34.5">
      <c r="A29" s="175" t="s">
        <v>243</v>
      </c>
      <c r="B29" s="175" t="s">
        <v>244</v>
      </c>
      <c r="C29" s="217" t="s">
        <v>224</v>
      </c>
      <c r="D29" s="220" t="s">
        <v>225</v>
      </c>
      <c r="E29" s="94">
        <v>0</v>
      </c>
      <c r="F29" s="94">
        <v>0</v>
      </c>
      <c r="G29" s="207">
        <v>-76189</v>
      </c>
      <c r="K29" s="200" t="s">
        <v>245</v>
      </c>
    </row>
    <row r="30" spans="1:11" s="200" customFormat="1">
      <c r="A30" s="210" t="s">
        <v>246</v>
      </c>
      <c r="B30" s="427" t="s">
        <v>122</v>
      </c>
      <c r="C30" s="428"/>
      <c r="D30" s="429"/>
      <c r="E30" s="429"/>
      <c r="F30" s="231"/>
      <c r="G30" s="207">
        <f>G32</f>
        <v>-39727.485999999997</v>
      </c>
    </row>
    <row r="31" spans="1:11" s="200" customFormat="1">
      <c r="A31" s="230"/>
      <c r="B31" s="212" t="s">
        <v>247</v>
      </c>
      <c r="C31" s="215"/>
      <c r="D31" s="215"/>
      <c r="E31" s="216"/>
      <c r="F31" s="217"/>
      <c r="G31" s="207"/>
    </row>
    <row r="32" spans="1:11" s="200" customFormat="1" ht="34.5">
      <c r="A32" s="175" t="s">
        <v>248</v>
      </c>
      <c r="B32" s="218" t="s">
        <v>249</v>
      </c>
      <c r="C32" s="217" t="s">
        <v>228</v>
      </c>
      <c r="D32" s="220" t="s">
        <v>225</v>
      </c>
      <c r="E32" s="94">
        <v>0</v>
      </c>
      <c r="F32" s="94">
        <v>0</v>
      </c>
      <c r="G32" s="207">
        <v>-39727.485999999997</v>
      </c>
      <c r="K32" s="200" t="s">
        <v>250</v>
      </c>
    </row>
  </sheetData>
  <mergeCells count="12">
    <mergeCell ref="A9:F9"/>
    <mergeCell ref="B30:C30"/>
    <mergeCell ref="D30:E30"/>
    <mergeCell ref="A1:G1"/>
    <mergeCell ref="A2:G2"/>
    <mergeCell ref="A3:G3"/>
    <mergeCell ref="A5:G5"/>
    <mergeCell ref="A7:A8"/>
    <mergeCell ref="B7:B8"/>
    <mergeCell ref="C7:C8"/>
    <mergeCell ref="D7:D8"/>
    <mergeCell ref="E7:G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Հ1</vt:lpstr>
      <vt:lpstr>Հ2</vt:lpstr>
      <vt:lpstr>2</vt:lpstr>
      <vt:lpstr>Հ3</vt:lpstr>
      <vt:lpstr>Հ4</vt:lpstr>
      <vt:lpstr>Հ 5</vt:lpstr>
      <vt:lpstr>Հ 6</vt:lpstr>
      <vt:lpstr>Հ 7</vt:lpstr>
      <vt:lpstr>Հ 8</vt:lpstr>
      <vt:lpstr>'Հ 5'!Print_Area</vt:lpstr>
      <vt:lpstr>Հ2!Print_Area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Mulberry 2.0</cp:keywords>
  <cp:lastModifiedBy>Anush Khudoyan</cp:lastModifiedBy>
  <cp:lastPrinted>2022-09-20T05:50:37Z</cp:lastPrinted>
  <dcterms:created xsi:type="dcterms:W3CDTF">2019-11-13T13:19:06Z</dcterms:created>
  <dcterms:modified xsi:type="dcterms:W3CDTF">2022-12-21T12:51:28Z</dcterms:modified>
</cp:coreProperties>
</file>