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user\Desktop\naxagic-18\"/>
    </mc:Choice>
  </mc:AlternateContent>
  <bookViews>
    <workbookView xWindow="0" yWindow="0" windowWidth="15285" windowHeight="10260" tabRatio="601"/>
  </bookViews>
  <sheets>
    <sheet name="1" sheetId="46" r:id="rId1"/>
    <sheet name="2" sheetId="26" r:id="rId2"/>
    <sheet name="3" sheetId="27" r:id="rId3"/>
    <sheet name="4" sheetId="48" r:id="rId4"/>
  </sheets>
  <definedNames>
    <definedName name="_tab10">#REF!</definedName>
    <definedName name="_tab11">#REF!</definedName>
    <definedName name="_tab12">#REF!</definedName>
    <definedName name="_tab13">#REF!</definedName>
    <definedName name="_tab14">#REF!</definedName>
    <definedName name="_tab15">#REF!</definedName>
    <definedName name="_tab16">#REF!</definedName>
    <definedName name="_tab17">#REF!</definedName>
    <definedName name="_tab18">#REF!</definedName>
    <definedName name="_tab19">#REF!</definedName>
    <definedName name="_tab20">#REF!</definedName>
    <definedName name="_tab21">#REF!</definedName>
    <definedName name="_tab22">#REF!</definedName>
    <definedName name="_tab23">#REF!</definedName>
    <definedName name="_tab24">#REF!</definedName>
    <definedName name="_tab5">#REF!</definedName>
    <definedName name="_tab6">#REF!</definedName>
    <definedName name="_tab7">#REF!</definedName>
    <definedName name="_tab8">#REF!</definedName>
    <definedName name="_tab9">#REF!</definedName>
    <definedName name="par_count">#REF!,#REF!,#REF!,#REF!,#REF!,#REF!,#REF!,#REF!,#REF!,#REF!,#REF!,#REF!,#REF!,#REF!,#REF!</definedName>
    <definedName name="par_qual">#REF!,#REF!,#REF!,#REF!,#REF!</definedName>
    <definedName name="par_time">#REF!,#REF!,#REF!,#REF!</definedName>
    <definedName name="par2.12s">#REF!</definedName>
    <definedName name="par2.4s">#REF!,#REF!,#REF!,#REF!,#REF!,#REF!,#REF!,#REF!,#REF!,#REF!,#REF!,#REF!,#REF!,#REF!,#REF!,#REF!</definedName>
    <definedName name="par2.5s">#REF!,#REF!</definedName>
    <definedName name="par2.6s">#REF!,#REF!,#REF!,#REF!</definedName>
    <definedName name="par2.7s">#REF!,#REF!</definedName>
    <definedName name="par2.9s">#REF!,#REF!,#REF!,#REF!,#REF!,#REF!,#REF!,#REF!,#REF!,#REF!,#REF!,#REF!,#REF!,#REF!,#REF!,#REF!</definedName>
    <definedName name="par4.10s">#REF!,#REF!</definedName>
    <definedName name="par4.11d">#REF!,#REF!,#REF!,#REF!,#REF!</definedName>
    <definedName name="par4.12d">#REF!</definedName>
    <definedName name="par4.13s">#REF!</definedName>
    <definedName name="par4.14">#REF!,#REF!,#REF!,#REF!,#REF!,#REF!</definedName>
    <definedName name="par4.15">#REF!,#REF!,#REF!</definedName>
    <definedName name="par4.16">#REF!,#REF!,#REF!</definedName>
    <definedName name="par4.17">#REF!,#REF!,#REF!,#REF!</definedName>
    <definedName name="par4.18d">#REF!,#REF!</definedName>
    <definedName name="par4.19s">#REF!</definedName>
    <definedName name="par4.20f">#REF!</definedName>
    <definedName name="par4.21f">#REF!</definedName>
    <definedName name="par4.22">#REF!</definedName>
    <definedName name="par4.4">#REF!</definedName>
    <definedName name="par4.5">#REF!</definedName>
    <definedName name="par4.6s">#REF!</definedName>
    <definedName name="par4.7s">#REF!</definedName>
    <definedName name="par4.8">#REF!,#REF!,#REF!,#REF!,#REF!</definedName>
    <definedName name="par4.9">#REF!,#REF!,#REF!,#REF!,#REF!,#REF!</definedName>
    <definedName name="par5.1">#REF!,#REF!</definedName>
    <definedName name="par5.3">#REF!,#REF!,#REF!,#REF!,#REF!,#REF!</definedName>
    <definedName name="par5.4">#REF!,#REF!,#REF!,#REF!,#REF!</definedName>
    <definedName name="par5.5">#REF!</definedName>
    <definedName name="par5.6">#REF!,#REF!</definedName>
    <definedName name="program">#REF!,#REF!,#REF!,#REF!,#REF!,#REF!,#REF!,#REF!,#REF!,#REF!,#REF!,#REF!,#REF!,#REF!,#REF!,#REF!,#REF!,#REF!,#REF!,#REF!</definedName>
    <definedName name="_xlnm.Print_Titles" localSheetId="1">'2'!$7:$8</definedName>
  </definedNames>
  <calcPr calcId="152511"/>
</workbook>
</file>

<file path=xl/calcChain.xml><?xml version="1.0" encoding="utf-8"?>
<calcChain xmlns="http://schemas.openxmlformats.org/spreadsheetml/2006/main">
  <c r="D44" i="46" l="1"/>
  <c r="D150" i="46" l="1"/>
  <c r="D30" i="46" l="1"/>
  <c r="C18" i="27" l="1"/>
  <c r="C186" i="48"/>
  <c r="C146" i="48"/>
  <c r="D126" i="46" l="1"/>
  <c r="D81" i="46"/>
  <c r="G78" i="26" l="1"/>
  <c r="G79" i="26" s="1"/>
  <c r="G80" i="26" s="1"/>
  <c r="G81" i="26" s="1"/>
  <c r="G82" i="26" s="1"/>
  <c r="G83" i="26" s="1"/>
  <c r="G84" i="26" s="1"/>
  <c r="C166" i="48"/>
  <c r="D111" i="46"/>
  <c r="G93" i="26" l="1"/>
  <c r="G96" i="26" l="1"/>
  <c r="G98" i="26" s="1"/>
  <c r="C206" i="48"/>
  <c r="G95" i="26"/>
  <c r="G97" i="26" s="1"/>
  <c r="G99" i="26" s="1"/>
  <c r="D27" i="46"/>
  <c r="G36" i="26" s="1"/>
  <c r="D120" i="46" l="1"/>
  <c r="G57" i="26"/>
  <c r="C105" i="48" s="1"/>
  <c r="G50" i="26"/>
  <c r="C85" i="48" s="1"/>
  <c r="D20" i="46"/>
  <c r="G29" i="26" l="1"/>
  <c r="C25" i="48" s="1"/>
  <c r="G64" i="26"/>
  <c r="C126" i="48" s="1"/>
  <c r="D141" i="46"/>
  <c r="D19" i="46" s="1"/>
  <c r="G43" i="26"/>
  <c r="C65" i="48" s="1"/>
  <c r="G53" i="26" l="1"/>
  <c r="G56" i="26" s="1"/>
  <c r="G52" i="26"/>
  <c r="G66" i="26"/>
  <c r="G68" i="26" s="1"/>
  <c r="G69" i="26" s="1"/>
  <c r="G70" i="26" s="1"/>
  <c r="G34" i="26" l="1"/>
  <c r="G35" i="26" s="1"/>
  <c r="G31" i="26"/>
  <c r="G32" i="26" s="1"/>
  <c r="G33" i="26" s="1"/>
  <c r="G55" i="26"/>
  <c r="G54" i="26"/>
  <c r="G67" i="26"/>
  <c r="G7" i="26" l="1"/>
  <c r="G46" i="26" l="1"/>
  <c r="G47" i="26" l="1"/>
  <c r="G45" i="26"/>
  <c r="G49" i="26" s="1"/>
  <c r="G48" i="26"/>
  <c r="G59" i="26" l="1"/>
  <c r="G61" i="26" s="1"/>
  <c r="G62" i="26" l="1"/>
  <c r="G63" i="26" s="1"/>
  <c r="G60" i="26"/>
  <c r="D15" i="46"/>
  <c r="D13" i="46" s="1"/>
  <c r="D11" i="46" s="1"/>
  <c r="D9" i="46" s="1"/>
  <c r="G18" i="26" l="1"/>
  <c r="G16" i="26" s="1"/>
  <c r="G14" i="26" s="1"/>
  <c r="G12" i="26" s="1"/>
  <c r="G10" i="26" s="1"/>
  <c r="G9" i="26" s="1"/>
  <c r="G28" i="26"/>
  <c r="C45" i="48"/>
  <c r="C226" i="48" s="1"/>
  <c r="G42" i="26"/>
  <c r="G41" i="26" s="1"/>
  <c r="G40" i="26" s="1"/>
  <c r="G39" i="26" s="1"/>
  <c r="G24" i="26" l="1"/>
  <c r="G38" i="26"/>
  <c r="G22" i="26" l="1"/>
  <c r="G25" i="26"/>
  <c r="G26" i="26" s="1"/>
</calcChain>
</file>

<file path=xl/sharedStrings.xml><?xml version="1.0" encoding="utf-8"?>
<sst xmlns="http://schemas.openxmlformats.org/spreadsheetml/2006/main" count="572" uniqueCount="231">
  <si>
    <t>Տարի</t>
  </si>
  <si>
    <t>Ծրագրային դասիչը</t>
  </si>
  <si>
    <t>այդ թվում՝</t>
  </si>
  <si>
    <t>Բյուջետային հատկացումների գլխավոր կարգադրիչների, ծրագրերի, միջոցառումների և միջոցառումները կատարող պետական մարմինների անվանումները</t>
  </si>
  <si>
    <t>ԸՆԴԱՄԵՆԸ ԾԱԽՍԵՐ</t>
  </si>
  <si>
    <t xml:space="preserve"> Ծրագրի անվանումը </t>
  </si>
  <si>
    <t xml:space="preserve"> Ծրագրի միջոցառումները </t>
  </si>
  <si>
    <t xml:space="preserve"> Ծրագրի դասիչը` </t>
  </si>
  <si>
    <t xml:space="preserve"> Միջոցառման դասիչը` </t>
  </si>
  <si>
    <t xml:space="preserve"> Միջոցառման անվանումը` </t>
  </si>
  <si>
    <t xml:space="preserve"> Նկարագրությունը` </t>
  </si>
  <si>
    <t xml:space="preserve"> Արդյունքի չափորոշիչներ </t>
  </si>
  <si>
    <t xml:space="preserve">Գործառական դասիչը </t>
  </si>
  <si>
    <t>բաժին</t>
  </si>
  <si>
    <t>խումբ</t>
  </si>
  <si>
    <t>դաս</t>
  </si>
  <si>
    <t>Ծրագիր</t>
  </si>
  <si>
    <t>Միջոցառում</t>
  </si>
  <si>
    <t>01</t>
  </si>
  <si>
    <t xml:space="preserve">այդ թվում` </t>
  </si>
  <si>
    <t>ՀՀ տարածքային կառավարման և ենթակառուցվածքների նախարարություն</t>
  </si>
  <si>
    <t xml:space="preserve"> Տարածքային զարգացում</t>
  </si>
  <si>
    <t>08</t>
  </si>
  <si>
    <t xml:space="preserve"> ԸՆԴՀԱՆՈՒՐ ԲՆՈՒՅԹԻ ՀԱՆՐԱՅԻՆ ԾԱՌԱՅՈՒԹՅՈՒՆՆԵՐ</t>
  </si>
  <si>
    <t>Կառավարության տարբեր մակարդակների միջև իրականացվող ընդհանուր բնույթի տրանսֆերտներ</t>
  </si>
  <si>
    <t xml:space="preserve"> այդ թվում` ըստ կատարողների</t>
  </si>
  <si>
    <t xml:space="preserve"> ՀՀ կառավարություն</t>
  </si>
  <si>
    <t xml:space="preserve"> այդ թվում` բյուջետային ծախսերի տնտեսագիտական դասակարգման հոդվածներ</t>
  </si>
  <si>
    <t xml:space="preserve"> ԸՆԴԱՄԵՆԸ ԾԱԽՍԵՐ</t>
  </si>
  <si>
    <t xml:space="preserve"> ԸՆԹԱՑԻԿ ԾԱԽՍԵՐ</t>
  </si>
  <si>
    <t xml:space="preserve"> ԴՐԱՄԱՇՆՈՐՀՆԵՐ</t>
  </si>
  <si>
    <t xml:space="preserve"> Կապիտալ դրամաշնորհներ պետական հատվածի այլ մակարդակներին</t>
  </si>
  <si>
    <t xml:space="preserve"> - Կապիտալ սուբվենցիաներ համայնքներին</t>
  </si>
  <si>
    <t xml:space="preserve"> ՀՀ մարզերին սուբվենցիաների տրամադրում՛ ենթակառուցվածքների զարգացման նպատակով_x000D_</t>
  </si>
  <si>
    <t xml:space="preserve"> Ծրագրի դասիչը </t>
  </si>
  <si>
    <t xml:space="preserve"> 1212 </t>
  </si>
  <si>
    <t xml:space="preserve"> Տարածքային զարգացում </t>
  </si>
  <si>
    <t xml:space="preserve"> 12007 </t>
  </si>
  <si>
    <t xml:space="preserve"> Միջոցառման տեսակը` </t>
  </si>
  <si>
    <t xml:space="preserve"> Տրանսֆերտների տրամադրում </t>
  </si>
  <si>
    <t xml:space="preserve"> Միջոցառումն իրականացնողի անվանումը </t>
  </si>
  <si>
    <t xml:space="preserve"> ՀՀ համայնքներ </t>
  </si>
  <si>
    <t xml:space="preserve"> Միջոցառման վրա կատարվող ծախսը (հազար դրամ) </t>
  </si>
  <si>
    <t xml:space="preserve"> ՀՀ մարզերին սուբվենցիաների տրամադրում` ենթակառուցվածքների զարգացման նպատակով_x000D_</t>
  </si>
  <si>
    <t xml:space="preserve"> ՀՀ մարզերին սուբվենցիաների տրամադրում` ենթակառուցվածքների զարգացման նպատակով </t>
  </si>
  <si>
    <t>-------------- ի № ---- -Ն որոշման</t>
  </si>
  <si>
    <t xml:space="preserve">                                                                                                                               </t>
  </si>
  <si>
    <t xml:space="preserve"> Ծրագրային դասիչը</t>
  </si>
  <si>
    <t xml:space="preserve"> Բյուջետային հատկացումների գլխավոր կարգադրիչների, ծրագրերի, միջոցառումների և միջոցառումները կատարող պետական մարմինների անվանումները</t>
  </si>
  <si>
    <t xml:space="preserve"> Ծրագիր</t>
  </si>
  <si>
    <t xml:space="preserve"> Միջոցառում</t>
  </si>
  <si>
    <t xml:space="preserve"> ԸՆԴԱՄԵՆԸ </t>
  </si>
  <si>
    <t>այդ թվում</t>
  </si>
  <si>
    <t>այդ թվում`</t>
  </si>
  <si>
    <t>ՀՀ մարզերին սուբվենցիաների տրամադրում՝ ենթակառուցվածքների զարգացման նպատակով</t>
  </si>
  <si>
    <t>այդ թվում` ըստ ուղղությունների</t>
  </si>
  <si>
    <t xml:space="preserve"> ՀՀ համայնքների թիվ, հատ </t>
  </si>
  <si>
    <t xml:space="preserve"> Կապիտալ սուբվենցիաներ համայնքներին</t>
  </si>
  <si>
    <t xml:space="preserve"> այդ թվում`</t>
  </si>
  <si>
    <t>ՀՀ կառավարություն</t>
  </si>
  <si>
    <t>հազար դրամ</t>
  </si>
  <si>
    <t>Հավելված  № 2</t>
  </si>
  <si>
    <t>Հավելված  № 1</t>
  </si>
  <si>
    <t>ՀՀ կառավարության 2022 թվականի</t>
  </si>
  <si>
    <t xml:space="preserve"> «ՀԱՅԱՍՏԱՆԻ  ՀԱՆՐԱՊԵՏՈՒԹՅԱՆ 2022 ԹՎԱԿԱՆԻ  ՊԵՏԱԿԱՆ ԲՅՈՒՋԵԻ ՄԱՍԻՆ» ՕՐԵՆՔԻ N 1 ՀԱՎԵԼՎԱԾԻ N 7  ԱՂՅՈՒՍԱԿՈՒՄ ԵՎ ՀԱՅԱՍՏԱՆԻ ՀԱՆՐԱՊԵՏՈՒԹՅԱՆ ԿԱՌԱՎԱՐՈՒԹՅԱՆ 2021 ԹՎԱԿԱՆԻ ԴԵԿՏԵՄԲԵՐԻ 23-Ի N 2121-Ն ՈՐՈՇՄԱՆ N 5 ՀԱՎԵԼՎԱԾԻ N 6 ԱՂՅՈՒՍԱԿՈՒՄ ԿԱՏԱՐՎՈՂ ՓՈՓՈԽՈՒԹՅՈՒՆԸ ԵՎ ԼՐԱՑՈՒՄՆԵՐԸ</t>
  </si>
  <si>
    <t>ՀԱՅԱՍՏԱՆԻ ՀԱՆՐԱՊԵՏՈՒԹՅԱՆ ԿԱՌԱՎԱՐՈՒԹՅԱՆ 2021 ԹՎԱԿԱՆԻ ԴԵԿՏԵՄԲԵՐԻ 23-Ի № 2121-Ն ՈՐՈՇՄԱՆ №№ 3 և 4 ՀԱՎԵԼՎԱԾՆԵՐՈՒՄ ԿԱՏԱՐՎՈՂ ՓՈՓՈԽՈՒԹՅՈՒՆՆԵՐԸ ԵՎ ԼՐԱՑՈՒՄՆԵՐԸ</t>
  </si>
  <si>
    <r>
      <t xml:space="preserve">                                                                                                                                                                                                                                                                                                                                                                                 </t>
    </r>
    <r>
      <rPr>
        <sz val="12"/>
        <rFont val="GHEA Grapalat"/>
        <family val="3"/>
      </rPr>
      <t xml:space="preserve">ՀԱՅԱՍՏԱՆԻ ՀԱՆՐԱՊԵՏՈՒԹՅԱՆ ԿԱՌԱՎԱՐՈՒԹՅԱՆ 2021 ԹՎԱԿԱՆԻ ԴԵԿՏԵՄԲԵՐԻ 23-Ի № 2121-Ն ՈՐՈՇՄԱՆ № 9 ՀԱՎԵԼՎԱԾԻ № 9.7 ԱՂՅՈՒՍԱԿՈՒՄ ԿԱՏԱՐՎՈՂ ԼՐԱՑՈՒՄԸ </t>
    </r>
    <r>
      <rPr>
        <sz val="12"/>
        <color indexed="8"/>
        <rFont val="GHEA Grapalat"/>
        <family val="3"/>
      </rPr>
      <t xml:space="preserve">
 </t>
    </r>
  </si>
  <si>
    <t>ՀՀ Արարատի մարզպետարան</t>
  </si>
  <si>
    <t xml:space="preserve"> ՀՀ Արարատի մարզպետարան</t>
  </si>
  <si>
    <t>Ցուցանիշների փոփոխությունը 
(ավելացումները նշված են դրական նշանով)</t>
  </si>
  <si>
    <t>ՀՀ Արմավիրի մարզպետարան</t>
  </si>
  <si>
    <t xml:space="preserve"> ՀՀ Արմավիրի մարզպետարան</t>
  </si>
  <si>
    <t>Հավելված  № 3</t>
  </si>
  <si>
    <t>Ցուցանիշների փոփոխությունը 
(ավելացումները նշված են դրական նշանով, իսկ նվազեցումները` փակագծերում)</t>
  </si>
  <si>
    <t>ՀՀ Արագածոտնի մարզպետարան</t>
  </si>
  <si>
    <t>ՀՀ Գեղարքունիքի մարզպետարան</t>
  </si>
  <si>
    <t xml:space="preserve"> ՀՀ Արագածոտնի մարզպետարան</t>
  </si>
  <si>
    <t xml:space="preserve"> ՀՀ Գեղարքունիքի մարզպետարան</t>
  </si>
  <si>
    <t xml:space="preserve"> ՀՀ Կոտայքի մարզպետարան</t>
  </si>
  <si>
    <t>Հավելված  № 4</t>
  </si>
  <si>
    <t>Աղյուսակ 9.1.50</t>
  </si>
  <si>
    <t xml:space="preserve"> ՀՀ Արարատի մարզպետարան </t>
  </si>
  <si>
    <t xml:space="preserve"> ՄԱՍ 1. ՊԵՏԱԿԱՆ ՄԱՐՄՆԻ ԳԾՈՎ ԱՐԴՅՈՒՆՔԱՅԻՆ (ԿԱՏԱՐՈՂԱԿԱՆ) ՑՈՒՑԱՆԻՇՆԵՐԸ </t>
  </si>
  <si>
    <t>Աղյուսակ 9.1.51</t>
  </si>
  <si>
    <t xml:space="preserve"> ՀՀ Արմավիրի մարզպետարան </t>
  </si>
  <si>
    <t>Աղյուսակ 9.1.59</t>
  </si>
  <si>
    <t>Ցուցանիշների փոփոխությունը                   (նվազեցումները նշված են փակագծերում)</t>
  </si>
  <si>
    <t>Աղյուսակ 9.1.49</t>
  </si>
  <si>
    <t xml:space="preserve"> ՀՀ Արագածոտնի մարզպետարան </t>
  </si>
  <si>
    <t xml:space="preserve"> ՀՀ Գեղարքունիքի մարզպետարան </t>
  </si>
  <si>
    <t xml:space="preserve"> ՀՀ Կոտայքի մարզպետարան </t>
  </si>
  <si>
    <t>Աղյուսակ 9.1.52</t>
  </si>
  <si>
    <t>Աղյուսակ 9.1.54</t>
  </si>
  <si>
    <t xml:space="preserve"> ՀՀ Սյունիքի մարզպետարան </t>
  </si>
  <si>
    <t>Աղյուսակ 9.1.56</t>
  </si>
  <si>
    <t>ՀՀ Վայոց ձորի մարզպետարան</t>
  </si>
  <si>
    <t xml:space="preserve"> ՀՀ Վայոց ձորի մարզպետարան</t>
  </si>
  <si>
    <t xml:space="preserve"> ՀՀ Վայոց ձորի մարզպետարան </t>
  </si>
  <si>
    <t>Աղյուսակ 9.1.57</t>
  </si>
  <si>
    <t>Վեդի համայնքի Վեդի քաղաքային բնակավայրի փողոցներում կոյուղագծի կառուցում</t>
  </si>
  <si>
    <t>Մեծամոր համայնքի .Մեծամոր, և Արազափ մշակույթի տների վերանորոգում, Նոր Կեսարիա մշակույթի տան ջեռուցման համակարգի կառուցում, Մրգաշատ բնակավայրի երաժշտական դպրոցի վերանորոգում և ջեռուցոման համակարգի կառուցում, Նալբանդյան բնակավայրերում երաժշտական դպրոցի ջեռուցման համակարգի կառուցում</t>
  </si>
  <si>
    <t>ՀՀ  Լոռու մարզպետարան</t>
  </si>
  <si>
    <t>ՀՀ Կոտայքի մարզպետարան</t>
  </si>
  <si>
    <t xml:space="preserve"> ՀՀ Լոռու մարզպետարան</t>
  </si>
  <si>
    <t>Աղյուսակ 9.1.53</t>
  </si>
  <si>
    <t xml:space="preserve"> ՀՀ Լոռու մարզպետարան </t>
  </si>
  <si>
    <t>Ջրվեժ համայնքի Ջրվեժ և Զովք բնակավայրերի մանկապարտեզների կահավորում</t>
  </si>
  <si>
    <t>Արենի համայնքի Արենի բնակավարում Նորք և Խաչի տակ թաղամասերի, Աղավնաձոր բնակավայրի 25-րդ փողոցի , Ագարակաձոր բնակավայրի 4-րդ, 7 -րդ և 14-րդ փողոցների,Ռինդ բնակավայրի փողոցների արտաքին լուսավորման   համակարգերի կառուցում</t>
  </si>
  <si>
    <t>Արենի համայնքի Խաչիկ բնակավայրում Առնետաձոր հանդամասում ոռոգման ջրատարի 1.5կմ հատվածի, Ներքին թաղ թաղամասում ներքին ցանցի 2կմ, Չիվա բնակավայրում Հեշին հանդամասում ոռոգման ջրհավաք ավազանի և ոռոգման ջրագծի արտաքին ցանցի կառուցում</t>
  </si>
  <si>
    <t>Եղեգիս համայնքի բնակավայրերի  խմելու ջրի արտաքին ցանցի վերանորոգում</t>
  </si>
  <si>
    <t>Ծաղկաձոր համայնքի Նոր թաղամասի ճանապարհի կառուցում, կապիտալ վերանորոգում</t>
  </si>
  <si>
    <t xml:space="preserve">Ապարան համայնքի Մելիքգյուղ, Թթուջուր և Ձորագլուխ բն․ գազիֆիկացում  </t>
  </si>
  <si>
    <t>Ապարան համայնքի Ապարան քաղաքի  մի շարք փողոցների ասֆալտապատման աշխատանքներ,  գյուղական բնակավայրերի մի շարք փողոցների ասֆալտապատման աշխատանքներ և Ապարան քաղաքի բակային տարածքների ասֆալտապատաման աշխատանքներ</t>
  </si>
  <si>
    <t>Արագածավան համայնքի Արագածավան բնակավայրի  «Առողջության կենտրոն» ՀՈԱԿ-ի մասնակի վերանորոգման աշխատանքներ</t>
  </si>
  <si>
    <t>Թալին համայնքի Թալին քաղաքի տարածքում պուրակի կառուցում</t>
  </si>
  <si>
    <t>Թալին համայնքի Թալին քաղաքի Մ․ Գորկու Դավթաշեն բնակ․ ասֆալտբետոնե ծածկույթի հիմնանորոգման աշխատանքներ</t>
  </si>
  <si>
    <t>Մարտունի համայնքի Մարտունի համայնքային կենտրոնի գարեգին Նժդեհ, Կոմիտաս, Գետափնյա 2, Կարապետյան փողոցների, Արծվանիստ, Ծովինար,  Վարդենիկ, Զոլաքար, Գեղհովիտ, Գեղհովիտ բնակավայրի Լեռնակերտ տարածքի,Ն. Գետաշեն, Վ. Գետաշեն, Լիճք, Ծակքար, Ձորագյուղ, Վարդաձոր, Երանոս բնակավայրերում տարբեր փողոցների երթևեկելի հատվածների ասֆալտապատում, ինչպես նաև          Ծակքար բնակավայրի 6-րդ և 10-րդ փողոցները միացնող կամրջի կառուցում    /Ծակքար բնակավայրի 6-րդ և 10-րդ փողոցները միացնող կամրջի կառուցում</t>
  </si>
  <si>
    <t>Մարտունի համայնքի  Վարդենիկ բնակավայրի բանավան թաղամասի թիվ 1 մանկապարտեզի հիմնանորոգում,  Երանոս բնակավայրի  3-րդ մսուր մանկապարտեզի հիմնանորոգում և ցանկապատի կառուցում, ինչպես նաև Ծովինար բնակավայրի մանկապարտեզի խաղահրապարակի և կոյուղագծի կառուցում /Ծովինար/</t>
  </si>
  <si>
    <t>Մարտունի համայնքի Զոլաքար, Աստղաձոր, Վաղաշեն, Լիճք, Ձորագյուղ, Երանոս բնակավայրերում խմելու ջրագծերի համակարգերի կառուցում և վերանորոգում /Աստղաձոր/</t>
  </si>
  <si>
    <t>Ճամբարակ համայնքի Ճամբարակ քաղաքի Զ. Անդրանիկ, Նարեկացի, Գարդման, Տ. Պետրոսյան, Արցախի, Ա. Խաչատրյան փողոցների , Լեոյի նրբանցքի, Վերին Ճամբարակ թաղամասն ամբողջությամբ,  Թթուջուր, Գետիկ, Դպրաբակ, Մարտունի, Այգուտ, Անտառամեջ և Կալավան բնակավայրերի լուսավորության անցկացման  և Ճամբարակ համայնքի թիվ 3, թիվ5 և Թթուջրի մանկապարտեզ  ՀՈԱԿ-ների , ինչպես նաև Ճամբարակի համայնքապետարանի և Վահան բնակավայրի վարչական շենքի տանիքներին արևային ֆոտովոլտային կայանների տեղադրման աշխատանքներ</t>
  </si>
  <si>
    <t>Ճամբարակ համայնքի Ճամբարակ քաղաքի Բաղրամյան 13, Տ. Մեծի 30, Տ. Մեծի 4, Տ. Մեծի 8 և Գ. Նժդեհի 21 բազմաբնակարան բնակելի շենքերի տանիքների վերանորոգման աշխատանքներ/Գ. Նժդեհի 21,Տ. Մեծի 4 /</t>
  </si>
  <si>
    <t>Ճամբարակ համայնքի թիվ 5 մանկապարտեզի 1-ին հարկի և ցանկապատի վերանորոգման ու 3-րդ մանկապարտեզի մասնաշենքի հիմնանորոգման աշխատանքներ                    /թիվ 5 մանկապարտեզ/</t>
  </si>
  <si>
    <t>Սևան համայնքի  Գագարին, Լճաշեն, Դդմաշեն, Գեղամավան, Զովաբեր, Չկալովկա և Ծաղկունք գյուղերի փողոցների ներքին լուսավորության ցանցի կառուցման աշխատանքներ</t>
  </si>
  <si>
    <t xml:space="preserve">Ծովագյուղ համայնքի 2-րդ,3-րդ,4-րդ,6-րդ,8-րդ,12-րդ,21-րդ, 23-րդ փողոցների մասնակի, 13-րդ փողոցի 2-րդ և 3-րդ նրբանցքների, 17-րդ փողոցի 3-րդ նրբանցքի նորոգում և ասֆալտապատում </t>
  </si>
  <si>
    <t>Սպիտակ համայնքի Սարահարթ բն․ 4-րդ փող․, Լուսաղբյուր և Խնկոյան բն․ գերեզմանատուն տանող, Լեռնավան բն․ 2-րդ, Ջրաշեն բն․ 7-րդ, 1-ին փող․ 5-րդ փակուղու և 6-րդ փող․, սալարկում տուֆով և ջրահեռացման համակարգի կառուցում (Լուսաղբյուր և Լեռնավան բնակավայրեր)</t>
  </si>
  <si>
    <t xml:space="preserve">Սպիտակ համայնքի Սարամեջ բնակավայրի ոռոգման ցանցի վերակառուցում, Արջահովիտ բնակավայրի ոռոգման ներքին ջրատարի կառուցում, Շենավան,  Կաթնաջուր, Ծաղկաբեր, Արևաշող, Գեղասար բն․ ոռոգման համակարգերի կառուցում, Սարահարթ բն․ 10-րդ, 15-րդ և 16-րդ փող․ ոռոգման համակարգի կառուցում, Լեռնավան բնակավայրերի ջրագծերի կառուցում և ներքին ցանցավորում (Արջահովիտ, Գեղասար, Ծաղկաբեր, Կաթնաջուր, Շենավան բնակավայրեր) </t>
  </si>
  <si>
    <t>Լերմոնտովո համայնքի փողոցների կառուցում/նորոգում սալարկմամբ, խճապատմամբ</t>
  </si>
  <si>
    <t>Ախթալա համայնքի Ճոճկան բնակավայրի ներհամայնքային ճանապարհների բարեկարգում տուֆով սալարկման միջոցով</t>
  </si>
  <si>
    <t>Լոռի Բերդ համայնքի Ագարակ բն․ համայնքային կենտրոնի մարզադահլիճի և 2-րդ հարկի ամբողջական վերանորոգում</t>
  </si>
  <si>
    <t>Ստեփանավան համայնքի Ստեփանավան բն․ Խորենացի փողոցի հիմնանորոգում</t>
  </si>
  <si>
    <t>Ստեփանավան համայնքի Ստեփանավան բն․ Մխիթար Սպարապետ փողոցի հիմնանորոգում</t>
  </si>
  <si>
    <t>Սարչապետ համայնքի Սարչապետ բն․ հանդիսությունների սրահի տարածքի և Պրիվոլնոյե բն․ մանկապարտեզի տարածքի կառուցում, բարեկարգում (Սարչապետ բնակավայր)</t>
  </si>
  <si>
    <t>Սարչապետ համայնքի Սարչապետ բն․ 1-ին փողոցի շարունակության և 7-րդ փողոցի տուֆով սալարկում</t>
  </si>
  <si>
    <t>Սարչապետ համայնքի Սարչապետ բն․ 9-րդ փողոցի  և գերեզմանատան ճանապարհի տուֆով սալարկում</t>
  </si>
  <si>
    <t>Վանաձոր համայնքի Աղայան փողոցի հիմնանորոգում</t>
  </si>
  <si>
    <t>Վանաձոր համայնքի «Սայաթ Նովայի» անվան զբոսայգու վերակառուցում</t>
  </si>
  <si>
    <t xml:space="preserve">Վանաձոր համայնքի թիվ 8 մանկապարտեզի նոր մասնաշենքի կառուցում /1-ին փուլ/ </t>
  </si>
  <si>
    <t>ՀՀ Շիրակի մարզպետարան</t>
  </si>
  <si>
    <t>Աշոցք խոշորացված համայնքի Արփենի, Բաշգյուղ, Փոքր Սարիար և Կրասար բնակավայրերում խմելու ջրագծերի վերանորոգման և վերակառուցման աշխատանքներ</t>
  </si>
  <si>
    <t>Աշոցք համայնքի Սարագյուղ, Բավրա, Ղազանչի բնակավայրերում բնական գազի ներքին ցանցի կառուցում</t>
  </si>
  <si>
    <t>Աշոցք համայնքի Աշոցք և Փոքր Սեպասար բնակավայրերում փողոցների ասֆալտապատում</t>
  </si>
  <si>
    <t>Մարմաշեն համայնքի Շիրակ գյուղում 2 խմբասենյակով 46 երեխայի համար նախատեսված մանկապարտեզի  կառուցում</t>
  </si>
  <si>
    <t>ՀՀ Տավուշի մարզպետարան</t>
  </si>
  <si>
    <t>Նոյեմբերյան համայնքի Նոյեմբերյան,  Կոթի, Դովեղ և Կողբ բն․ ներհամայնքայինն ճանապարհների տուֆապատում</t>
  </si>
  <si>
    <t xml:space="preserve"> ՀՀ Տավուշի մարզպետարան</t>
  </si>
  <si>
    <t xml:space="preserve"> ՀՀ Շիրակի մարզպետարան</t>
  </si>
  <si>
    <t>Խոյ համայնքի խորքային հորերի հիմնանորոգում (Արագած N-1, N-2, Արշալույս N-1, N-2, N-3, N-4, N-5, N-6, N-7, N-8, Գեղակերտ N-1, Հայթաղ N-1, N-2, N-3, Մրգաստան N-1, Ծաղկունք N-1, N-2, Ծաղկալանջ N-2, Ծիածան N-1) և Ծիածան բնակավայրի ներտնտեսային ոռոգման ջրագծերի կառուցում» /Ծաղկալանջ/</t>
  </si>
  <si>
    <t>Աբովյան համայնքի Բալահովիտ բնակավայրում նոր մանկապարտեզի շենքի կառուցում</t>
  </si>
  <si>
    <r>
      <t>Աբովյան համայնքի Ռոսիա փողոցի ասֆալտապատման և եզրզքարերի փոխարինման, Գետարգել բնակավայրի Հ Վերդյան փողոցի շենքերի հետնամասի և նոր թաղամասի, Պտղնի բնակավայրի, Արամուս բնակավայրի, Գետաշեն բնակավայրի 3-րդ թաղամասի 3-րդ փողոցի, Կամարիս բնակավայրի 7-րդ և 3-րդ փողոցների, Առինջ  բնակավայրի Գետարգել վանքին միացնող Ա թաղամասի 4-րդ,5-րդ և 6-րդ փողոցների, Վերին Պտղնի բնակավարի գերեզմանների հարակից տարածքի, Կաթնաղբյուր բնակավայրի 5-րդ փողոցի 1-ին փակուղու ,Մայակովսկի բնակավայրի 2-րդ, 10-րդ, 11-րդ և 12-րդ  փողոցների  և Բալահովիտ բնակավայրի 2-րդ փողոցի ասալտապատման աշխատանքներ</t>
    </r>
    <r>
      <rPr>
        <b/>
        <sz val="12"/>
        <rFont val="GHEA Grapalat"/>
        <family val="3"/>
      </rPr>
      <t>/բացի Կամարիս բնակավայրից/</t>
    </r>
  </si>
  <si>
    <r>
      <t>Նաիրի համայնքի Եղվարդի Զորավար Անդրանիկի 1-ից 8-րդ նրբանցքների,Աբովյան, Ավտոկայան,Զաքարյան,Կնունյանց,Հովհաննիսյան,Շահումյան,Շիրակի,Աայաթ Նովայի,Սաֆարյան, Արա Գեղեցիկի և Չարենցի փողոցների, Պռոշյան բնակավայրի Մայիսյան 4-րդ նրբանցքի, Գևորգ Չաուշի 4-րդ, 5-րդ, 6-րս, 7-րդ նրբանցքների, ,Զորավան բնակավայրի 1-ին փողոցի, 2-րդ փակուղու և 10-րդ նրբանցքի  Զովունի բնակավայրի  39-րդ, 38-րդ և 7-րդ փողոցների ասֆալտապատման աշխատանքներ/</t>
    </r>
    <r>
      <rPr>
        <b/>
        <sz val="12"/>
        <rFont val="GHEA Grapalat"/>
        <family val="3"/>
      </rPr>
      <t>Եղվարդ բնակավայր</t>
    </r>
    <r>
      <rPr>
        <sz val="12"/>
        <rFont val="GHEA Grapalat"/>
        <family val="3"/>
      </rPr>
      <t>/</t>
    </r>
  </si>
  <si>
    <t>Իջևան համայնքի Իջևան և Սևքար բն․ ճանապարհների հիմնովին վերանորոգում և սալիկապատում /Ասլանյան փ./</t>
  </si>
  <si>
    <t>Իջևան համայնքի Դիտավան, Այգեհովիտ, Վազաշեն Աչաջուր բն․ ոռոգման համակարգի կառուցում /Դիտավան/</t>
  </si>
  <si>
    <t>Նոյեմբերյան համայնքի Նոյեմբերյան, Այրում, Բերդավան, Բագրատաշեն, Ոսկեպար և Կողբ բն․ ասֆալտապատում/ Նոյեմբերյան,  Բերդավան, Բագրատաշեն, Ոսկեպար և Կողբ/</t>
  </si>
  <si>
    <t>Տաշիր համայնքում աղբավայրի կոնսերվացման/փակման/ ծրագիր</t>
  </si>
  <si>
    <t xml:space="preserve">Ստեփանավան քաղաքի Ե․ Չարենց 179, Մեղապարտ8, Բաղրամյան 103, Բաղրամյան 172 ԲԲՇների տանիքների վերանորոգում </t>
  </si>
  <si>
    <t>Սպիտակ համայնքի 5 բազմաբնակարան շենքերի (Ս.Ավետիսյան 17, 19ա, 19բ, Ալեք Մանուկյան 14, Թորոսյան 21) էներգախնայողության և էներգաարդյունավետության բարձրացում 2020թ․ ծրագիր</t>
  </si>
  <si>
    <t>Մեծավան համայնքի Միխայլովկա բնակավայրի ջրագծի ներքին ցանցի վերանորոգում և Ձյունաշող բնակավայրի արտաքին ջրամատակարարման ցանցի կառուցում  2020թ․ ծրագիր</t>
  </si>
  <si>
    <t>Տաշիր համայնքի փողոցների լուսավորության ցանցի ընդլայնում և արդիականացում՝ նոր էներգաարդյունավետ տեխնոլոգիաների միջոցով</t>
  </si>
  <si>
    <t>Սարչապետ համայնքի Պրիվոլնոյե բնակավայրի վարչական շենքի վերակառուցումը մանկապարտեզի</t>
  </si>
  <si>
    <t>Տաշիր համայնքի Լեռնահովիտ բնակավայրի խմելու ջրի ջրամբարի կառուցում</t>
  </si>
  <si>
    <t>Մեծավան համայնքի Ձյունաշող բնակավայրի ջրագծի արտաքին ցանցի վերակառուցում/լրամշակում/ և Մեծավան բնակավայրի Վարդանանց փողոցի ջրագծի վերակառուցում</t>
  </si>
  <si>
    <t>Մեծավան համայնքի Մեծավան բնակավայրում մշակույթի կենտրոնին կից տարածքում զբոսայգու հիմնում</t>
  </si>
  <si>
    <t>Լոռի Բերդ համայնքի Բովաձոր բնակավայրի ներհամայնքային ճանապարհի կանոնավոր տուֆ քարով սալարկում</t>
  </si>
  <si>
    <t>Թումանյան համայնքի Լորուտ, Ահնիձոր, Մարց, Շամուտ և Աթան բն․ խմելու ջրի արտաքին ջրագծերի վերանորոգում</t>
  </si>
  <si>
    <t>Շնող համայնքի փողոցների հիմնանորոգում</t>
  </si>
  <si>
    <t>ՀՀ Սյունիքի մարզպետարան</t>
  </si>
  <si>
    <t xml:space="preserve">Կապան համայնքի հասարակական շենքերի (արվեստի
թանգարան, Ձորք թաղամասի ակումբ, գրադարան, ՔԿԱԳ
գրասենյակ) նորոգում 
</t>
  </si>
  <si>
    <t xml:space="preserve">Կապան համայնքի Կապան քաղաքի թիվ 8 և Դավիթ Բեկ
բնակավայրի ՆՈՒՀ-երի շենքերի վերանորոգում և
Վարդավանք բնակավայրում այլընտրանքային ՆՈՒՀ-ի
համար նախատեսվող շենքի վերանորոգում 
</t>
  </si>
  <si>
    <t xml:space="preserve">Կապան համայնքի Աճանան բնակավայրի ոռոգման համակարգի վերակառուցում </t>
  </si>
  <si>
    <t xml:space="preserve">Կապան համայնքի Սևաքար գյուղի ջրամատակարարման համակարգի
վերակառուցում, Վարդավանք գյուղի ջրամատակարարման համակարգի
վերակառուցում և Չափնի գյուղի ջրամատակարարման համակարգի վերակառուցում </t>
  </si>
  <si>
    <t xml:space="preserve"> Կապան համայնքի Կապան քաղաքի Դավիթ Բեկ հրապարակի, Ռ․ Մինասյան
փողոցի մայթերի հիմնանորոգում, հենապատերի վերանորոգում, Կավարտ
գետակի մի հատվածի մաքրում և հենապատի վերանորոգում, Կապան
քաղաքի Թումանյան փողոցի մայթերի և աստիճանների հիմնանորոգում,
հենապատերի վերանորոգում, Կապան քաղաքի Ռ․Մելիքյան փողոցի մայթերի
և աստիճանների հիմնանորոգում, հենապատերի վերանորոգում, Կապան
քաղաքի Հալիձոր թաղամասի մուտքի և 9, 13, 17, 18, 19 շենքերի բակերի
հիմանորոգման աշխատանքներ, Կապան քաղաքի Ձորք թաղամասի
հիմնական փողոցը և հարակից 4, 5, 6, 12, 13 և 15 շենքերի բակերի
հիմնանորոգման աշխատանքներ, Կապան քաղաքի Բաղաբերդ թաղամասի
թիվ 14, 15, 16, 18, 19, 20, 21 շենքերի բակերի նորոգման աշխատանքներ,
Կապան քաղաքի Սպանդարյան փողոցի թիվ 5, 8 շենքերի բակերի նորոգման
աշխատանքներ, Կապան քաղաքի Մանուկյան փ․ N 3, 5 և Թումանյան փ․ N 16,
18 շենքերի բակերի հիմնանորոգման աշխատանքներ,Կապան քաղաքի Մ․
Հարությունյան փողոցի՝ Շահումյան փողոցից մինչև ոստիկանության վարչություն
հատվածի և N 10, N 12, N 14 շենքերի բակերի հիմնանորոգման աշխատանքներ,
Կապան քաղաքի Շահումյան փողոցի թիվ 2, 9, 10, 11, 13, 14, 15, 17, 19, 20, 21, 23,
25, 27, 29, 31, 33, 39, 39ա շենքերի բակերի նորոգման աշխատանքներ, Կապան
քաղաքի Ա․ Մանուկյան փողոցի մայթի մի հատվածի (Թումանյան, Հ․
Ավետիսյան, Ա․ Մանուկյան փողոցների հատման կամրջից մինչև Ա․ Մանուկյան
1-ին նրբանցք թիվ 2 բ/բ շենքի դիմաց) վերանորոգում, ծառատնկում,
կանաչապատ տարածքների վերականգնում և բարեկարգում և Կապան
համայնքի Գեղանուշ գյուղ տանող ճանապարհի վերանորոգում․ հատված
կմ2+700-կմ4+565
</t>
  </si>
  <si>
    <t xml:space="preserve">ՀՀ Սյունիքի մարզի Կապան համայնքի հասարակական շենքերի նորոգում՝
Ծավ բնակավայրի վարչական շենքի (նախկինում գյուղապետարանի)
վերանորոգում, Վերին Խոտանան գյուղում հանդիսությունների սրահի
(կենցաղի տան) վերանորոգում, Չափնի գյուղում հանդիսությունների սրահի
(կենցաղի տան)վերանորոգում, Շիկահող բնակավայրի ակումբի շենքի
տանիքի վերանորոգում, Դավիթ Բեկ գյուղի մշակույթի տան շենքի
վերականգնում, Վարդավանք գյուղի ակումբի շենքի վերանորոգում,
Արծվանիկ բնակավայրի բուժկետի վերանորոգում, Թիվ 3 երաժշտական
դպրոց ՀՈԱԿ-ի ջեռուցման համակարգի կառուցում, Մարմնամարզության
մանկապատանեկան մարզադպրոց ՀՈԱԿ-ի շենքի վերանորոգում 
</t>
  </si>
  <si>
    <t>Գորայք համայնքի Գորայք բն․ «Ծաղկունք», «Սաիտակ տուն»
ջրաղբյուրների ջրհավաք ավազանների վերանորոգում, ՕԿՋ թիվ 1-ի
քլորակայանի կառուցում, բնակավայրը սնող խմելու ջրի ջրագծի
մասնակի վերանորոգում</t>
  </si>
  <si>
    <t>Գորայք համայնքի Սառնակունք բն․ «Սալով», «Կոստոյի»
աղբյուրների ջրհավաք ավազանների հիմնանորոգում, «Սալով»
աղբյուր ջրագծի մասնակի վերանորոգում, ներբնակավայրը խմելու ջրի ջրագծի մասնակի վերանորոգում</t>
  </si>
  <si>
    <t xml:space="preserve">Սիսիան համայնքի «Նար-Դոս փողոցի, Նար-Դոս – Գ. Նժդեհ
ճանապարհահատվածի, Խանջյան փողոցի վերջնամասի, Րաֆֆու
փողոցի մի հատվածի, Ն. Ադոնցի փակուղու, Ա. Մանուկյան փողոցի
մայթերի և վաքերի, Գայի 3, 4, Խանջյան 1ա, 3ա, Հ. Ազոյան 2, 2ա, 4, 6,
8, 10 բազմաբնակարան շենքերի հարակից փողոցների, Որոտան 1, 3,
5, 7, Որոտան 2, 4, 6, 8 բազմաբնակարան շենքերի հետնամասի,
Բռնակոթ բնակավայրի Վ. Ոսկանյան փողոցից դպրոց տանող
ճանապարհահատվածի հիմնանորոգում», 
</t>
  </si>
  <si>
    <t>Կապան համայնքի «Կապան քաղաքի բազմաբնակարան բնակելի
շենքերի 12 նկուղային և կիսանկուղային հարկերի նորոգում ու Կապան
քաղաքի բազմաբնակարան բնակելի շենքերի 16 հարթ և 9 լանջավոր
տանիքների վերանորոգում</t>
  </si>
  <si>
    <t xml:space="preserve">Քաջարան համայնքի Բակունց փողոցում գտնվող մինի ֆուտբոլային
մարզադաշտի վերակառուցում, Բաբիկավանում, Քաջարան քաղաքի
Խանջյան և Աբովյան փողոցներում խաղահրապարակների կառուցում </t>
  </si>
  <si>
    <t xml:space="preserve">Քաջարան համայնքի բնակավայրերի փողոցների և
ներհամայնքային ճանապարհների հիմնանորոգում/բարեկարգում </t>
  </si>
  <si>
    <t xml:space="preserve">Քաջարան համայնքի «Բազմաբնակարան շենքերի
էներգաարդյունավետության բարելավում» 
</t>
  </si>
  <si>
    <t>Սպիտակ համայնքի Սպիտակ բնակավայրի Էստոնական և Տաշիր թաղամասերի գլխավոր ճանապարհների, Ծաղկաբեր բն․ 3-րդ փող, Լեռնանցք բն․ «Նոր գյուղի» կենտրոնական ճանապարհի սալարկում տուֆով և ջրահեռացման համակարգի կառուցում (Սպիտակ բնակավայր)</t>
  </si>
  <si>
    <t>Ալավերդի համայնքի Ալավերդի բն․ ճանապարհների կապիտալ վերանորոգում ասֆալտապատմամբ</t>
  </si>
  <si>
    <t>Ալավերդի համայնքի Ալավերդի բն․ ԲԲՇ-ների տանիքների վերանորոգում՝ ջերմաարդիականացմամբ (տանիքների վերանորոգում)</t>
  </si>
  <si>
    <t xml:space="preserve"> ՀՀ Սյունիքի մարզպետարան</t>
  </si>
  <si>
    <t xml:space="preserve">ՀԱՅԱՍՏԱՆԻ ՀԱՆՐԱՊԵՏՈՒԹՅԱՆ ԿԱՌԱՎԱՐՈՒԹՅԱՆ 2021 ԹՎԱԿԱՆԻ ԴԵԿՏԵՄԲԵՐԻ 23-Ի № 2121-Ն ՈՐՈՇՄԱՆ № 9.1 ՀԱՎԵԼՎԱԾԻ № 9.1.49,9.1.50, 9.1.51, 9.1.52, 9.1.53 9.1.54,9.1.55, 9.1.56,9.1.57,9.1.58 ԵՎ 9.1.59 ԱՂՅՈՒՍԱԿՆԵՐՈՒՄ ԿԱՏԱՐՎՈՂ ՓՈՓՈԽՈՒԹՅՈՒՆԸ ԵՎ ԼՐԱՑՈՒՄՆԵՐԸ </t>
  </si>
  <si>
    <t xml:space="preserve"> ՀՀ Տավուշի մարզպետարան </t>
  </si>
  <si>
    <t xml:space="preserve"> ՀՀ Շիրակի մարզպետարան </t>
  </si>
  <si>
    <t>Աղյուսակ 9.1.55</t>
  </si>
  <si>
    <t>Աղյուսակ 9.1.58</t>
  </si>
  <si>
    <t xml:space="preserve">  Արմավիր համայնքի թիվ 2 մանկապարտեզ ՀՈԱԿ-ի հիմնանորոգում, թիվ 3 և թիվ 7 մանկապարտեզ ՀՈԱԿ-ների ջեռուցման համակարգերի կառուցում, գազաֆիկացում, հին դռների և պատուհանների նորով փոխարինում, Մյասնիկյան գյուղի մանկապարտեզ ՀՈԱԿ-ի ջեռուցման համակարգի կառուցում և սանհանգույցի վերանորոգում, Լուկաշին գյուղի մանկապարտեզ ՀՈԱԿ-ի ջեռուցման համակարգի կառուցում, Սարդարապատ գյուղի մանկապարտեզ ՀՈԱԿ-ի հիմնանորոգում, գազաֆիկացում և ջեռուցման համակարգի կառուցում/թիվ 3 և թիվ 7 մանկապարտեզ ՀՈԱԿ-ների ջեռուցման համակարգերի կառուցում, գազաֆիկացում, հին դռների և պատուհանների նորով փոխարինում և Լուկաշին գյուղի մանկապարտեզ ՀՈԱԿ-ի ջեռուցման համակարգի կառուցում/</t>
  </si>
  <si>
    <t>Բաղրամյան համայնքի Բաղրամյան բնակավայրի Արցախի 37/1 հասցեի բազմաբնակարան շենքի տանիքի վերանորոգում, Լեռնագոգ  բնակավայրի 5-րդ փողոցի 5 հարկանի շենքի տանիքի հիմնանորոգում, Դալարիկ բնակավայրի 13 բազմաբնակարան շենքի տանիքի վերակառուցում, Դալարիկ բնակավայրի  Բաղրամյան 18  բազմաբնակարան բնակելի շենքի տանիքի հիմնանորոգում/Լեռնագոգ  բնակավայրի 5-րդ փողոցի 5 հարկանի շենքի տանիքի հիմնանորոգում և Դալարիկ բնակավայրի 13 բազմաբնակարան շենքի տանիքի վերակառուցում, Դալարիկ բնակավայրի  Բաղրամյան 18  բազմաբնակարան բնակելի շենքի տանիքի հիմնանորոգում/</t>
  </si>
  <si>
    <t>Մեծամոր համայնքի Գետաշեն բնակավայրի փողոցների ց/ճնշման գազատարի կառուցում, Շենավան, Վարդանաշեն, Այգեշատ, Նոր Արմավիր, Եղեգնուտ, Ակնալիճ բնակավայրերի գազաֆիկացում/Գետաշեն,Շենավան և Նոր Արմավիր բնակավայրի գազիֆիկացում/</t>
  </si>
  <si>
    <t>Մեծամոր համայնքի Մարգարա բնակավայրի փողոցների գազամատակարարում, Ջանֆիդա, Փշատավան բնակավայրերի գազաֆիկացում/Մարգարա բնակավայրի գազիֆիկացում/</t>
  </si>
  <si>
    <t>Փարաքար համայնքի Բաղրամյան բնակավայրի Այգեգործներիփողոցի,Թումանյան փողոցի  Շիրազի փողոցի, Պտղունք բնակավայրի Ագաթանգեղոս փողոցի, Մուսալեռ բնակավայրի Տիգրան Մեծ փողոցի, Մերձավան բնակավայրի 1-ին, 2-րդ, 3-րդ և 4-րդ փողոցների և Այգեկ բնակավայրի 2-րդ և 3-րդ փողոցների, Փարաքար բնակավայրի Արցախի թաղամասի և Մհեր Մկրտչյան փողոցի գազաֆիկացում</t>
  </si>
  <si>
    <t>Փարաքար համայնքի Փարաքար, Այգեկ և Բաղրամյան  բնակավայրերի  փողոցների  ասֆալտապատում  /Այգեկ և Բաղրամյան բնակավայրերի  փողոցների  ասֆալտապատում/</t>
  </si>
  <si>
    <t xml:space="preserve">Խոյ համայնքի Ծաղկալանջ բնակավայրի խմելու ջրի ցանցի  հիմնանորոգում /վերակառուցում//Ծաղկալանջ բնակավայրի խմելու ջրի ցանցի  հիմնանորոգում/ </t>
  </si>
  <si>
    <t xml:space="preserve">Խոյ համայնքի Աղավնատուն գյուղի Բ.Ներսիսյան 2-րդ նրբ., Ս.Վիրաբյան, Երիտասարդական 3-րդ, Հարավ-Արևելյան 2-րդ փողոցների, Արշալույս գյուղի 27, 28, 29, 32-րդ փողոցների և Մոնթեավան գյուղի 1-ին և 7-րդ փողոցների գազիֆիկացում/Աղավնատուն բնակավայրի փողոցների գազիֆիկացում/ </t>
  </si>
  <si>
    <r>
      <t>Ծաղկաձոր համայնքի 1.Աղավնաձոր գյուղի    1-ին  փողոցի, Հանքավան  գյուղի  3-րդ փողոցի  և Փյունիկ գյուղի  1-ին  փողոցի      4-րդ նրբանցքի կապիտալ վերանորոգման՝ ասֆալտապատման աշխատանքներ   2.Արտավազ գյուղի 1-ին փողոցի 2-րդ փակուղու,  1-ին փողոցի 2-րդ նրբանցքի և 2-րդ փողոցների  կապիտալ վերանորոգման` ասֆալտապատման աշխատանքներ  3.Ծաղկաձոր համայնքի Մարմարիկ  գյուղի  4-րդ  փողոցի  կապիտալ վերանորոգման՝ ասֆալտապատման աշխատանքներ /</t>
    </r>
    <r>
      <rPr>
        <b/>
        <sz val="12"/>
        <rFont val="GHEA Grapalat"/>
        <family val="3"/>
      </rPr>
      <t>Աղավնաձոր, Փյունիկ, Արտավազդ, մարմարիկ բնակավայրերի  փողոցների ասֆալտապատում/</t>
    </r>
  </si>
  <si>
    <t>Հրազդան համայնքի /Կենտրոն և Միկրոշրջան թաղամասերում/, Քաղսի, Սոլակ, Լեռնանիստ և  Ջրառատ գյուղերում կանգառների կառուցման և Հրազդան համայնքի երկու անվանական մուտքերի լուսավորության համակարգի կառուցման /Հրազդան համայնքի երկու անվանական մուտքերի լուսավորության համակարգի կառուցման/</t>
  </si>
  <si>
    <t>Արենի համայնքի Ագարակաձոր բնակավայրում մշակույթի տան մի մասի հիմնանորոգում, վարչական շենքի  և դահլիճի նորոգում,Արփի բնակավայրում երիտասարդական կենտրոնի/նախկին ճաշարանի շենք/մասնակի հիմնանորոգում ,Չիվա բնակավայրում մշակույթի տան մասնակի նորոգում/Ագարակաձոր բնակավայրի մշակույթի տան մի մասի հիմնանորոգում, վարչական շենքի  և դահլիճի նորոգում/</t>
  </si>
  <si>
    <t>Արենի համայնքի Արենի բնակավայրում Նորավանքի ձոր տարածքում խմելու ջրի ՕԿՋ-ի/250խմ/ և արտաքին ցանցի 2.5կմ հատվածի կառուցում, Աղավնաձոր բնակավայրում Սահրատի աղբյուր ջրաղբյուրի կապտաժի և ջրագծի արտաքին ցանցի 80գծմ հատվածի կառուցում, Արփի բնակավայրում Ջրովանքի ձոր տարածքում խմելու ջրի մեկ կապտածի կառուցում և ջրատարի արտաքին ցանցի 300գծմ հգատվածի հիմնանորոգում,Գնիշիկ բնակավայրում Կարմիր քար Գնիշիկ Մոզրով ջրագծի մասնակի նորոգում, Ելփին բնակավայրում Գասպարի աղբյուր ջրաղբյուրի կապտաժի  և ջրաբաշխիչ հորի համար շինության կառուցում, Ելփին բնակավայրում Դիդիվան ջրաղբյուրի 4 կապտաժների կառուցում և ջրագծի արտաքին ցանցի մացնակի նորոգում, Խաչիկ բնակավայրում Առտետաձոր հանդամասում խմելու ջրի 1 կապտաժի և ջրագծի արտաքին ցանցի  2կմ հատվածի հիմնանորոգում,Չիվա բնակավայրում Աղոթից ջրաղբյուրի կապտաժի և ներքին ցանցի հիմնանորոգում /Արենի բնակավայրում Նորավանքի ձոր տարածքում խմելու ջրի ՕԿՋ-ի/250խմ/ և արտաքին ցանցի 2.5կմ հատվածի կառուցում, Արփի բնակավայրում Ջրովանքի ձոր տարածքում խմելու ջրի մեկ կապտածի կառուցում և ջրատարի արտաքին ցանցի 300գծմ հգատվածի հիմնանորոգում,Գնիշիկ բնակավայրում Կարմիր քար Գնիշիկ Մոզրով ջրագծի մասնակի նորոգում ևԽաչիկ բնակավայրում Առտետաձոր հանդամասում խմելու ջրի 1 կապտաժի և ջրագծի արտաքին ցանցի  2կմ հատվածի հիմնանորոգում,Չիվա բնակավայրում Աղոթից ջրաղբյուրի կապտաժի և ներքին ցանցի հիմնանորոգում/</t>
  </si>
  <si>
    <t>Եղեգնաձոր համայնքի  Գլաձորյան փողոցի 380մ հատվածի, Կամոյի փողոցի  2-րդ նրբանցքի 210մ, Մոմիկի փողոցի I-ին նրբանցքի 270 մ, Կոմիտաս և Մյասնիկյան փողոցների ասֆալտապատում/Կոմիտաս փողոցի ասֆալտապատում/</t>
  </si>
  <si>
    <t>Եղեգնաձոր համայնքի՝ Եղեգնաձոր բնակավայրի թիվ 2 մանկապարտեզ ՀՈԱԿ-ի շենքի ջեռուցման համակարգի կառուցման և մասնակի վերանորոգման աշխատանքներ, Եղեգնաձոր բնակավայրի թիվ 5 մանկապարտեզ ՀՈԱԿ-ի  բակի բարեկարգման աշխատանքներ և Մալիշկա բնակավայրի թիվ 1 մանկապարտեզ ՀՈԱԿ-ի վերանորոգման և գազաֆիկացման աշխատանքներ/Եղեգնաձոր բնակավայրի թիվ 2 մանկապարտեզ ՀՈԱԿ-ի շենքի ջեռուցման համակարգի կառուցման և մասնակի վերանորոգման աշխատանքներ/</t>
  </si>
  <si>
    <t xml:space="preserve">Շողակաթ համայնքի Դրախտիկ, Ջիլ և Արտանիշ բնակավայրերում խմելու ջրագծի ներքին և արտաքին ցանցի կառուցման աշխատանքներ </t>
  </si>
  <si>
    <r>
      <t xml:space="preserve">Ճամբարակ համայնքի   Ճամբարակ քաղաքի ջրամբարի արտաքին  ջրագծի և ջրընդունիչի  վերակառուցման, Վերին Ճամբարակ թաղամասի «Զնգզնգան աղբյուր» ջրագծի վերակառուցման, Վահան բնակավայրի արտաքին ջրագծի վերանորոգման, Այգուտ բնակավայրի արտաքին ջրագծի վերակառուցման  աշխատանքներ  /Վերին Ճամբարակ թաղամասի </t>
    </r>
    <r>
      <rPr>
        <sz val="12"/>
        <color theme="1"/>
        <rFont val="GHEA Grapalat"/>
        <family val="3"/>
      </rPr>
      <t>«Զնգզնգան աղբյուր» ջրագծի վերակառուցում/</t>
    </r>
  </si>
  <si>
    <t>Ճամբարակ համայնքի Թթուջուր բնակավայրի համայնքային կենտրոնի վերանորոգման, Անտառամեջ բնակավայրի համայնքային կենտրոնի վերանորոգման ու տարածքի բարեկարգման և Կալավան բնակավայրի վարչական շենքի վերանորոգում          /Անտառամեջ և Կալավան//</t>
  </si>
  <si>
    <t>Փարաքար համայնքի Վ.Սարգսյան թաղամասի կոյուղագծի կառուցում և Էրեբունի փողոցի կոյուղագծի նորոգման աշխատանքներ</t>
  </si>
  <si>
    <t>Արևաշատ համայնքի մանկապարտեզի կառուցում</t>
  </si>
  <si>
    <t>Մարտունի   համայնքի Մարտունի, Ձորագյուղ, Ներքին Գետաշեն, Գեղհովիտ, Աստղաձոր, Զոլաքար և Վարդենիկ բնակավայրերում գազի գծերի կառուցում /Մարտունի, Վարդենիկ/</t>
  </si>
  <si>
    <t xml:space="preserve">Աստղաձոր համայնքի 2-րդ, 3-րդ, 4-րդ, 5-րդ, 7-րդ և 8-րդ փողոցների ոռոգման համակարգի կառուցում </t>
  </si>
  <si>
    <t xml:space="preserve">Ներքին Գետաշեն համայնքի ոռոգման ցանցի կառուցում </t>
  </si>
  <si>
    <t xml:space="preserve">Վարդենիս համայնքի 4 բազմաբնակարան բնակելի շենքերի տանիքների հիմնանորոգում (Երիտասարդության 2) </t>
  </si>
  <si>
    <t xml:space="preserve">Լճաշեն համայնքի ներհամայնքային փողոցների ասֆալտապատում </t>
  </si>
  <si>
    <t>Ճամբարակ համայնքի Իսահակյան, Վերին Ճամբարակ թաղամասերի, ինչպես նաև Այգուտ բնակավայրի ջրագծերի ներքին և (կամ) արտաքին ցանցերի կառուցման աշխատանքներ 14,885.7</t>
  </si>
  <si>
    <t xml:space="preserve">Ճամբարակ քաղաքի Գ․Նժդեհի 103 և Տ․Մեծի 107 բազմաբնակարան շենքերի տանիքների վերանորոգման աշխատանքներ </t>
  </si>
  <si>
    <t xml:space="preserve">Ծովինար համայնքի խմելու ջրագծի կառուցում </t>
  </si>
  <si>
    <t xml:space="preserve">Գավառ համայնքի Գավառ քաղաքի Բուռնազյան փողոցի կապիտալ վերանորոգման աշխատանքներ </t>
  </si>
  <si>
    <t xml:space="preserve">Գավառ համայնքի Գավառի համայնքապետարանի վարչական շենքի, մշակույթի տան շենքի մարզադպրոցի շենքի տանիքներին արևային ֆոտովոլտային կայանների տեղադրում </t>
  </si>
  <si>
    <t xml:space="preserve">Խաչաղբյուր համայնքի ոռոգման ցանցի վերականգնման և կառուցման աշխատանքներ </t>
  </si>
  <si>
    <t xml:space="preserve">Գեղամասար համայնքի Փոքր Մասրիկ գյուղի 1 խորքային հորի և Տրետուք գյուղի ոռոգման ցանցի վերանորոգում </t>
  </si>
  <si>
    <t xml:space="preserve">Ճամբարակ համայնքի Կալավան, Այգուտ, Դպրաբակ և Ներքին Ճամբարակ բնակավայրերում խաղահրապարակների կառուցում </t>
  </si>
  <si>
    <t xml:space="preserve">Վարդենիկ համայնքի ներհամայնքային ճանապարհների ասֆալտապատում </t>
  </si>
  <si>
    <t xml:space="preserve">Ծովասար համայնքի մանկապարտեզի կառուցում </t>
  </si>
  <si>
    <t xml:space="preserve">Սարուխան համայնքի Ա. Իսահակյան, Ս. Թեհլերյան փողոցների և Գ. Դարբինյան փակուղու ասֆալտապատում </t>
  </si>
  <si>
    <t xml:space="preserve">Գեղամասար համայնքի 12 բնակավայրերում խմելու ջրի ջրագծերի ներքին և (կամ) արտաքին ցանցերի կառուցում կամ վերակառուցում </t>
  </si>
  <si>
    <t xml:space="preserve">Վարդենիկ համայնքի ներհամայնքային 3, 4, 5, 6 փողոցների ճանապարհային պատվածքի սալարկման աշխատանքներ </t>
  </si>
  <si>
    <t xml:space="preserve">Ճամբարակ համայնքի Ճամբարակ քաղաքի Բաբաջանյան փողոցի և Նարեկացի փողոցի հետիոտնային ճանապարհի սալարկման աշխատանքներ </t>
  </si>
  <si>
    <t xml:space="preserve">Շողակաթ համայնքի 6 բնակավայրերում փողոցների արտաքին լուսավորության ցանցի կառուցման աշխատանքներ </t>
  </si>
  <si>
    <t xml:space="preserve">Ակունք համայնքի մշակույթի տան վերանորոգում </t>
  </si>
  <si>
    <t xml:space="preserve">Մարտունի համայնքի «Մանկական արվեստի դպրոց» ՀՈԱԿ-ի շինության 1-ին հարկի վերանորոգման և 2-րդ հարկի դռների և պատուհանների փոխարինման աշխատանքներ </t>
  </si>
  <si>
    <t xml:space="preserve">Լուսակունք համայնքի ներհամայնքային փողոցների գիշերային լուսավորության անցկացում </t>
  </si>
  <si>
    <t xml:space="preserve">Մարտունի համայնքի Արծվանիստ, Ծովինար, Վարդենիկ, Աստղաձոր, Վաղաշեն, Ն. Գետաշեն Մադինա, Ծակքար, Ձորագյուղ, Վարդաձոր, Երանոս բնակավայրերում ոռոգման համակարգերի կառուցում և նորոգում /Վարդաձոր, Ծովինար, Ներքին Գետաշեն, Արծվանիստ բնակավայրեր/ </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</si>
</sst>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44" formatCode="_(&quot;$&quot;* #,##0.00_);_(&quot;$&quot;* \(#,##0.00\);_(&quot;$&quot;* &quot;-&quot;??_);_(@_)"/>
    <numFmt numFmtId="43" formatCode="_(* #,##0.00_);_(* \(#,##0.00\);_(* &quot;-&quot;??_);_(@_)"/>
    <numFmt numFmtId="164" formatCode="_ * #,##0.00_)\ _€_ ;_ * \(#,##0.00\)\ _€_ ;_ * &quot;-&quot;??_)\ _€_ ;_ @_ "/>
    <numFmt numFmtId="165" formatCode="_-* #,##0.00\ _₽_-;\-* #,##0.00\ _₽_-;_-* &quot;-&quot;??\ _₽_-;_-@_-"/>
    <numFmt numFmtId="166" formatCode="_ * #,##0.00_)_€_ ;_ * \(#,##0.00\)_€_ ;_ * &quot;-&quot;??_)_€_ ;_ @_ "/>
    <numFmt numFmtId="167" formatCode="_-* #,##0.00_р_._-;\-* #,##0.00_р_._-;_-* &quot;-&quot;??_р_._-;_-@_-"/>
    <numFmt numFmtId="168" formatCode="_-* #,##0.00_-;\-* #,##0.00_-;_-* &quot;-&quot;??_-;_-@_-"/>
    <numFmt numFmtId="169" formatCode="_-* #,##0.00\ _A_M_D_-;\-* #,##0.00\ _A_M_D_-;_-* &quot;-&quot;??\ _A_M_D_-;_-@_-"/>
    <numFmt numFmtId="170" formatCode="#,##0.0"/>
    <numFmt numFmtId="171" formatCode="#,##0.0_);\(#,##0.0\)"/>
    <numFmt numFmtId="172" formatCode="_-* #,##0.00\ _֏_-;\-* #,##0.00\ _֏_-;_-* &quot;-&quot;??\ _֏_-;_-@_-"/>
    <numFmt numFmtId="173" formatCode="_-* #,##0.00&quot;р.&quot;_-;\-* #,##0.00&quot;р.&quot;_-;_-* &quot;-&quot;??&quot;р.&quot;_-;_-@_-"/>
    <numFmt numFmtId="174" formatCode="_ * #,##0.00_)\ _ _ ;_ * \(#,##0.00\)\ _ _ ;_ * &quot;-&quot;??_)\ _ _ ;_ @_ "/>
    <numFmt numFmtId="175" formatCode="00"/>
    <numFmt numFmtId="176" formatCode="_(* #,##0.0_);_(* \(#,##0.0\);_(* &quot;-&quot;??_);_(@_)"/>
    <numFmt numFmtId="177" formatCode="#,##0.000_);\(#,##0.000\)"/>
  </numFmts>
  <fonts count="132">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1"/>
      <color indexed="8"/>
      <name val="Calibri"/>
      <family val="2"/>
      <charset val="204"/>
    </font>
    <font>
      <sz val="11"/>
      <color indexed="9"/>
      <name val="Calibri"/>
      <family val="2"/>
      <charset val="204"/>
    </font>
    <font>
      <sz val="10"/>
      <name val="Arial Armenian"/>
      <family val="2"/>
    </font>
    <font>
      <sz val="10"/>
      <name val="Arial"/>
      <family val="2"/>
      <charset val="204"/>
    </font>
    <font>
      <sz val="10"/>
      <color indexed="8"/>
      <name val="MS Sans Serif"/>
      <family val="2"/>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sz val="10"/>
      <name val="Arial Armenian"/>
      <family val="2"/>
    </font>
    <font>
      <sz val="12"/>
      <name val="GHEA Grapalat"/>
      <family val="3"/>
    </font>
    <font>
      <sz val="10"/>
      <name val="Arial"/>
      <family val="2"/>
      <charset val="204"/>
    </font>
    <font>
      <sz val="11"/>
      <color indexed="8"/>
      <name val="Times Armenian"/>
      <family val="2"/>
    </font>
    <font>
      <sz val="11"/>
      <color indexed="9"/>
      <name val="Times Armenian"/>
      <family val="2"/>
    </font>
    <font>
      <sz val="11"/>
      <color indexed="20"/>
      <name val="Times Armenian"/>
      <family val="2"/>
    </font>
    <font>
      <b/>
      <sz val="11"/>
      <color indexed="52"/>
      <name val="Times Armenian"/>
      <family val="2"/>
    </font>
    <font>
      <b/>
      <sz val="11"/>
      <color indexed="9"/>
      <name val="Times Armenian"/>
      <family val="2"/>
    </font>
    <font>
      <i/>
      <sz val="11"/>
      <color indexed="23"/>
      <name val="Times Armenian"/>
      <family val="2"/>
    </font>
    <font>
      <sz val="11"/>
      <color indexed="17"/>
      <name val="Times Armenian"/>
      <family val="2"/>
    </font>
    <font>
      <b/>
      <sz val="15"/>
      <color indexed="56"/>
      <name val="Times Armenian"/>
      <family val="2"/>
    </font>
    <font>
      <b/>
      <sz val="13"/>
      <color indexed="56"/>
      <name val="Times Armenian"/>
      <family val="2"/>
    </font>
    <font>
      <b/>
      <sz val="11"/>
      <color indexed="56"/>
      <name val="Times Armenian"/>
      <family val="2"/>
    </font>
    <font>
      <sz val="11"/>
      <color indexed="62"/>
      <name val="Times Armenian"/>
      <family val="2"/>
    </font>
    <font>
      <sz val="11"/>
      <color indexed="52"/>
      <name val="Times Armenian"/>
      <family val="2"/>
    </font>
    <font>
      <sz val="11"/>
      <color indexed="60"/>
      <name val="Times Armenian"/>
      <family val="2"/>
    </font>
    <font>
      <b/>
      <sz val="11"/>
      <color indexed="63"/>
      <name val="Times Armenian"/>
      <family val="2"/>
    </font>
    <font>
      <b/>
      <sz val="18"/>
      <color indexed="56"/>
      <name val="Cambria"/>
      <family val="2"/>
    </font>
    <font>
      <b/>
      <sz val="11"/>
      <color indexed="8"/>
      <name val="Times Armenian"/>
      <family val="2"/>
    </font>
    <font>
      <sz val="11"/>
      <color indexed="10"/>
      <name val="Times Armenian"/>
      <family val="2"/>
    </font>
    <font>
      <sz val="11"/>
      <color theme="1"/>
      <name val="Calibri"/>
      <family val="2"/>
      <scheme val="minor"/>
    </font>
    <font>
      <sz val="12"/>
      <color theme="1"/>
      <name val="GHEA Grapalat"/>
      <family val="3"/>
    </font>
    <font>
      <sz val="12"/>
      <color indexed="8"/>
      <name val="GHEA Grapalat"/>
      <family val="3"/>
    </font>
    <font>
      <sz val="10"/>
      <name val="Arial"/>
      <family val="2"/>
      <charset val="204"/>
    </font>
    <font>
      <sz val="8"/>
      <name val="GHEA Grapalat"/>
      <family val="2"/>
    </font>
    <font>
      <sz val="10"/>
      <name val="Times Armenian"/>
      <family val="1"/>
    </font>
    <font>
      <sz val="11"/>
      <color indexed="60"/>
      <name val="Calibri"/>
      <family val="2"/>
    </font>
    <font>
      <sz val="11"/>
      <color theme="1"/>
      <name val="Calibri"/>
      <family val="2"/>
      <charset val="1"/>
      <scheme val="minor"/>
    </font>
    <font>
      <sz val="8"/>
      <name val="GHEA Grapalat"/>
      <family val="3"/>
    </font>
    <font>
      <sz val="8"/>
      <name val="Arial Armenian"/>
      <family val="2"/>
    </font>
    <font>
      <sz val="12"/>
      <name val="Times Armenian"/>
      <family val="1"/>
    </font>
    <font>
      <sz val="11"/>
      <color indexed="8"/>
      <name val="Calibri"/>
      <family val="2"/>
      <charset val="1"/>
    </font>
    <font>
      <sz val="11"/>
      <color theme="1"/>
      <name val="Times Armenian"/>
      <family val="2"/>
    </font>
    <font>
      <sz val="11"/>
      <color theme="0"/>
      <name val="Times Armenian"/>
      <family val="2"/>
    </font>
    <font>
      <sz val="11"/>
      <color rgb="FF9C0006"/>
      <name val="Times Armenian"/>
      <family val="2"/>
    </font>
    <font>
      <b/>
      <sz val="11"/>
      <color rgb="FFFA7D00"/>
      <name val="Times Armenian"/>
      <family val="2"/>
    </font>
    <font>
      <b/>
      <sz val="11"/>
      <color theme="0"/>
      <name val="Times Armenian"/>
      <family val="2"/>
    </font>
    <font>
      <i/>
      <sz val="11"/>
      <color rgb="FF7F7F7F"/>
      <name val="Times Armenian"/>
      <family val="2"/>
    </font>
    <font>
      <sz val="11"/>
      <color rgb="FF006100"/>
      <name val="Times Armenian"/>
      <family val="2"/>
    </font>
    <font>
      <b/>
      <sz val="15"/>
      <color theme="3"/>
      <name val="Times Armenian"/>
      <family val="2"/>
    </font>
    <font>
      <b/>
      <sz val="13"/>
      <color theme="3"/>
      <name val="Times Armenian"/>
      <family val="2"/>
    </font>
    <font>
      <b/>
      <sz val="11"/>
      <color theme="3"/>
      <name val="Times Armenian"/>
      <family val="2"/>
    </font>
    <font>
      <sz val="11"/>
      <color rgb="FF3F3F76"/>
      <name val="Times Armenian"/>
      <family val="2"/>
    </font>
    <font>
      <sz val="11"/>
      <color rgb="FFFA7D00"/>
      <name val="Times Armenian"/>
      <family val="2"/>
    </font>
    <font>
      <sz val="11"/>
      <color rgb="FF9C6500"/>
      <name val="Times Armenian"/>
      <family val="2"/>
    </font>
    <font>
      <sz val="11"/>
      <color theme="1"/>
      <name val="Sylfaen"/>
      <family val="2"/>
    </font>
    <font>
      <sz val="11"/>
      <color indexed="8"/>
      <name val="Calibri"/>
      <family val="2"/>
    </font>
    <font>
      <b/>
      <sz val="11"/>
      <color rgb="FF3F3F3F"/>
      <name val="Times Armenian"/>
      <family val="2"/>
    </font>
    <font>
      <sz val="18"/>
      <color theme="3"/>
      <name val="Cambria"/>
      <family val="2"/>
      <scheme val="major"/>
    </font>
    <font>
      <b/>
      <sz val="11"/>
      <color theme="1"/>
      <name val="Times Armenian"/>
      <family val="2"/>
    </font>
    <font>
      <sz val="11"/>
      <color rgb="FFFF0000"/>
      <name val="Times Armenian"/>
      <family val="2"/>
    </font>
    <font>
      <sz val="10"/>
      <color indexed="8"/>
      <name val="MS Sans Serif"/>
      <family val="2"/>
      <charset val="204"/>
    </font>
    <font>
      <sz val="10"/>
      <color rgb="FF9C6500"/>
      <name val="Calibri"/>
      <family val="2"/>
      <scheme val="minor"/>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b/>
      <sz val="11"/>
      <color indexed="63"/>
      <name val="Calibri"/>
      <family val="2"/>
    </font>
    <font>
      <b/>
      <sz val="11"/>
      <color indexed="8"/>
      <name val="Calibri"/>
      <family val="2"/>
    </font>
    <font>
      <sz val="11"/>
      <color indexed="10"/>
      <name val="Calibri"/>
      <family val="2"/>
    </font>
    <font>
      <sz val="12"/>
      <name val="Arial Armenian"/>
      <family val="2"/>
    </font>
    <font>
      <sz val="10"/>
      <name val="Arial Unicode"/>
      <family val="2"/>
    </font>
    <font>
      <sz val="12"/>
      <color rgb="FF000000"/>
      <name val="GHEA Grapalat"/>
      <family val="3"/>
    </font>
    <font>
      <b/>
      <sz val="12"/>
      <name val="GHEA Grapalat"/>
      <family val="3"/>
    </font>
    <font>
      <b/>
      <sz val="12"/>
      <color rgb="FF000000"/>
      <name val="GHEA Grapalat"/>
      <family val="3"/>
    </font>
    <font>
      <b/>
      <sz val="12"/>
      <color indexed="8"/>
      <name val="GHEA Grapalat"/>
      <family val="3"/>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000000"/>
      <name val="Calibri"/>
      <family val="2"/>
      <charset val="204"/>
    </font>
    <font>
      <sz val="11"/>
      <color theme="1"/>
      <name val="Calibri"/>
      <family val="2"/>
      <charset val="204"/>
      <scheme val="minor"/>
    </font>
    <font>
      <sz val="11"/>
      <color indexed="8"/>
      <name val="Arial Armenian"/>
      <family val="2"/>
    </font>
    <font>
      <sz val="10"/>
      <color rgb="FF000000"/>
      <name val="Times New Roman"/>
      <family val="1"/>
    </font>
    <font>
      <sz val="12"/>
      <color indexed="8"/>
      <name val="Times Armenian"/>
      <family val="2"/>
    </font>
    <font>
      <sz val="9"/>
      <name val="Arial Armenian"/>
      <family val="2"/>
    </font>
    <font>
      <sz val="10"/>
      <name val="Times LatArm"/>
    </font>
    <font>
      <sz val="10"/>
      <name val="Helv"/>
      <charset val="204"/>
    </font>
    <font>
      <sz val="10"/>
      <name val="Baltica Cyrillic"/>
      <family val="2"/>
    </font>
    <font>
      <sz val="10"/>
      <name val="Arial"/>
      <family val="2"/>
    </font>
    <font>
      <sz val="11"/>
      <color rgb="FF000000"/>
      <name val="Calibri"/>
      <family val="2"/>
      <charset val="1"/>
    </font>
    <font>
      <sz val="12"/>
      <color rgb="FFFF0000"/>
      <name val="GHEA Grapalat"/>
      <family val="3"/>
    </font>
    <font>
      <sz val="10"/>
      <color theme="1"/>
      <name val="GHEA Grapalat"/>
      <family val="3"/>
    </font>
    <font>
      <sz val="10"/>
      <color rgb="FF000000"/>
      <name val="MS Sans Serif"/>
      <family val="2"/>
      <charset val="1"/>
    </font>
  </fonts>
  <fills count="5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auto="1"/>
      </right>
      <top style="thin">
        <color auto="1"/>
      </top>
      <bottom style="thin">
        <color auto="1"/>
      </bottom>
      <diagonal/>
    </border>
    <border>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s>
  <cellStyleXfs count="1634">
    <xf numFmtId="0" fontId="0" fillId="0" borderId="0"/>
    <xf numFmtId="0" fontId="9"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9" fillId="0" borderId="0" applyFont="0" applyFill="0" applyBorder="0" applyAlignment="0" applyProtection="0"/>
    <xf numFmtId="43" fontId="12" fillId="0" borderId="0" applyFont="0" applyFill="0" applyBorder="0" applyAlignment="0" applyProtection="0"/>
    <xf numFmtId="0" fontId="12" fillId="0" borderId="0" applyFont="0" applyFill="0" applyBorder="0" applyAlignment="0" applyProtection="0"/>
    <xf numFmtId="43" fontId="12" fillId="0" borderId="0" applyFont="0" applyFill="0" applyBorder="0" applyAlignment="0" applyProtection="0"/>
    <xf numFmtId="167" fontId="9" fillId="0" borderId="0" applyFont="0" applyFill="0" applyBorder="0" applyAlignment="0" applyProtection="0"/>
    <xf numFmtId="0" fontId="9" fillId="0" borderId="0"/>
    <xf numFmtId="0" fontId="13" fillId="0" borderId="0"/>
    <xf numFmtId="0" fontId="9" fillId="0" borderId="0"/>
    <xf numFmtId="0" fontId="12" fillId="0" borderId="0"/>
    <xf numFmtId="0" fontId="30" fillId="0" borderId="0"/>
    <xf numFmtId="0" fontId="12" fillId="0" borderId="0"/>
    <xf numFmtId="0" fontId="32" fillId="0" borderId="0"/>
    <xf numFmtId="9" fontId="12" fillId="0" borderId="0" applyFont="0" applyFill="0" applyBorder="0" applyAlignment="0" applyProtection="0"/>
    <xf numFmtId="0" fontId="14" fillId="0" borderId="0"/>
    <xf numFmtId="0" fontId="11" fillId="16" borderId="0" applyNumberFormat="0" applyBorder="0" applyAlignment="0" applyProtection="0"/>
    <xf numFmtId="0" fontId="11" fillId="17" borderId="0" applyNumberFormat="0" applyBorder="0" applyAlignment="0" applyProtection="0"/>
    <xf numFmtId="0" fontId="11" fillId="18"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9" borderId="0" applyNumberFormat="0" applyBorder="0" applyAlignment="0" applyProtection="0"/>
    <xf numFmtId="0" fontId="15" fillId="7" borderId="1" applyNumberFormat="0" applyAlignment="0" applyProtection="0"/>
    <xf numFmtId="0" fontId="16" fillId="20" borderId="8" applyNumberFormat="0" applyAlignment="0" applyProtection="0"/>
    <xf numFmtId="0" fontId="17" fillId="20" borderId="1" applyNumberFormat="0" applyAlignment="0" applyProtection="0"/>
    <xf numFmtId="0" fontId="18" fillId="0" borderId="3" applyNumberFormat="0" applyFill="0" applyAlignment="0" applyProtection="0"/>
    <xf numFmtId="0" fontId="19" fillId="0" borderId="4" applyNumberFormat="0" applyFill="0" applyAlignment="0" applyProtection="0"/>
    <xf numFmtId="0" fontId="20" fillId="0" borderId="5" applyNumberFormat="0" applyFill="0" applyAlignment="0" applyProtection="0"/>
    <xf numFmtId="0" fontId="20" fillId="0" borderId="0" applyNumberFormat="0" applyFill="0" applyBorder="0" applyAlignment="0" applyProtection="0"/>
    <xf numFmtId="0" fontId="21" fillId="0" borderId="9" applyNumberFormat="0" applyFill="0" applyAlignment="0" applyProtection="0"/>
    <xf numFmtId="0" fontId="22" fillId="21" borderId="2" applyNumberFormat="0" applyAlignment="0" applyProtection="0"/>
    <xf numFmtId="0" fontId="23" fillId="0" borderId="0" applyNumberFormat="0" applyFill="0" applyBorder="0" applyAlignment="0" applyProtection="0"/>
    <xf numFmtId="0" fontId="24" fillId="22" borderId="0" applyNumberFormat="0" applyBorder="0" applyAlignment="0" applyProtection="0"/>
    <xf numFmtId="0" fontId="25" fillId="3" borderId="0" applyNumberFormat="0" applyBorder="0" applyAlignment="0" applyProtection="0"/>
    <xf numFmtId="0" fontId="26" fillId="0" borderId="0" applyNumberFormat="0" applyFill="0" applyBorder="0" applyAlignment="0" applyProtection="0"/>
    <xf numFmtId="0" fontId="9" fillId="23" borderId="7" applyNumberFormat="0" applyFont="0" applyAlignment="0" applyProtection="0"/>
    <xf numFmtId="0" fontId="27" fillId="0" borderId="6" applyNumberFormat="0" applyFill="0" applyAlignment="0" applyProtection="0"/>
    <xf numFmtId="0" fontId="28" fillId="0" borderId="0" applyNumberFormat="0" applyFill="0" applyBorder="0" applyAlignment="0" applyProtection="0"/>
    <xf numFmtId="0" fontId="29" fillId="4" borderId="0" applyNumberFormat="0" applyBorder="0" applyAlignment="0" applyProtection="0"/>
    <xf numFmtId="0" fontId="13" fillId="0" borderId="0"/>
    <xf numFmtId="0" fontId="33" fillId="2" borderId="0" applyNumberFormat="0" applyBorder="0" applyAlignment="0" applyProtection="0"/>
    <xf numFmtId="0" fontId="33" fillId="3" borderId="0" applyNumberFormat="0" applyBorder="0" applyAlignment="0" applyProtection="0"/>
    <xf numFmtId="0" fontId="33" fillId="4" borderId="0" applyNumberFormat="0" applyBorder="0" applyAlignment="0" applyProtection="0"/>
    <xf numFmtId="0" fontId="33" fillId="5" borderId="0" applyNumberFormat="0" applyBorder="0" applyAlignment="0" applyProtection="0"/>
    <xf numFmtId="0" fontId="33" fillId="6" borderId="0" applyNumberFormat="0" applyBorder="0" applyAlignment="0" applyProtection="0"/>
    <xf numFmtId="0" fontId="33" fillId="7" borderId="0" applyNumberFormat="0" applyBorder="0" applyAlignment="0" applyProtection="0"/>
    <xf numFmtId="0" fontId="33" fillId="8" borderId="0" applyNumberFormat="0" applyBorder="0" applyAlignment="0" applyProtection="0"/>
    <xf numFmtId="0" fontId="33" fillId="9" borderId="0" applyNumberFormat="0" applyBorder="0" applyAlignment="0" applyProtection="0"/>
    <xf numFmtId="0" fontId="33" fillId="10" borderId="0" applyNumberFormat="0" applyBorder="0" applyAlignment="0" applyProtection="0"/>
    <xf numFmtId="0" fontId="33" fillId="5" borderId="0" applyNumberFormat="0" applyBorder="0" applyAlignment="0" applyProtection="0"/>
    <xf numFmtId="0" fontId="33" fillId="8" borderId="0" applyNumberFormat="0" applyBorder="0" applyAlignment="0" applyProtection="0"/>
    <xf numFmtId="0" fontId="33" fillId="11" borderId="0" applyNumberFormat="0" applyBorder="0" applyAlignment="0" applyProtection="0"/>
    <xf numFmtId="0" fontId="34" fillId="12" borderId="0" applyNumberFormat="0" applyBorder="0" applyAlignment="0" applyProtection="0"/>
    <xf numFmtId="0" fontId="34" fillId="9" borderId="0" applyNumberFormat="0" applyBorder="0" applyAlignment="0" applyProtection="0"/>
    <xf numFmtId="0" fontId="34" fillId="10" borderId="0" applyNumberFormat="0" applyBorder="0" applyAlignment="0" applyProtection="0"/>
    <xf numFmtId="0" fontId="34" fillId="13" borderId="0" applyNumberFormat="0" applyBorder="0" applyAlignment="0" applyProtection="0"/>
    <xf numFmtId="0" fontId="34" fillId="14" borderId="0" applyNumberFormat="0" applyBorder="0" applyAlignment="0" applyProtection="0"/>
    <xf numFmtId="0" fontId="34" fillId="15" borderId="0" applyNumberFormat="0" applyBorder="0" applyAlignment="0" applyProtection="0"/>
    <xf numFmtId="0" fontId="34" fillId="16" borderId="0" applyNumberFormat="0" applyBorder="0" applyAlignment="0" applyProtection="0"/>
    <xf numFmtId="0" fontId="34" fillId="17" borderId="0" applyNumberFormat="0" applyBorder="0" applyAlignment="0" applyProtection="0"/>
    <xf numFmtId="0" fontId="34" fillId="18" borderId="0" applyNumberFormat="0" applyBorder="0" applyAlignment="0" applyProtection="0"/>
    <xf numFmtId="0" fontId="34" fillId="13" borderId="0" applyNumberFormat="0" applyBorder="0" applyAlignment="0" applyProtection="0"/>
    <xf numFmtId="0" fontId="34" fillId="14" borderId="0" applyNumberFormat="0" applyBorder="0" applyAlignment="0" applyProtection="0"/>
    <xf numFmtId="0" fontId="34" fillId="19" borderId="0" applyNumberFormat="0" applyBorder="0" applyAlignment="0" applyProtection="0"/>
    <xf numFmtId="0" fontId="35" fillId="3" borderId="0" applyNumberFormat="0" applyBorder="0" applyAlignment="0" applyProtection="0"/>
    <xf numFmtId="0" fontId="36" fillId="20" borderId="1" applyNumberFormat="0" applyAlignment="0" applyProtection="0"/>
    <xf numFmtId="0" fontId="37" fillId="21" borderId="2" applyNumberFormat="0" applyAlignment="0" applyProtection="0"/>
    <xf numFmtId="168" fontId="50" fillId="0" borderId="0" applyFont="0" applyFill="0" applyBorder="0" applyAlignment="0" applyProtection="0"/>
    <xf numFmtId="167" fontId="13" fillId="0" borderId="0" applyFont="0" applyFill="0" applyBorder="0" applyAlignment="0" applyProtection="0"/>
    <xf numFmtId="0" fontId="38" fillId="0" borderId="0" applyNumberFormat="0" applyFill="0" applyBorder="0" applyAlignment="0" applyProtection="0"/>
    <xf numFmtId="0" fontId="39" fillId="4" borderId="0" applyNumberFormat="0" applyBorder="0" applyAlignment="0" applyProtection="0"/>
    <xf numFmtId="0" fontId="40" fillId="0" borderId="3" applyNumberFormat="0" applyFill="0" applyAlignment="0" applyProtection="0"/>
    <xf numFmtId="0" fontId="41" fillId="0" borderId="4" applyNumberFormat="0" applyFill="0" applyAlignment="0" applyProtection="0"/>
    <xf numFmtId="0" fontId="42" fillId="0" borderId="5" applyNumberFormat="0" applyFill="0" applyAlignment="0" applyProtection="0"/>
    <xf numFmtId="0" fontId="42" fillId="0" borderId="0" applyNumberFormat="0" applyFill="0" applyBorder="0" applyAlignment="0" applyProtection="0"/>
    <xf numFmtId="0" fontId="43" fillId="7" borderId="1" applyNumberFormat="0" applyAlignment="0" applyProtection="0"/>
    <xf numFmtId="0" fontId="44" fillId="0" borderId="6" applyNumberFormat="0" applyFill="0" applyAlignment="0" applyProtection="0"/>
    <xf numFmtId="0" fontId="45" fillId="22" borderId="0" applyNumberFormat="0" applyBorder="0" applyAlignment="0" applyProtection="0"/>
    <xf numFmtId="0" fontId="12" fillId="0" borderId="0"/>
    <xf numFmtId="0" fontId="13" fillId="0" borderId="0"/>
    <xf numFmtId="0" fontId="50" fillId="0" borderId="0"/>
    <xf numFmtId="0" fontId="13" fillId="0" borderId="0"/>
    <xf numFmtId="0" fontId="33" fillId="23" borderId="7" applyNumberFormat="0" applyFont="0" applyAlignment="0" applyProtection="0"/>
    <xf numFmtId="0" fontId="46" fillId="20" borderId="8" applyNumberFormat="0" applyAlignment="0" applyProtection="0"/>
    <xf numFmtId="0" fontId="47" fillId="0" borderId="0" applyNumberFormat="0" applyFill="0" applyBorder="0" applyAlignment="0" applyProtection="0"/>
    <xf numFmtId="0" fontId="48" fillId="0" borderId="9" applyNumberFormat="0" applyFill="0" applyAlignment="0" applyProtection="0"/>
    <xf numFmtId="0" fontId="49" fillId="0" borderId="0" applyNumberFormat="0" applyFill="0" applyBorder="0" applyAlignment="0" applyProtection="0"/>
    <xf numFmtId="0" fontId="53" fillId="0" borderId="0"/>
    <xf numFmtId="43" fontId="50" fillId="0" borderId="0" applyFont="0" applyFill="0" applyBorder="0" applyAlignment="0" applyProtection="0"/>
    <xf numFmtId="43" fontId="54" fillId="0" borderId="0" applyFill="0" applyBorder="0" applyProtection="0">
      <alignment horizontal="right" vertical="top"/>
    </xf>
    <xf numFmtId="0" fontId="56" fillId="22" borderId="0" applyNumberFormat="0" applyBorder="0" applyAlignment="0" applyProtection="0"/>
    <xf numFmtId="169" fontId="9" fillId="0" borderId="0" applyFont="0" applyFill="0" applyBorder="0" applyAlignment="0" applyProtection="0"/>
    <xf numFmtId="0" fontId="57" fillId="0" borderId="0"/>
    <xf numFmtId="0" fontId="58" fillId="0" borderId="0"/>
    <xf numFmtId="9" fontId="58" fillId="0" borderId="0" applyFont="0" applyFill="0" applyBorder="0" applyAlignment="0" applyProtection="0"/>
    <xf numFmtId="0" fontId="9" fillId="0" borderId="0"/>
    <xf numFmtId="0" fontId="59" fillId="0" borderId="0">
      <alignment horizontal="left" vertical="top" wrapText="1"/>
    </xf>
    <xf numFmtId="0" fontId="57" fillId="0" borderId="0"/>
    <xf numFmtId="166" fontId="57" fillId="0" borderId="0" applyFont="0" applyFill="0" applyBorder="0" applyAlignment="0" applyProtection="0"/>
    <xf numFmtId="0" fontId="54" fillId="0" borderId="0">
      <alignment horizontal="left" vertical="top" wrapText="1"/>
    </xf>
    <xf numFmtId="0" fontId="12" fillId="0" borderId="0"/>
    <xf numFmtId="166" fontId="12" fillId="0" borderId="0" applyFont="0" applyFill="0" applyBorder="0" applyAlignment="0" applyProtection="0"/>
    <xf numFmtId="9" fontId="12" fillId="0" borderId="0" applyFont="0" applyFill="0" applyBorder="0" applyAlignment="0" applyProtection="0"/>
    <xf numFmtId="165" fontId="12" fillId="0" borderId="0" applyFont="0" applyFill="0" applyBorder="0" applyAlignment="0" applyProtection="0"/>
    <xf numFmtId="0" fontId="50" fillId="0" borderId="0"/>
    <xf numFmtId="0" fontId="60" fillId="0" borderId="0"/>
    <xf numFmtId="166" fontId="50" fillId="0" borderId="0" applyFont="0" applyFill="0" applyBorder="0" applyAlignment="0" applyProtection="0"/>
    <xf numFmtId="0" fontId="57" fillId="0" borderId="0"/>
    <xf numFmtId="166" fontId="61" fillId="0" borderId="0" applyFont="0" applyFill="0" applyBorder="0" applyAlignment="0" applyProtection="0"/>
    <xf numFmtId="0" fontId="62" fillId="33" borderId="0" applyNumberFormat="0" applyBorder="0" applyAlignment="0" applyProtection="0"/>
    <xf numFmtId="0" fontId="62" fillId="37" borderId="0" applyNumberFormat="0" applyBorder="0" applyAlignment="0" applyProtection="0"/>
    <xf numFmtId="0" fontId="62" fillId="41" borderId="0" applyNumberFormat="0" applyBorder="0" applyAlignment="0" applyProtection="0"/>
    <xf numFmtId="0" fontId="62" fillId="45" borderId="0" applyNumberFormat="0" applyBorder="0" applyAlignment="0" applyProtection="0"/>
    <xf numFmtId="0" fontId="62" fillId="49" borderId="0" applyNumberFormat="0" applyBorder="0" applyAlignment="0" applyProtection="0"/>
    <xf numFmtId="0" fontId="62" fillId="53" borderId="0" applyNumberFormat="0" applyBorder="0" applyAlignment="0" applyProtection="0"/>
    <xf numFmtId="0" fontId="62" fillId="34" borderId="0" applyNumberFormat="0" applyBorder="0" applyAlignment="0" applyProtection="0"/>
    <xf numFmtId="0" fontId="62" fillId="38" borderId="0" applyNumberFormat="0" applyBorder="0" applyAlignment="0" applyProtection="0"/>
    <xf numFmtId="0" fontId="62" fillId="42" borderId="0" applyNumberFormat="0" applyBorder="0" applyAlignment="0" applyProtection="0"/>
    <xf numFmtId="0" fontId="62" fillId="46" borderId="0" applyNumberFormat="0" applyBorder="0" applyAlignment="0" applyProtection="0"/>
    <xf numFmtId="0" fontId="62" fillId="50" borderId="0" applyNumberFormat="0" applyBorder="0" applyAlignment="0" applyProtection="0"/>
    <xf numFmtId="0" fontId="62" fillId="54" borderId="0" applyNumberFormat="0" applyBorder="0" applyAlignment="0" applyProtection="0"/>
    <xf numFmtId="0" fontId="63" fillId="35" borderId="0" applyNumberFormat="0" applyBorder="0" applyAlignment="0" applyProtection="0"/>
    <xf numFmtId="0" fontId="63" fillId="39" borderId="0" applyNumberFormat="0" applyBorder="0" applyAlignment="0" applyProtection="0"/>
    <xf numFmtId="0" fontId="63" fillId="43" borderId="0" applyNumberFormat="0" applyBorder="0" applyAlignment="0" applyProtection="0"/>
    <xf numFmtId="0" fontId="63" fillId="47" borderId="0" applyNumberFormat="0" applyBorder="0" applyAlignment="0" applyProtection="0"/>
    <xf numFmtId="0" fontId="63" fillId="51" borderId="0" applyNumberFormat="0" applyBorder="0" applyAlignment="0" applyProtection="0"/>
    <xf numFmtId="0" fontId="63" fillId="55" borderId="0" applyNumberFormat="0" applyBorder="0" applyAlignment="0" applyProtection="0"/>
    <xf numFmtId="0" fontId="63" fillId="32" borderId="0" applyNumberFormat="0" applyBorder="0" applyAlignment="0" applyProtection="0"/>
    <xf numFmtId="0" fontId="63" fillId="36" borderId="0" applyNumberFormat="0" applyBorder="0" applyAlignment="0" applyProtection="0"/>
    <xf numFmtId="0" fontId="63" fillId="40" borderId="0" applyNumberFormat="0" applyBorder="0" applyAlignment="0" applyProtection="0"/>
    <xf numFmtId="0" fontId="63" fillId="44" borderId="0" applyNumberFormat="0" applyBorder="0" applyAlignment="0" applyProtection="0"/>
    <xf numFmtId="0" fontId="63" fillId="48" borderId="0" applyNumberFormat="0" applyBorder="0" applyAlignment="0" applyProtection="0"/>
    <xf numFmtId="0" fontId="63" fillId="52" borderId="0" applyNumberFormat="0" applyBorder="0" applyAlignment="0" applyProtection="0"/>
    <xf numFmtId="0" fontId="64" fillId="26" borderId="0" applyNumberFormat="0" applyBorder="0" applyAlignment="0" applyProtection="0"/>
    <xf numFmtId="0" fontId="65" fillId="29" borderId="21" applyNumberFormat="0" applyAlignment="0" applyProtection="0"/>
    <xf numFmtId="0" fontId="66" fillId="30" borderId="24" applyNumberFormat="0" applyAlignment="0" applyProtection="0"/>
    <xf numFmtId="0" fontId="67" fillId="0" borderId="0" applyNumberFormat="0" applyFill="0" applyBorder="0" applyAlignment="0" applyProtection="0"/>
    <xf numFmtId="0" fontId="68" fillId="25" borderId="0" applyNumberFormat="0" applyBorder="0" applyAlignment="0" applyProtection="0"/>
    <xf numFmtId="0" fontId="69" fillId="0" borderId="18" applyNumberFormat="0" applyFill="0" applyAlignment="0" applyProtection="0"/>
    <xf numFmtId="0" fontId="70" fillId="0" borderId="19" applyNumberFormat="0" applyFill="0" applyAlignment="0" applyProtection="0"/>
    <xf numFmtId="0" fontId="71" fillId="0" borderId="20" applyNumberFormat="0" applyFill="0" applyAlignment="0" applyProtection="0"/>
    <xf numFmtId="0" fontId="71" fillId="0" borderId="0" applyNumberFormat="0" applyFill="0" applyBorder="0" applyAlignment="0" applyProtection="0"/>
    <xf numFmtId="0" fontId="72" fillId="28" borderId="21" applyNumberFormat="0" applyAlignment="0" applyProtection="0"/>
    <xf numFmtId="0" fontId="73" fillId="0" borderId="23" applyNumberFormat="0" applyFill="0" applyAlignment="0" applyProtection="0"/>
    <xf numFmtId="0" fontId="74" fillId="27" borderId="0" applyNumberFormat="0" applyBorder="0" applyAlignment="0" applyProtection="0"/>
    <xf numFmtId="0" fontId="75" fillId="0" borderId="0"/>
    <xf numFmtId="0" fontId="54" fillId="0" borderId="0">
      <alignment horizontal="left" vertical="top" wrapText="1"/>
    </xf>
    <xf numFmtId="0" fontId="9" fillId="0" borderId="0"/>
    <xf numFmtId="0" fontId="62" fillId="31" borderId="25" applyNumberFormat="0" applyFont="0" applyAlignment="0" applyProtection="0"/>
    <xf numFmtId="0" fontId="50" fillId="31" borderId="25" applyNumberFormat="0" applyFont="0" applyAlignment="0" applyProtection="0"/>
    <xf numFmtId="0" fontId="77" fillId="29" borderId="22" applyNumberFormat="0" applyAlignment="0" applyProtection="0"/>
    <xf numFmtId="9" fontId="58" fillId="0" borderId="0" applyFont="0" applyFill="0" applyBorder="0" applyAlignment="0" applyProtection="0"/>
    <xf numFmtId="0" fontId="78" fillId="0" borderId="0" applyNumberFormat="0" applyFill="0" applyBorder="0" applyAlignment="0" applyProtection="0"/>
    <xf numFmtId="0" fontId="79" fillId="0" borderId="26" applyNumberFormat="0" applyFill="0" applyAlignment="0" applyProtection="0"/>
    <xf numFmtId="0" fontId="80" fillId="0" borderId="0" applyNumberFormat="0" applyFill="0" applyBorder="0" applyAlignment="0" applyProtection="0"/>
    <xf numFmtId="0" fontId="81" fillId="0" borderId="0"/>
    <xf numFmtId="166" fontId="55" fillId="0" borderId="0" applyFont="0" applyFill="0" applyBorder="0" applyAlignment="0" applyProtection="0"/>
    <xf numFmtId="166" fontId="50" fillId="0" borderId="0" applyFont="0" applyFill="0" applyBorder="0" applyAlignment="0" applyProtection="0"/>
    <xf numFmtId="0" fontId="12" fillId="0" borderId="0"/>
    <xf numFmtId="166" fontId="12" fillId="0" borderId="0" applyFont="0" applyFill="0" applyBorder="0" applyAlignment="0" applyProtection="0"/>
    <xf numFmtId="9" fontId="12" fillId="0" borderId="0" applyFont="0" applyFill="0" applyBorder="0" applyAlignment="0" applyProtection="0"/>
    <xf numFmtId="0" fontId="55" fillId="0" borderId="0"/>
    <xf numFmtId="166" fontId="55" fillId="0" borderId="0" applyFont="0" applyFill="0" applyBorder="0" applyAlignment="0" applyProtection="0"/>
    <xf numFmtId="166" fontId="55" fillId="0" borderId="0" applyFont="0" applyFill="0" applyBorder="0" applyAlignment="0" applyProtection="0"/>
    <xf numFmtId="0" fontId="9" fillId="0" borderId="0"/>
    <xf numFmtId="166" fontId="9" fillId="0" borderId="0" applyFont="0" applyFill="0" applyBorder="0" applyAlignment="0" applyProtection="0"/>
    <xf numFmtId="166" fontId="9" fillId="0" borderId="0" applyFont="0" applyFill="0" applyBorder="0" applyAlignment="0" applyProtection="0"/>
    <xf numFmtId="0" fontId="13" fillId="0" borderId="0"/>
    <xf numFmtId="0" fontId="82" fillId="27" borderId="0" applyNumberFormat="0" applyBorder="0" applyAlignment="0" applyProtection="0"/>
    <xf numFmtId="0" fontId="55" fillId="0" borderId="0"/>
    <xf numFmtId="0" fontId="76" fillId="2" borderId="0" applyNumberFormat="0" applyBorder="0" applyAlignment="0" applyProtection="0"/>
    <xf numFmtId="0" fontId="76" fillId="3" borderId="0" applyNumberFormat="0" applyBorder="0" applyAlignment="0" applyProtection="0"/>
    <xf numFmtId="0" fontId="76" fillId="4" borderId="0" applyNumberFormat="0" applyBorder="0" applyAlignment="0" applyProtection="0"/>
    <xf numFmtId="0" fontId="76" fillId="5" borderId="0" applyNumberFormat="0" applyBorder="0" applyAlignment="0" applyProtection="0"/>
    <xf numFmtId="0" fontId="76" fillId="6" borderId="0" applyNumberFormat="0" applyBorder="0" applyAlignment="0" applyProtection="0"/>
    <xf numFmtId="0" fontId="76" fillId="7" borderId="0" applyNumberFormat="0" applyBorder="0" applyAlignment="0" applyProtection="0"/>
    <xf numFmtId="0" fontId="76" fillId="8" borderId="0" applyNumberFormat="0" applyBorder="0" applyAlignment="0" applyProtection="0"/>
    <xf numFmtId="0" fontId="76" fillId="9" borderId="0" applyNumberFormat="0" applyBorder="0" applyAlignment="0" applyProtection="0"/>
    <xf numFmtId="0" fontId="76" fillId="10" borderId="0" applyNumberFormat="0" applyBorder="0" applyAlignment="0" applyProtection="0"/>
    <xf numFmtId="0" fontId="76" fillId="5" borderId="0" applyNumberFormat="0" applyBorder="0" applyAlignment="0" applyProtection="0"/>
    <xf numFmtId="0" fontId="76" fillId="8" borderId="0" applyNumberFormat="0" applyBorder="0" applyAlignment="0" applyProtection="0"/>
    <xf numFmtId="0" fontId="76" fillId="11" borderId="0" applyNumberFormat="0" applyBorder="0" applyAlignment="0" applyProtection="0"/>
    <xf numFmtId="0" fontId="83" fillId="12" borderId="0" applyNumberFormat="0" applyBorder="0" applyAlignment="0" applyProtection="0"/>
    <xf numFmtId="0" fontId="83" fillId="9" borderId="0" applyNumberFormat="0" applyBorder="0" applyAlignment="0" applyProtection="0"/>
    <xf numFmtId="0" fontId="83" fillId="10" borderId="0" applyNumberFormat="0" applyBorder="0" applyAlignment="0" applyProtection="0"/>
    <xf numFmtId="0" fontId="83" fillId="13" borderId="0" applyNumberFormat="0" applyBorder="0" applyAlignment="0" applyProtection="0"/>
    <xf numFmtId="0" fontId="83" fillId="14" borderId="0" applyNumberFormat="0" applyBorder="0" applyAlignment="0" applyProtection="0"/>
    <xf numFmtId="0" fontId="83" fillId="15" borderId="0" applyNumberFormat="0" applyBorder="0" applyAlignment="0" applyProtection="0"/>
    <xf numFmtId="0" fontId="83" fillId="16" borderId="0" applyNumberFormat="0" applyBorder="0" applyAlignment="0" applyProtection="0"/>
    <xf numFmtId="0" fontId="83" fillId="17" borderId="0" applyNumberFormat="0" applyBorder="0" applyAlignment="0" applyProtection="0"/>
    <xf numFmtId="0" fontId="83" fillId="18" borderId="0" applyNumberFormat="0" applyBorder="0" applyAlignment="0" applyProtection="0"/>
    <xf numFmtId="0" fontId="83" fillId="13" borderId="0" applyNumberFormat="0" applyBorder="0" applyAlignment="0" applyProtection="0"/>
    <xf numFmtId="0" fontId="83" fillId="14" borderId="0" applyNumberFormat="0" applyBorder="0" applyAlignment="0" applyProtection="0"/>
    <xf numFmtId="0" fontId="83" fillId="19" borderId="0" applyNumberFormat="0" applyBorder="0" applyAlignment="0" applyProtection="0"/>
    <xf numFmtId="0" fontId="84" fillId="3" borderId="0" applyNumberFormat="0" applyBorder="0" applyAlignment="0" applyProtection="0"/>
    <xf numFmtId="0" fontId="85" fillId="20" borderId="27" applyNumberFormat="0" applyAlignment="0" applyProtection="0"/>
    <xf numFmtId="0" fontId="86" fillId="21" borderId="2" applyNumberFormat="0" applyAlignment="0" applyProtection="0"/>
    <xf numFmtId="166" fontId="12" fillId="0" borderId="0" applyFont="0" applyFill="0" applyBorder="0" applyAlignment="0" applyProtection="0"/>
    <xf numFmtId="166" fontId="50" fillId="0" borderId="0" applyFont="0" applyFill="0" applyBorder="0" applyAlignment="0" applyProtection="0"/>
    <xf numFmtId="0" fontId="87" fillId="0" borderId="0" applyNumberFormat="0" applyFill="0" applyBorder="0" applyAlignment="0" applyProtection="0"/>
    <xf numFmtId="0" fontId="88" fillId="4" borderId="0" applyNumberFormat="0" applyBorder="0" applyAlignment="0" applyProtection="0"/>
    <xf numFmtId="0" fontId="89" fillId="0" borderId="3" applyNumberFormat="0" applyFill="0" applyAlignment="0" applyProtection="0"/>
    <xf numFmtId="0" fontId="90" fillId="0" borderId="4" applyNumberFormat="0" applyFill="0" applyAlignment="0" applyProtection="0"/>
    <xf numFmtId="0" fontId="91" fillId="0" borderId="5" applyNumberFormat="0" applyFill="0" applyAlignment="0" applyProtection="0"/>
    <xf numFmtId="0" fontId="91" fillId="0" borderId="0" applyNumberFormat="0" applyFill="0" applyBorder="0" applyAlignment="0" applyProtection="0"/>
    <xf numFmtId="0" fontId="92" fillId="7" borderId="27" applyNumberFormat="0" applyAlignment="0" applyProtection="0"/>
    <xf numFmtId="0" fontId="93" fillId="0" borderId="6" applyNumberFormat="0" applyFill="0" applyAlignment="0" applyProtection="0"/>
    <xf numFmtId="1" fontId="97" fillId="0" borderId="0"/>
    <xf numFmtId="1" fontId="97" fillId="0" borderId="0"/>
    <xf numFmtId="1" fontId="97" fillId="0" borderId="0"/>
    <xf numFmtId="0" fontId="50" fillId="0" borderId="0"/>
    <xf numFmtId="0" fontId="9" fillId="0" borderId="0"/>
    <xf numFmtId="0" fontId="9" fillId="0" borderId="0"/>
    <xf numFmtId="0" fontId="12" fillId="23" borderId="28" applyNumberFormat="0" applyFont="0" applyAlignment="0" applyProtection="0"/>
    <xf numFmtId="0" fontId="94" fillId="20" borderId="29" applyNumberFormat="0" applyAlignment="0" applyProtection="0"/>
    <xf numFmtId="0" fontId="14" fillId="0" borderId="0"/>
    <xf numFmtId="0" fontId="14" fillId="0" borderId="0"/>
    <xf numFmtId="0" fontId="47" fillId="0" borderId="0" applyNumberFormat="0" applyFill="0" applyBorder="0" applyAlignment="0" applyProtection="0"/>
    <xf numFmtId="0" fontId="95" fillId="0" borderId="30" applyNumberFormat="0" applyFill="0" applyAlignment="0" applyProtection="0"/>
    <xf numFmtId="0" fontId="96" fillId="0" borderId="0" applyNumberFormat="0" applyFill="0" applyBorder="0" applyAlignment="0" applyProtection="0"/>
    <xf numFmtId="0" fontId="13" fillId="0" borderId="0"/>
    <xf numFmtId="1" fontId="97" fillId="0" borderId="0"/>
    <xf numFmtId="0" fontId="98" fillId="0" borderId="0"/>
    <xf numFmtId="0" fontId="9" fillId="0" borderId="0"/>
    <xf numFmtId="0" fontId="8" fillId="0" borderId="0"/>
    <xf numFmtId="43" fontId="8" fillId="0" borderId="0" applyFont="0" applyFill="0" applyBorder="0" applyAlignment="0" applyProtection="0"/>
    <xf numFmtId="0" fontId="7" fillId="0" borderId="0"/>
    <xf numFmtId="0" fontId="6" fillId="0" borderId="0"/>
    <xf numFmtId="0" fontId="14" fillId="0" borderId="0"/>
    <xf numFmtId="172" fontId="6" fillId="0" borderId="0" applyFont="0" applyFill="0" applyBorder="0" applyAlignment="0" applyProtection="0"/>
    <xf numFmtId="0" fontId="6" fillId="0" borderId="0"/>
    <xf numFmtId="0" fontId="118" fillId="0" borderId="0"/>
    <xf numFmtId="0" fontId="6" fillId="0" borderId="0"/>
    <xf numFmtId="0" fontId="119" fillId="0" borderId="0"/>
    <xf numFmtId="0" fontId="120" fillId="0" borderId="0"/>
    <xf numFmtId="0" fontId="6" fillId="0" borderId="0"/>
    <xf numFmtId="0" fontId="6" fillId="0" borderId="0"/>
    <xf numFmtId="0" fontId="6" fillId="0" borderId="0"/>
    <xf numFmtId="0" fontId="57" fillId="0" borderId="0"/>
    <xf numFmtId="0" fontId="119" fillId="0" borderId="0"/>
    <xf numFmtId="165" fontId="119" fillId="0" borderId="0" applyFont="0" applyFill="0" applyBorder="0" applyAlignment="0" applyProtection="0"/>
    <xf numFmtId="0" fontId="57" fillId="0" borderId="0"/>
    <xf numFmtId="167" fontId="6" fillId="0" borderId="0" applyFont="0" applyFill="0" applyBorder="0" applyAlignment="0" applyProtection="0"/>
    <xf numFmtId="173" fontId="6" fillId="0" borderId="0" applyFont="0" applyFill="0" applyBorder="0" applyAlignment="0" applyProtection="0"/>
    <xf numFmtId="0" fontId="58" fillId="0" borderId="0"/>
    <xf numFmtId="0" fontId="57" fillId="0" borderId="0"/>
    <xf numFmtId="43" fontId="12" fillId="0" borderId="0" applyFont="0" applyFill="0" applyBorder="0" applyAlignment="0" applyProtection="0"/>
    <xf numFmtId="165" fontId="12" fillId="0" borderId="0" applyFont="0" applyFill="0" applyBorder="0" applyAlignment="0" applyProtection="0"/>
    <xf numFmtId="0" fontId="6" fillId="0" borderId="0"/>
    <xf numFmtId="0" fontId="60" fillId="0" borderId="0"/>
    <xf numFmtId="166" fontId="6" fillId="0" borderId="0" applyFont="0" applyFill="0" applyBorder="0" applyAlignment="0" applyProtection="0"/>
    <xf numFmtId="43" fontId="61" fillId="0" borderId="0" applyFont="0" applyFill="0" applyBorder="0" applyAlignment="0" applyProtection="0"/>
    <xf numFmtId="0" fontId="75" fillId="0" borderId="0"/>
    <xf numFmtId="0" fontId="6" fillId="31" borderId="25" applyNumberFormat="0" applyFont="0" applyAlignment="0" applyProtection="0"/>
    <xf numFmtId="43" fontId="55"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55" fillId="0" borderId="0" applyFont="0" applyFill="0" applyBorder="0" applyAlignment="0" applyProtection="0"/>
    <xf numFmtId="43" fontId="55"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85" fillId="20" borderId="33" applyNumberFormat="0" applyAlignment="0" applyProtection="0"/>
    <xf numFmtId="43" fontId="12" fillId="0" borderId="0" applyFont="0" applyFill="0" applyBorder="0" applyAlignment="0" applyProtection="0"/>
    <xf numFmtId="43" fontId="6" fillId="0" borderId="0" applyFont="0" applyFill="0" applyBorder="0" applyAlignment="0" applyProtection="0"/>
    <xf numFmtId="0" fontId="92" fillId="7" borderId="33" applyNumberFormat="0" applyAlignment="0" applyProtection="0"/>
    <xf numFmtId="0" fontId="6" fillId="0" borderId="0"/>
    <xf numFmtId="0" fontId="12" fillId="23" borderId="34" applyNumberFormat="0" applyFont="0" applyAlignment="0" applyProtection="0"/>
    <xf numFmtId="0" fontId="94" fillId="20" borderId="35" applyNumberFormat="0" applyAlignment="0" applyProtection="0"/>
    <xf numFmtId="0" fontId="95" fillId="0" borderId="36" applyNumberFormat="0" applyFill="0" applyAlignment="0" applyProtection="0"/>
    <xf numFmtId="1" fontId="97" fillId="0" borderId="0"/>
    <xf numFmtId="0" fontId="54" fillId="0" borderId="0">
      <alignment horizontal="left" vertical="top" wrapText="1"/>
    </xf>
    <xf numFmtId="0" fontId="55" fillId="0" borderId="0"/>
    <xf numFmtId="0" fontId="121" fillId="0" borderId="0"/>
    <xf numFmtId="0" fontId="9" fillId="0" borderId="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12" fillId="0" borderId="0" applyFont="0" applyFill="0" applyBorder="0" applyAlignment="0" applyProtection="0"/>
    <xf numFmtId="43" fontId="9" fillId="0" borderId="0" applyFont="0" applyFill="0" applyBorder="0" applyAlignment="0" applyProtection="0"/>
    <xf numFmtId="43" fontId="55" fillId="0" borderId="0" applyFont="0" applyFill="0" applyBorder="0" applyAlignment="0" applyProtection="0"/>
    <xf numFmtId="167" fontId="9" fillId="0" borderId="0" applyFont="0" applyFill="0" applyBorder="0" applyAlignment="0" applyProtection="0"/>
    <xf numFmtId="43" fontId="55" fillId="0" borderId="0" applyFont="0" applyFill="0" applyBorder="0" applyAlignment="0" applyProtection="0"/>
    <xf numFmtId="43" fontId="55" fillId="0" borderId="0" applyFont="0" applyFill="0" applyBorder="0" applyAlignment="0" applyProtection="0"/>
    <xf numFmtId="43" fontId="55" fillId="0" borderId="0" applyFont="0" applyFill="0" applyBorder="0" applyAlignment="0" applyProtection="0"/>
    <xf numFmtId="43" fontId="12" fillId="0" borderId="0" applyFont="0" applyFill="0" applyBorder="0" applyAlignment="0" applyProtection="0"/>
    <xf numFmtId="43" fontId="55" fillId="0" borderId="0" applyFont="0" applyFill="0" applyBorder="0" applyAlignment="0" applyProtection="0"/>
    <xf numFmtId="43" fontId="122" fillId="0" borderId="0" applyFont="0" applyFill="0" applyBorder="0" applyAlignment="0" applyProtection="0"/>
    <xf numFmtId="43" fontId="54" fillId="0" borderId="0" applyFont="0" applyFill="0" applyBorder="0" applyAlignment="0" applyProtection="0">
      <alignment horizontal="left" vertical="top" wrapText="1"/>
    </xf>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74" fontId="76" fillId="0" borderId="0" applyFont="0" applyFill="0" applyBorder="0" applyAlignment="0" applyProtection="0"/>
    <xf numFmtId="43" fontId="55" fillId="0" borderId="0" applyFont="0" applyFill="0" applyBorder="0" applyAlignment="0" applyProtection="0"/>
    <xf numFmtId="43" fontId="55" fillId="0" borderId="0" applyFont="0" applyFill="0" applyBorder="0" applyAlignment="0" applyProtection="0"/>
    <xf numFmtId="43" fontId="55" fillId="0" borderId="0" applyFont="0" applyFill="0" applyBorder="0" applyAlignment="0" applyProtection="0"/>
    <xf numFmtId="43" fontId="55" fillId="0" borderId="0" applyFont="0" applyFill="0" applyBorder="0" applyAlignment="0" applyProtection="0"/>
    <xf numFmtId="0" fontId="82" fillId="27" borderId="0" applyNumberFormat="0" applyBorder="0" applyAlignment="0" applyProtection="0"/>
    <xf numFmtId="0" fontId="82" fillId="27" borderId="0" applyNumberFormat="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5" fillId="0" borderId="0"/>
    <xf numFmtId="0" fontId="55" fillId="0" borderId="0"/>
    <xf numFmtId="0" fontId="55" fillId="0" borderId="0"/>
    <xf numFmtId="0" fontId="55" fillId="0" borderId="0"/>
    <xf numFmtId="0" fontId="6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9" fontId="12" fillId="0" borderId="0" applyFont="0" applyFill="0" applyBorder="0" applyAlignment="0" applyProtection="0"/>
    <xf numFmtId="9" fontId="55" fillId="0" borderId="0" applyFont="0" applyFill="0" applyBorder="0" applyAlignment="0" applyProtection="0"/>
    <xf numFmtId="0" fontId="12" fillId="0" borderId="0" applyNumberFormat="0" applyFill="0" applyBorder="0" applyAlignment="0" applyProtection="0"/>
    <xf numFmtId="0" fontId="103" fillId="0" borderId="0" applyNumberFormat="0" applyFill="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117" fillId="35" borderId="0" applyNumberFormat="0" applyBorder="0" applyAlignment="0" applyProtection="0"/>
    <xf numFmtId="0" fontId="117" fillId="39" borderId="0" applyNumberFormat="0" applyBorder="0" applyAlignment="0" applyProtection="0"/>
    <xf numFmtId="0" fontId="117" fillId="43" borderId="0" applyNumberFormat="0" applyBorder="0" applyAlignment="0" applyProtection="0"/>
    <xf numFmtId="0" fontId="117" fillId="47" borderId="0" applyNumberFormat="0" applyBorder="0" applyAlignment="0" applyProtection="0"/>
    <xf numFmtId="0" fontId="117" fillId="51" borderId="0" applyNumberFormat="0" applyBorder="0" applyAlignment="0" applyProtection="0"/>
    <xf numFmtId="0" fontId="117" fillId="55" borderId="0" applyNumberFormat="0" applyBorder="0" applyAlignment="0" applyProtection="0"/>
    <xf numFmtId="0" fontId="117" fillId="32" borderId="0" applyNumberFormat="0" applyBorder="0" applyAlignment="0" applyProtection="0"/>
    <xf numFmtId="0" fontId="117" fillId="36" borderId="0" applyNumberFormat="0" applyBorder="0" applyAlignment="0" applyProtection="0"/>
    <xf numFmtId="0" fontId="117" fillId="40" borderId="0" applyNumberFormat="0" applyBorder="0" applyAlignment="0" applyProtection="0"/>
    <xf numFmtId="0" fontId="117" fillId="44" borderId="0" applyNumberFormat="0" applyBorder="0" applyAlignment="0" applyProtection="0"/>
    <xf numFmtId="0" fontId="117" fillId="48" borderId="0" applyNumberFormat="0" applyBorder="0" applyAlignment="0" applyProtection="0"/>
    <xf numFmtId="0" fontId="117" fillId="52" borderId="0" applyNumberFormat="0" applyBorder="0" applyAlignment="0" applyProtection="0"/>
    <xf numFmtId="0" fontId="108" fillId="26" borderId="0" applyNumberFormat="0" applyBorder="0" applyAlignment="0" applyProtection="0"/>
    <xf numFmtId="0" fontId="111" fillId="29" borderId="21" applyNumberFormat="0" applyAlignment="0" applyProtection="0"/>
    <xf numFmtId="0" fontId="113" fillId="30" borderId="24" applyNumberFormat="0" applyAlignment="0" applyProtection="0"/>
    <xf numFmtId="0" fontId="115" fillId="0" borderId="0" applyNumberFormat="0" applyFill="0" applyBorder="0" applyAlignment="0" applyProtection="0"/>
    <xf numFmtId="0" fontId="107" fillId="25" borderId="0" applyNumberFormat="0" applyBorder="0" applyAlignment="0" applyProtection="0"/>
    <xf numFmtId="0" fontId="104" fillId="0" borderId="18" applyNumberFormat="0" applyFill="0" applyAlignment="0" applyProtection="0"/>
    <xf numFmtId="0" fontId="105" fillId="0" borderId="19" applyNumberFormat="0" applyFill="0" applyAlignment="0" applyProtection="0"/>
    <xf numFmtId="0" fontId="106" fillId="0" borderId="20" applyNumberFormat="0" applyFill="0" applyAlignment="0" applyProtection="0"/>
    <xf numFmtId="0" fontId="106" fillId="0" borderId="0" applyNumberFormat="0" applyFill="0" applyBorder="0" applyAlignment="0" applyProtection="0"/>
    <xf numFmtId="0" fontId="109" fillId="28" borderId="21" applyNumberFormat="0" applyAlignment="0" applyProtection="0"/>
    <xf numFmtId="0" fontId="112" fillId="0" borderId="23" applyNumberFormat="0" applyFill="0" applyAlignment="0" applyProtection="0"/>
    <xf numFmtId="0" fontId="82" fillId="27" borderId="0" applyNumberFormat="0" applyBorder="0" applyAlignment="0" applyProtection="0"/>
    <xf numFmtId="0" fontId="110" fillId="29" borderId="22" applyNumberFormat="0" applyAlignment="0" applyProtection="0"/>
    <xf numFmtId="0" fontId="103" fillId="0" borderId="0" applyNumberFormat="0" applyFill="0" applyBorder="0" applyAlignment="0" applyProtection="0"/>
    <xf numFmtId="0" fontId="116" fillId="0" borderId="26" applyNumberFormat="0" applyFill="0" applyAlignment="0" applyProtection="0"/>
    <xf numFmtId="0" fontId="114" fillId="0" borderId="0" applyNumberFormat="0" applyFill="0" applyBorder="0" applyAlignment="0" applyProtection="0"/>
    <xf numFmtId="0" fontId="13" fillId="0" borderId="0"/>
    <xf numFmtId="43" fontId="6" fillId="0" borderId="0" applyFont="0" applyFill="0" applyBorder="0" applyAlignment="0" applyProtection="0"/>
    <xf numFmtId="0" fontId="13" fillId="0" borderId="0"/>
    <xf numFmtId="43" fontId="57" fillId="0" borderId="0" applyFont="0" applyFill="0" applyBorder="0" applyAlignment="0" applyProtection="0"/>
    <xf numFmtId="0" fontId="54" fillId="0" borderId="0">
      <alignment horizontal="left" vertical="top" wrapText="1"/>
    </xf>
    <xf numFmtId="0" fontId="6" fillId="0" borderId="0"/>
    <xf numFmtId="172" fontId="6" fillId="0" borderId="0" applyFont="0" applyFill="0" applyBorder="0" applyAlignment="0" applyProtection="0"/>
    <xf numFmtId="0" fontId="6" fillId="0" borderId="0"/>
    <xf numFmtId="0" fontId="118" fillId="0" borderId="0"/>
    <xf numFmtId="0" fontId="119" fillId="0" borderId="0"/>
    <xf numFmtId="0" fontId="120" fillId="0" borderId="0"/>
    <xf numFmtId="0" fontId="6" fillId="0" borderId="0"/>
    <xf numFmtId="0" fontId="119" fillId="0" borderId="0"/>
    <xf numFmtId="0" fontId="6" fillId="0" borderId="0"/>
    <xf numFmtId="0" fontId="6" fillId="0" borderId="0"/>
    <xf numFmtId="0" fontId="76" fillId="2" borderId="0" applyNumberFormat="0" applyBorder="0" applyAlignment="0" applyProtection="0"/>
    <xf numFmtId="0" fontId="76" fillId="3" borderId="0" applyNumberFormat="0" applyBorder="0" applyAlignment="0" applyProtection="0"/>
    <xf numFmtId="0" fontId="76" fillId="4" borderId="0" applyNumberFormat="0" applyBorder="0" applyAlignment="0" applyProtection="0"/>
    <xf numFmtId="0" fontId="76" fillId="5" borderId="0" applyNumberFormat="0" applyBorder="0" applyAlignment="0" applyProtection="0"/>
    <xf numFmtId="0" fontId="76" fillId="6" borderId="0" applyNumberFormat="0" applyBorder="0" applyAlignment="0" applyProtection="0"/>
    <xf numFmtId="0" fontId="76" fillId="7" borderId="0" applyNumberFormat="0" applyBorder="0" applyAlignment="0" applyProtection="0"/>
    <xf numFmtId="0" fontId="76" fillId="8" borderId="0" applyNumberFormat="0" applyBorder="0" applyAlignment="0" applyProtection="0"/>
    <xf numFmtId="0" fontId="76" fillId="9" borderId="0" applyNumberFormat="0" applyBorder="0" applyAlignment="0" applyProtection="0"/>
    <xf numFmtId="0" fontId="76" fillId="10" borderId="0" applyNumberFormat="0" applyBorder="0" applyAlignment="0" applyProtection="0"/>
    <xf numFmtId="0" fontId="76" fillId="5" borderId="0" applyNumberFormat="0" applyBorder="0" applyAlignment="0" applyProtection="0"/>
    <xf numFmtId="0" fontId="76" fillId="8" borderId="0" applyNumberFormat="0" applyBorder="0" applyAlignment="0" applyProtection="0"/>
    <xf numFmtId="0" fontId="76" fillId="11" borderId="0" applyNumberFormat="0" applyBorder="0" applyAlignment="0" applyProtection="0"/>
    <xf numFmtId="0" fontId="83" fillId="12" borderId="0" applyNumberFormat="0" applyBorder="0" applyAlignment="0" applyProtection="0"/>
    <xf numFmtId="0" fontId="83" fillId="9" borderId="0" applyNumberFormat="0" applyBorder="0" applyAlignment="0" applyProtection="0"/>
    <xf numFmtId="0" fontId="83" fillId="10" borderId="0" applyNumberFormat="0" applyBorder="0" applyAlignment="0" applyProtection="0"/>
    <xf numFmtId="0" fontId="83" fillId="13" borderId="0" applyNumberFormat="0" applyBorder="0" applyAlignment="0" applyProtection="0"/>
    <xf numFmtId="0" fontId="83" fillId="14" borderId="0" applyNumberFormat="0" applyBorder="0" applyAlignment="0" applyProtection="0"/>
    <xf numFmtId="0" fontId="83" fillId="15" borderId="0" applyNumberFormat="0" applyBorder="0" applyAlignment="0" applyProtection="0"/>
    <xf numFmtId="44" fontId="9" fillId="0" borderId="0" applyFont="0" applyFill="0" applyBorder="0" applyAlignment="0" applyProtection="0"/>
    <xf numFmtId="0" fontId="13" fillId="0" borderId="0" applyFont="0" applyFill="0" applyBorder="0" applyAlignment="0" applyProtection="0"/>
    <xf numFmtId="170" fontId="13" fillId="0" borderId="0" applyFont="0" applyFill="0" applyBorder="0" applyAlignment="0" applyProtection="0"/>
    <xf numFmtId="175" fontId="13" fillId="0" borderId="0" applyFont="0" applyFill="0" applyBorder="0" applyAlignment="0" applyProtection="0"/>
    <xf numFmtId="0" fontId="13" fillId="0" borderId="0" applyFont="0" applyFill="0" applyBorder="0" applyAlignment="0" applyProtection="0"/>
    <xf numFmtId="2" fontId="123" fillId="0" borderId="10" applyFill="0" applyBorder="0" applyAlignment="0">
      <alignment horizontal="right" vertical="center"/>
    </xf>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3" fillId="0" borderId="0"/>
    <xf numFmtId="0" fontId="119" fillId="0" borderId="0"/>
    <xf numFmtId="0" fontId="119" fillId="0" borderId="0"/>
    <xf numFmtId="0" fontId="13" fillId="0" borderId="0"/>
    <xf numFmtId="0" fontId="119" fillId="0" borderId="0"/>
    <xf numFmtId="0" fontId="9" fillId="0" borderId="0"/>
    <xf numFmtId="0" fontId="124" fillId="0" borderId="0"/>
    <xf numFmtId="0" fontId="6" fillId="0" borderId="0"/>
    <xf numFmtId="0" fontId="13" fillId="0" borderId="0"/>
    <xf numFmtId="0" fontId="6" fillId="0" borderId="0"/>
    <xf numFmtId="0" fontId="9" fillId="0" borderId="0"/>
    <xf numFmtId="0" fontId="9" fillId="0" borderId="0"/>
    <xf numFmtId="0" fontId="9" fillId="0" borderId="0"/>
    <xf numFmtId="0" fontId="9" fillId="0" borderId="0"/>
    <xf numFmtId="0" fontId="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6" fillId="0" borderId="0"/>
    <xf numFmtId="0" fontId="13" fillId="0" borderId="0"/>
    <xf numFmtId="0" fontId="119" fillId="0" borderId="0"/>
    <xf numFmtId="0" fontId="13" fillId="0" borderId="0"/>
    <xf numFmtId="0" fontId="13" fillId="0" borderId="0"/>
    <xf numFmtId="0" fontId="13" fillId="0" borderId="0"/>
    <xf numFmtId="0" fontId="13" fillId="0" borderId="0"/>
    <xf numFmtId="0" fontId="13" fillId="0" borderId="0"/>
    <xf numFmtId="0" fontId="119" fillId="0" borderId="0"/>
    <xf numFmtId="0" fontId="119" fillId="0" borderId="0"/>
    <xf numFmtId="0" fontId="119" fillId="0" borderId="0"/>
    <xf numFmtId="0" fontId="119" fillId="0" borderId="0"/>
    <xf numFmtId="0" fontId="13" fillId="0" borderId="0"/>
    <xf numFmtId="0" fontId="13"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6" fillId="0" borderId="0"/>
    <xf numFmtId="0" fontId="119" fillId="0" borderId="0"/>
    <xf numFmtId="0" fontId="119" fillId="0" borderId="0"/>
    <xf numFmtId="0" fontId="13" fillId="0" borderId="0"/>
    <xf numFmtId="0" fontId="119" fillId="0" borderId="0"/>
    <xf numFmtId="0" fontId="119" fillId="0" borderId="0"/>
    <xf numFmtId="0" fontId="119" fillId="0" borderId="0"/>
    <xf numFmtId="0" fontId="119" fillId="0" borderId="0"/>
    <xf numFmtId="0" fontId="13" fillId="0" borderId="0"/>
    <xf numFmtId="0" fontId="125" fillId="0" borderId="0"/>
    <xf numFmtId="0" fontId="126" fillId="0" borderId="0"/>
    <xf numFmtId="43" fontId="57" fillId="0" borderId="0" applyFont="0" applyFill="0" applyBorder="0" applyAlignment="0" applyProtection="0"/>
    <xf numFmtId="0" fontId="6" fillId="0" borderId="0"/>
    <xf numFmtId="0" fontId="6" fillId="0" borderId="0"/>
    <xf numFmtId="164" fontId="127" fillId="0" borderId="0" applyFont="0" applyFill="0" applyBorder="0" applyAlignment="0" applyProtection="0"/>
    <xf numFmtId="0" fontId="15" fillId="7" borderId="33" applyNumberFormat="0" applyAlignment="0" applyProtection="0"/>
    <xf numFmtId="0" fontId="16" fillId="20" borderId="35" applyNumberFormat="0" applyAlignment="0" applyProtection="0"/>
    <xf numFmtId="0" fontId="17" fillId="20" borderId="33" applyNumberFormat="0" applyAlignment="0" applyProtection="0"/>
    <xf numFmtId="0" fontId="21" fillId="0" borderId="36" applyNumberFormat="0" applyFill="0" applyAlignment="0" applyProtection="0"/>
    <xf numFmtId="0" fontId="9" fillId="23" borderId="34" applyNumberFormat="0" applyFont="0" applyAlignment="0" applyProtection="0"/>
    <xf numFmtId="0" fontId="36" fillId="20" borderId="33" applyNumberFormat="0" applyAlignment="0" applyProtection="0"/>
    <xf numFmtId="168" fontId="5" fillId="0" borderId="0" applyFont="0" applyFill="0" applyBorder="0" applyAlignment="0" applyProtection="0"/>
    <xf numFmtId="0" fontId="43" fillId="7" borderId="33" applyNumberFormat="0" applyAlignment="0" applyProtection="0"/>
    <xf numFmtId="0" fontId="5" fillId="0" borderId="0"/>
    <xf numFmtId="0" fontId="33" fillId="23" borderId="34" applyNumberFormat="0" applyFont="0" applyAlignment="0" applyProtection="0"/>
    <xf numFmtId="0" fontId="46" fillId="20" borderId="35" applyNumberFormat="0" applyAlignment="0" applyProtection="0"/>
    <xf numFmtId="0" fontId="48" fillId="0" borderId="36" applyNumberFormat="0" applyFill="0" applyAlignment="0" applyProtection="0"/>
    <xf numFmtId="43" fontId="5" fillId="0" borderId="0" applyFont="0" applyFill="0" applyBorder="0" applyAlignment="0" applyProtection="0"/>
    <xf numFmtId="0" fontId="5" fillId="0" borderId="0"/>
    <xf numFmtId="166" fontId="5" fillId="0" borderId="0" applyFont="0" applyFill="0" applyBorder="0" applyAlignment="0" applyProtection="0"/>
    <xf numFmtId="0" fontId="5" fillId="31" borderId="25" applyNumberFormat="0" applyFont="0" applyAlignment="0" applyProtection="0"/>
    <xf numFmtId="166" fontId="5" fillId="0" borderId="0" applyFont="0" applyFill="0" applyBorder="0" applyAlignment="0" applyProtection="0"/>
    <xf numFmtId="166"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0" fontId="5" fillId="0" borderId="0"/>
    <xf numFmtId="0" fontId="5" fillId="0" borderId="0"/>
    <xf numFmtId="172"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167" fontId="5" fillId="0" borderId="0" applyFont="0" applyFill="0" applyBorder="0" applyAlignment="0" applyProtection="0"/>
    <xf numFmtId="173" fontId="5" fillId="0" borderId="0" applyFont="0" applyFill="0" applyBorder="0" applyAlignment="0" applyProtection="0"/>
    <xf numFmtId="0" fontId="5" fillId="0" borderId="0"/>
    <xf numFmtId="166" fontId="5" fillId="0" borderId="0" applyFont="0" applyFill="0" applyBorder="0" applyAlignment="0" applyProtection="0"/>
    <xf numFmtId="0" fontId="5" fillId="31" borderId="25" applyNumberFormat="0" applyFont="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33" borderId="0" applyNumberFormat="0" applyBorder="0" applyAlignment="0" applyProtection="0"/>
    <xf numFmtId="0" fontId="5" fillId="37" borderId="0" applyNumberFormat="0" applyBorder="0" applyAlignment="0" applyProtection="0"/>
    <xf numFmtId="0" fontId="5" fillId="41" borderId="0" applyNumberFormat="0" applyBorder="0" applyAlignment="0" applyProtection="0"/>
    <xf numFmtId="0" fontId="5" fillId="45" borderId="0" applyNumberFormat="0" applyBorder="0" applyAlignment="0" applyProtection="0"/>
    <xf numFmtId="0" fontId="5" fillId="49" borderId="0" applyNumberFormat="0" applyBorder="0" applyAlignment="0" applyProtection="0"/>
    <xf numFmtId="0" fontId="5" fillId="53" borderId="0" applyNumberFormat="0" applyBorder="0" applyAlignment="0" applyProtection="0"/>
    <xf numFmtId="0" fontId="5" fillId="34" borderId="0" applyNumberFormat="0" applyBorder="0" applyAlignment="0" applyProtection="0"/>
    <xf numFmtId="0" fontId="5" fillId="38" borderId="0" applyNumberFormat="0" applyBorder="0" applyAlignment="0" applyProtection="0"/>
    <xf numFmtId="0" fontId="5" fillId="42" borderId="0" applyNumberFormat="0" applyBorder="0" applyAlignment="0" applyProtection="0"/>
    <xf numFmtId="0" fontId="5" fillId="46" borderId="0" applyNumberFormat="0" applyBorder="0" applyAlignment="0" applyProtection="0"/>
    <xf numFmtId="0" fontId="5" fillId="50" borderId="0" applyNumberFormat="0" applyBorder="0" applyAlignment="0" applyProtection="0"/>
    <xf numFmtId="0" fontId="5" fillId="54" borderId="0" applyNumberFormat="0" applyBorder="0" applyAlignment="0" applyProtection="0"/>
    <xf numFmtId="43" fontId="5" fillId="0" borderId="0" applyFont="0" applyFill="0" applyBorder="0" applyAlignment="0" applyProtection="0"/>
    <xf numFmtId="0" fontId="5" fillId="0" borderId="0"/>
    <xf numFmtId="172"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4" fontId="9" fillId="0" borderId="0" applyFont="0" applyFill="0" applyBorder="0" applyAlignment="0" applyProtection="0"/>
    <xf numFmtId="0" fontId="4" fillId="0" borderId="0"/>
    <xf numFmtId="172"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167" fontId="3" fillId="0" borderId="0" applyFont="0" applyFill="0" applyBorder="0" applyAlignment="0" applyProtection="0"/>
    <xf numFmtId="0" fontId="119" fillId="0" borderId="0"/>
    <xf numFmtId="0" fontId="2" fillId="0" borderId="0"/>
    <xf numFmtId="172"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173" fontId="2" fillId="0" borderId="0" applyFont="0" applyFill="0" applyBorder="0" applyAlignment="0" applyProtection="0"/>
    <xf numFmtId="0" fontId="2" fillId="0" borderId="0"/>
    <xf numFmtId="166" fontId="2" fillId="0" borderId="0" applyFont="0" applyFill="0" applyBorder="0" applyAlignment="0" applyProtection="0"/>
    <xf numFmtId="0" fontId="76" fillId="0" borderId="0"/>
    <xf numFmtId="0" fontId="2" fillId="31" borderId="25" applyNumberFormat="0" applyFont="0" applyAlignment="0" applyProtection="0"/>
    <xf numFmtId="43" fontId="2" fillId="0" borderId="0" applyFont="0" applyFill="0" applyBorder="0" applyAlignment="0" applyProtection="0"/>
    <xf numFmtId="0" fontId="85" fillId="20" borderId="38" applyNumberFormat="0" applyAlignment="0" applyProtection="0"/>
    <xf numFmtId="43" fontId="2" fillId="0" borderId="0" applyFont="0" applyFill="0" applyBorder="0" applyAlignment="0" applyProtection="0"/>
    <xf numFmtId="0" fontId="92" fillId="7" borderId="38" applyNumberFormat="0" applyAlignment="0" applyProtection="0"/>
    <xf numFmtId="0" fontId="2" fillId="0" borderId="0"/>
    <xf numFmtId="0" fontId="12" fillId="23" borderId="39" applyNumberFormat="0" applyFont="0" applyAlignment="0" applyProtection="0"/>
    <xf numFmtId="0" fontId="94" fillId="20" borderId="40" applyNumberFormat="0" applyAlignment="0" applyProtection="0"/>
    <xf numFmtId="0" fontId="95" fillId="0" borderId="41" applyNumberFormat="0" applyFill="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33" borderId="0" applyNumberFormat="0" applyBorder="0" applyAlignment="0" applyProtection="0"/>
    <xf numFmtId="0" fontId="2" fillId="37" borderId="0" applyNumberFormat="0" applyBorder="0" applyAlignment="0" applyProtection="0"/>
    <xf numFmtId="0" fontId="2" fillId="41" borderId="0" applyNumberFormat="0" applyBorder="0" applyAlignment="0" applyProtection="0"/>
    <xf numFmtId="0" fontId="2" fillId="45" borderId="0" applyNumberFormat="0" applyBorder="0" applyAlignment="0" applyProtection="0"/>
    <xf numFmtId="0" fontId="2" fillId="49" borderId="0" applyNumberFormat="0" applyBorder="0" applyAlignment="0" applyProtection="0"/>
    <xf numFmtId="0" fontId="2" fillId="53" borderId="0" applyNumberFormat="0" applyBorder="0" applyAlignment="0" applyProtection="0"/>
    <xf numFmtId="0" fontId="2" fillId="34" borderId="0" applyNumberFormat="0" applyBorder="0" applyAlignment="0" applyProtection="0"/>
    <xf numFmtId="0" fontId="2" fillId="38" borderId="0" applyNumberFormat="0" applyBorder="0" applyAlignment="0" applyProtection="0"/>
    <xf numFmtId="0" fontId="2" fillId="42" borderId="0" applyNumberFormat="0" applyBorder="0" applyAlignment="0" applyProtection="0"/>
    <xf numFmtId="0" fontId="2" fillId="46" borderId="0" applyNumberFormat="0" applyBorder="0" applyAlignment="0" applyProtection="0"/>
    <xf numFmtId="0" fontId="2" fillId="50" borderId="0" applyNumberFormat="0" applyBorder="0" applyAlignment="0" applyProtection="0"/>
    <xf numFmtId="0" fontId="2" fillId="54" borderId="0" applyNumberFormat="0" applyBorder="0" applyAlignment="0" applyProtection="0"/>
    <xf numFmtId="43" fontId="2" fillId="0" borderId="0" applyFont="0" applyFill="0" applyBorder="0" applyAlignment="0" applyProtection="0"/>
    <xf numFmtId="0" fontId="2" fillId="0" borderId="0"/>
    <xf numFmtId="172" fontId="2" fillId="0" borderId="0" applyFont="0" applyFill="0" applyBorder="0" applyAlignment="0" applyProtection="0"/>
    <xf numFmtId="0" fontId="2" fillId="0" borderId="0"/>
    <xf numFmtId="0" fontId="2" fillId="0" borderId="0"/>
    <xf numFmtId="0" fontId="2" fillId="0" borderId="0"/>
    <xf numFmtId="0" fontId="2" fillId="0" borderId="0"/>
    <xf numFmtId="2" fontId="123" fillId="0" borderId="37" applyFill="0" applyBorder="0" applyAlignment="0">
      <alignment horizontal="righ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28" fillId="0" borderId="0"/>
    <xf numFmtId="0" fontId="2" fillId="0" borderId="0"/>
    <xf numFmtId="0" fontId="2" fillId="0" borderId="0"/>
    <xf numFmtId="167" fontId="2" fillId="0" borderId="0" applyFont="0" applyFill="0" applyBorder="0" applyAlignment="0" applyProtection="0"/>
    <xf numFmtId="0" fontId="85" fillId="20" borderId="38" applyNumberFormat="0" applyAlignment="0" applyProtection="0"/>
    <xf numFmtId="0" fontId="92" fillId="7" borderId="38" applyNumberFormat="0" applyAlignment="0" applyProtection="0"/>
    <xf numFmtId="0" fontId="12" fillId="23" borderId="39" applyNumberFormat="0" applyFont="0" applyAlignment="0" applyProtection="0"/>
    <xf numFmtId="0" fontId="94" fillId="20" borderId="40" applyNumberFormat="0" applyAlignment="0" applyProtection="0"/>
    <xf numFmtId="0" fontId="95" fillId="0" borderId="41" applyNumberFormat="0" applyFill="0" applyAlignment="0" applyProtection="0"/>
    <xf numFmtId="0" fontId="128" fillId="0" borderId="0"/>
    <xf numFmtId="0" fontId="128"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1" fillId="0" borderId="0"/>
    <xf numFmtId="0" fontId="131" fillId="0" borderId="0"/>
    <xf numFmtId="0" fontId="14"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28" fillId="0" borderId="0"/>
    <xf numFmtId="0" fontId="1" fillId="0" borderId="0"/>
    <xf numFmtId="173" fontId="1" fillId="0" borderId="0" applyFont="0" applyFill="0" applyBorder="0" applyAlignment="0" applyProtection="0"/>
    <xf numFmtId="0" fontId="9" fillId="0" borderId="0"/>
    <xf numFmtId="165" fontId="12" fillId="0" borderId="0" applyFont="0" applyFill="0" applyBorder="0" applyAlignment="0" applyProtection="0"/>
    <xf numFmtId="0" fontId="1" fillId="0" borderId="0"/>
    <xf numFmtId="166" fontId="1" fillId="0" borderId="0" applyFont="0" applyFill="0" applyBorder="0" applyAlignment="0" applyProtection="0"/>
    <xf numFmtId="0" fontId="1" fillId="31" borderId="25" applyNumberFormat="0" applyFont="0" applyAlignment="0" applyProtection="0"/>
    <xf numFmtId="43" fontId="55" fillId="0" borderId="0" applyFont="0" applyFill="0" applyBorder="0" applyAlignment="0" applyProtection="0"/>
    <xf numFmtId="43" fontId="1" fillId="0" borderId="0" applyFont="0" applyFill="0" applyBorder="0" applyAlignment="0" applyProtection="0"/>
    <xf numFmtId="0" fontId="85" fillId="20" borderId="43" applyNumberFormat="0" applyAlignment="0" applyProtection="0"/>
    <xf numFmtId="43" fontId="1" fillId="0" borderId="0" applyFont="0" applyFill="0" applyBorder="0" applyAlignment="0" applyProtection="0"/>
    <xf numFmtId="0" fontId="92" fillId="7" borderId="43" applyNumberFormat="0" applyAlignment="0" applyProtection="0"/>
    <xf numFmtId="0" fontId="1" fillId="0" borderId="0"/>
    <xf numFmtId="0" fontId="12" fillId="23" borderId="44" applyNumberFormat="0" applyFont="0" applyAlignment="0" applyProtection="0"/>
    <xf numFmtId="0" fontId="94" fillId="20" borderId="45" applyNumberFormat="0" applyAlignment="0" applyProtection="0"/>
    <xf numFmtId="0" fontId="95" fillId="0" borderId="46" applyNumberFormat="0" applyFill="0" applyAlignment="0" applyProtection="0"/>
    <xf numFmtId="0" fontId="13" fillId="0" borderId="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3"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85" fillId="20" borderId="43" applyNumberFormat="0" applyAlignment="0" applyProtection="0"/>
    <xf numFmtId="0" fontId="92" fillId="7" borderId="43" applyNumberFormat="0" applyAlignment="0" applyProtection="0"/>
    <xf numFmtId="0" fontId="12" fillId="23" borderId="44" applyNumberFormat="0" applyFont="0" applyAlignment="0" applyProtection="0"/>
    <xf numFmtId="0" fontId="94" fillId="20" borderId="45" applyNumberFormat="0" applyAlignment="0" applyProtection="0"/>
    <xf numFmtId="0" fontId="95" fillId="0" borderId="46" applyNumberFormat="0" applyFill="0" applyAlignment="0" applyProtection="0"/>
    <xf numFmtId="0" fontId="1" fillId="0" borderId="0"/>
    <xf numFmtId="0" fontId="1" fillId="0" borderId="0"/>
    <xf numFmtId="0" fontId="1" fillId="0" borderId="0"/>
    <xf numFmtId="0" fontId="119" fillId="0" borderId="0"/>
    <xf numFmtId="0" fontId="85" fillId="20" borderId="47" applyNumberFormat="0" applyAlignment="0" applyProtection="0"/>
    <xf numFmtId="0" fontId="85" fillId="20" borderId="47" applyNumberFormat="0" applyAlignment="0" applyProtection="0"/>
    <xf numFmtId="0" fontId="95" fillId="0" borderId="50" applyNumberFormat="0" applyFill="0" applyAlignment="0" applyProtection="0"/>
    <xf numFmtId="0" fontId="85" fillId="20" borderId="47" applyNumberFormat="0" applyAlignment="0" applyProtection="0"/>
    <xf numFmtId="0" fontId="92" fillId="7" borderId="47" applyNumberFormat="0" applyAlignment="0" applyProtection="0"/>
    <xf numFmtId="0" fontId="12" fillId="23" borderId="48" applyNumberFormat="0" applyFont="0" applyAlignment="0" applyProtection="0"/>
    <xf numFmtId="0" fontId="94" fillId="20" borderId="49" applyNumberFormat="0" applyAlignment="0" applyProtection="0"/>
    <xf numFmtId="0" fontId="95" fillId="0" borderId="50" applyNumberFormat="0" applyFill="0" applyAlignment="0" applyProtection="0"/>
    <xf numFmtId="2" fontId="123" fillId="0" borderId="51" applyFill="0" applyBorder="0" applyAlignment="0">
      <alignment horizontal="right" vertical="center"/>
    </xf>
    <xf numFmtId="0" fontId="12" fillId="23" borderId="48" applyNumberFormat="0" applyFont="0" applyAlignment="0" applyProtection="0"/>
    <xf numFmtId="0" fontId="94" fillId="20" borderId="49" applyNumberFormat="0" applyAlignment="0" applyProtection="0"/>
    <xf numFmtId="0" fontId="12" fillId="23" borderId="48" applyNumberFormat="0" applyFont="0" applyAlignment="0" applyProtection="0"/>
    <xf numFmtId="0" fontId="92" fillId="7" borderId="47" applyNumberFormat="0" applyAlignment="0" applyProtection="0"/>
    <xf numFmtId="0" fontId="92" fillId="7" borderId="47" applyNumberFormat="0" applyAlignment="0" applyProtection="0"/>
    <xf numFmtId="0" fontId="85" fillId="20" borderId="47" applyNumberFormat="0" applyAlignment="0" applyProtection="0"/>
    <xf numFmtId="0" fontId="92" fillId="7" borderId="47" applyNumberFormat="0" applyAlignment="0" applyProtection="0"/>
    <xf numFmtId="0" fontId="12" fillId="23" borderId="48" applyNumberFormat="0" applyFont="0" applyAlignment="0" applyProtection="0"/>
    <xf numFmtId="0" fontId="94" fillId="20" borderId="49" applyNumberFormat="0" applyAlignment="0" applyProtection="0"/>
    <xf numFmtId="0" fontId="95" fillId="0" borderId="50" applyNumberFormat="0" applyFill="0" applyAlignment="0" applyProtection="0"/>
    <xf numFmtId="0" fontId="94" fillId="20" borderId="49" applyNumberFormat="0" applyAlignment="0" applyProtection="0"/>
    <xf numFmtId="0" fontId="95" fillId="0" borderId="5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95">
    <xf numFmtId="0" fontId="0" fillId="0" borderId="0" xfId="0"/>
    <xf numFmtId="0" fontId="31" fillId="0" borderId="0" xfId="0" applyFont="1" applyFill="1" applyBorder="1" applyAlignment="1">
      <alignment wrapText="1"/>
    </xf>
    <xf numFmtId="0" fontId="31" fillId="0" borderId="0" xfId="0" applyFont="1" applyFill="1"/>
    <xf numFmtId="0" fontId="31" fillId="0" borderId="0" xfId="0" applyFont="1" applyFill="1" applyBorder="1" applyAlignment="1">
      <alignment horizontal="centerContinuous"/>
    </xf>
    <xf numFmtId="0" fontId="51" fillId="0" borderId="0" xfId="0" applyFont="1" applyAlignment="1">
      <alignment vertical="center" wrapText="1"/>
    </xf>
    <xf numFmtId="0" fontId="31" fillId="0" borderId="0" xfId="0" applyFont="1" applyFill="1" applyAlignment="1">
      <alignment horizontal="centerContinuous"/>
    </xf>
    <xf numFmtId="0" fontId="31" fillId="0" borderId="0" xfId="242" applyFont="1" applyFill="1"/>
    <xf numFmtId="0" fontId="31" fillId="0" borderId="0" xfId="242" applyFont="1" applyFill="1" applyAlignment="1">
      <alignment vertical="center"/>
    </xf>
    <xf numFmtId="0" fontId="31" fillId="0" borderId="0" xfId="242" applyFont="1" applyFill="1" applyAlignment="1">
      <alignment horizontal="left" vertical="center"/>
    </xf>
    <xf numFmtId="0" fontId="31" fillId="0" borderId="0" xfId="117" applyFont="1" applyFill="1">
      <alignment horizontal="left" vertical="top" wrapText="1"/>
    </xf>
    <xf numFmtId="0" fontId="31" fillId="0" borderId="0" xfId="0" applyFont="1"/>
    <xf numFmtId="0" fontId="31" fillId="0" borderId="0" xfId="242" applyFont="1" applyFill="1" applyAlignment="1">
      <alignment horizontal="center" wrapText="1"/>
    </xf>
    <xf numFmtId="0" fontId="51" fillId="0" borderId="0" xfId="0" applyFont="1" applyAlignment="1">
      <alignment horizontal="left" vertical="top" wrapText="1"/>
    </xf>
    <xf numFmtId="0" fontId="31" fillId="0" borderId="0" xfId="0" applyFont="1" applyFill="1" applyBorder="1" applyAlignment="1">
      <alignment horizontal="left" vertical="top" wrapText="1"/>
    </xf>
    <xf numFmtId="0" fontId="31" fillId="0" borderId="16" xfId="0" applyFont="1" applyFill="1" applyBorder="1" applyAlignment="1">
      <alignment horizontal="right" vertical="center"/>
    </xf>
    <xf numFmtId="0" fontId="31" fillId="0" borderId="0" xfId="0" applyFont="1" applyFill="1" applyBorder="1" applyAlignment="1">
      <alignment horizontal="center" vertical="center" wrapText="1"/>
    </xf>
    <xf numFmtId="0" fontId="31" fillId="0" borderId="10" xfId="242" applyFont="1" applyFill="1" applyBorder="1" applyAlignment="1">
      <alignment horizontal="left" vertical="center" wrapText="1"/>
    </xf>
    <xf numFmtId="0" fontId="51" fillId="0" borderId="10" xfId="0" applyFont="1" applyBorder="1" applyAlignment="1">
      <alignment horizontal="left" vertical="center" wrapText="1"/>
    </xf>
    <xf numFmtId="49" fontId="31" fillId="0" borderId="10" xfId="242" applyNumberFormat="1" applyFont="1" applyFill="1" applyBorder="1" applyAlignment="1">
      <alignment horizontal="left" vertical="center" wrapText="1"/>
    </xf>
    <xf numFmtId="0" fontId="31" fillId="0" borderId="10" xfId="242" applyFont="1" applyFill="1" applyBorder="1" applyAlignment="1">
      <alignment vertical="center" wrapText="1"/>
    </xf>
    <xf numFmtId="170" fontId="31" fillId="0" borderId="10" xfId="242" applyNumberFormat="1" applyFont="1" applyFill="1" applyBorder="1"/>
    <xf numFmtId="0" fontId="31" fillId="0" borderId="10" xfId="0" applyFont="1" applyFill="1" applyBorder="1" applyAlignment="1">
      <alignment horizontal="center"/>
    </xf>
    <xf numFmtId="0" fontId="31" fillId="0" borderId="10" xfId="0" applyFont="1" applyFill="1" applyBorder="1"/>
    <xf numFmtId="0" fontId="31" fillId="0" borderId="10" xfId="99" applyFont="1" applyBorder="1"/>
    <xf numFmtId="171" fontId="31" fillId="0" borderId="10" xfId="99" applyNumberFormat="1" applyFont="1" applyBorder="1" applyAlignment="1">
      <alignment horizontal="center" wrapText="1"/>
    </xf>
    <xf numFmtId="0" fontId="31" fillId="0" borderId="10" xfId="99" applyFont="1" applyBorder="1" applyAlignment="1">
      <alignment wrapText="1"/>
    </xf>
    <xf numFmtId="0" fontId="31" fillId="0" borderId="15" xfId="99" applyFont="1" applyBorder="1"/>
    <xf numFmtId="0" fontId="52" fillId="0" borderId="10" xfId="0" applyFont="1" applyFill="1" applyBorder="1" applyAlignment="1">
      <alignment horizontal="left" vertical="center" wrapText="1"/>
    </xf>
    <xf numFmtId="0" fontId="31" fillId="0" borderId="10" xfId="99" applyFont="1" applyBorder="1" applyAlignment="1">
      <alignment horizontal="left" vertical="center" wrapText="1"/>
    </xf>
    <xf numFmtId="0" fontId="31" fillId="0" borderId="10" xfId="0" applyFont="1" applyFill="1" applyBorder="1" applyAlignment="1">
      <alignment horizontal="left" vertical="center" wrapText="1"/>
    </xf>
    <xf numFmtId="0" fontId="31" fillId="0" borderId="10" xfId="0" applyFont="1" applyFill="1" applyBorder="1" applyAlignment="1">
      <alignment horizontal="center" vertical="center" wrapText="1"/>
    </xf>
    <xf numFmtId="0" fontId="31" fillId="0" borderId="0" xfId="0" applyFont="1" applyFill="1" applyAlignment="1">
      <alignment horizontal="right"/>
    </xf>
    <xf numFmtId="49" fontId="31" fillId="0" borderId="0" xfId="0" applyNumberFormat="1" applyFont="1" applyFill="1" applyBorder="1" applyAlignment="1">
      <alignment horizontal="right"/>
    </xf>
    <xf numFmtId="0" fontId="31" fillId="0" borderId="0" xfId="0" applyFont="1" applyFill="1" applyAlignment="1"/>
    <xf numFmtId="0" fontId="31" fillId="0" borderId="0" xfId="0" applyFont="1" applyFill="1" applyBorder="1" applyAlignment="1">
      <alignment horizontal="center"/>
    </xf>
    <xf numFmtId="0" fontId="100" fillId="0" borderId="32" xfId="242" applyFont="1" applyFill="1" applyBorder="1" applyAlignment="1">
      <alignment horizontal="center" vertical="center" wrapText="1"/>
    </xf>
    <xf numFmtId="0" fontId="31" fillId="0" borderId="10" xfId="242" applyFont="1" applyFill="1" applyBorder="1"/>
    <xf numFmtId="170" fontId="100" fillId="0" borderId="32" xfId="242" applyNumberFormat="1" applyFont="1" applyFill="1" applyBorder="1" applyAlignment="1">
      <alignment horizontal="center" vertical="center" wrapText="1"/>
    </xf>
    <xf numFmtId="171" fontId="31" fillId="0" borderId="31" xfId="242" applyNumberFormat="1" applyFont="1" applyFill="1" applyBorder="1" applyAlignment="1">
      <alignment horizontal="center" vertical="center" wrapText="1"/>
    </xf>
    <xf numFmtId="0" fontId="102" fillId="0" borderId="10" xfId="0" applyFont="1" applyFill="1" applyBorder="1" applyAlignment="1">
      <alignment horizontal="left" vertical="center" wrapText="1"/>
    </xf>
    <xf numFmtId="0" fontId="31" fillId="0" borderId="10" xfId="0" applyFont="1" applyFill="1" applyBorder="1" applyAlignment="1">
      <alignment horizontal="center" vertical="center"/>
    </xf>
    <xf numFmtId="0" fontId="31" fillId="0" borderId="10" xfId="0" applyFont="1" applyBorder="1"/>
    <xf numFmtId="171" fontId="100" fillId="24" borderId="10" xfId="99" applyNumberFormat="1" applyFont="1" applyFill="1" applyBorder="1" applyAlignment="1">
      <alignment horizontal="center" vertical="center" wrapText="1"/>
    </xf>
    <xf numFmtId="0" fontId="31" fillId="0" borderId="10" xfId="0" applyFont="1" applyBorder="1" applyAlignment="1">
      <alignment horizontal="left" vertical="top" wrapText="1"/>
    </xf>
    <xf numFmtId="0" fontId="31" fillId="0" borderId="10" xfId="0" applyFont="1" applyBorder="1" applyAlignment="1">
      <alignment vertical="top" wrapText="1"/>
    </xf>
    <xf numFmtId="0" fontId="51" fillId="0" borderId="10" xfId="0" applyFont="1" applyBorder="1" applyAlignment="1">
      <alignment horizontal="left" vertical="top" wrapText="1"/>
    </xf>
    <xf numFmtId="0" fontId="51" fillId="0" borderId="10" xfId="0" applyFont="1" applyFill="1" applyBorder="1" applyAlignment="1">
      <alignment horizontal="left" vertical="top" wrapText="1"/>
    </xf>
    <xf numFmtId="49" fontId="31" fillId="0" borderId="31" xfId="242" applyNumberFormat="1" applyFont="1" applyFill="1" applyBorder="1" applyAlignment="1">
      <alignment horizontal="center" vertical="center" wrapText="1"/>
    </xf>
    <xf numFmtId="171" fontId="31" fillId="0" borderId="10" xfId="242" applyNumberFormat="1" applyFont="1" applyFill="1" applyBorder="1" applyAlignment="1">
      <alignment horizontal="center" vertical="center" wrapText="1"/>
    </xf>
    <xf numFmtId="176" fontId="31" fillId="0" borderId="10" xfId="719" applyNumberFormat="1" applyFont="1" applyBorder="1" applyAlignment="1">
      <alignment horizontal="left" vertical="center" wrapText="1"/>
    </xf>
    <xf numFmtId="0" fontId="31" fillId="0" borderId="37" xfId="242" applyFont="1" applyFill="1" applyBorder="1" applyAlignment="1">
      <alignment vertical="center" wrapText="1"/>
    </xf>
    <xf numFmtId="171" fontId="31" fillId="24" borderId="10" xfId="99" applyNumberFormat="1" applyFont="1" applyFill="1" applyBorder="1" applyAlignment="1">
      <alignment horizontal="center" vertical="center" wrapText="1"/>
    </xf>
    <xf numFmtId="170" fontId="31" fillId="0" borderId="37" xfId="242" applyNumberFormat="1" applyFont="1" applyFill="1" applyBorder="1" applyAlignment="1">
      <alignment horizontal="center" vertical="center"/>
    </xf>
    <xf numFmtId="0" fontId="100" fillId="0" borderId="14" xfId="242" applyFont="1" applyFill="1" applyBorder="1" applyAlignment="1">
      <alignment horizontal="center" vertical="center" wrapText="1"/>
    </xf>
    <xf numFmtId="171" fontId="52" fillId="0" borderId="10" xfId="0" applyNumberFormat="1" applyFont="1" applyFill="1" applyBorder="1" applyAlignment="1">
      <alignment horizontal="center" vertical="center" wrapText="1"/>
    </xf>
    <xf numFmtId="0" fontId="31" fillId="0" borderId="10" xfId="0" applyFont="1" applyFill="1" applyBorder="1" applyAlignment="1">
      <alignment horizontal="center" vertical="top" wrapText="1"/>
    </xf>
    <xf numFmtId="0" fontId="31" fillId="0" borderId="10" xfId="0" applyFont="1" applyFill="1" applyBorder="1" applyAlignment="1">
      <alignment horizontal="left" vertical="top" wrapText="1"/>
    </xf>
    <xf numFmtId="0" fontId="31" fillId="0" borderId="0" xfId="0" applyFont="1" applyBorder="1" applyAlignment="1">
      <alignment horizontal="left" vertical="top" wrapText="1"/>
    </xf>
    <xf numFmtId="0" fontId="31" fillId="24" borderId="10" xfId="0" applyFont="1" applyFill="1" applyBorder="1" applyAlignment="1">
      <alignment horizontal="center" vertical="center" wrapText="1"/>
    </xf>
    <xf numFmtId="170" fontId="99" fillId="0" borderId="32" xfId="0" applyNumberFormat="1" applyFont="1" applyFill="1" applyBorder="1" applyAlignment="1">
      <alignment horizontal="center" vertical="center" wrapText="1"/>
    </xf>
    <xf numFmtId="0" fontId="31" fillId="0" borderId="32" xfId="242" applyFont="1" applyFill="1" applyBorder="1" applyAlignment="1">
      <alignment horizontal="left" vertical="top" wrapText="1"/>
    </xf>
    <xf numFmtId="170" fontId="101" fillId="0" borderId="32" xfId="0" applyNumberFormat="1" applyFont="1" applyFill="1" applyBorder="1" applyAlignment="1">
      <alignment horizontal="center" vertical="center" wrapText="1"/>
    </xf>
    <xf numFmtId="0" fontId="52" fillId="0" borderId="37" xfId="0" applyFont="1" applyFill="1" applyBorder="1" applyAlignment="1">
      <alignment horizontal="left" vertical="center" wrapText="1"/>
    </xf>
    <xf numFmtId="171" fontId="31" fillId="24" borderId="32" xfId="99" applyNumberFormat="1" applyFont="1" applyFill="1" applyBorder="1" applyAlignment="1">
      <alignment horizontal="center" vertical="center" wrapText="1"/>
    </xf>
    <xf numFmtId="0" fontId="31" fillId="0" borderId="37" xfId="0" applyFont="1" applyFill="1" applyBorder="1"/>
    <xf numFmtId="0" fontId="102" fillId="0" borderId="37" xfId="0" applyFont="1" applyFill="1" applyBorder="1" applyAlignment="1">
      <alignment horizontal="left" vertical="center" wrapText="1"/>
    </xf>
    <xf numFmtId="171" fontId="100" fillId="24" borderId="32" xfId="99" applyNumberFormat="1" applyFont="1" applyFill="1" applyBorder="1" applyAlignment="1">
      <alignment horizontal="center" vertical="center" wrapText="1"/>
    </xf>
    <xf numFmtId="0" fontId="31" fillId="0" borderId="10" xfId="117" applyFont="1" applyFill="1" applyBorder="1" applyAlignment="1">
      <alignment horizontal="center" vertical="center" wrapText="1"/>
    </xf>
    <xf numFmtId="0" fontId="31" fillId="0" borderId="31" xfId="0" applyFont="1" applyFill="1" applyBorder="1" applyAlignment="1">
      <alignment horizontal="center" vertical="center" wrapText="1"/>
    </xf>
    <xf numFmtId="170" fontId="31" fillId="0" borderId="32" xfId="0" applyNumberFormat="1" applyFont="1" applyFill="1" applyBorder="1" applyAlignment="1">
      <alignment horizontal="center" vertical="center" wrapText="1"/>
    </xf>
    <xf numFmtId="0" fontId="31" fillId="0" borderId="37" xfId="0" applyFont="1" applyFill="1" applyBorder="1" applyAlignment="1">
      <alignment horizontal="center" vertical="center" wrapText="1"/>
    </xf>
    <xf numFmtId="170" fontId="31" fillId="0" borderId="32" xfId="242" applyNumberFormat="1" applyFont="1" applyFill="1" applyBorder="1" applyAlignment="1">
      <alignment horizontal="center" vertical="center"/>
    </xf>
    <xf numFmtId="0" fontId="99" fillId="0" borderId="37" xfId="0" applyFont="1" applyFill="1" applyBorder="1" applyAlignment="1">
      <alignment horizontal="center" vertical="center" wrapText="1"/>
    </xf>
    <xf numFmtId="0" fontId="31" fillId="0" borderId="10" xfId="99" applyFont="1" applyBorder="1" applyAlignment="1">
      <alignment horizontal="center" vertical="top"/>
    </xf>
    <xf numFmtId="49" fontId="31" fillId="0" borderId="10" xfId="99" applyNumberFormat="1" applyFont="1" applyBorder="1" applyAlignment="1">
      <alignment horizontal="center" vertical="top"/>
    </xf>
    <xf numFmtId="49" fontId="31" fillId="0" borderId="37" xfId="242" applyNumberFormat="1" applyFont="1" applyFill="1" applyBorder="1" applyAlignment="1">
      <alignment horizontal="left" vertical="center" wrapText="1"/>
    </xf>
    <xf numFmtId="0" fontId="31" fillId="0" borderId="37" xfId="242" applyFont="1" applyFill="1" applyBorder="1" applyAlignment="1">
      <alignment horizontal="left" vertical="center" wrapText="1"/>
    </xf>
    <xf numFmtId="0" fontId="31" fillId="0" borderId="32" xfId="242" applyFont="1" applyFill="1" applyBorder="1" applyAlignment="1">
      <alignment horizontal="center" vertical="center" wrapText="1"/>
    </xf>
    <xf numFmtId="0" fontId="101" fillId="0" borderId="37" xfId="0" applyFont="1" applyFill="1" applyBorder="1" applyAlignment="1">
      <alignment horizontal="center" vertical="center" wrapText="1"/>
    </xf>
    <xf numFmtId="170" fontId="100" fillId="0" borderId="32" xfId="0" applyNumberFormat="1" applyFont="1" applyFill="1" applyBorder="1" applyAlignment="1">
      <alignment horizontal="center" vertical="center" wrapText="1"/>
    </xf>
    <xf numFmtId="0" fontId="31" fillId="0" borderId="10" xfId="242" applyFont="1" applyFill="1" applyBorder="1" applyAlignment="1">
      <alignment horizontal="center" vertical="center"/>
    </xf>
    <xf numFmtId="171" fontId="31" fillId="0" borderId="0" xfId="0" applyNumberFormat="1" applyFont="1" applyFill="1"/>
    <xf numFmtId="0" fontId="31" fillId="0" borderId="0" xfId="0" applyFont="1" applyAlignment="1">
      <alignment horizontal="center" vertical="center" wrapText="1"/>
    </xf>
    <xf numFmtId="0" fontId="51" fillId="0" borderId="0" xfId="0" applyFont="1" applyAlignment="1">
      <alignment horizontal="center" vertical="center" wrapText="1"/>
    </xf>
    <xf numFmtId="0" fontId="31" fillId="0" borderId="10" xfId="0" applyFont="1" applyFill="1" applyBorder="1" applyAlignment="1">
      <alignment horizontal="left" vertical="top" wrapText="1"/>
    </xf>
    <xf numFmtId="0" fontId="31" fillId="0" borderId="0" xfId="0" applyFont="1" applyBorder="1" applyAlignment="1">
      <alignment horizontal="left" vertical="top" wrapText="1"/>
    </xf>
    <xf numFmtId="0" fontId="51" fillId="0" borderId="10" xfId="0" applyFont="1" applyFill="1" applyBorder="1" applyAlignment="1">
      <alignment horizontal="center" vertical="center" wrapText="1"/>
    </xf>
    <xf numFmtId="0" fontId="129" fillId="0" borderId="0" xfId="0" applyFont="1"/>
    <xf numFmtId="0" fontId="31" fillId="0" borderId="0" xfId="0" applyFont="1" applyBorder="1" applyAlignment="1">
      <alignment vertical="top"/>
    </xf>
    <xf numFmtId="0" fontId="31" fillId="0" borderId="0" xfId="0" applyFont="1" applyBorder="1"/>
    <xf numFmtId="0" fontId="31" fillId="0" borderId="0" xfId="0" applyFont="1" applyBorder="1" applyAlignment="1">
      <alignment vertical="top" wrapText="1"/>
    </xf>
    <xf numFmtId="0" fontId="31" fillId="0" borderId="0" xfId="0" applyFont="1" applyBorder="1" applyAlignment="1">
      <alignment horizontal="left" vertical="top"/>
    </xf>
    <xf numFmtId="0" fontId="31" fillId="0" borderId="0" xfId="0" applyFont="1" applyFill="1" applyBorder="1" applyAlignment="1">
      <alignment vertical="center" wrapText="1"/>
    </xf>
    <xf numFmtId="0" fontId="31" fillId="0" borderId="10" xfId="0" applyFont="1" applyFill="1" applyBorder="1" applyAlignment="1">
      <alignment vertical="top" wrapText="1"/>
    </xf>
    <xf numFmtId="0" fontId="31" fillId="0" borderId="10" xfId="0" applyFont="1" applyFill="1" applyBorder="1" applyAlignment="1">
      <alignment horizontal="left" vertical="top"/>
    </xf>
    <xf numFmtId="171" fontId="31" fillId="0" borderId="10" xfId="0" applyNumberFormat="1" applyFont="1" applyFill="1" applyBorder="1" applyAlignment="1">
      <alignment horizontal="center" vertical="center"/>
    </xf>
    <xf numFmtId="171" fontId="31" fillId="0" borderId="0" xfId="0" applyNumberFormat="1" applyFont="1" applyBorder="1"/>
    <xf numFmtId="0" fontId="31" fillId="0" borderId="0" xfId="0" applyFont="1" applyAlignment="1">
      <alignment horizontal="left" vertical="top" wrapText="1"/>
    </xf>
    <xf numFmtId="0" fontId="31" fillId="0" borderId="0" xfId="0" applyFont="1" applyAlignment="1">
      <alignment horizontal="center" vertical="top"/>
    </xf>
    <xf numFmtId="171" fontId="31" fillId="0" borderId="0" xfId="0" applyNumberFormat="1" applyFont="1" applyFill="1" applyBorder="1" applyAlignment="1">
      <alignment horizontal="center" vertical="center"/>
    </xf>
    <xf numFmtId="0" fontId="31" fillId="0" borderId="11" xfId="0" applyFont="1" applyBorder="1" applyAlignment="1">
      <alignment horizontal="left" vertical="top" wrapText="1"/>
    </xf>
    <xf numFmtId="0" fontId="51" fillId="0" borderId="0" xfId="0" applyFont="1" applyAlignment="1">
      <alignment horizontal="center" vertical="top" wrapText="1"/>
    </xf>
    <xf numFmtId="0" fontId="31" fillId="0" borderId="0" xfId="0" applyFont="1" applyBorder="1" applyAlignment="1">
      <alignment horizontal="center" vertical="center" wrapText="1"/>
    </xf>
    <xf numFmtId="0" fontId="51" fillId="0" borderId="0" xfId="0" applyFont="1" applyBorder="1" applyAlignment="1">
      <alignment horizontal="center" vertical="center" wrapText="1"/>
    </xf>
    <xf numFmtId="0" fontId="51" fillId="0" borderId="0" xfId="0" applyFont="1" applyBorder="1" applyAlignment="1">
      <alignment horizontal="left" vertical="top" wrapText="1"/>
    </xf>
    <xf numFmtId="0" fontId="51" fillId="0" borderId="0" xfId="0" applyFont="1" applyBorder="1" applyAlignment="1">
      <alignment vertical="center" wrapText="1"/>
    </xf>
    <xf numFmtId="0" fontId="51" fillId="0" borderId="0" xfId="0" applyFont="1" applyFill="1" applyBorder="1" applyAlignment="1">
      <alignment horizontal="left" vertical="top" wrapText="1"/>
    </xf>
    <xf numFmtId="0" fontId="31" fillId="0" borderId="0" xfId="0" applyFont="1" applyFill="1" applyBorder="1" applyAlignment="1">
      <alignment horizontal="left" vertical="center" wrapText="1"/>
    </xf>
    <xf numFmtId="0" fontId="31" fillId="0" borderId="0" xfId="0" applyFont="1" applyFill="1" applyBorder="1" applyAlignment="1">
      <alignment horizontal="center" vertical="center"/>
    </xf>
    <xf numFmtId="0" fontId="31" fillId="0" borderId="0" xfId="0" applyFont="1" applyFill="1" applyBorder="1" applyAlignment="1">
      <alignment vertical="top" wrapText="1"/>
    </xf>
    <xf numFmtId="0" fontId="31" fillId="0" borderId="0" xfId="0" applyFont="1" applyFill="1" applyBorder="1" applyAlignment="1">
      <alignment horizontal="left" vertical="top"/>
    </xf>
    <xf numFmtId="0" fontId="31" fillId="0" borderId="0" xfId="242" applyFont="1" applyFill="1" applyBorder="1"/>
    <xf numFmtId="0" fontId="100" fillId="0" borderId="16" xfId="242" applyFont="1" applyFill="1" applyBorder="1" applyAlignment="1">
      <alignment horizontal="center" vertical="center" wrapText="1"/>
    </xf>
    <xf numFmtId="0" fontId="31" fillId="0" borderId="12" xfId="242" applyFont="1" applyFill="1" applyBorder="1"/>
    <xf numFmtId="171" fontId="100" fillId="0" borderId="10" xfId="242" applyNumberFormat="1" applyFont="1" applyFill="1" applyBorder="1" applyAlignment="1">
      <alignment horizontal="center" vertical="center" wrapText="1"/>
    </xf>
    <xf numFmtId="170" fontId="31" fillId="0" borderId="10" xfId="242" applyNumberFormat="1" applyFont="1" applyFill="1" applyBorder="1" applyAlignment="1">
      <alignment horizontal="center" vertical="center"/>
    </xf>
    <xf numFmtId="170" fontId="31" fillId="24" borderId="32" xfId="242" applyNumberFormat="1" applyFont="1" applyFill="1" applyBorder="1" applyAlignment="1">
      <alignment horizontal="center" vertical="center"/>
    </xf>
    <xf numFmtId="0" fontId="31" fillId="0" borderId="0" xfId="0" applyFont="1" applyAlignment="1">
      <alignment horizontal="center" vertical="center" wrapText="1"/>
    </xf>
    <xf numFmtId="0" fontId="51" fillId="0" borderId="0" xfId="0" applyFont="1" applyAlignment="1">
      <alignment horizontal="center" vertical="center" wrapText="1"/>
    </xf>
    <xf numFmtId="0" fontId="31" fillId="0" borderId="10" xfId="0" applyFont="1" applyFill="1" applyBorder="1" applyAlignment="1">
      <alignment horizontal="left" vertical="top" wrapText="1"/>
    </xf>
    <xf numFmtId="0" fontId="31" fillId="0" borderId="0" xfId="0" applyFont="1" applyBorder="1" applyAlignment="1">
      <alignment horizontal="left" vertical="top" wrapText="1"/>
    </xf>
    <xf numFmtId="0" fontId="31" fillId="0" borderId="0" xfId="0" applyFont="1" applyAlignment="1">
      <alignment horizontal="center" vertical="top"/>
    </xf>
    <xf numFmtId="0" fontId="31" fillId="0" borderId="0" xfId="0" applyFont="1" applyAlignment="1">
      <alignment horizontal="left" vertical="top" wrapText="1"/>
    </xf>
    <xf numFmtId="0" fontId="31" fillId="0" borderId="0" xfId="0" applyFont="1" applyFill="1" applyBorder="1" applyAlignment="1">
      <alignment horizontal="left" vertical="top" wrapText="1"/>
    </xf>
    <xf numFmtId="0" fontId="100" fillId="0" borderId="10" xfId="242" applyFont="1" applyFill="1" applyBorder="1" applyAlignment="1">
      <alignment horizontal="center" vertical="center" wrapText="1"/>
    </xf>
    <xf numFmtId="0" fontId="31" fillId="0" borderId="10" xfId="242" applyFont="1" applyFill="1" applyBorder="1" applyAlignment="1">
      <alignment horizontal="center" vertical="center" wrapText="1"/>
    </xf>
    <xf numFmtId="0" fontId="31" fillId="0" borderId="10" xfId="242" applyFont="1" applyFill="1" applyBorder="1" applyAlignment="1">
      <alignment wrapText="1"/>
    </xf>
    <xf numFmtId="0" fontId="99" fillId="0" borderId="32" xfId="0" applyFont="1" applyFill="1" applyBorder="1" applyAlignment="1">
      <alignment horizontal="center" vertical="center" wrapText="1"/>
    </xf>
    <xf numFmtId="0" fontId="130" fillId="0" borderId="10" xfId="1278" applyFont="1" applyFill="1" applyBorder="1" applyAlignment="1">
      <alignment horizontal="center" vertical="center" wrapText="1"/>
    </xf>
    <xf numFmtId="171" fontId="100" fillId="0" borderId="37" xfId="242" applyNumberFormat="1" applyFont="1" applyFill="1" applyBorder="1" applyAlignment="1">
      <alignment horizontal="center" vertical="center" wrapText="1"/>
    </xf>
    <xf numFmtId="0" fontId="31" fillId="0" borderId="37" xfId="242" applyFont="1" applyFill="1" applyBorder="1"/>
    <xf numFmtId="0" fontId="31" fillId="0" borderId="37" xfId="242" applyFont="1" applyFill="1" applyBorder="1" applyAlignment="1">
      <alignment wrapText="1"/>
    </xf>
    <xf numFmtId="4" fontId="31" fillId="0" borderId="32" xfId="242" applyNumberFormat="1" applyFont="1" applyFill="1" applyBorder="1" applyAlignment="1">
      <alignment horizontal="center" vertical="center"/>
    </xf>
    <xf numFmtId="4" fontId="31" fillId="0" borderId="37" xfId="242" applyNumberFormat="1" applyFont="1" applyFill="1" applyBorder="1" applyAlignment="1">
      <alignment horizontal="center" vertical="center"/>
    </xf>
    <xf numFmtId="170" fontId="100" fillId="0" borderId="10" xfId="242" applyNumberFormat="1" applyFont="1" applyFill="1" applyBorder="1" applyAlignment="1">
      <alignment horizontal="center" vertical="center"/>
    </xf>
    <xf numFmtId="0" fontId="31" fillId="0" borderId="42" xfId="242" applyFont="1" applyFill="1" applyBorder="1" applyAlignment="1">
      <alignment wrapText="1"/>
    </xf>
    <xf numFmtId="170" fontId="100" fillId="0" borderId="37" xfId="242" applyNumberFormat="1" applyFont="1" applyFill="1" applyBorder="1" applyAlignment="1">
      <alignment horizontal="center" vertical="center"/>
    </xf>
    <xf numFmtId="171" fontId="31" fillId="24" borderId="51" xfId="99" applyNumberFormat="1" applyFont="1" applyFill="1" applyBorder="1" applyAlignment="1">
      <alignment horizontal="center" vertical="center" wrapText="1"/>
    </xf>
    <xf numFmtId="0" fontId="102" fillId="0" borderId="51" xfId="0" applyFont="1" applyFill="1" applyBorder="1" applyAlignment="1">
      <alignment horizontal="left" vertical="center" wrapText="1"/>
    </xf>
    <xf numFmtId="0" fontId="31" fillId="0" borderId="51" xfId="0" applyFont="1" applyFill="1" applyBorder="1"/>
    <xf numFmtId="0" fontId="52" fillId="0" borderId="51" xfId="0" applyFont="1" applyFill="1" applyBorder="1" applyAlignment="1">
      <alignment horizontal="left" vertical="center" wrapText="1"/>
    </xf>
    <xf numFmtId="0" fontId="31" fillId="0" borderId="51" xfId="99" applyFont="1" applyBorder="1" applyAlignment="1">
      <alignment horizontal="left" vertical="center" wrapText="1"/>
    </xf>
    <xf numFmtId="171" fontId="100" fillId="24" borderId="51" xfId="99" applyNumberFormat="1" applyFont="1" applyFill="1" applyBorder="1" applyAlignment="1">
      <alignment horizontal="center" vertical="center" wrapText="1"/>
    </xf>
    <xf numFmtId="49" fontId="31" fillId="0" borderId="51" xfId="242" applyNumberFormat="1" applyFont="1" applyFill="1" applyBorder="1" applyAlignment="1">
      <alignment horizontal="left" vertical="center" wrapText="1"/>
    </xf>
    <xf numFmtId="0" fontId="31" fillId="0" borderId="51" xfId="242" applyFont="1" applyFill="1" applyBorder="1" applyAlignment="1">
      <alignment horizontal="left" vertical="center" wrapText="1"/>
    </xf>
    <xf numFmtId="0" fontId="31" fillId="0" borderId="51" xfId="242" applyFont="1" applyFill="1" applyBorder="1"/>
    <xf numFmtId="4" fontId="31" fillId="0" borderId="51" xfId="242" applyNumberFormat="1" applyFont="1" applyFill="1" applyBorder="1" applyAlignment="1">
      <alignment horizontal="center" vertical="center"/>
    </xf>
    <xf numFmtId="39" fontId="31" fillId="0" borderId="51" xfId="242" applyNumberFormat="1" applyFont="1" applyFill="1" applyBorder="1" applyAlignment="1">
      <alignment horizontal="center" vertical="center"/>
    </xf>
    <xf numFmtId="39" fontId="100" fillId="0" borderId="51" xfId="242" applyNumberFormat="1" applyFont="1" applyFill="1" applyBorder="1" applyAlignment="1">
      <alignment horizontal="center" vertical="center"/>
    </xf>
    <xf numFmtId="0" fontId="99" fillId="0" borderId="10" xfId="0" applyFont="1" applyFill="1" applyBorder="1" applyAlignment="1">
      <alignment horizontal="center" vertical="center" wrapText="1"/>
    </xf>
    <xf numFmtId="0" fontId="100" fillId="0" borderId="10" xfId="0" applyFont="1" applyFill="1" applyBorder="1"/>
    <xf numFmtId="171" fontId="31" fillId="0" borderId="10" xfId="0" applyNumberFormat="1" applyFont="1" applyFill="1" applyBorder="1" applyAlignment="1">
      <alignment horizontal="center"/>
    </xf>
    <xf numFmtId="0" fontId="31" fillId="0" borderId="0" xfId="0" applyFont="1" applyAlignment="1">
      <alignment horizontal="center" vertical="center" wrapText="1"/>
    </xf>
    <xf numFmtId="0" fontId="51" fillId="0" borderId="0" xfId="0" applyFont="1" applyAlignment="1">
      <alignment horizontal="center" vertical="center" wrapText="1"/>
    </xf>
    <xf numFmtId="0" fontId="31" fillId="0" borderId="10" xfId="0" applyFont="1" applyFill="1" applyBorder="1" applyAlignment="1">
      <alignment horizontal="left" vertical="top" wrapText="1"/>
    </xf>
    <xf numFmtId="0" fontId="31" fillId="0" borderId="0" xfId="0" applyFont="1" applyBorder="1" applyAlignment="1">
      <alignment horizontal="left" vertical="top" wrapText="1"/>
    </xf>
    <xf numFmtId="0" fontId="31" fillId="0" borderId="0" xfId="0" applyFont="1" applyAlignment="1">
      <alignment horizontal="center" vertical="top"/>
    </xf>
    <xf numFmtId="0" fontId="31" fillId="0" borderId="0" xfId="0" applyFont="1" applyAlignment="1">
      <alignment horizontal="left" vertical="top" wrapText="1"/>
    </xf>
    <xf numFmtId="0" fontId="51" fillId="0" borderId="0" xfId="0" applyFont="1" applyAlignment="1">
      <alignment horizontal="center" vertical="top" wrapText="1"/>
    </xf>
    <xf numFmtId="0" fontId="31" fillId="0" borderId="0" xfId="0" applyFont="1" applyFill="1" applyBorder="1" applyAlignment="1">
      <alignment horizontal="left" vertical="top" wrapText="1"/>
    </xf>
    <xf numFmtId="0" fontId="31" fillId="0" borderId="32" xfId="242" applyFont="1" applyFill="1" applyBorder="1" applyAlignment="1">
      <alignment horizontal="center" vertical="top" wrapText="1"/>
    </xf>
    <xf numFmtId="37" fontId="31" fillId="0" borderId="10" xfId="0" applyNumberFormat="1" applyFont="1" applyFill="1" applyBorder="1" applyAlignment="1">
      <alignment horizontal="center" vertical="center"/>
    </xf>
    <xf numFmtId="171" fontId="31" fillId="0" borderId="0" xfId="242" applyNumberFormat="1" applyFont="1" applyFill="1"/>
    <xf numFmtId="177" fontId="31" fillId="0" borderId="0" xfId="242" applyNumberFormat="1" applyFont="1" applyFill="1"/>
    <xf numFmtId="0" fontId="31" fillId="0" borderId="0" xfId="165" applyFont="1" applyAlignment="1">
      <alignment horizontal="center" vertical="center" wrapText="1"/>
    </xf>
    <xf numFmtId="0" fontId="31" fillId="0" borderId="12" xfId="117" applyFont="1" applyFill="1" applyBorder="1" applyAlignment="1">
      <alignment horizontal="center" vertical="center" wrapText="1"/>
    </xf>
    <xf numFmtId="0" fontId="31" fillId="0" borderId="31" xfId="117" applyFont="1" applyFill="1" applyBorder="1" applyAlignment="1">
      <alignment horizontal="center" vertical="center" wrapText="1"/>
    </xf>
    <xf numFmtId="0" fontId="31" fillId="0" borderId="17" xfId="117" applyFont="1" applyFill="1" applyBorder="1" applyAlignment="1">
      <alignment horizontal="center" vertical="center" wrapText="1"/>
    </xf>
    <xf numFmtId="0" fontId="31" fillId="0" borderId="11" xfId="117" applyFont="1" applyFill="1" applyBorder="1" applyAlignment="1">
      <alignment horizontal="center" vertical="center" wrapText="1"/>
    </xf>
    <xf numFmtId="0" fontId="31" fillId="0" borderId="10" xfId="99" applyFont="1" applyBorder="1" applyAlignment="1">
      <alignment horizontal="center"/>
    </xf>
    <xf numFmtId="0" fontId="31" fillId="0" borderId="10" xfId="99" applyFont="1" applyBorder="1" applyAlignment="1">
      <alignment horizontal="center" vertical="top"/>
    </xf>
    <xf numFmtId="0" fontId="31" fillId="0" borderId="0" xfId="0" applyFont="1" applyAlignment="1">
      <alignment horizontal="center" vertical="center" wrapText="1"/>
    </xf>
    <xf numFmtId="0" fontId="31" fillId="0" borderId="12" xfId="0" applyFont="1" applyFill="1" applyBorder="1" applyAlignment="1">
      <alignment horizontal="center"/>
    </xf>
    <xf numFmtId="0" fontId="31" fillId="0" borderId="13" xfId="0" applyFont="1" applyFill="1" applyBorder="1" applyAlignment="1">
      <alignment horizontal="center"/>
    </xf>
    <xf numFmtId="0" fontId="31" fillId="0" borderId="14" xfId="0" applyFont="1" applyFill="1" applyBorder="1" applyAlignment="1">
      <alignment horizontal="center"/>
    </xf>
    <xf numFmtId="0" fontId="31" fillId="0" borderId="12" xfId="0" applyFont="1" applyFill="1" applyBorder="1" applyAlignment="1">
      <alignment horizontal="center" vertical="center" wrapText="1"/>
    </xf>
    <xf numFmtId="0" fontId="31" fillId="0" borderId="13" xfId="0" applyFont="1" applyFill="1" applyBorder="1" applyAlignment="1">
      <alignment horizontal="center" vertical="center" wrapText="1"/>
    </xf>
    <xf numFmtId="0" fontId="31" fillId="0" borderId="14" xfId="0" applyFont="1" applyFill="1" applyBorder="1" applyAlignment="1">
      <alignment horizontal="center" vertical="center" wrapText="1"/>
    </xf>
    <xf numFmtId="0" fontId="31" fillId="0" borderId="15" xfId="0" applyFont="1" applyFill="1" applyBorder="1" applyAlignment="1">
      <alignment horizontal="center" vertical="center" wrapText="1"/>
    </xf>
    <xf numFmtId="0" fontId="31" fillId="0" borderId="11" xfId="0" applyFont="1" applyFill="1" applyBorder="1" applyAlignment="1">
      <alignment horizontal="center" vertical="center" wrapText="1"/>
    </xf>
    <xf numFmtId="49" fontId="31" fillId="0" borderId="10" xfId="99" applyNumberFormat="1" applyFont="1" applyBorder="1" applyAlignment="1">
      <alignment horizontal="center" vertical="top"/>
    </xf>
    <xf numFmtId="0" fontId="51" fillId="0" borderId="0" xfId="0" applyFont="1" applyAlignment="1">
      <alignment horizontal="center" vertical="center" wrapText="1"/>
    </xf>
    <xf numFmtId="0" fontId="31" fillId="0" borderId="0" xfId="0" applyFont="1" applyAlignment="1">
      <alignment horizontal="center" vertical="center"/>
    </xf>
    <xf numFmtId="0" fontId="31" fillId="0" borderId="10" xfId="0" applyFont="1" applyFill="1" applyBorder="1" applyAlignment="1">
      <alignment horizontal="center" vertical="top" wrapText="1"/>
    </xf>
    <xf numFmtId="0" fontId="31" fillId="0" borderId="10" xfId="0" applyFont="1" applyFill="1" applyBorder="1" applyAlignment="1">
      <alignment horizontal="left" vertical="top" wrapText="1"/>
    </xf>
    <xf numFmtId="0" fontId="31" fillId="0" borderId="0" xfId="0" applyFont="1" applyBorder="1" applyAlignment="1">
      <alignment horizontal="left" vertical="top" wrapText="1"/>
    </xf>
    <xf numFmtId="0" fontId="31" fillId="0" borderId="0" xfId="0" applyFont="1" applyAlignment="1">
      <alignment horizontal="left" vertical="top" wrapText="1"/>
    </xf>
    <xf numFmtId="0" fontId="31" fillId="0" borderId="0" xfId="0" applyFont="1" applyAlignment="1">
      <alignment horizontal="center" vertical="top"/>
    </xf>
    <xf numFmtId="0" fontId="51" fillId="0" borderId="0" xfId="0" applyFont="1" applyBorder="1" applyAlignment="1">
      <alignment horizontal="center" vertical="top" wrapText="1"/>
    </xf>
    <xf numFmtId="0" fontId="31" fillId="0" borderId="0" xfId="0" applyFont="1" applyBorder="1" applyAlignment="1">
      <alignment horizontal="center" vertical="top"/>
    </xf>
    <xf numFmtId="0" fontId="51" fillId="0" borderId="0" xfId="0" applyFont="1" applyAlignment="1">
      <alignment horizontal="center" vertical="top" wrapText="1"/>
    </xf>
    <xf numFmtId="0" fontId="31" fillId="0" borderId="0" xfId="0" applyFont="1" applyFill="1" applyBorder="1" applyAlignment="1">
      <alignment horizontal="center" vertical="top" wrapText="1"/>
    </xf>
    <xf numFmtId="0" fontId="31" fillId="0" borderId="0" xfId="0" applyFont="1" applyFill="1" applyBorder="1" applyAlignment="1">
      <alignment horizontal="left" vertical="top" wrapText="1"/>
    </xf>
    <xf numFmtId="0" fontId="31" fillId="0" borderId="51" xfId="242" applyFont="1" applyFill="1" applyBorder="1" applyAlignment="1">
      <alignment vertical="center" wrapText="1"/>
    </xf>
    <xf numFmtId="0" fontId="99" fillId="0" borderId="51" xfId="0" applyFont="1" applyFill="1" applyBorder="1" applyAlignment="1">
      <alignment horizontal="center" vertical="center" wrapText="1"/>
    </xf>
  </cellXfs>
  <cellStyles count="1634">
    <cellStyle name=" 1" xfId="246"/>
    <cellStyle name=" 1 2" xfId="1290"/>
    <cellStyle name=" 1 3" xfId="1289"/>
    <cellStyle name="_artabyuje" xfId="1"/>
    <cellStyle name="_artabyuje 2" xfId="57"/>
    <cellStyle name="_artabyuje_3.Havelvacner_N1_12 23.01.2018" xfId="291"/>
    <cellStyle name="20% - Accent1 2" xfId="58"/>
    <cellStyle name="20% - Accent1 2 2" xfId="188"/>
    <cellStyle name="20% - Accent1 2 2 2" xfId="292"/>
    <cellStyle name="20% - Accent1 2 2 2 2" xfId="293"/>
    <cellStyle name="20% - Accent1 2 2 2 2 2" xfId="758"/>
    <cellStyle name="20% - Accent1 2 2 2 2 3" xfId="1032"/>
    <cellStyle name="20% - Accent1 2 2 2 2 4" xfId="1322"/>
    <cellStyle name="20% - Accent1 2 2 2 3" xfId="294"/>
    <cellStyle name="20% - Accent1 2 2 2 3 2" xfId="759"/>
    <cellStyle name="20% - Accent1 2 2 2 3 3" xfId="1033"/>
    <cellStyle name="20% - Accent1 2 2 2 3 4" xfId="1323"/>
    <cellStyle name="20% - Accent1 2 2 2 4" xfId="757"/>
    <cellStyle name="20% - Accent1 2 2 2 5" xfId="1031"/>
    <cellStyle name="20% - Accent1 2 2 2 6" xfId="1321"/>
    <cellStyle name="20% - Accent1 2 2 3" xfId="295"/>
    <cellStyle name="20% - Accent1 2 2 3 2" xfId="760"/>
    <cellStyle name="20% - Accent1 2 2 3 3" xfId="1034"/>
    <cellStyle name="20% - Accent1 2 2 3 4" xfId="1324"/>
    <cellStyle name="20% - Accent1 2 2 4" xfId="296"/>
    <cellStyle name="20% - Accent1 2 2 4 2" xfId="761"/>
    <cellStyle name="20% - Accent1 2 2 4 3" xfId="1035"/>
    <cellStyle name="20% - Accent1 2 2 4 4" xfId="1325"/>
    <cellStyle name="20% - Accent1 2 3" xfId="127"/>
    <cellStyle name="20% - Accent1 2 3 2" xfId="298"/>
    <cellStyle name="20% - Accent1 2 3 2 2" xfId="763"/>
    <cellStyle name="20% - Accent1 2 3 2 3" xfId="1037"/>
    <cellStyle name="20% - Accent1 2 3 2 4" xfId="1327"/>
    <cellStyle name="20% - Accent1 2 3 3" xfId="299"/>
    <cellStyle name="20% - Accent1 2 3 3 2" xfId="764"/>
    <cellStyle name="20% - Accent1 2 3 3 3" xfId="1038"/>
    <cellStyle name="20% - Accent1 2 3 3 4" xfId="1328"/>
    <cellStyle name="20% - Accent1 2 3 4" xfId="297"/>
    <cellStyle name="20% - Accent1 2 3 4 2" xfId="762"/>
    <cellStyle name="20% - Accent1 2 3 5" xfId="1036"/>
    <cellStyle name="20% - Accent1 2 3 6" xfId="1326"/>
    <cellStyle name="20% - Accent1 2 4" xfId="300"/>
    <cellStyle name="20% - Accent1 2 4 2" xfId="301"/>
    <cellStyle name="20% - Accent1 2 4 2 2" xfId="766"/>
    <cellStyle name="20% - Accent1 2 4 2 3" xfId="1040"/>
    <cellStyle name="20% - Accent1 2 4 2 4" xfId="1330"/>
    <cellStyle name="20% - Accent1 2 4 3" xfId="302"/>
    <cellStyle name="20% - Accent1 2 4 3 2" xfId="767"/>
    <cellStyle name="20% - Accent1 2 4 3 3" xfId="1041"/>
    <cellStyle name="20% - Accent1 2 4 3 4" xfId="1331"/>
    <cellStyle name="20% - Accent1 2 4 4" xfId="765"/>
    <cellStyle name="20% - Accent1 2 4 5" xfId="1039"/>
    <cellStyle name="20% - Accent1 2 4 6" xfId="1329"/>
    <cellStyle name="20% - Accent1 2 5" xfId="303"/>
    <cellStyle name="20% - Accent1 2 5 2" xfId="768"/>
    <cellStyle name="20% - Accent1 2 5 3" xfId="1042"/>
    <cellStyle name="20% - Accent1 2 5 4" xfId="1332"/>
    <cellStyle name="20% - Accent1 2 6" xfId="304"/>
    <cellStyle name="20% - Accent1 2 6 2" xfId="769"/>
    <cellStyle name="20% - Accent1 2 6 3" xfId="1043"/>
    <cellStyle name="20% - Accent1 2 6 4" xfId="1333"/>
    <cellStyle name="20% - Accent1 3" xfId="530"/>
    <cellStyle name="20% - Accent1 3 2" xfId="968"/>
    <cellStyle name="20% - Accent1 3 3" xfId="1242"/>
    <cellStyle name="20% - Accent1 3 4" xfId="1532"/>
    <cellStyle name="20% - Accent2 2" xfId="59"/>
    <cellStyle name="20% - Accent2 2 2" xfId="189"/>
    <cellStyle name="20% - Accent2 2 2 2" xfId="305"/>
    <cellStyle name="20% - Accent2 2 2 2 2" xfId="306"/>
    <cellStyle name="20% - Accent2 2 2 2 2 2" xfId="771"/>
    <cellStyle name="20% - Accent2 2 2 2 2 3" xfId="1045"/>
    <cellStyle name="20% - Accent2 2 2 2 2 4" xfId="1335"/>
    <cellStyle name="20% - Accent2 2 2 2 3" xfId="307"/>
    <cellStyle name="20% - Accent2 2 2 2 3 2" xfId="772"/>
    <cellStyle name="20% - Accent2 2 2 2 3 3" xfId="1046"/>
    <cellStyle name="20% - Accent2 2 2 2 3 4" xfId="1336"/>
    <cellStyle name="20% - Accent2 2 2 2 4" xfId="770"/>
    <cellStyle name="20% - Accent2 2 2 2 5" xfId="1044"/>
    <cellStyle name="20% - Accent2 2 2 2 6" xfId="1334"/>
    <cellStyle name="20% - Accent2 2 2 3" xfId="308"/>
    <cellStyle name="20% - Accent2 2 2 3 2" xfId="773"/>
    <cellStyle name="20% - Accent2 2 2 3 3" xfId="1047"/>
    <cellStyle name="20% - Accent2 2 2 3 4" xfId="1337"/>
    <cellStyle name="20% - Accent2 2 2 4" xfId="309"/>
    <cellStyle name="20% - Accent2 2 2 4 2" xfId="774"/>
    <cellStyle name="20% - Accent2 2 2 4 3" xfId="1048"/>
    <cellStyle name="20% - Accent2 2 2 4 4" xfId="1338"/>
    <cellStyle name="20% - Accent2 2 3" xfId="128"/>
    <cellStyle name="20% - Accent2 2 3 2" xfId="311"/>
    <cellStyle name="20% - Accent2 2 3 2 2" xfId="776"/>
    <cellStyle name="20% - Accent2 2 3 2 3" xfId="1050"/>
    <cellStyle name="20% - Accent2 2 3 2 4" xfId="1340"/>
    <cellStyle name="20% - Accent2 2 3 3" xfId="312"/>
    <cellStyle name="20% - Accent2 2 3 3 2" xfId="777"/>
    <cellStyle name="20% - Accent2 2 3 3 3" xfId="1051"/>
    <cellStyle name="20% - Accent2 2 3 3 4" xfId="1341"/>
    <cellStyle name="20% - Accent2 2 3 4" xfId="310"/>
    <cellStyle name="20% - Accent2 2 3 4 2" xfId="775"/>
    <cellStyle name="20% - Accent2 2 3 5" xfId="1049"/>
    <cellStyle name="20% - Accent2 2 3 6" xfId="1339"/>
    <cellStyle name="20% - Accent2 2 4" xfId="313"/>
    <cellStyle name="20% - Accent2 2 4 2" xfId="314"/>
    <cellStyle name="20% - Accent2 2 4 2 2" xfId="779"/>
    <cellStyle name="20% - Accent2 2 4 2 3" xfId="1053"/>
    <cellStyle name="20% - Accent2 2 4 2 4" xfId="1343"/>
    <cellStyle name="20% - Accent2 2 4 3" xfId="315"/>
    <cellStyle name="20% - Accent2 2 4 3 2" xfId="780"/>
    <cellStyle name="20% - Accent2 2 4 3 3" xfId="1054"/>
    <cellStyle name="20% - Accent2 2 4 3 4" xfId="1344"/>
    <cellStyle name="20% - Accent2 2 4 4" xfId="778"/>
    <cellStyle name="20% - Accent2 2 4 5" xfId="1052"/>
    <cellStyle name="20% - Accent2 2 4 6" xfId="1342"/>
    <cellStyle name="20% - Accent2 2 5" xfId="316"/>
    <cellStyle name="20% - Accent2 2 5 2" xfId="781"/>
    <cellStyle name="20% - Accent2 2 5 3" xfId="1055"/>
    <cellStyle name="20% - Accent2 2 5 4" xfId="1345"/>
    <cellStyle name="20% - Accent2 2 6" xfId="317"/>
    <cellStyle name="20% - Accent2 2 6 2" xfId="782"/>
    <cellStyle name="20% - Accent2 2 6 3" xfId="1056"/>
    <cellStyle name="20% - Accent2 2 6 4" xfId="1346"/>
    <cellStyle name="20% - Accent2 3" xfId="531"/>
    <cellStyle name="20% - Accent2 3 2" xfId="969"/>
    <cellStyle name="20% - Accent2 3 3" xfId="1243"/>
    <cellStyle name="20% - Accent2 3 4" xfId="1533"/>
    <cellStyle name="20% - Accent3 2" xfId="60"/>
    <cellStyle name="20% - Accent3 2 2" xfId="190"/>
    <cellStyle name="20% - Accent3 2 2 2" xfId="318"/>
    <cellStyle name="20% - Accent3 2 2 2 2" xfId="319"/>
    <cellStyle name="20% - Accent3 2 2 2 2 2" xfId="784"/>
    <cellStyle name="20% - Accent3 2 2 2 2 3" xfId="1058"/>
    <cellStyle name="20% - Accent3 2 2 2 2 4" xfId="1348"/>
    <cellStyle name="20% - Accent3 2 2 2 3" xfId="320"/>
    <cellStyle name="20% - Accent3 2 2 2 3 2" xfId="785"/>
    <cellStyle name="20% - Accent3 2 2 2 3 3" xfId="1059"/>
    <cellStyle name="20% - Accent3 2 2 2 3 4" xfId="1349"/>
    <cellStyle name="20% - Accent3 2 2 2 4" xfId="783"/>
    <cellStyle name="20% - Accent3 2 2 2 5" xfId="1057"/>
    <cellStyle name="20% - Accent3 2 2 2 6" xfId="1347"/>
    <cellStyle name="20% - Accent3 2 2 3" xfId="321"/>
    <cellStyle name="20% - Accent3 2 2 3 2" xfId="786"/>
    <cellStyle name="20% - Accent3 2 2 3 3" xfId="1060"/>
    <cellStyle name="20% - Accent3 2 2 3 4" xfId="1350"/>
    <cellStyle name="20% - Accent3 2 2 4" xfId="322"/>
    <cellStyle name="20% - Accent3 2 2 4 2" xfId="787"/>
    <cellStyle name="20% - Accent3 2 2 4 3" xfId="1061"/>
    <cellStyle name="20% - Accent3 2 2 4 4" xfId="1351"/>
    <cellStyle name="20% - Accent3 2 3" xfId="129"/>
    <cellStyle name="20% - Accent3 2 3 2" xfId="324"/>
    <cellStyle name="20% - Accent3 2 3 2 2" xfId="789"/>
    <cellStyle name="20% - Accent3 2 3 2 3" xfId="1063"/>
    <cellStyle name="20% - Accent3 2 3 2 4" xfId="1353"/>
    <cellStyle name="20% - Accent3 2 3 3" xfId="325"/>
    <cellStyle name="20% - Accent3 2 3 3 2" xfId="790"/>
    <cellStyle name="20% - Accent3 2 3 3 3" xfId="1064"/>
    <cellStyle name="20% - Accent3 2 3 3 4" xfId="1354"/>
    <cellStyle name="20% - Accent3 2 3 4" xfId="323"/>
    <cellStyle name="20% - Accent3 2 3 4 2" xfId="788"/>
    <cellStyle name="20% - Accent3 2 3 5" xfId="1062"/>
    <cellStyle name="20% - Accent3 2 3 6" xfId="1352"/>
    <cellStyle name="20% - Accent3 2 4" xfId="326"/>
    <cellStyle name="20% - Accent3 2 4 2" xfId="327"/>
    <cellStyle name="20% - Accent3 2 4 2 2" xfId="792"/>
    <cellStyle name="20% - Accent3 2 4 2 3" xfId="1066"/>
    <cellStyle name="20% - Accent3 2 4 2 4" xfId="1356"/>
    <cellStyle name="20% - Accent3 2 4 3" xfId="328"/>
    <cellStyle name="20% - Accent3 2 4 3 2" xfId="793"/>
    <cellStyle name="20% - Accent3 2 4 3 3" xfId="1067"/>
    <cellStyle name="20% - Accent3 2 4 3 4" xfId="1357"/>
    <cellStyle name="20% - Accent3 2 4 4" xfId="791"/>
    <cellStyle name="20% - Accent3 2 4 5" xfId="1065"/>
    <cellStyle name="20% - Accent3 2 4 6" xfId="1355"/>
    <cellStyle name="20% - Accent3 2 5" xfId="329"/>
    <cellStyle name="20% - Accent3 2 5 2" xfId="794"/>
    <cellStyle name="20% - Accent3 2 5 3" xfId="1068"/>
    <cellStyle name="20% - Accent3 2 5 4" xfId="1358"/>
    <cellStyle name="20% - Accent3 2 6" xfId="330"/>
    <cellStyle name="20% - Accent3 2 6 2" xfId="795"/>
    <cellStyle name="20% - Accent3 2 6 3" xfId="1069"/>
    <cellStyle name="20% - Accent3 2 6 4" xfId="1359"/>
    <cellStyle name="20% - Accent3 3" xfId="532"/>
    <cellStyle name="20% - Accent3 3 2" xfId="970"/>
    <cellStyle name="20% - Accent3 3 3" xfId="1244"/>
    <cellStyle name="20% - Accent3 3 4" xfId="1534"/>
    <cellStyle name="20% - Accent4 2" xfId="61"/>
    <cellStyle name="20% - Accent4 2 2" xfId="191"/>
    <cellStyle name="20% - Accent4 2 2 2" xfId="331"/>
    <cellStyle name="20% - Accent4 2 2 2 2" xfId="332"/>
    <cellStyle name="20% - Accent4 2 2 2 2 2" xfId="797"/>
    <cellStyle name="20% - Accent4 2 2 2 2 3" xfId="1071"/>
    <cellStyle name="20% - Accent4 2 2 2 2 4" xfId="1361"/>
    <cellStyle name="20% - Accent4 2 2 2 3" xfId="333"/>
    <cellStyle name="20% - Accent4 2 2 2 3 2" xfId="798"/>
    <cellStyle name="20% - Accent4 2 2 2 3 3" xfId="1072"/>
    <cellStyle name="20% - Accent4 2 2 2 3 4" xfId="1362"/>
    <cellStyle name="20% - Accent4 2 2 2 4" xfId="796"/>
    <cellStyle name="20% - Accent4 2 2 2 5" xfId="1070"/>
    <cellStyle name="20% - Accent4 2 2 2 6" xfId="1360"/>
    <cellStyle name="20% - Accent4 2 2 3" xfId="334"/>
    <cellStyle name="20% - Accent4 2 2 3 2" xfId="799"/>
    <cellStyle name="20% - Accent4 2 2 3 3" xfId="1073"/>
    <cellStyle name="20% - Accent4 2 2 3 4" xfId="1363"/>
    <cellStyle name="20% - Accent4 2 2 4" xfId="335"/>
    <cellStyle name="20% - Accent4 2 2 4 2" xfId="800"/>
    <cellStyle name="20% - Accent4 2 2 4 3" xfId="1074"/>
    <cellStyle name="20% - Accent4 2 2 4 4" xfId="1364"/>
    <cellStyle name="20% - Accent4 2 3" xfId="130"/>
    <cellStyle name="20% - Accent4 2 3 2" xfId="337"/>
    <cellStyle name="20% - Accent4 2 3 2 2" xfId="802"/>
    <cellStyle name="20% - Accent4 2 3 2 3" xfId="1076"/>
    <cellStyle name="20% - Accent4 2 3 2 4" xfId="1366"/>
    <cellStyle name="20% - Accent4 2 3 3" xfId="338"/>
    <cellStyle name="20% - Accent4 2 3 3 2" xfId="803"/>
    <cellStyle name="20% - Accent4 2 3 3 3" xfId="1077"/>
    <cellStyle name="20% - Accent4 2 3 3 4" xfId="1367"/>
    <cellStyle name="20% - Accent4 2 3 4" xfId="336"/>
    <cellStyle name="20% - Accent4 2 3 4 2" xfId="801"/>
    <cellStyle name="20% - Accent4 2 3 5" xfId="1075"/>
    <cellStyle name="20% - Accent4 2 3 6" xfId="1365"/>
    <cellStyle name="20% - Accent4 2 4" xfId="339"/>
    <cellStyle name="20% - Accent4 2 4 2" xfId="340"/>
    <cellStyle name="20% - Accent4 2 4 2 2" xfId="805"/>
    <cellStyle name="20% - Accent4 2 4 2 3" xfId="1079"/>
    <cellStyle name="20% - Accent4 2 4 2 4" xfId="1369"/>
    <cellStyle name="20% - Accent4 2 4 3" xfId="341"/>
    <cellStyle name="20% - Accent4 2 4 3 2" xfId="806"/>
    <cellStyle name="20% - Accent4 2 4 3 3" xfId="1080"/>
    <cellStyle name="20% - Accent4 2 4 3 4" xfId="1370"/>
    <cellStyle name="20% - Accent4 2 4 4" xfId="804"/>
    <cellStyle name="20% - Accent4 2 4 5" xfId="1078"/>
    <cellStyle name="20% - Accent4 2 4 6" xfId="1368"/>
    <cellStyle name="20% - Accent4 2 5" xfId="342"/>
    <cellStyle name="20% - Accent4 2 5 2" xfId="807"/>
    <cellStyle name="20% - Accent4 2 5 3" xfId="1081"/>
    <cellStyle name="20% - Accent4 2 5 4" xfId="1371"/>
    <cellStyle name="20% - Accent4 2 6" xfId="343"/>
    <cellStyle name="20% - Accent4 2 6 2" xfId="808"/>
    <cellStyle name="20% - Accent4 2 6 3" xfId="1082"/>
    <cellStyle name="20% - Accent4 2 6 4" xfId="1372"/>
    <cellStyle name="20% - Accent4 3" xfId="533"/>
    <cellStyle name="20% - Accent4 3 2" xfId="971"/>
    <cellStyle name="20% - Accent4 3 3" xfId="1245"/>
    <cellStyle name="20% - Accent4 3 4" xfId="1535"/>
    <cellStyle name="20% - Accent5 2" xfId="62"/>
    <cellStyle name="20% - Accent5 2 2" xfId="192"/>
    <cellStyle name="20% - Accent5 2 2 2" xfId="344"/>
    <cellStyle name="20% - Accent5 2 2 2 2" xfId="345"/>
    <cellStyle name="20% - Accent5 2 2 2 2 2" xfId="810"/>
    <cellStyle name="20% - Accent5 2 2 2 2 3" xfId="1084"/>
    <cellStyle name="20% - Accent5 2 2 2 2 4" xfId="1374"/>
    <cellStyle name="20% - Accent5 2 2 2 3" xfId="346"/>
    <cellStyle name="20% - Accent5 2 2 2 3 2" xfId="811"/>
    <cellStyle name="20% - Accent5 2 2 2 3 3" xfId="1085"/>
    <cellStyle name="20% - Accent5 2 2 2 3 4" xfId="1375"/>
    <cellStyle name="20% - Accent5 2 2 2 4" xfId="809"/>
    <cellStyle name="20% - Accent5 2 2 2 5" xfId="1083"/>
    <cellStyle name="20% - Accent5 2 2 2 6" xfId="1373"/>
    <cellStyle name="20% - Accent5 2 2 3" xfId="347"/>
    <cellStyle name="20% - Accent5 2 2 3 2" xfId="812"/>
    <cellStyle name="20% - Accent5 2 2 3 3" xfId="1086"/>
    <cellStyle name="20% - Accent5 2 2 3 4" xfId="1376"/>
    <cellStyle name="20% - Accent5 2 2 4" xfId="348"/>
    <cellStyle name="20% - Accent5 2 2 4 2" xfId="813"/>
    <cellStyle name="20% - Accent5 2 2 4 3" xfId="1087"/>
    <cellStyle name="20% - Accent5 2 2 4 4" xfId="1377"/>
    <cellStyle name="20% - Accent5 2 3" xfId="131"/>
    <cellStyle name="20% - Accent5 2 3 2" xfId="350"/>
    <cellStyle name="20% - Accent5 2 3 2 2" xfId="815"/>
    <cellStyle name="20% - Accent5 2 3 2 3" xfId="1089"/>
    <cellStyle name="20% - Accent5 2 3 2 4" xfId="1379"/>
    <cellStyle name="20% - Accent5 2 3 3" xfId="351"/>
    <cellStyle name="20% - Accent5 2 3 3 2" xfId="816"/>
    <cellStyle name="20% - Accent5 2 3 3 3" xfId="1090"/>
    <cellStyle name="20% - Accent5 2 3 3 4" xfId="1380"/>
    <cellStyle name="20% - Accent5 2 3 4" xfId="349"/>
    <cellStyle name="20% - Accent5 2 3 4 2" xfId="814"/>
    <cellStyle name="20% - Accent5 2 3 5" xfId="1088"/>
    <cellStyle name="20% - Accent5 2 3 6" xfId="1378"/>
    <cellStyle name="20% - Accent5 2 4" xfId="352"/>
    <cellStyle name="20% - Accent5 2 4 2" xfId="353"/>
    <cellStyle name="20% - Accent5 2 4 2 2" xfId="818"/>
    <cellStyle name="20% - Accent5 2 4 2 3" xfId="1092"/>
    <cellStyle name="20% - Accent5 2 4 2 4" xfId="1382"/>
    <cellStyle name="20% - Accent5 2 4 3" xfId="354"/>
    <cellStyle name="20% - Accent5 2 4 3 2" xfId="819"/>
    <cellStyle name="20% - Accent5 2 4 3 3" xfId="1093"/>
    <cellStyle name="20% - Accent5 2 4 3 4" xfId="1383"/>
    <cellStyle name="20% - Accent5 2 4 4" xfId="817"/>
    <cellStyle name="20% - Accent5 2 4 5" xfId="1091"/>
    <cellStyle name="20% - Accent5 2 4 6" xfId="1381"/>
    <cellStyle name="20% - Accent5 2 5" xfId="355"/>
    <cellStyle name="20% - Accent5 2 5 2" xfId="820"/>
    <cellStyle name="20% - Accent5 2 5 3" xfId="1094"/>
    <cellStyle name="20% - Accent5 2 5 4" xfId="1384"/>
    <cellStyle name="20% - Accent5 2 6" xfId="356"/>
    <cellStyle name="20% - Accent5 2 6 2" xfId="821"/>
    <cellStyle name="20% - Accent5 2 6 3" xfId="1095"/>
    <cellStyle name="20% - Accent5 2 6 4" xfId="1385"/>
    <cellStyle name="20% - Accent5 3" xfId="534"/>
    <cellStyle name="20% - Accent5 3 2" xfId="972"/>
    <cellStyle name="20% - Accent5 3 3" xfId="1246"/>
    <cellStyle name="20% - Accent5 3 4" xfId="1536"/>
    <cellStyle name="20% - Accent6 2" xfId="63"/>
    <cellStyle name="20% - Accent6 2 2" xfId="193"/>
    <cellStyle name="20% - Accent6 2 2 2" xfId="357"/>
    <cellStyle name="20% - Accent6 2 2 2 2" xfId="358"/>
    <cellStyle name="20% - Accent6 2 2 2 2 2" xfId="823"/>
    <cellStyle name="20% - Accent6 2 2 2 2 3" xfId="1097"/>
    <cellStyle name="20% - Accent6 2 2 2 2 4" xfId="1387"/>
    <cellStyle name="20% - Accent6 2 2 2 3" xfId="359"/>
    <cellStyle name="20% - Accent6 2 2 2 3 2" xfId="824"/>
    <cellStyle name="20% - Accent6 2 2 2 3 3" xfId="1098"/>
    <cellStyle name="20% - Accent6 2 2 2 3 4" xfId="1388"/>
    <cellStyle name="20% - Accent6 2 2 2 4" xfId="822"/>
    <cellStyle name="20% - Accent6 2 2 2 5" xfId="1096"/>
    <cellStyle name="20% - Accent6 2 2 2 6" xfId="1386"/>
    <cellStyle name="20% - Accent6 2 2 3" xfId="360"/>
    <cellStyle name="20% - Accent6 2 2 3 2" xfId="825"/>
    <cellStyle name="20% - Accent6 2 2 3 3" xfId="1099"/>
    <cellStyle name="20% - Accent6 2 2 3 4" xfId="1389"/>
    <cellStyle name="20% - Accent6 2 2 4" xfId="361"/>
    <cellStyle name="20% - Accent6 2 2 4 2" xfId="826"/>
    <cellStyle name="20% - Accent6 2 2 4 3" xfId="1100"/>
    <cellStyle name="20% - Accent6 2 2 4 4" xfId="1390"/>
    <cellStyle name="20% - Accent6 2 3" xfId="132"/>
    <cellStyle name="20% - Accent6 2 3 2" xfId="363"/>
    <cellStyle name="20% - Accent6 2 3 2 2" xfId="828"/>
    <cellStyle name="20% - Accent6 2 3 2 3" xfId="1102"/>
    <cellStyle name="20% - Accent6 2 3 2 4" xfId="1392"/>
    <cellStyle name="20% - Accent6 2 3 3" xfId="364"/>
    <cellStyle name="20% - Accent6 2 3 3 2" xfId="829"/>
    <cellStyle name="20% - Accent6 2 3 3 3" xfId="1103"/>
    <cellStyle name="20% - Accent6 2 3 3 4" xfId="1393"/>
    <cellStyle name="20% - Accent6 2 3 4" xfId="362"/>
    <cellStyle name="20% - Accent6 2 3 4 2" xfId="827"/>
    <cellStyle name="20% - Accent6 2 3 5" xfId="1101"/>
    <cellStyle name="20% - Accent6 2 3 6" xfId="1391"/>
    <cellStyle name="20% - Accent6 2 4" xfId="365"/>
    <cellStyle name="20% - Accent6 2 4 2" xfId="366"/>
    <cellStyle name="20% - Accent6 2 4 2 2" xfId="831"/>
    <cellStyle name="20% - Accent6 2 4 2 3" xfId="1105"/>
    <cellStyle name="20% - Accent6 2 4 2 4" xfId="1395"/>
    <cellStyle name="20% - Accent6 2 4 3" xfId="367"/>
    <cellStyle name="20% - Accent6 2 4 3 2" xfId="832"/>
    <cellStyle name="20% - Accent6 2 4 3 3" xfId="1106"/>
    <cellStyle name="20% - Accent6 2 4 3 4" xfId="1396"/>
    <cellStyle name="20% - Accent6 2 4 4" xfId="830"/>
    <cellStyle name="20% - Accent6 2 4 5" xfId="1104"/>
    <cellStyle name="20% - Accent6 2 4 6" xfId="1394"/>
    <cellStyle name="20% - Accent6 2 5" xfId="368"/>
    <cellStyle name="20% - Accent6 2 5 2" xfId="833"/>
    <cellStyle name="20% - Accent6 2 5 3" xfId="1107"/>
    <cellStyle name="20% - Accent6 2 5 4" xfId="1397"/>
    <cellStyle name="20% - Accent6 2 6" xfId="369"/>
    <cellStyle name="20% - Accent6 2 6 2" xfId="834"/>
    <cellStyle name="20% - Accent6 2 6 3" xfId="1108"/>
    <cellStyle name="20% - Accent6 2 6 4" xfId="1398"/>
    <cellStyle name="20% - Accent6 3" xfId="535"/>
    <cellStyle name="20% - Accent6 3 2" xfId="973"/>
    <cellStyle name="20% - Accent6 3 3" xfId="1247"/>
    <cellStyle name="20% - Accent6 3 4" xfId="1537"/>
    <cellStyle name="20% - Акцент1" xfId="2"/>
    <cellStyle name="20% — акцент1 2" xfId="585"/>
    <cellStyle name="20% - Акцент2" xfId="3"/>
    <cellStyle name="20% — акцент2 2" xfId="586"/>
    <cellStyle name="20% - Акцент3" xfId="4"/>
    <cellStyle name="20% — акцент3 2" xfId="587"/>
    <cellStyle name="20% - Акцент4" xfId="5"/>
    <cellStyle name="20% — акцент4 2" xfId="588"/>
    <cellStyle name="20% - Акцент5" xfId="6"/>
    <cellStyle name="20% — акцент5 2" xfId="589"/>
    <cellStyle name="20% - Акцент6" xfId="7"/>
    <cellStyle name="20% — акцент6 2" xfId="590"/>
    <cellStyle name="40% - Accent1 2" xfId="64"/>
    <cellStyle name="40% - Accent1 2 2" xfId="194"/>
    <cellStyle name="40% - Accent1 2 2 2" xfId="370"/>
    <cellStyle name="40% - Accent1 2 2 2 2" xfId="371"/>
    <cellStyle name="40% - Accent1 2 2 2 2 2" xfId="836"/>
    <cellStyle name="40% - Accent1 2 2 2 2 3" xfId="1110"/>
    <cellStyle name="40% - Accent1 2 2 2 2 4" xfId="1400"/>
    <cellStyle name="40% - Accent1 2 2 2 3" xfId="372"/>
    <cellStyle name="40% - Accent1 2 2 2 3 2" xfId="837"/>
    <cellStyle name="40% - Accent1 2 2 2 3 3" xfId="1111"/>
    <cellStyle name="40% - Accent1 2 2 2 3 4" xfId="1401"/>
    <cellStyle name="40% - Accent1 2 2 2 4" xfId="835"/>
    <cellStyle name="40% - Accent1 2 2 2 5" xfId="1109"/>
    <cellStyle name="40% - Accent1 2 2 2 6" xfId="1399"/>
    <cellStyle name="40% - Accent1 2 2 3" xfId="373"/>
    <cellStyle name="40% - Accent1 2 2 3 2" xfId="838"/>
    <cellStyle name="40% - Accent1 2 2 3 3" xfId="1112"/>
    <cellStyle name="40% - Accent1 2 2 3 4" xfId="1402"/>
    <cellStyle name="40% - Accent1 2 2 4" xfId="374"/>
    <cellStyle name="40% - Accent1 2 2 4 2" xfId="839"/>
    <cellStyle name="40% - Accent1 2 2 4 3" xfId="1113"/>
    <cellStyle name="40% - Accent1 2 2 4 4" xfId="1403"/>
    <cellStyle name="40% - Accent1 2 3" xfId="133"/>
    <cellStyle name="40% - Accent1 2 3 2" xfId="376"/>
    <cellStyle name="40% - Accent1 2 3 2 2" xfId="841"/>
    <cellStyle name="40% - Accent1 2 3 2 3" xfId="1115"/>
    <cellStyle name="40% - Accent1 2 3 2 4" xfId="1405"/>
    <cellStyle name="40% - Accent1 2 3 3" xfId="377"/>
    <cellStyle name="40% - Accent1 2 3 3 2" xfId="842"/>
    <cellStyle name="40% - Accent1 2 3 3 3" xfId="1116"/>
    <cellStyle name="40% - Accent1 2 3 3 4" xfId="1406"/>
    <cellStyle name="40% - Accent1 2 3 4" xfId="375"/>
    <cellStyle name="40% - Accent1 2 3 4 2" xfId="840"/>
    <cellStyle name="40% - Accent1 2 3 5" xfId="1114"/>
    <cellStyle name="40% - Accent1 2 3 6" xfId="1404"/>
    <cellStyle name="40% - Accent1 2 4" xfId="378"/>
    <cellStyle name="40% - Accent1 2 4 2" xfId="379"/>
    <cellStyle name="40% - Accent1 2 4 2 2" xfId="844"/>
    <cellStyle name="40% - Accent1 2 4 2 3" xfId="1118"/>
    <cellStyle name="40% - Accent1 2 4 2 4" xfId="1408"/>
    <cellStyle name="40% - Accent1 2 4 3" xfId="380"/>
    <cellStyle name="40% - Accent1 2 4 3 2" xfId="845"/>
    <cellStyle name="40% - Accent1 2 4 3 3" xfId="1119"/>
    <cellStyle name="40% - Accent1 2 4 3 4" xfId="1409"/>
    <cellStyle name="40% - Accent1 2 4 4" xfId="843"/>
    <cellStyle name="40% - Accent1 2 4 5" xfId="1117"/>
    <cellStyle name="40% - Accent1 2 4 6" xfId="1407"/>
    <cellStyle name="40% - Accent1 2 5" xfId="381"/>
    <cellStyle name="40% - Accent1 2 5 2" xfId="846"/>
    <cellStyle name="40% - Accent1 2 5 3" xfId="1120"/>
    <cellStyle name="40% - Accent1 2 5 4" xfId="1410"/>
    <cellStyle name="40% - Accent1 2 6" xfId="382"/>
    <cellStyle name="40% - Accent1 2 6 2" xfId="847"/>
    <cellStyle name="40% - Accent1 2 6 3" xfId="1121"/>
    <cellStyle name="40% - Accent1 2 6 4" xfId="1411"/>
    <cellStyle name="40% - Accent1 3" xfId="536"/>
    <cellStyle name="40% - Accent1 3 2" xfId="974"/>
    <cellStyle name="40% - Accent1 3 3" xfId="1248"/>
    <cellStyle name="40% - Accent1 3 4" xfId="1538"/>
    <cellStyle name="40% - Accent2 2" xfId="65"/>
    <cellStyle name="40% - Accent2 2 2" xfId="195"/>
    <cellStyle name="40% - Accent2 2 2 2" xfId="383"/>
    <cellStyle name="40% - Accent2 2 2 2 2" xfId="384"/>
    <cellStyle name="40% - Accent2 2 2 2 2 2" xfId="849"/>
    <cellStyle name="40% - Accent2 2 2 2 2 3" xfId="1123"/>
    <cellStyle name="40% - Accent2 2 2 2 2 4" xfId="1413"/>
    <cellStyle name="40% - Accent2 2 2 2 3" xfId="385"/>
    <cellStyle name="40% - Accent2 2 2 2 3 2" xfId="850"/>
    <cellStyle name="40% - Accent2 2 2 2 3 3" xfId="1124"/>
    <cellStyle name="40% - Accent2 2 2 2 3 4" xfId="1414"/>
    <cellStyle name="40% - Accent2 2 2 2 4" xfId="848"/>
    <cellStyle name="40% - Accent2 2 2 2 5" xfId="1122"/>
    <cellStyle name="40% - Accent2 2 2 2 6" xfId="1412"/>
    <cellStyle name="40% - Accent2 2 2 3" xfId="386"/>
    <cellStyle name="40% - Accent2 2 2 3 2" xfId="851"/>
    <cellStyle name="40% - Accent2 2 2 3 3" xfId="1125"/>
    <cellStyle name="40% - Accent2 2 2 3 4" xfId="1415"/>
    <cellStyle name="40% - Accent2 2 2 4" xfId="387"/>
    <cellStyle name="40% - Accent2 2 2 4 2" xfId="852"/>
    <cellStyle name="40% - Accent2 2 2 4 3" xfId="1126"/>
    <cellStyle name="40% - Accent2 2 2 4 4" xfId="1416"/>
    <cellStyle name="40% - Accent2 2 3" xfId="134"/>
    <cellStyle name="40% - Accent2 2 3 2" xfId="389"/>
    <cellStyle name="40% - Accent2 2 3 2 2" xfId="854"/>
    <cellStyle name="40% - Accent2 2 3 2 3" xfId="1128"/>
    <cellStyle name="40% - Accent2 2 3 2 4" xfId="1418"/>
    <cellStyle name="40% - Accent2 2 3 3" xfId="390"/>
    <cellStyle name="40% - Accent2 2 3 3 2" xfId="855"/>
    <cellStyle name="40% - Accent2 2 3 3 3" xfId="1129"/>
    <cellStyle name="40% - Accent2 2 3 3 4" xfId="1419"/>
    <cellStyle name="40% - Accent2 2 3 4" xfId="388"/>
    <cellStyle name="40% - Accent2 2 3 4 2" xfId="853"/>
    <cellStyle name="40% - Accent2 2 3 5" xfId="1127"/>
    <cellStyle name="40% - Accent2 2 3 6" xfId="1417"/>
    <cellStyle name="40% - Accent2 2 4" xfId="391"/>
    <cellStyle name="40% - Accent2 2 4 2" xfId="392"/>
    <cellStyle name="40% - Accent2 2 4 2 2" xfId="857"/>
    <cellStyle name="40% - Accent2 2 4 2 3" xfId="1131"/>
    <cellStyle name="40% - Accent2 2 4 2 4" xfId="1421"/>
    <cellStyle name="40% - Accent2 2 4 3" xfId="393"/>
    <cellStyle name="40% - Accent2 2 4 3 2" xfId="858"/>
    <cellStyle name="40% - Accent2 2 4 3 3" xfId="1132"/>
    <cellStyle name="40% - Accent2 2 4 3 4" xfId="1422"/>
    <cellStyle name="40% - Accent2 2 4 4" xfId="856"/>
    <cellStyle name="40% - Accent2 2 4 5" xfId="1130"/>
    <cellStyle name="40% - Accent2 2 4 6" xfId="1420"/>
    <cellStyle name="40% - Accent2 2 5" xfId="394"/>
    <cellStyle name="40% - Accent2 2 5 2" xfId="859"/>
    <cellStyle name="40% - Accent2 2 5 3" xfId="1133"/>
    <cellStyle name="40% - Accent2 2 5 4" xfId="1423"/>
    <cellStyle name="40% - Accent2 2 6" xfId="395"/>
    <cellStyle name="40% - Accent2 2 6 2" xfId="860"/>
    <cellStyle name="40% - Accent2 2 6 3" xfId="1134"/>
    <cellStyle name="40% - Accent2 2 6 4" xfId="1424"/>
    <cellStyle name="40% - Accent2 3" xfId="537"/>
    <cellStyle name="40% - Accent2 3 2" xfId="975"/>
    <cellStyle name="40% - Accent2 3 3" xfId="1249"/>
    <cellStyle name="40% - Accent2 3 4" xfId="1539"/>
    <cellStyle name="40% - Accent3 2" xfId="66"/>
    <cellStyle name="40% - Accent3 2 2" xfId="196"/>
    <cellStyle name="40% - Accent3 2 2 2" xfId="396"/>
    <cellStyle name="40% - Accent3 2 2 2 2" xfId="397"/>
    <cellStyle name="40% - Accent3 2 2 2 2 2" xfId="862"/>
    <cellStyle name="40% - Accent3 2 2 2 2 3" xfId="1136"/>
    <cellStyle name="40% - Accent3 2 2 2 2 4" xfId="1426"/>
    <cellStyle name="40% - Accent3 2 2 2 3" xfId="398"/>
    <cellStyle name="40% - Accent3 2 2 2 3 2" xfId="863"/>
    <cellStyle name="40% - Accent3 2 2 2 3 3" xfId="1137"/>
    <cellStyle name="40% - Accent3 2 2 2 3 4" xfId="1427"/>
    <cellStyle name="40% - Accent3 2 2 2 4" xfId="861"/>
    <cellStyle name="40% - Accent3 2 2 2 5" xfId="1135"/>
    <cellStyle name="40% - Accent3 2 2 2 6" xfId="1425"/>
    <cellStyle name="40% - Accent3 2 2 3" xfId="399"/>
    <cellStyle name="40% - Accent3 2 2 3 2" xfId="864"/>
    <cellStyle name="40% - Accent3 2 2 3 3" xfId="1138"/>
    <cellStyle name="40% - Accent3 2 2 3 4" xfId="1428"/>
    <cellStyle name="40% - Accent3 2 2 4" xfId="400"/>
    <cellStyle name="40% - Accent3 2 2 4 2" xfId="865"/>
    <cellStyle name="40% - Accent3 2 2 4 3" xfId="1139"/>
    <cellStyle name="40% - Accent3 2 2 4 4" xfId="1429"/>
    <cellStyle name="40% - Accent3 2 3" xfId="135"/>
    <cellStyle name="40% - Accent3 2 3 2" xfId="402"/>
    <cellStyle name="40% - Accent3 2 3 2 2" xfId="867"/>
    <cellStyle name="40% - Accent3 2 3 2 3" xfId="1141"/>
    <cellStyle name="40% - Accent3 2 3 2 4" xfId="1431"/>
    <cellStyle name="40% - Accent3 2 3 3" xfId="403"/>
    <cellStyle name="40% - Accent3 2 3 3 2" xfId="868"/>
    <cellStyle name="40% - Accent3 2 3 3 3" xfId="1142"/>
    <cellStyle name="40% - Accent3 2 3 3 4" xfId="1432"/>
    <cellStyle name="40% - Accent3 2 3 4" xfId="401"/>
    <cellStyle name="40% - Accent3 2 3 4 2" xfId="866"/>
    <cellStyle name="40% - Accent3 2 3 5" xfId="1140"/>
    <cellStyle name="40% - Accent3 2 3 6" xfId="1430"/>
    <cellStyle name="40% - Accent3 2 4" xfId="404"/>
    <cellStyle name="40% - Accent3 2 4 2" xfId="405"/>
    <cellStyle name="40% - Accent3 2 4 2 2" xfId="870"/>
    <cellStyle name="40% - Accent3 2 4 2 3" xfId="1144"/>
    <cellStyle name="40% - Accent3 2 4 2 4" xfId="1434"/>
    <cellStyle name="40% - Accent3 2 4 3" xfId="406"/>
    <cellStyle name="40% - Accent3 2 4 3 2" xfId="871"/>
    <cellStyle name="40% - Accent3 2 4 3 3" xfId="1145"/>
    <cellStyle name="40% - Accent3 2 4 3 4" xfId="1435"/>
    <cellStyle name="40% - Accent3 2 4 4" xfId="869"/>
    <cellStyle name="40% - Accent3 2 4 5" xfId="1143"/>
    <cellStyle name="40% - Accent3 2 4 6" xfId="1433"/>
    <cellStyle name="40% - Accent3 2 5" xfId="407"/>
    <cellStyle name="40% - Accent3 2 5 2" xfId="872"/>
    <cellStyle name="40% - Accent3 2 5 3" xfId="1146"/>
    <cellStyle name="40% - Accent3 2 5 4" xfId="1436"/>
    <cellStyle name="40% - Accent3 2 6" xfId="408"/>
    <cellStyle name="40% - Accent3 2 6 2" xfId="873"/>
    <cellStyle name="40% - Accent3 2 6 3" xfId="1147"/>
    <cellStyle name="40% - Accent3 2 6 4" xfId="1437"/>
    <cellStyle name="40% - Accent3 3" xfId="538"/>
    <cellStyle name="40% - Accent3 3 2" xfId="976"/>
    <cellStyle name="40% - Accent3 3 3" xfId="1250"/>
    <cellStyle name="40% - Accent3 3 4" xfId="1540"/>
    <cellStyle name="40% - Accent4 2" xfId="67"/>
    <cellStyle name="40% - Accent4 2 2" xfId="197"/>
    <cellStyle name="40% - Accent4 2 2 2" xfId="409"/>
    <cellStyle name="40% - Accent4 2 2 2 2" xfId="410"/>
    <cellStyle name="40% - Accent4 2 2 2 2 2" xfId="875"/>
    <cellStyle name="40% - Accent4 2 2 2 2 3" xfId="1149"/>
    <cellStyle name="40% - Accent4 2 2 2 2 4" xfId="1439"/>
    <cellStyle name="40% - Accent4 2 2 2 3" xfId="411"/>
    <cellStyle name="40% - Accent4 2 2 2 3 2" xfId="876"/>
    <cellStyle name="40% - Accent4 2 2 2 3 3" xfId="1150"/>
    <cellStyle name="40% - Accent4 2 2 2 3 4" xfId="1440"/>
    <cellStyle name="40% - Accent4 2 2 2 4" xfId="874"/>
    <cellStyle name="40% - Accent4 2 2 2 5" xfId="1148"/>
    <cellStyle name="40% - Accent4 2 2 2 6" xfId="1438"/>
    <cellStyle name="40% - Accent4 2 2 3" xfId="412"/>
    <cellStyle name="40% - Accent4 2 2 3 2" xfId="877"/>
    <cellStyle name="40% - Accent4 2 2 3 3" xfId="1151"/>
    <cellStyle name="40% - Accent4 2 2 3 4" xfId="1441"/>
    <cellStyle name="40% - Accent4 2 2 4" xfId="413"/>
    <cellStyle name="40% - Accent4 2 2 4 2" xfId="878"/>
    <cellStyle name="40% - Accent4 2 2 4 3" xfId="1152"/>
    <cellStyle name="40% - Accent4 2 2 4 4" xfId="1442"/>
    <cellStyle name="40% - Accent4 2 3" xfId="136"/>
    <cellStyle name="40% - Accent4 2 3 2" xfId="415"/>
    <cellStyle name="40% - Accent4 2 3 2 2" xfId="880"/>
    <cellStyle name="40% - Accent4 2 3 2 3" xfId="1154"/>
    <cellStyle name="40% - Accent4 2 3 2 4" xfId="1444"/>
    <cellStyle name="40% - Accent4 2 3 3" xfId="416"/>
    <cellStyle name="40% - Accent4 2 3 3 2" xfId="881"/>
    <cellStyle name="40% - Accent4 2 3 3 3" xfId="1155"/>
    <cellStyle name="40% - Accent4 2 3 3 4" xfId="1445"/>
    <cellStyle name="40% - Accent4 2 3 4" xfId="414"/>
    <cellStyle name="40% - Accent4 2 3 4 2" xfId="879"/>
    <cellStyle name="40% - Accent4 2 3 5" xfId="1153"/>
    <cellStyle name="40% - Accent4 2 3 6" xfId="1443"/>
    <cellStyle name="40% - Accent4 2 4" xfId="417"/>
    <cellStyle name="40% - Accent4 2 4 2" xfId="418"/>
    <cellStyle name="40% - Accent4 2 4 2 2" xfId="883"/>
    <cellStyle name="40% - Accent4 2 4 2 3" xfId="1157"/>
    <cellStyle name="40% - Accent4 2 4 2 4" xfId="1447"/>
    <cellStyle name="40% - Accent4 2 4 3" xfId="419"/>
    <cellStyle name="40% - Accent4 2 4 3 2" xfId="884"/>
    <cellStyle name="40% - Accent4 2 4 3 3" xfId="1158"/>
    <cellStyle name="40% - Accent4 2 4 3 4" xfId="1448"/>
    <cellStyle name="40% - Accent4 2 4 4" xfId="882"/>
    <cellStyle name="40% - Accent4 2 4 5" xfId="1156"/>
    <cellStyle name="40% - Accent4 2 4 6" xfId="1446"/>
    <cellStyle name="40% - Accent4 2 5" xfId="420"/>
    <cellStyle name="40% - Accent4 2 5 2" xfId="885"/>
    <cellStyle name="40% - Accent4 2 5 3" xfId="1159"/>
    <cellStyle name="40% - Accent4 2 5 4" xfId="1449"/>
    <cellStyle name="40% - Accent4 2 6" xfId="421"/>
    <cellStyle name="40% - Accent4 2 6 2" xfId="886"/>
    <cellStyle name="40% - Accent4 2 6 3" xfId="1160"/>
    <cellStyle name="40% - Accent4 2 6 4" xfId="1450"/>
    <cellStyle name="40% - Accent4 3" xfId="539"/>
    <cellStyle name="40% - Accent4 3 2" xfId="977"/>
    <cellStyle name="40% - Accent4 3 3" xfId="1251"/>
    <cellStyle name="40% - Accent4 3 4" xfId="1541"/>
    <cellStyle name="40% - Accent5 2" xfId="68"/>
    <cellStyle name="40% - Accent5 2 2" xfId="198"/>
    <cellStyle name="40% - Accent5 2 2 2" xfId="422"/>
    <cellStyle name="40% - Accent5 2 2 2 2" xfId="423"/>
    <cellStyle name="40% - Accent5 2 2 2 2 2" xfId="888"/>
    <cellStyle name="40% - Accent5 2 2 2 2 3" xfId="1162"/>
    <cellStyle name="40% - Accent5 2 2 2 2 4" xfId="1452"/>
    <cellStyle name="40% - Accent5 2 2 2 3" xfId="424"/>
    <cellStyle name="40% - Accent5 2 2 2 3 2" xfId="889"/>
    <cellStyle name="40% - Accent5 2 2 2 3 3" xfId="1163"/>
    <cellStyle name="40% - Accent5 2 2 2 3 4" xfId="1453"/>
    <cellStyle name="40% - Accent5 2 2 2 4" xfId="887"/>
    <cellStyle name="40% - Accent5 2 2 2 5" xfId="1161"/>
    <cellStyle name="40% - Accent5 2 2 2 6" xfId="1451"/>
    <cellStyle name="40% - Accent5 2 2 3" xfId="425"/>
    <cellStyle name="40% - Accent5 2 2 3 2" xfId="890"/>
    <cellStyle name="40% - Accent5 2 2 3 3" xfId="1164"/>
    <cellStyle name="40% - Accent5 2 2 3 4" xfId="1454"/>
    <cellStyle name="40% - Accent5 2 2 4" xfId="426"/>
    <cellStyle name="40% - Accent5 2 2 4 2" xfId="891"/>
    <cellStyle name="40% - Accent5 2 2 4 3" xfId="1165"/>
    <cellStyle name="40% - Accent5 2 2 4 4" xfId="1455"/>
    <cellStyle name="40% - Accent5 2 3" xfId="137"/>
    <cellStyle name="40% - Accent5 2 3 2" xfId="428"/>
    <cellStyle name="40% - Accent5 2 3 2 2" xfId="893"/>
    <cellStyle name="40% - Accent5 2 3 2 3" xfId="1167"/>
    <cellStyle name="40% - Accent5 2 3 2 4" xfId="1457"/>
    <cellStyle name="40% - Accent5 2 3 3" xfId="429"/>
    <cellStyle name="40% - Accent5 2 3 3 2" xfId="894"/>
    <cellStyle name="40% - Accent5 2 3 3 3" xfId="1168"/>
    <cellStyle name="40% - Accent5 2 3 3 4" xfId="1458"/>
    <cellStyle name="40% - Accent5 2 3 4" xfId="427"/>
    <cellStyle name="40% - Accent5 2 3 4 2" xfId="892"/>
    <cellStyle name="40% - Accent5 2 3 5" xfId="1166"/>
    <cellStyle name="40% - Accent5 2 3 6" xfId="1456"/>
    <cellStyle name="40% - Accent5 2 4" xfId="430"/>
    <cellStyle name="40% - Accent5 2 4 2" xfId="431"/>
    <cellStyle name="40% - Accent5 2 4 2 2" xfId="896"/>
    <cellStyle name="40% - Accent5 2 4 2 3" xfId="1170"/>
    <cellStyle name="40% - Accent5 2 4 2 4" xfId="1460"/>
    <cellStyle name="40% - Accent5 2 4 3" xfId="432"/>
    <cellStyle name="40% - Accent5 2 4 3 2" xfId="897"/>
    <cellStyle name="40% - Accent5 2 4 3 3" xfId="1171"/>
    <cellStyle name="40% - Accent5 2 4 3 4" xfId="1461"/>
    <cellStyle name="40% - Accent5 2 4 4" xfId="895"/>
    <cellStyle name="40% - Accent5 2 4 5" xfId="1169"/>
    <cellStyle name="40% - Accent5 2 4 6" xfId="1459"/>
    <cellStyle name="40% - Accent5 2 5" xfId="433"/>
    <cellStyle name="40% - Accent5 2 5 2" xfId="898"/>
    <cellStyle name="40% - Accent5 2 5 3" xfId="1172"/>
    <cellStyle name="40% - Accent5 2 5 4" xfId="1462"/>
    <cellStyle name="40% - Accent5 2 6" xfId="434"/>
    <cellStyle name="40% - Accent5 2 6 2" xfId="899"/>
    <cellStyle name="40% - Accent5 2 6 3" xfId="1173"/>
    <cellStyle name="40% - Accent5 2 6 4" xfId="1463"/>
    <cellStyle name="40% - Accent5 3" xfId="540"/>
    <cellStyle name="40% - Accent5 3 2" xfId="978"/>
    <cellStyle name="40% - Accent5 3 3" xfId="1252"/>
    <cellStyle name="40% - Accent5 3 4" xfId="1542"/>
    <cellStyle name="40% - Accent6 2" xfId="69"/>
    <cellStyle name="40% - Accent6 2 2" xfId="199"/>
    <cellStyle name="40% - Accent6 2 2 2" xfId="435"/>
    <cellStyle name="40% - Accent6 2 2 2 2" xfId="436"/>
    <cellStyle name="40% - Accent6 2 2 2 2 2" xfId="901"/>
    <cellStyle name="40% - Accent6 2 2 2 2 3" xfId="1175"/>
    <cellStyle name="40% - Accent6 2 2 2 2 4" xfId="1465"/>
    <cellStyle name="40% - Accent6 2 2 2 3" xfId="437"/>
    <cellStyle name="40% - Accent6 2 2 2 3 2" xfId="902"/>
    <cellStyle name="40% - Accent6 2 2 2 3 3" xfId="1176"/>
    <cellStyle name="40% - Accent6 2 2 2 3 4" xfId="1466"/>
    <cellStyle name="40% - Accent6 2 2 2 4" xfId="900"/>
    <cellStyle name="40% - Accent6 2 2 2 5" xfId="1174"/>
    <cellStyle name="40% - Accent6 2 2 2 6" xfId="1464"/>
    <cellStyle name="40% - Accent6 2 2 3" xfId="438"/>
    <cellStyle name="40% - Accent6 2 2 3 2" xfId="903"/>
    <cellStyle name="40% - Accent6 2 2 3 3" xfId="1177"/>
    <cellStyle name="40% - Accent6 2 2 3 4" xfId="1467"/>
    <cellStyle name="40% - Accent6 2 2 4" xfId="439"/>
    <cellStyle name="40% - Accent6 2 2 4 2" xfId="904"/>
    <cellStyle name="40% - Accent6 2 2 4 3" xfId="1178"/>
    <cellStyle name="40% - Accent6 2 2 4 4" xfId="1468"/>
    <cellStyle name="40% - Accent6 2 3" xfId="138"/>
    <cellStyle name="40% - Accent6 2 3 2" xfId="441"/>
    <cellStyle name="40% - Accent6 2 3 2 2" xfId="906"/>
    <cellStyle name="40% - Accent6 2 3 2 3" xfId="1180"/>
    <cellStyle name="40% - Accent6 2 3 2 4" xfId="1470"/>
    <cellStyle name="40% - Accent6 2 3 3" xfId="442"/>
    <cellStyle name="40% - Accent6 2 3 3 2" xfId="907"/>
    <cellStyle name="40% - Accent6 2 3 3 3" xfId="1181"/>
    <cellStyle name="40% - Accent6 2 3 3 4" xfId="1471"/>
    <cellStyle name="40% - Accent6 2 3 4" xfId="440"/>
    <cellStyle name="40% - Accent6 2 3 4 2" xfId="905"/>
    <cellStyle name="40% - Accent6 2 3 5" xfId="1179"/>
    <cellStyle name="40% - Accent6 2 3 6" xfId="1469"/>
    <cellStyle name="40% - Accent6 2 4" xfId="443"/>
    <cellStyle name="40% - Accent6 2 4 2" xfId="444"/>
    <cellStyle name="40% - Accent6 2 4 2 2" xfId="909"/>
    <cellStyle name="40% - Accent6 2 4 2 3" xfId="1183"/>
    <cellStyle name="40% - Accent6 2 4 2 4" xfId="1473"/>
    <cellStyle name="40% - Accent6 2 4 3" xfId="445"/>
    <cellStyle name="40% - Accent6 2 4 3 2" xfId="910"/>
    <cellStyle name="40% - Accent6 2 4 3 3" xfId="1184"/>
    <cellStyle name="40% - Accent6 2 4 3 4" xfId="1474"/>
    <cellStyle name="40% - Accent6 2 4 4" xfId="908"/>
    <cellStyle name="40% - Accent6 2 4 5" xfId="1182"/>
    <cellStyle name="40% - Accent6 2 4 6" xfId="1472"/>
    <cellStyle name="40% - Accent6 2 5" xfId="446"/>
    <cellStyle name="40% - Accent6 2 5 2" xfId="911"/>
    <cellStyle name="40% - Accent6 2 5 3" xfId="1185"/>
    <cellStyle name="40% - Accent6 2 5 4" xfId="1475"/>
    <cellStyle name="40% - Accent6 2 6" xfId="447"/>
    <cellStyle name="40% - Accent6 2 6 2" xfId="912"/>
    <cellStyle name="40% - Accent6 2 6 3" xfId="1186"/>
    <cellStyle name="40% - Accent6 2 6 4" xfId="1476"/>
    <cellStyle name="40% - Accent6 3" xfId="541"/>
    <cellStyle name="40% - Accent6 3 2" xfId="979"/>
    <cellStyle name="40% - Accent6 3 3" xfId="1253"/>
    <cellStyle name="40% - Accent6 3 4" xfId="1543"/>
    <cellStyle name="40% - Акцент1" xfId="8"/>
    <cellStyle name="40% — акцент1 2" xfId="591"/>
    <cellStyle name="40% - Акцент2" xfId="9"/>
    <cellStyle name="40% — акцент2 2" xfId="592"/>
    <cellStyle name="40% - Акцент3" xfId="10"/>
    <cellStyle name="40% — акцент3 2" xfId="593"/>
    <cellStyle name="40% - Акцент4" xfId="11"/>
    <cellStyle name="40% — акцент4 2" xfId="594"/>
    <cellStyle name="40% - Акцент5" xfId="12"/>
    <cellStyle name="40% — акцент5 2" xfId="595"/>
    <cellStyle name="40% - Акцент6" xfId="13"/>
    <cellStyle name="40% — акцент6 2" xfId="596"/>
    <cellStyle name="60% - Accent1 2" xfId="70"/>
    <cellStyle name="60% - Accent1 2 2" xfId="200"/>
    <cellStyle name="60% - Accent1 2 3" xfId="139"/>
    <cellStyle name="60% - Accent1 3" xfId="542"/>
    <cellStyle name="60% - Accent2 2" xfId="71"/>
    <cellStyle name="60% - Accent2 2 2" xfId="201"/>
    <cellStyle name="60% - Accent2 2 3" xfId="140"/>
    <cellStyle name="60% - Accent2 3" xfId="543"/>
    <cellStyle name="60% - Accent3 2" xfId="72"/>
    <cellStyle name="60% - Accent3 2 2" xfId="202"/>
    <cellStyle name="60% - Accent3 2 3" xfId="141"/>
    <cellStyle name="60% - Accent3 3" xfId="544"/>
    <cellStyle name="60% - Accent4 2" xfId="73"/>
    <cellStyle name="60% - Accent4 2 2" xfId="203"/>
    <cellStyle name="60% - Accent4 2 3" xfId="142"/>
    <cellStyle name="60% - Accent4 3" xfId="545"/>
    <cellStyle name="60% - Accent5 2" xfId="74"/>
    <cellStyle name="60% - Accent5 2 2" xfId="204"/>
    <cellStyle name="60% - Accent5 2 3" xfId="143"/>
    <cellStyle name="60% - Accent5 3" xfId="546"/>
    <cellStyle name="60% - Accent6 2" xfId="75"/>
    <cellStyle name="60% - Accent6 2 2" xfId="205"/>
    <cellStyle name="60% - Accent6 2 3" xfId="144"/>
    <cellStyle name="60% - Accent6 3" xfId="547"/>
    <cellStyle name="60% - Акцент1" xfId="14"/>
    <cellStyle name="60% — акцент1 2" xfId="597"/>
    <cellStyle name="60% - Акцент2" xfId="15"/>
    <cellStyle name="60% — акцент2 2" xfId="598"/>
    <cellStyle name="60% - Акцент3" xfId="16"/>
    <cellStyle name="60% — акцент3 2" xfId="599"/>
    <cellStyle name="60% - Акцент4" xfId="17"/>
    <cellStyle name="60% — акцент4 2" xfId="600"/>
    <cellStyle name="60% - Акцент5" xfId="18"/>
    <cellStyle name="60% — акцент5 2" xfId="601"/>
    <cellStyle name="60% - Акцент6" xfId="19"/>
    <cellStyle name="60% — акцент6 2" xfId="602"/>
    <cellStyle name="Accent1 2" xfId="76"/>
    <cellStyle name="Accent1 2 2" xfId="206"/>
    <cellStyle name="Accent1 2 3" xfId="145"/>
    <cellStyle name="Accent1 3" xfId="548"/>
    <cellStyle name="Accent2 2" xfId="77"/>
    <cellStyle name="Accent2 2 2" xfId="207"/>
    <cellStyle name="Accent2 2 3" xfId="146"/>
    <cellStyle name="Accent2 3" xfId="549"/>
    <cellStyle name="Accent3 2" xfId="78"/>
    <cellStyle name="Accent3 2 2" xfId="208"/>
    <cellStyle name="Accent3 2 3" xfId="147"/>
    <cellStyle name="Accent3 3" xfId="550"/>
    <cellStyle name="Accent4 2" xfId="79"/>
    <cellStyle name="Accent4 2 2" xfId="209"/>
    <cellStyle name="Accent4 2 3" xfId="148"/>
    <cellStyle name="Accent4 3" xfId="551"/>
    <cellStyle name="Accent5 2" xfId="80"/>
    <cellStyle name="Accent5 2 2" xfId="210"/>
    <cellStyle name="Accent5 2 3" xfId="149"/>
    <cellStyle name="Accent5 3" xfId="552"/>
    <cellStyle name="Accent6 2" xfId="81"/>
    <cellStyle name="Accent6 2 2" xfId="211"/>
    <cellStyle name="Accent6 2 3" xfId="150"/>
    <cellStyle name="Accent6 3" xfId="553"/>
    <cellStyle name="Bad 2" xfId="82"/>
    <cellStyle name="Bad 2 2" xfId="212"/>
    <cellStyle name="Bad 2 3" xfId="151"/>
    <cellStyle name="Bad 3" xfId="554"/>
    <cellStyle name="Calculation 2" xfId="83"/>
    <cellStyle name="Calculation 2 2" xfId="213"/>
    <cellStyle name="Calculation 2 2 2" xfId="279"/>
    <cellStyle name="Calculation 2 2 2 2" xfId="1273"/>
    <cellStyle name="Calculation 2 2 2 2 2" xfId="1582"/>
    <cellStyle name="Calculation 2 2 2 3" xfId="1569"/>
    <cellStyle name="Calculation 2 2 2 4" xfId="1559"/>
    <cellStyle name="Calculation 2 2 3" xfId="1024"/>
    <cellStyle name="Calculation 2 2 3 2" xfId="1571"/>
    <cellStyle name="Calculation 2 2 4" xfId="1568"/>
    <cellStyle name="Calculation 2 2 5" xfId="1313"/>
    <cellStyle name="Calculation 2 3" xfId="152"/>
    <cellStyle name="Calculation 2 4" xfId="725"/>
    <cellStyle name="Calculation 3" xfId="555"/>
    <cellStyle name="Check Cell 2" xfId="84"/>
    <cellStyle name="Check Cell 2 2" xfId="214"/>
    <cellStyle name="Check Cell 2 3" xfId="153"/>
    <cellStyle name="Check Cell 3" xfId="556"/>
    <cellStyle name="Comma 10" xfId="116"/>
    <cellStyle name="Comma 11" xfId="994"/>
    <cellStyle name="Comma 2" xfId="20"/>
    <cellStyle name="Comma 2 2" xfId="21"/>
    <cellStyle name="Comma 2 2 2" xfId="215"/>
    <cellStyle name="Comma 2 2 2 2" xfId="448"/>
    <cellStyle name="Comma 2 2 2 3" xfId="280"/>
    <cellStyle name="Comma 2 2 3" xfId="181"/>
    <cellStyle name="Comma 2 2 4" xfId="276"/>
    <cellStyle name="Comma 2 3" xfId="184"/>
    <cellStyle name="Comma 2 3 2" xfId="449"/>
    <cellStyle name="Comma 2 3 3" xfId="278"/>
    <cellStyle name="Comma 2 4" xfId="177"/>
    <cellStyle name="Comma 2 4 2" xfId="274"/>
    <cellStyle name="Comma 2 5" xfId="126"/>
    <cellStyle name="Comma 2 5 2" xfId="269"/>
    <cellStyle name="Comma 2 6" xfId="119"/>
    <cellStyle name="Comma 2 7" xfId="264"/>
    <cellStyle name="Comma 2 8" xfId="258"/>
    <cellStyle name="Comma 3" xfId="22"/>
    <cellStyle name="Comma 3 2" xfId="216"/>
    <cellStyle name="Comma 3 2 2" xfId="450"/>
    <cellStyle name="Comma 3 2 2 2" xfId="451"/>
    <cellStyle name="Comma 3 2 3" xfId="281"/>
    <cellStyle name="Comma 3 2 3 2" xfId="755"/>
    <cellStyle name="Comma 3 2 4" xfId="737"/>
    <cellStyle name="Comma 3 2 5" xfId="1025"/>
    <cellStyle name="Comma 3 2 6" xfId="1314"/>
    <cellStyle name="Comma 3 3" xfId="180"/>
    <cellStyle name="Comma 3 3 2" xfId="275"/>
    <cellStyle name="Comma 3 4" xfId="121"/>
    <cellStyle name="Comma 3 5" xfId="265"/>
    <cellStyle name="Comma 3 6" xfId="260"/>
    <cellStyle name="Comma 3 6 2" xfId="749"/>
    <cellStyle name="Comma 3 6 3" xfId="1272"/>
    <cellStyle name="Comma 3 6 4" xfId="1558"/>
    <cellStyle name="Comma 3 7" xfId="1009"/>
    <cellStyle name="Comma 3 7 2" xfId="1307"/>
    <cellStyle name="Comma 3 8" xfId="1287"/>
    <cellStyle name="Comma 4" xfId="23"/>
    <cellStyle name="Comma 4 2" xfId="183"/>
    <cellStyle name="Comma 4 2 2" xfId="453"/>
    <cellStyle name="Comma 4 2 3" xfId="452"/>
    <cellStyle name="Comma 4 3" xfId="454"/>
    <cellStyle name="Comma 4 3 2" xfId="455"/>
    <cellStyle name="Comma 4 4" xfId="277"/>
    <cellStyle name="Comma 5" xfId="24"/>
    <cellStyle name="Comma 5 2" xfId="175"/>
    <cellStyle name="Comma 5 2 2" xfId="457"/>
    <cellStyle name="Comma 5 2 3" xfId="456"/>
    <cellStyle name="Comma 5 2 4" xfId="736"/>
    <cellStyle name="Comma 5 3" xfId="273"/>
    <cellStyle name="Comma 5 3 2" xfId="754"/>
    <cellStyle name="Comma 5 4" xfId="1023"/>
    <cellStyle name="Comma 5 5" xfId="1312"/>
    <cellStyle name="Comma 6" xfId="85"/>
    <cellStyle name="Comma 6 10" xfId="726"/>
    <cellStyle name="Comma 6 11" xfId="1020"/>
    <cellStyle name="Comma 6 12" xfId="1309"/>
    <cellStyle name="Comma 6 2" xfId="124"/>
    <cellStyle name="Comma 6 2 2" xfId="458"/>
    <cellStyle name="Comma 6 2 3" xfId="734"/>
    <cellStyle name="Comma 6 3" xfId="459"/>
    <cellStyle name="Comma 6 3 2" xfId="460"/>
    <cellStyle name="Comma 6 3 2 2" xfId="461"/>
    <cellStyle name="Comma 6 3 2 2 2" xfId="915"/>
    <cellStyle name="Comma 6 3 2 2 3" xfId="1189"/>
    <cellStyle name="Comma 6 3 2 2 4" xfId="1479"/>
    <cellStyle name="Comma 6 3 2 3" xfId="462"/>
    <cellStyle name="Comma 6 3 2 3 2" xfId="916"/>
    <cellStyle name="Comma 6 3 2 3 3" xfId="1190"/>
    <cellStyle name="Comma 6 3 2 3 4" xfId="1480"/>
    <cellStyle name="Comma 6 3 2 4" xfId="914"/>
    <cellStyle name="Comma 6 3 2 5" xfId="1188"/>
    <cellStyle name="Comma 6 3 2 6" xfId="1478"/>
    <cellStyle name="Comma 6 3 3" xfId="463"/>
    <cellStyle name="Comma 6 3 3 2" xfId="917"/>
    <cellStyle name="Comma 6 3 3 3" xfId="1191"/>
    <cellStyle name="Comma 6 3 3 4" xfId="1481"/>
    <cellStyle name="Comma 6 3 4" xfId="464"/>
    <cellStyle name="Comma 6 3 4 2" xfId="918"/>
    <cellStyle name="Comma 6 3 4 3" xfId="1192"/>
    <cellStyle name="Comma 6 3 4 4" xfId="1482"/>
    <cellStyle name="Comma 6 3 5" xfId="913"/>
    <cellStyle name="Comma 6 3 6" xfId="1187"/>
    <cellStyle name="Comma 6 3 7" xfId="1477"/>
    <cellStyle name="Comma 6 4" xfId="465"/>
    <cellStyle name="Comma 6 4 2" xfId="466"/>
    <cellStyle name="Comma 6 4 2 2" xfId="467"/>
    <cellStyle name="Comma 6 4 2 2 2" xfId="921"/>
    <cellStyle name="Comma 6 4 2 2 3" xfId="1195"/>
    <cellStyle name="Comma 6 4 2 2 4" xfId="1485"/>
    <cellStyle name="Comma 6 4 2 3" xfId="468"/>
    <cellStyle name="Comma 6 4 2 3 2" xfId="922"/>
    <cellStyle name="Comma 6 4 2 3 3" xfId="1196"/>
    <cellStyle name="Comma 6 4 2 3 4" xfId="1486"/>
    <cellStyle name="Comma 6 4 2 4" xfId="920"/>
    <cellStyle name="Comma 6 4 2 5" xfId="1194"/>
    <cellStyle name="Comma 6 4 2 6" xfId="1484"/>
    <cellStyle name="Comma 6 4 3" xfId="469"/>
    <cellStyle name="Comma 6 4 3 2" xfId="923"/>
    <cellStyle name="Comma 6 4 3 3" xfId="1197"/>
    <cellStyle name="Comma 6 4 3 4" xfId="1487"/>
    <cellStyle name="Comma 6 4 4" xfId="470"/>
    <cellStyle name="Comma 6 4 4 2" xfId="924"/>
    <cellStyle name="Comma 6 4 4 3" xfId="1198"/>
    <cellStyle name="Comma 6 4 4 4" xfId="1488"/>
    <cellStyle name="Comma 6 4 5" xfId="919"/>
    <cellStyle name="Comma 6 4 6" xfId="1193"/>
    <cellStyle name="Comma 6 4 7" xfId="1483"/>
    <cellStyle name="Comma 6 5" xfId="471"/>
    <cellStyle name="Comma 6 5 2" xfId="472"/>
    <cellStyle name="Comma 6 5 2 2" xfId="926"/>
    <cellStyle name="Comma 6 5 2 3" xfId="1200"/>
    <cellStyle name="Comma 6 5 2 4" xfId="1490"/>
    <cellStyle name="Comma 6 5 3" xfId="473"/>
    <cellStyle name="Comma 6 5 3 2" xfId="927"/>
    <cellStyle name="Comma 6 5 3 3" xfId="1201"/>
    <cellStyle name="Comma 6 5 3 4" xfId="1491"/>
    <cellStyle name="Comma 6 5 4" xfId="925"/>
    <cellStyle name="Comma 6 5 5" xfId="1199"/>
    <cellStyle name="Comma 6 5 6" xfId="1489"/>
    <cellStyle name="Comma 6 6" xfId="474"/>
    <cellStyle name="Comma 6 6 2" xfId="475"/>
    <cellStyle name="Comma 6 6 2 2" xfId="929"/>
    <cellStyle name="Comma 6 6 2 3" xfId="1203"/>
    <cellStyle name="Comma 6 6 2 4" xfId="1493"/>
    <cellStyle name="Comma 6 6 3" xfId="476"/>
    <cellStyle name="Comma 6 6 3 2" xfId="930"/>
    <cellStyle name="Comma 6 6 3 3" xfId="1204"/>
    <cellStyle name="Comma 6 6 3 4" xfId="1494"/>
    <cellStyle name="Comma 6 6 4" xfId="928"/>
    <cellStyle name="Comma 6 6 5" xfId="1202"/>
    <cellStyle name="Comma 6 6 6" xfId="1492"/>
    <cellStyle name="Comma 6 7" xfId="477"/>
    <cellStyle name="Comma 6 7 2" xfId="931"/>
    <cellStyle name="Comma 6 7 3" xfId="1205"/>
    <cellStyle name="Comma 6 7 4" xfId="1495"/>
    <cellStyle name="Comma 6 8" xfId="478"/>
    <cellStyle name="Comma 6 8 2" xfId="932"/>
    <cellStyle name="Comma 6 8 3" xfId="1206"/>
    <cellStyle name="Comma 6 8 4" xfId="1496"/>
    <cellStyle name="Comma 6 9" xfId="268"/>
    <cellStyle name="Comma 6 9 2" xfId="752"/>
    <cellStyle name="Comma 7" xfId="86"/>
    <cellStyle name="Comma 7 2" xfId="479"/>
    <cellStyle name="Comma 8" xfId="106"/>
    <cellStyle name="Comma 8 2" xfId="481"/>
    <cellStyle name="Comma 8 3" xfId="480"/>
    <cellStyle name="Comma 8 4" xfId="732"/>
    <cellStyle name="Comma 9" xfId="109"/>
    <cellStyle name="Comma 9 2" xfId="483"/>
    <cellStyle name="Comma 9 3" xfId="482"/>
    <cellStyle name="Currency 2" xfId="603"/>
    <cellStyle name="Currency 3" xfId="604"/>
    <cellStyle name="Currency 3 2" xfId="605"/>
    <cellStyle name="Currency 3 3" xfId="606"/>
    <cellStyle name="Currency 4" xfId="607"/>
    <cellStyle name="Currency 5" xfId="261"/>
    <cellStyle name="Currency 5 2" xfId="750"/>
    <cellStyle name="Currency 5 3" xfId="1018"/>
    <cellStyle name="Currency 5 4" xfId="1305"/>
    <cellStyle name="edRascen" xfId="608"/>
    <cellStyle name="edRascen 2" xfId="1261"/>
    <cellStyle name="edRascen 2 2" xfId="1576"/>
    <cellStyle name="Explanatory Text 2" xfId="87"/>
    <cellStyle name="Explanatory Text 2 2" xfId="217"/>
    <cellStyle name="Explanatory Text 2 3" xfId="154"/>
    <cellStyle name="Explanatory Text 3" xfId="557"/>
    <cellStyle name="Good 2" xfId="88"/>
    <cellStyle name="Good 2 2" xfId="218"/>
    <cellStyle name="Good 2 3" xfId="155"/>
    <cellStyle name="Good 3" xfId="558"/>
    <cellStyle name="Heading 1 2" xfId="89"/>
    <cellStyle name="Heading 1 2 2" xfId="219"/>
    <cellStyle name="Heading 1 2 3" xfId="156"/>
    <cellStyle name="Heading 1 3" xfId="559"/>
    <cellStyle name="Heading 2 2" xfId="90"/>
    <cellStyle name="Heading 2 2 2" xfId="220"/>
    <cellStyle name="Heading 2 2 3" xfId="157"/>
    <cellStyle name="Heading 2 3" xfId="560"/>
    <cellStyle name="Heading 3 2" xfId="91"/>
    <cellStyle name="Heading 3 2 2" xfId="221"/>
    <cellStyle name="Heading 3 2 3" xfId="158"/>
    <cellStyle name="Heading 3 3" xfId="561"/>
    <cellStyle name="Heading 4 2" xfId="92"/>
    <cellStyle name="Heading 4 2 2" xfId="222"/>
    <cellStyle name="Heading 4 2 3" xfId="159"/>
    <cellStyle name="Heading 4 3" xfId="562"/>
    <cellStyle name="Input 2" xfId="93"/>
    <cellStyle name="Input 2 2" xfId="223"/>
    <cellStyle name="Input 2 2 2" xfId="282"/>
    <cellStyle name="Input 2 2 2 2" xfId="1274"/>
    <cellStyle name="Input 2 2 2 2 2" xfId="1583"/>
    <cellStyle name="Input 2 2 2 3" xfId="1581"/>
    <cellStyle name="Input 2 2 2 4" xfId="1560"/>
    <cellStyle name="Input 2 2 3" xfId="1026"/>
    <cellStyle name="Input 2 2 3 2" xfId="1572"/>
    <cellStyle name="Input 2 2 4" xfId="1580"/>
    <cellStyle name="Input 2 2 5" xfId="1315"/>
    <cellStyle name="Input 2 3" xfId="160"/>
    <cellStyle name="Input 2 4" xfId="727"/>
    <cellStyle name="Input 3" xfId="563"/>
    <cellStyle name="Linked Cell 2" xfId="94"/>
    <cellStyle name="Linked Cell 2 2" xfId="224"/>
    <cellStyle name="Linked Cell 2 3" xfId="161"/>
    <cellStyle name="Linked Cell 3" xfId="564"/>
    <cellStyle name="Neutral 2" xfId="95"/>
    <cellStyle name="Neutral 2 2" xfId="186"/>
    <cellStyle name="Neutral 2 3" xfId="162"/>
    <cellStyle name="Neutral 2 3 2" xfId="484"/>
    <cellStyle name="Neutral 3" xfId="108"/>
    <cellStyle name="Neutral 4" xfId="485"/>
    <cellStyle name="Neutral 4 2" xfId="565"/>
    <cellStyle name="Normal 10" xfId="114"/>
    <cellStyle name="Normal 10 10" xfId="609"/>
    <cellStyle name="Normal 10 11" xfId="610"/>
    <cellStyle name="Normal 10 12" xfId="611"/>
    <cellStyle name="Normal 10 13" xfId="612"/>
    <cellStyle name="Normal 10 14" xfId="613"/>
    <cellStyle name="Normal 10 2" xfId="486"/>
    <cellStyle name="Normal 10 2 2" xfId="487"/>
    <cellStyle name="Normal 10 2 2 2" xfId="488"/>
    <cellStyle name="Normal 10 2 2 2 2" xfId="935"/>
    <cellStyle name="Normal 10 2 2 2 3" xfId="1209"/>
    <cellStyle name="Normal 10 2 2 2 4" xfId="1499"/>
    <cellStyle name="Normal 10 2 2 3" xfId="489"/>
    <cellStyle name="Normal 10 2 2 3 2" xfId="936"/>
    <cellStyle name="Normal 10 2 2 3 3" xfId="1210"/>
    <cellStyle name="Normal 10 2 2 3 4" xfId="1500"/>
    <cellStyle name="Normal 10 2 2 4" xfId="614"/>
    <cellStyle name="Normal 10 2 2 5" xfId="934"/>
    <cellStyle name="Normal 10 2 2 6" xfId="1208"/>
    <cellStyle name="Normal 10 2 2 7" xfId="1498"/>
    <cellStyle name="Normal 10 2 3" xfId="490"/>
    <cellStyle name="Normal 10 2 3 2" xfId="937"/>
    <cellStyle name="Normal 10 2 3 3" xfId="1211"/>
    <cellStyle name="Normal 10 2 3 4" xfId="1501"/>
    <cellStyle name="Normal 10 2 4" xfId="491"/>
    <cellStyle name="Normal 10 2 4 2" xfId="938"/>
    <cellStyle name="Normal 10 2 4 3" xfId="1212"/>
    <cellStyle name="Normal 10 2 4 4" xfId="1502"/>
    <cellStyle name="Normal 10 2 5" xfId="615"/>
    <cellStyle name="Normal 10 2 6" xfId="933"/>
    <cellStyle name="Normal 10 2 7" xfId="1207"/>
    <cellStyle name="Normal 10 2 8" xfId="1497"/>
    <cellStyle name="Normal 10 3" xfId="492"/>
    <cellStyle name="Normal 10 3 2" xfId="493"/>
    <cellStyle name="Normal 10 3 2 2" xfId="940"/>
    <cellStyle name="Normal 10 3 2 3" xfId="1214"/>
    <cellStyle name="Normal 10 3 2 4" xfId="1504"/>
    <cellStyle name="Normal 10 3 3" xfId="494"/>
    <cellStyle name="Normal 10 3 3 2" xfId="941"/>
    <cellStyle name="Normal 10 3 3 3" xfId="1215"/>
    <cellStyle name="Normal 10 3 3 4" xfId="1505"/>
    <cellStyle name="Normal 10 3 4" xfId="616"/>
    <cellStyle name="Normal 10 3 5" xfId="939"/>
    <cellStyle name="Normal 10 3 6" xfId="1213"/>
    <cellStyle name="Normal 10 3 7" xfId="1503"/>
    <cellStyle name="Normal 10 4" xfId="495"/>
    <cellStyle name="Normal 10 4 2" xfId="496"/>
    <cellStyle name="Normal 10 4 2 2" xfId="943"/>
    <cellStyle name="Normal 10 4 2 3" xfId="1217"/>
    <cellStyle name="Normal 10 4 2 4" xfId="1507"/>
    <cellStyle name="Normal 10 4 3" xfId="497"/>
    <cellStyle name="Normal 10 4 3 2" xfId="944"/>
    <cellStyle name="Normal 10 4 3 3" xfId="1218"/>
    <cellStyle name="Normal 10 4 3 4" xfId="1508"/>
    <cellStyle name="Normal 10 4 4" xfId="617"/>
    <cellStyle name="Normal 10 4 5" xfId="942"/>
    <cellStyle name="Normal 10 4 6" xfId="1216"/>
    <cellStyle name="Normal 10 4 7" xfId="1506"/>
    <cellStyle name="Normal 10 5" xfId="498"/>
    <cellStyle name="Normal 10 5 2" xfId="618"/>
    <cellStyle name="Normal 10 5 3" xfId="945"/>
    <cellStyle name="Normal 10 5 4" xfId="1219"/>
    <cellStyle name="Normal 10 5 5" xfId="1509"/>
    <cellStyle name="Normal 10 6" xfId="499"/>
    <cellStyle name="Normal 10 6 2" xfId="619"/>
    <cellStyle name="Normal 10 6 3" xfId="946"/>
    <cellStyle name="Normal 10 6 4" xfId="1220"/>
    <cellStyle name="Normal 10 6 5" xfId="1510"/>
    <cellStyle name="Normal 10 7" xfId="620"/>
    <cellStyle name="Normal 10 8" xfId="621"/>
    <cellStyle name="Normal 10 9" xfId="622"/>
    <cellStyle name="Normal 11" xfId="110"/>
    <cellStyle name="Normal 11 10" xfId="500"/>
    <cellStyle name="Normal 11 2" xfId="501"/>
    <cellStyle name="Normal 11 2 2" xfId="623"/>
    <cellStyle name="Normal 11 3" xfId="624"/>
    <cellStyle name="Normal 11 4" xfId="625"/>
    <cellStyle name="Normal 11 5" xfId="626"/>
    <cellStyle name="Normal 11 6" xfId="627"/>
    <cellStyle name="Normal 11 7" xfId="628"/>
    <cellStyle name="Normal 11 8" xfId="629"/>
    <cellStyle name="Normal 11 9" xfId="630"/>
    <cellStyle name="Normal 12" xfId="502"/>
    <cellStyle name="Normal 12 10" xfId="631"/>
    <cellStyle name="Normal 12 10 2" xfId="632"/>
    <cellStyle name="Normal 12 10 2 2" xfId="633"/>
    <cellStyle name="Normal 12 10 3" xfId="634"/>
    <cellStyle name="Normal 12 10 3 2" xfId="635"/>
    <cellStyle name="Normal 12 10 3 2 2" xfId="636"/>
    <cellStyle name="Normal 12 10 4" xfId="637"/>
    <cellStyle name="Normal 12 10 5" xfId="638"/>
    <cellStyle name="Normal 12 10 5 2" xfId="639"/>
    <cellStyle name="Normal 12 11" xfId="640"/>
    <cellStyle name="Normal 12 12" xfId="641"/>
    <cellStyle name="Normal 12 13" xfId="642"/>
    <cellStyle name="Normal 12 14" xfId="643"/>
    <cellStyle name="Normal 12 15" xfId="644"/>
    <cellStyle name="Normal 12 2" xfId="503"/>
    <cellStyle name="Normal 12 2 2" xfId="645"/>
    <cellStyle name="Normal 12 2 3" xfId="646"/>
    <cellStyle name="Normal 12 3" xfId="647"/>
    <cellStyle name="Normal 12 4" xfId="648"/>
    <cellStyle name="Normal 12 5" xfId="649"/>
    <cellStyle name="Normal 12 6" xfId="650"/>
    <cellStyle name="Normal 12 7" xfId="651"/>
    <cellStyle name="Normal 12 8" xfId="652"/>
    <cellStyle name="Normal 12 9" xfId="653"/>
    <cellStyle name="Normal 13" xfId="654"/>
    <cellStyle name="Normal 13 2" xfId="655"/>
    <cellStyle name="Normal 14" xfId="656"/>
    <cellStyle name="Normal 14 2" xfId="657"/>
    <cellStyle name="Normal 15" xfId="658"/>
    <cellStyle name="Normal 16" xfId="659"/>
    <cellStyle name="Normal 17" xfId="660"/>
    <cellStyle name="Normal 18" xfId="661"/>
    <cellStyle name="Normal 19" xfId="662"/>
    <cellStyle name="Normal 19 2" xfId="987"/>
    <cellStyle name="Normal 19 3" xfId="1262"/>
    <cellStyle name="Normal 19 4" xfId="1550"/>
    <cellStyle name="Normal 2" xfId="25"/>
    <cellStyle name="Normal 2 2" xfId="97"/>
    <cellStyle name="Normal 2 2 10" xfId="1016"/>
    <cellStyle name="Normal 2 2 11" xfId="1286"/>
    <cellStyle name="Normal 2 2 2" xfId="241"/>
    <cellStyle name="Normal 2 2 3" xfId="225"/>
    <cellStyle name="Normal 2 2 4" xfId="163"/>
    <cellStyle name="Normal 2 2 5" xfId="584"/>
    <cellStyle name="Normal 2 2 5 2" xfId="986"/>
    <cellStyle name="Normal 2 2 5 3" xfId="1260"/>
    <cellStyle name="Normal 2 2 5 4" xfId="1549"/>
    <cellStyle name="Normal 2 2 6" xfId="270"/>
    <cellStyle name="Normal 2 2 7" xfId="254"/>
    <cellStyle name="Normal 2 2 7 2" xfId="747"/>
    <cellStyle name="Normal 2 2 8" xfId="1001"/>
    <cellStyle name="Normal 2 2 9" xfId="1008"/>
    <cellStyle name="Normal 2 3" xfId="96"/>
    <cellStyle name="Normal 2 3 2" xfId="226"/>
    <cellStyle name="Normal 2 3 3" xfId="663"/>
    <cellStyle name="Normal 2 3 4" xfId="664"/>
    <cellStyle name="Normal 2 3 4 2" xfId="988"/>
    <cellStyle name="Normal 2 3 4 3" xfId="1263"/>
    <cellStyle name="Normal 2 3 4 4" xfId="1551"/>
    <cellStyle name="Normal 2 3 5" xfId="1278"/>
    <cellStyle name="Normal 2 4" xfId="176"/>
    <cellStyle name="Normal 2 4 2" xfId="665"/>
    <cellStyle name="Normal 2 5" xfId="125"/>
    <cellStyle name="Normal 2 6" xfId="111"/>
    <cellStyle name="Normal 2 7" xfId="579"/>
    <cellStyle name="Normal 2 8" xfId="262"/>
    <cellStyle name="Normal 2 9" xfId="251"/>
    <cellStyle name="Normal 2 9 2" xfId="1269"/>
    <cellStyle name="Normal 2_2" xfId="666"/>
    <cellStyle name="Normal 20" xfId="245"/>
    <cellStyle name="Normal 20 2" xfId="742"/>
    <cellStyle name="Normal 21" xfId="995"/>
    <cellStyle name="Normal 22" xfId="1002"/>
    <cellStyle name="Normal 3" xfId="26"/>
    <cellStyle name="Normal 3 2" xfId="164"/>
    <cellStyle name="Normal 3 2 2" xfId="227"/>
    <cellStyle name="Normal 3 2 2 2" xfId="1628"/>
    <cellStyle name="Normal 3 2 2 3" xfId="1600"/>
    <cellStyle name="Normal 3 2 3" xfId="185"/>
    <cellStyle name="Normal 3 2 3 2" xfId="1616"/>
    <cellStyle name="Normal 3 2 4" xfId="1564"/>
    <cellStyle name="Normal 3 3" xfId="179"/>
    <cellStyle name="Normal 3 3 2" xfId="667"/>
    <cellStyle name="Normal 3 3 2 2" xfId="1607"/>
    <cellStyle name="Normal 3 3 3" xfId="1592"/>
    <cellStyle name="Normal 3 4" xfId="113"/>
    <cellStyle name="Normal 3 4 2" xfId="1623"/>
    <cellStyle name="Normal 3 4 3" xfId="1596"/>
    <cellStyle name="Normal 3 5" xfId="1270"/>
    <cellStyle name="Normal 3 5 2" xfId="1556"/>
    <cellStyle name="Normal 3 6" xfId="1306"/>
    <cellStyle name="Normal 3 7" xfId="1288"/>
    <cellStyle name="Normal 3_HavelvacN2axjusakN3" xfId="187"/>
    <cellStyle name="Normal 4" xfId="27"/>
    <cellStyle name="Normal 4 2" xfId="28"/>
    <cellStyle name="Normal 4 2 2" xfId="504"/>
    <cellStyle name="Normal 4 2 2 2" xfId="1633"/>
    <cellStyle name="Normal 4 2 3" xfId="668"/>
    <cellStyle name="Normal 4 2 4" xfId="1602"/>
    <cellStyle name="Normal 4 3" xfId="98"/>
    <cellStyle name="Normal 4 3 2" xfId="182"/>
    <cellStyle name="Normal 4 3 3" xfId="728"/>
    <cellStyle name="Normal 4 4" xfId="115"/>
    <cellStyle name="Normal 4 5" xfId="580"/>
    <cellStyle name="Normal 4 6" xfId="263"/>
    <cellStyle name="Normal 4 7" xfId="252"/>
    <cellStyle name="Normal 4 7 2" xfId="1566"/>
    <cellStyle name="Normal 4_2" xfId="669"/>
    <cellStyle name="Normal 5" xfId="29"/>
    <cellStyle name="Normal 5 2" xfId="99"/>
    <cellStyle name="Normal 5 2 2" xfId="228"/>
    <cellStyle name="Normal 5 2 2 2" xfId="283"/>
    <cellStyle name="Normal 5 2 2 2 2" xfId="756"/>
    <cellStyle name="Normal 5 2 2 3" xfId="738"/>
    <cellStyle name="Normal 5 2 2 4" xfId="1027"/>
    <cellStyle name="Normal 5 2 2 5" xfId="1316"/>
    <cellStyle name="Normal 5 2 3" xfId="165"/>
    <cellStyle name="Normal 5 2 4" xfId="572"/>
    <cellStyle name="Normal 5 3" xfId="118"/>
    <cellStyle name="Normal 5 3 2" xfId="506"/>
    <cellStyle name="Normal 5 3 2 2" xfId="507"/>
    <cellStyle name="Normal 5 3 2 2 2" xfId="949"/>
    <cellStyle name="Normal 5 3 2 2 3" xfId="1223"/>
    <cellStyle name="Normal 5 3 2 2 4" xfId="1513"/>
    <cellStyle name="Normal 5 3 2 3" xfId="508"/>
    <cellStyle name="Normal 5 3 2 3 2" xfId="950"/>
    <cellStyle name="Normal 5 3 2 3 3" xfId="1224"/>
    <cellStyle name="Normal 5 3 2 3 4" xfId="1514"/>
    <cellStyle name="Normal 5 3 2 4" xfId="948"/>
    <cellStyle name="Normal 5 3 2 5" xfId="1222"/>
    <cellStyle name="Normal 5 3 2 6" xfId="1512"/>
    <cellStyle name="Normal 5 3 3" xfId="509"/>
    <cellStyle name="Normal 5 3 3 2" xfId="951"/>
    <cellStyle name="Normal 5 3 3 3" xfId="1225"/>
    <cellStyle name="Normal 5 3 3 4" xfId="1515"/>
    <cellStyle name="Normal 5 3 4" xfId="510"/>
    <cellStyle name="Normal 5 3 4 2" xfId="952"/>
    <cellStyle name="Normal 5 3 4 3" xfId="1226"/>
    <cellStyle name="Normal 5 3 4 4" xfId="1516"/>
    <cellStyle name="Normal 5 3 5" xfId="505"/>
    <cellStyle name="Normal 5 3 5 2" xfId="947"/>
    <cellStyle name="Normal 5 3 6" xfId="1221"/>
    <cellStyle name="Normal 5 3 7" xfId="1511"/>
    <cellStyle name="Normal 5 4" xfId="511"/>
    <cellStyle name="Normal 5 4 2" xfId="512"/>
    <cellStyle name="Normal 5 4 2 2" xfId="513"/>
    <cellStyle name="Normal 5 4 2 2 2" xfId="955"/>
    <cellStyle name="Normal 5 4 2 2 3" xfId="1229"/>
    <cellStyle name="Normal 5 4 2 2 4" xfId="1519"/>
    <cellStyle name="Normal 5 4 2 3" xfId="514"/>
    <cellStyle name="Normal 5 4 2 3 2" xfId="956"/>
    <cellStyle name="Normal 5 4 2 3 3" xfId="1230"/>
    <cellStyle name="Normal 5 4 2 3 4" xfId="1520"/>
    <cellStyle name="Normal 5 4 2 4" xfId="954"/>
    <cellStyle name="Normal 5 4 2 5" xfId="1228"/>
    <cellStyle name="Normal 5 4 2 6" xfId="1518"/>
    <cellStyle name="Normal 5 4 3" xfId="515"/>
    <cellStyle name="Normal 5 4 3 2" xfId="957"/>
    <cellStyle name="Normal 5 4 3 3" xfId="1231"/>
    <cellStyle name="Normal 5 4 3 4" xfId="1521"/>
    <cellStyle name="Normal 5 4 4" xfId="516"/>
    <cellStyle name="Normal 5 4 4 2" xfId="958"/>
    <cellStyle name="Normal 5 4 4 3" xfId="1232"/>
    <cellStyle name="Normal 5 4 4 4" xfId="1522"/>
    <cellStyle name="Normal 5 4 5" xfId="953"/>
    <cellStyle name="Normal 5 4 6" xfId="1227"/>
    <cellStyle name="Normal 5 4 7" xfId="1517"/>
    <cellStyle name="Normal 5 5" xfId="517"/>
    <cellStyle name="Normal 5 5 2" xfId="518"/>
    <cellStyle name="Normal 5 5 2 2" xfId="960"/>
    <cellStyle name="Normal 5 5 2 3" xfId="1234"/>
    <cellStyle name="Normal 5 5 2 4" xfId="1524"/>
    <cellStyle name="Normal 5 5 3" xfId="519"/>
    <cellStyle name="Normal 5 5 3 2" xfId="961"/>
    <cellStyle name="Normal 5 5 3 3" xfId="1235"/>
    <cellStyle name="Normal 5 5 3 4" xfId="1525"/>
    <cellStyle name="Normal 5 5 4" xfId="959"/>
    <cellStyle name="Normal 5 5 5" xfId="1233"/>
    <cellStyle name="Normal 5 5 6" xfId="1523"/>
    <cellStyle name="Normal 5 6" xfId="520"/>
    <cellStyle name="Normal 5 6 2" xfId="521"/>
    <cellStyle name="Normal 5 6 2 2" xfId="963"/>
    <cellStyle name="Normal 5 6 2 3" xfId="1237"/>
    <cellStyle name="Normal 5 6 2 4" xfId="1527"/>
    <cellStyle name="Normal 5 6 3" xfId="522"/>
    <cellStyle name="Normal 5 6 3 2" xfId="964"/>
    <cellStyle name="Normal 5 6 3 3" xfId="1238"/>
    <cellStyle name="Normal 5 6 3 4" xfId="1528"/>
    <cellStyle name="Normal 5 6 4" xfId="962"/>
    <cellStyle name="Normal 5 6 5" xfId="1236"/>
    <cellStyle name="Normal 5 6 6" xfId="1526"/>
    <cellStyle name="Normal 5 7" xfId="523"/>
    <cellStyle name="Normal 5 7 2" xfId="965"/>
    <cellStyle name="Normal 5 7 3" xfId="1239"/>
    <cellStyle name="Normal 5 7 4" xfId="1529"/>
    <cellStyle name="Normal 5 8" xfId="524"/>
    <cellStyle name="Normal 5 8 2" xfId="966"/>
    <cellStyle name="Normal 5 8 3" xfId="1240"/>
    <cellStyle name="Normal 5 8 4" xfId="1530"/>
    <cellStyle name="Normal 5 9" xfId="525"/>
    <cellStyle name="Normal 5 9 2" xfId="967"/>
    <cellStyle name="Normal 5 9 3" xfId="1241"/>
    <cellStyle name="Normal 5 9 4" xfId="1531"/>
    <cellStyle name="Normal 6" xfId="30"/>
    <cellStyle name="Normal 6 2" xfId="229"/>
    <cellStyle name="Normal 6 2 2" xfId="1606"/>
    <cellStyle name="Normal 6 2 3" xfId="1591"/>
    <cellStyle name="Normal 6 3" xfId="670"/>
    <cellStyle name="Normal 6 3 2" xfId="1608"/>
    <cellStyle name="Normal 6 3 3" xfId="1593"/>
    <cellStyle name="Normal 6 4" xfId="1271"/>
    <cellStyle name="Normal 6 4 2" xfId="1629"/>
    <cellStyle name="Normal 6 4 3" xfId="1557"/>
    <cellStyle name="Normal 6 5" xfId="1617"/>
    <cellStyle name="Normal 7" xfId="31"/>
    <cellStyle name="Normal 7 10" xfId="671"/>
    <cellStyle name="Normal 7 11" xfId="672"/>
    <cellStyle name="Normal 7 12" xfId="673"/>
    <cellStyle name="Normal 7 13" xfId="674"/>
    <cellStyle name="Normal 7 14" xfId="675"/>
    <cellStyle name="Normal 7 15" xfId="676"/>
    <cellStyle name="Normal 7 2" xfId="230"/>
    <cellStyle name="Normal 7 2 2" xfId="1603"/>
    <cellStyle name="Normal 7 3" xfId="677"/>
    <cellStyle name="Normal 7 3 2" xfId="678"/>
    <cellStyle name="Normal 7 3 2 2" xfId="990"/>
    <cellStyle name="Normal 7 3 2 3" xfId="1265"/>
    <cellStyle name="Normal 7 3 2 4" xfId="1553"/>
    <cellStyle name="Normal 7 3 3" xfId="989"/>
    <cellStyle name="Normal 7 3 4" xfId="1264"/>
    <cellStyle name="Normal 7 3 5" xfId="1552"/>
    <cellStyle name="Normal 7 4" xfId="679"/>
    <cellStyle name="Normal 7 4 2" xfId="680"/>
    <cellStyle name="Normal 7 5" xfId="681"/>
    <cellStyle name="Normal 7 6" xfId="682"/>
    <cellStyle name="Normal 7 7" xfId="683"/>
    <cellStyle name="Normal 7 8" xfId="684"/>
    <cellStyle name="Normal 7 9" xfId="685"/>
    <cellStyle name="Normal 8" xfId="105"/>
    <cellStyle name="Normal 8 10" xfId="686"/>
    <cellStyle name="Normal 8 11" xfId="687"/>
    <cellStyle name="Normal 8 12" xfId="688"/>
    <cellStyle name="Normal 8 13" xfId="689"/>
    <cellStyle name="Normal 8 14" xfId="690"/>
    <cellStyle name="Normal 8 15" xfId="691"/>
    <cellStyle name="Normal 8 2" xfId="240"/>
    <cellStyle name="Normal 8 2 10" xfId="692"/>
    <cellStyle name="Normal 8 2 11" xfId="693"/>
    <cellStyle name="Normal 8 2 12" xfId="694"/>
    <cellStyle name="Normal 8 2 13" xfId="695"/>
    <cellStyle name="Normal 8 2 14" xfId="696"/>
    <cellStyle name="Normal 8 2 2" xfId="697"/>
    <cellStyle name="Normal 8 2 3" xfId="698"/>
    <cellStyle name="Normal 8 2 4" xfId="699"/>
    <cellStyle name="Normal 8 2 5" xfId="700"/>
    <cellStyle name="Normal 8 2 6" xfId="701"/>
    <cellStyle name="Normal 8 2 7" xfId="702"/>
    <cellStyle name="Normal 8 2 8" xfId="703"/>
    <cellStyle name="Normal 8 2 9" xfId="704"/>
    <cellStyle name="Normal 8 3" xfId="117"/>
    <cellStyle name="Normal 8 3 2" xfId="705"/>
    <cellStyle name="Normal 8 3 2 2" xfId="991"/>
    <cellStyle name="Normal 8 3 2 3" xfId="1266"/>
    <cellStyle name="Normal 8 3 2 4" xfId="1554"/>
    <cellStyle name="Normal 8 4" xfId="706"/>
    <cellStyle name="Normal 8 4 2" xfId="707"/>
    <cellStyle name="Normal 8 5" xfId="708"/>
    <cellStyle name="Normal 8 6" xfId="709"/>
    <cellStyle name="Normal 8 7" xfId="710"/>
    <cellStyle name="Normal 8 8" xfId="711"/>
    <cellStyle name="Normal 8 9" xfId="712"/>
    <cellStyle name="Normal 9" xfId="122"/>
    <cellStyle name="Normal 9 2" xfId="713"/>
    <cellStyle name="Normal 9 3" xfId="266"/>
    <cellStyle name="Normal 9 3 2" xfId="751"/>
    <cellStyle name="Normal 9 3_հավ1-3" xfId="1021"/>
    <cellStyle name="Normal 9 4" xfId="733"/>
    <cellStyle name="Normal 9 5" xfId="1019"/>
    <cellStyle name="Normal 9 6" xfId="1308"/>
    <cellStyle name="Note 2" xfId="100"/>
    <cellStyle name="Note 2 2" xfId="231"/>
    <cellStyle name="Note 2 2 2" xfId="284"/>
    <cellStyle name="Note 2 2 2 2" xfId="1275"/>
    <cellStyle name="Note 2 2 2 2 2" xfId="1584"/>
    <cellStyle name="Note 2 2 2 3" xfId="1579"/>
    <cellStyle name="Note 2 2 2 4" xfId="1561"/>
    <cellStyle name="Note 2 2 3" xfId="1028"/>
    <cellStyle name="Note 2 2 3 2" xfId="1573"/>
    <cellStyle name="Note 2 2 4" xfId="1577"/>
    <cellStyle name="Note 2 2 5" xfId="1317"/>
    <cellStyle name="Note 2 3" xfId="166"/>
    <cellStyle name="Note 2 4" xfId="729"/>
    <cellStyle name="Note 3" xfId="167"/>
    <cellStyle name="Note 3 2" xfId="271"/>
    <cellStyle name="Note 3 2 2" xfId="753"/>
    <cellStyle name="Note 3 3" xfId="735"/>
    <cellStyle name="Note 3 4" xfId="1022"/>
    <cellStyle name="Note 3 5" xfId="1310"/>
    <cellStyle name="Output 2" xfId="101"/>
    <cellStyle name="Output 2 2" xfId="232"/>
    <cellStyle name="Output 2 2 2" xfId="285"/>
    <cellStyle name="Output 2 2 2 2" xfId="1276"/>
    <cellStyle name="Output 2 2 2 2 2" xfId="1585"/>
    <cellStyle name="Output 2 2 2 3" xfId="1587"/>
    <cellStyle name="Output 2 2 2 4" xfId="1562"/>
    <cellStyle name="Output 2 2 3" xfId="1029"/>
    <cellStyle name="Output 2 2 3 2" xfId="1574"/>
    <cellStyle name="Output 2 2 4" xfId="1578"/>
    <cellStyle name="Output 2 2 5" xfId="1318"/>
    <cellStyle name="Output 2 3" xfId="168"/>
    <cellStyle name="Output 2 4" xfId="730"/>
    <cellStyle name="Output 3" xfId="566"/>
    <cellStyle name="Percent 2" xfId="32"/>
    <cellStyle name="Percent 2 2" xfId="178"/>
    <cellStyle name="Percent 2 2 2" xfId="526"/>
    <cellStyle name="Percent 2 3" xfId="169"/>
    <cellStyle name="Percent 2 4" xfId="112"/>
    <cellStyle name="Percent 3" xfId="120"/>
    <cellStyle name="Percent 3 2" xfId="527"/>
    <cellStyle name="RowLevel_1_N6+artabyuje" xfId="528"/>
    <cellStyle name="SN_241" xfId="107"/>
    <cellStyle name="Style 1" xfId="33"/>
    <cellStyle name="Style 1 2" xfId="233"/>
    <cellStyle name="Style 1 3" xfId="714"/>
    <cellStyle name="Style 1_verchnakan_ax21-25_2018" xfId="234"/>
    <cellStyle name="Title 2" xfId="102"/>
    <cellStyle name="Title 2 2" xfId="235"/>
    <cellStyle name="Title 2 3" xfId="170"/>
    <cellStyle name="Title 3" xfId="567"/>
    <cellStyle name="Total 2" xfId="103"/>
    <cellStyle name="Total 2 2" xfId="236"/>
    <cellStyle name="Total 2 2 2" xfId="286"/>
    <cellStyle name="Total 2 2 2 2" xfId="1277"/>
    <cellStyle name="Total 2 2 2 2 2" xfId="1586"/>
    <cellStyle name="Total 2 2 2 3" xfId="1570"/>
    <cellStyle name="Total 2 2 2 4" xfId="1563"/>
    <cellStyle name="Total 2 2 3" xfId="1030"/>
    <cellStyle name="Total 2 2 3 2" xfId="1575"/>
    <cellStyle name="Total 2 2 4" xfId="1588"/>
    <cellStyle name="Total 2 2 5" xfId="1319"/>
    <cellStyle name="Total 2 3" xfId="171"/>
    <cellStyle name="Total 2 4" xfId="731"/>
    <cellStyle name="Total 3" xfId="568"/>
    <cellStyle name="Warning Text 2" xfId="104"/>
    <cellStyle name="Warning Text 2 2" xfId="237"/>
    <cellStyle name="Warning Text 2 3" xfId="172"/>
    <cellStyle name="Warning Text 3" xfId="569"/>
    <cellStyle name="Акцент1" xfId="34"/>
    <cellStyle name="Акцент2" xfId="35"/>
    <cellStyle name="Акцент3" xfId="36"/>
    <cellStyle name="Акцент4" xfId="37"/>
    <cellStyle name="Акцент5" xfId="38"/>
    <cellStyle name="Акцент6" xfId="39"/>
    <cellStyle name="Ввод " xfId="40"/>
    <cellStyle name="Ввод  2" xfId="720"/>
    <cellStyle name="Вывод" xfId="41"/>
    <cellStyle name="Вывод 2" xfId="721"/>
    <cellStyle name="Вычисление" xfId="42"/>
    <cellStyle name="Вычисление 2" xfId="722"/>
    <cellStyle name="Заголовок 1" xfId="43"/>
    <cellStyle name="Заголовок 2" xfId="44"/>
    <cellStyle name="Заголовок 3" xfId="45"/>
    <cellStyle name="Заголовок 4" xfId="46"/>
    <cellStyle name="Итог" xfId="47"/>
    <cellStyle name="Итог 2" xfId="723"/>
    <cellStyle name="Контрольная ячейка" xfId="48"/>
    <cellStyle name="Название" xfId="49"/>
    <cellStyle name="Название 2" xfId="529"/>
    <cellStyle name="Нейтральный" xfId="50"/>
    <cellStyle name="Обычный" xfId="0" builtinId="0"/>
    <cellStyle name="Обычный 10" xfId="1011"/>
    <cellStyle name="Обычный 10 2" xfId="1298"/>
    <cellStyle name="Обычный 11" xfId="1299"/>
    <cellStyle name="Обычный 12" xfId="1302"/>
    <cellStyle name="Обычный 13" xfId="1304"/>
    <cellStyle name="Обычный 14" xfId="1279"/>
    <cellStyle name="Обычный 15" xfId="1280"/>
    <cellStyle name="Обычный 2" xfId="123"/>
    <cellStyle name="Обычный 2 10" xfId="1007"/>
    <cellStyle name="Обычный 2 11" xfId="1017"/>
    <cellStyle name="Обычный 2 12" xfId="1285"/>
    <cellStyle name="Обычный 2 2" xfId="239"/>
    <cellStyle name="Обычный 2 2 2" xfId="715"/>
    <cellStyle name="Обычный 2 2 2 2" xfId="1604"/>
    <cellStyle name="Обычный 2 2 2 3" xfId="1589"/>
    <cellStyle name="Обычный 2 2 3" xfId="287"/>
    <cellStyle name="Обычный 2 2 4" xfId="256"/>
    <cellStyle name="Обычный 2 3" xfId="238"/>
    <cellStyle name="Обычный 2 3 2" xfId="1320"/>
    <cellStyle name="Обычный 2 3 2 2" xfId="1626"/>
    <cellStyle name="Обычный 2 3 2 3" xfId="1598"/>
    <cellStyle name="Обычный 2 3 3" xfId="1614"/>
    <cellStyle name="Обычный 2 3 4" xfId="1300"/>
    <cellStyle name="Обычный 2 4" xfId="574"/>
    <cellStyle name="Обычный 2 4 2" xfId="1621"/>
    <cellStyle name="Обычный 2 4 3" xfId="1594"/>
    <cellStyle name="Обычный 2 5" xfId="583"/>
    <cellStyle name="Обычный 2 5 2" xfId="985"/>
    <cellStyle name="Обычный 2 5 3" xfId="1259"/>
    <cellStyle name="Обычный 2 5 4" xfId="1548"/>
    <cellStyle name="Обычный 2 6" xfId="718"/>
    <cellStyle name="Обычный 2 6 2" xfId="993"/>
    <cellStyle name="Обычный 2 6 3" xfId="1268"/>
    <cellStyle name="Обычный 2 6 4" xfId="1555"/>
    <cellStyle name="Обычный 2 7" xfId="267"/>
    <cellStyle name="Обычный 2 8" xfId="255"/>
    <cellStyle name="Обычный 2 8 2" xfId="748"/>
    <cellStyle name="Обычный 2 9" xfId="1000"/>
    <cellStyle name="Обычный 3" xfId="242"/>
    <cellStyle name="Обычный 3 2" xfId="577"/>
    <cellStyle name="Обычный 3 2 2" xfId="983"/>
    <cellStyle name="Обычный 3 2 2 2" xfId="1546"/>
    <cellStyle name="Обычный 3 2 3" xfId="1257"/>
    <cellStyle name="Обычный 3 2 4" xfId="1303"/>
    <cellStyle name="Обычный 3 3" xfId="248"/>
    <cellStyle name="Обычный 3 3 2" xfId="744"/>
    <cellStyle name="Обычный 3 3 3" xfId="1010"/>
    <cellStyle name="Обычный 3 4" xfId="739"/>
    <cellStyle name="Обычный 3 4 2" xfId="1567"/>
    <cellStyle name="Обычный 3 5" xfId="997"/>
    <cellStyle name="Обычный 3 5 2" xfId="1610"/>
    <cellStyle name="Обычный 3 6" xfId="1004"/>
    <cellStyle name="Обычный 3 7" xfId="1013"/>
    <cellStyle name="Обычный 3 8" xfId="1282"/>
    <cellStyle name="Обычный 4" xfId="257"/>
    <cellStyle name="Обычный 4 2" xfId="250"/>
    <cellStyle name="Обычный 4 2 2" xfId="745"/>
    <cellStyle name="Обычный 4 2 2 2" xfId="1599"/>
    <cellStyle name="Обычный 4 2 2 2 2" xfId="1627"/>
    <cellStyle name="Обычный 4 2 2 3" xfId="1615"/>
    <cellStyle name="Обычный 4 2 2 4" xfId="1301"/>
    <cellStyle name="Обычный 4 2 3" xfId="998"/>
    <cellStyle name="Обычный 4 2 3 2" xfId="1605"/>
    <cellStyle name="Обычный 4 2 3 3" xfId="1590"/>
    <cellStyle name="Обычный 4 2 4" xfId="1005"/>
    <cellStyle name="Обычный 4 2 4 2" xfId="1622"/>
    <cellStyle name="Обычный 4 2 4 3" xfId="1595"/>
    <cellStyle name="Обычный 4 2 5" xfId="1014"/>
    <cellStyle name="Обычный 4 2 5 2" xfId="1611"/>
    <cellStyle name="Обычный 4 2 6" xfId="1283"/>
    <cellStyle name="Обычный 4 3" xfId="582"/>
    <cellStyle name="Обычный 4 3 2" xfId="1565"/>
    <cellStyle name="Обычный 4 3 2 2" xfId="1630"/>
    <cellStyle name="Обычный 4 3 3" xfId="1618"/>
    <cellStyle name="Обычный 4 4" xfId="288"/>
    <cellStyle name="Обычный 4 4 2" xfId="1624"/>
    <cellStyle name="Обычный 4 4 3" xfId="1597"/>
    <cellStyle name="Обычный 4 5" xfId="1612"/>
    <cellStyle name="Обычный 5" xfId="244"/>
    <cellStyle name="Обычный 5 2" xfId="581"/>
    <cellStyle name="Обычный 5 2 2" xfId="984"/>
    <cellStyle name="Обычный 5 2 2 2" xfId="1625"/>
    <cellStyle name="Обычный 5 2 3" xfId="1258"/>
    <cellStyle name="Обычный 5 2 4" xfId="1547"/>
    <cellStyle name="Обычный 5 3" xfId="289"/>
    <cellStyle name="Обычный 5 3 2" xfId="1613"/>
    <cellStyle name="Обычный 5 4" xfId="253"/>
    <cellStyle name="Обычный 5 4 2" xfId="746"/>
    <cellStyle name="Обычный 5 5" xfId="741"/>
    <cellStyle name="Обычный 5 6" xfId="999"/>
    <cellStyle name="Обычный 5 7" xfId="1006"/>
    <cellStyle name="Обычный 5 8" xfId="1015"/>
    <cellStyle name="Обычный 5 9" xfId="1284"/>
    <cellStyle name="Обычный 6" xfId="249"/>
    <cellStyle name="Обычный 6 2" xfId="578"/>
    <cellStyle name="Обычный 6 3" xfId="290"/>
    <cellStyle name="Обычный 7" xfId="259"/>
    <cellStyle name="Обычный 7 2" xfId="570"/>
    <cellStyle name="Обычный 7 2 2" xfId="1544"/>
    <cellStyle name="Обычный 7 2 2 2" xfId="1631"/>
    <cellStyle name="Обычный 7 2 3" xfId="1292"/>
    <cellStyle name="Обычный 7 3" xfId="1619"/>
    <cellStyle name="Обычный 8" xfId="575"/>
    <cellStyle name="Обычный 8 2" xfId="981"/>
    <cellStyle name="Обычный 8 2 2" xfId="1632"/>
    <cellStyle name="Обычный 8 2 3" xfId="1601"/>
    <cellStyle name="Обычный 8 3" xfId="1255"/>
    <cellStyle name="Обычный 8 3 2" xfId="1620"/>
    <cellStyle name="Обычный 8 4" xfId="1294"/>
    <cellStyle name="Обычный 9" xfId="717"/>
    <cellStyle name="Обычный 9 2" xfId="992"/>
    <cellStyle name="Обычный 9 2 2" xfId="1609"/>
    <cellStyle name="Обычный 9 3" xfId="1267"/>
    <cellStyle name="Обычный 9 4" xfId="1296"/>
    <cellStyle name="Плохой" xfId="51"/>
    <cellStyle name="Пояснение" xfId="52"/>
    <cellStyle name="Примечание" xfId="53"/>
    <cellStyle name="Примечание 2" xfId="724"/>
    <cellStyle name="Связанная ячейка" xfId="54"/>
    <cellStyle name="Стиль 1" xfId="173"/>
    <cellStyle name="Текст предупреждения" xfId="55"/>
    <cellStyle name="Финансовый" xfId="719" builtinId="3"/>
    <cellStyle name="Финансовый 2" xfId="174"/>
    <cellStyle name="Финансовый 2 2" xfId="576"/>
    <cellStyle name="Финансовый 2 2 2" xfId="982"/>
    <cellStyle name="Финансовый 2 2 3" xfId="1256"/>
    <cellStyle name="Финансовый 2 2 4" xfId="1291"/>
    <cellStyle name="Финансовый 2 3" xfId="272"/>
    <cellStyle name="Финансовый 2 3 2" xfId="1311"/>
    <cellStyle name="Финансовый 2 3 3" xfId="1293"/>
    <cellStyle name="Финансовый 2 4" xfId="247"/>
    <cellStyle name="Финансовый 2 4 2" xfId="743"/>
    <cellStyle name="Финансовый 2 4 3" xfId="1297"/>
    <cellStyle name="Финансовый 2 5" xfId="996"/>
    <cellStyle name="Финансовый 2 6" xfId="1003"/>
    <cellStyle name="Финансовый 2 7" xfId="1012"/>
    <cellStyle name="Финансовый 2 8" xfId="1281"/>
    <cellStyle name="Финансовый 3" xfId="243"/>
    <cellStyle name="Финансовый 3 2" xfId="571"/>
    <cellStyle name="Финансовый 3 2 2" xfId="980"/>
    <cellStyle name="Финансовый 3 2 3" xfId="1545"/>
    <cellStyle name="Финансовый 3 3" xfId="740"/>
    <cellStyle name="Финансовый 3 4" xfId="1254"/>
    <cellStyle name="Финансовый 3 5" xfId="1295"/>
    <cellStyle name="Финансовый 4" xfId="573"/>
    <cellStyle name="Финансовый 5" xfId="716"/>
    <cellStyle name="Хороший" xfId="5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5"/>
  <sheetViews>
    <sheetView tabSelected="1" topLeftCell="A9" zoomScale="98" zoomScaleNormal="98" workbookViewId="0">
      <selection activeCell="D45" sqref="D45"/>
    </sheetView>
  </sheetViews>
  <sheetFormatPr defaultRowHeight="17.25"/>
  <cols>
    <col min="1" max="1" width="11.42578125" style="6" customWidth="1"/>
    <col min="2" max="2" width="16.5703125" style="6" customWidth="1"/>
    <col min="3" max="3" width="88.140625" style="6" customWidth="1"/>
    <col min="4" max="4" width="27.85546875" style="6" customWidth="1"/>
    <col min="5" max="5" width="14" style="6" bestFit="1" customWidth="1"/>
    <col min="6" max="6" width="15.5703125" style="6" bestFit="1" customWidth="1"/>
    <col min="7" max="171" width="9.140625" style="6"/>
    <col min="172" max="172" width="5" style="6" customWidth="1"/>
    <col min="173" max="173" width="4.7109375" style="6" customWidth="1"/>
    <col min="174" max="174" width="5" style="6" customWidth="1"/>
    <col min="175" max="175" width="19.7109375" style="6" customWidth="1"/>
    <col min="176" max="176" width="49.85546875" style="6" customWidth="1"/>
    <col min="177" max="177" width="14.5703125" style="6" customWidth="1"/>
    <col min="178" max="178" width="13.7109375" style="6" customWidth="1"/>
    <col min="179" max="179" width="13.42578125" style="6" customWidth="1"/>
    <col min="180" max="180" width="15.42578125" style="6" customWidth="1"/>
    <col min="181" max="182" width="10.28515625" style="6" bestFit="1" customWidth="1"/>
    <col min="183" max="427" width="9.140625" style="6"/>
    <col min="428" max="428" width="5" style="6" customWidth="1"/>
    <col min="429" max="429" width="4.7109375" style="6" customWidth="1"/>
    <col min="430" max="430" width="5" style="6" customWidth="1"/>
    <col min="431" max="431" width="19.7109375" style="6" customWidth="1"/>
    <col min="432" max="432" width="49.85546875" style="6" customWidth="1"/>
    <col min="433" max="433" width="14.5703125" style="6" customWidth="1"/>
    <col min="434" max="434" width="13.7109375" style="6" customWidth="1"/>
    <col min="435" max="435" width="13.42578125" style="6" customWidth="1"/>
    <col min="436" max="436" width="15.42578125" style="6" customWidth="1"/>
    <col min="437" max="438" width="10.28515625" style="6" bestFit="1" customWidth="1"/>
    <col min="439" max="683" width="9.140625" style="6"/>
    <col min="684" max="684" width="5" style="6" customWidth="1"/>
    <col min="685" max="685" width="4.7109375" style="6" customWidth="1"/>
    <col min="686" max="686" width="5" style="6" customWidth="1"/>
    <col min="687" max="687" width="19.7109375" style="6" customWidth="1"/>
    <col min="688" max="688" width="49.85546875" style="6" customWidth="1"/>
    <col min="689" max="689" width="14.5703125" style="6" customWidth="1"/>
    <col min="690" max="690" width="13.7109375" style="6" customWidth="1"/>
    <col min="691" max="691" width="13.42578125" style="6" customWidth="1"/>
    <col min="692" max="692" width="15.42578125" style="6" customWidth="1"/>
    <col min="693" max="694" width="10.28515625" style="6" bestFit="1" customWidth="1"/>
    <col min="695" max="939" width="9.140625" style="6"/>
    <col min="940" max="940" width="5" style="6" customWidth="1"/>
    <col min="941" max="941" width="4.7109375" style="6" customWidth="1"/>
    <col min="942" max="942" width="5" style="6" customWidth="1"/>
    <col min="943" max="943" width="19.7109375" style="6" customWidth="1"/>
    <col min="944" max="944" width="49.85546875" style="6" customWidth="1"/>
    <col min="945" max="945" width="14.5703125" style="6" customWidth="1"/>
    <col min="946" max="946" width="13.7109375" style="6" customWidth="1"/>
    <col min="947" max="947" width="13.42578125" style="6" customWidth="1"/>
    <col min="948" max="948" width="15.42578125" style="6" customWidth="1"/>
    <col min="949" max="950" width="10.28515625" style="6" bestFit="1" customWidth="1"/>
    <col min="951" max="1195" width="9.140625" style="6"/>
    <col min="1196" max="1196" width="5" style="6" customWidth="1"/>
    <col min="1197" max="1197" width="4.7109375" style="6" customWidth="1"/>
    <col min="1198" max="1198" width="5" style="6" customWidth="1"/>
    <col min="1199" max="1199" width="19.7109375" style="6" customWidth="1"/>
    <col min="1200" max="1200" width="49.85546875" style="6" customWidth="1"/>
    <col min="1201" max="1201" width="14.5703125" style="6" customWidth="1"/>
    <col min="1202" max="1202" width="13.7109375" style="6" customWidth="1"/>
    <col min="1203" max="1203" width="13.42578125" style="6" customWidth="1"/>
    <col min="1204" max="1204" width="15.42578125" style="6" customWidth="1"/>
    <col min="1205" max="1206" width="10.28515625" style="6" bestFit="1" customWidth="1"/>
    <col min="1207" max="1451" width="9.140625" style="6"/>
    <col min="1452" max="1452" width="5" style="6" customWidth="1"/>
    <col min="1453" max="1453" width="4.7109375" style="6" customWidth="1"/>
    <col min="1454" max="1454" width="5" style="6" customWidth="1"/>
    <col min="1455" max="1455" width="19.7109375" style="6" customWidth="1"/>
    <col min="1456" max="1456" width="49.85546875" style="6" customWidth="1"/>
    <col min="1457" max="1457" width="14.5703125" style="6" customWidth="1"/>
    <col min="1458" max="1458" width="13.7109375" style="6" customWidth="1"/>
    <col min="1459" max="1459" width="13.42578125" style="6" customWidth="1"/>
    <col min="1460" max="1460" width="15.42578125" style="6" customWidth="1"/>
    <col min="1461" max="1462" width="10.28515625" style="6" bestFit="1" customWidth="1"/>
    <col min="1463" max="1707" width="9.140625" style="6"/>
    <col min="1708" max="1708" width="5" style="6" customWidth="1"/>
    <col min="1709" max="1709" width="4.7109375" style="6" customWidth="1"/>
    <col min="1710" max="1710" width="5" style="6" customWidth="1"/>
    <col min="1711" max="1711" width="19.7109375" style="6" customWidth="1"/>
    <col min="1712" max="1712" width="49.85546875" style="6" customWidth="1"/>
    <col min="1713" max="1713" width="14.5703125" style="6" customWidth="1"/>
    <col min="1714" max="1714" width="13.7109375" style="6" customWidth="1"/>
    <col min="1715" max="1715" width="13.42578125" style="6" customWidth="1"/>
    <col min="1716" max="1716" width="15.42578125" style="6" customWidth="1"/>
    <col min="1717" max="1718" width="10.28515625" style="6" bestFit="1" customWidth="1"/>
    <col min="1719" max="1963" width="9.140625" style="6"/>
    <col min="1964" max="1964" width="5" style="6" customWidth="1"/>
    <col min="1965" max="1965" width="4.7109375" style="6" customWidth="1"/>
    <col min="1966" max="1966" width="5" style="6" customWidth="1"/>
    <col min="1967" max="1967" width="19.7109375" style="6" customWidth="1"/>
    <col min="1968" max="1968" width="49.85546875" style="6" customWidth="1"/>
    <col min="1969" max="1969" width="14.5703125" style="6" customWidth="1"/>
    <col min="1970" max="1970" width="13.7109375" style="6" customWidth="1"/>
    <col min="1971" max="1971" width="13.42578125" style="6" customWidth="1"/>
    <col min="1972" max="1972" width="15.42578125" style="6" customWidth="1"/>
    <col min="1973" max="1974" width="10.28515625" style="6" bestFit="1" customWidth="1"/>
    <col min="1975" max="2219" width="9.140625" style="6"/>
    <col min="2220" max="2220" width="5" style="6" customWidth="1"/>
    <col min="2221" max="2221" width="4.7109375" style="6" customWidth="1"/>
    <col min="2222" max="2222" width="5" style="6" customWidth="1"/>
    <col min="2223" max="2223" width="19.7109375" style="6" customWidth="1"/>
    <col min="2224" max="2224" width="49.85546875" style="6" customWidth="1"/>
    <col min="2225" max="2225" width="14.5703125" style="6" customWidth="1"/>
    <col min="2226" max="2226" width="13.7109375" style="6" customWidth="1"/>
    <col min="2227" max="2227" width="13.42578125" style="6" customWidth="1"/>
    <col min="2228" max="2228" width="15.42578125" style="6" customWidth="1"/>
    <col min="2229" max="2230" width="10.28515625" style="6" bestFit="1" customWidth="1"/>
    <col min="2231" max="2475" width="9.140625" style="6"/>
    <col min="2476" max="2476" width="5" style="6" customWidth="1"/>
    <col min="2477" max="2477" width="4.7109375" style="6" customWidth="1"/>
    <col min="2478" max="2478" width="5" style="6" customWidth="1"/>
    <col min="2479" max="2479" width="19.7109375" style="6" customWidth="1"/>
    <col min="2480" max="2480" width="49.85546875" style="6" customWidth="1"/>
    <col min="2481" max="2481" width="14.5703125" style="6" customWidth="1"/>
    <col min="2482" max="2482" width="13.7109375" style="6" customWidth="1"/>
    <col min="2483" max="2483" width="13.42578125" style="6" customWidth="1"/>
    <col min="2484" max="2484" width="15.42578125" style="6" customWidth="1"/>
    <col min="2485" max="2486" width="10.28515625" style="6" bestFit="1" customWidth="1"/>
    <col min="2487" max="2731" width="9.140625" style="6"/>
    <col min="2732" max="2732" width="5" style="6" customWidth="1"/>
    <col min="2733" max="2733" width="4.7109375" style="6" customWidth="1"/>
    <col min="2734" max="2734" width="5" style="6" customWidth="1"/>
    <col min="2735" max="2735" width="19.7109375" style="6" customWidth="1"/>
    <col min="2736" max="2736" width="49.85546875" style="6" customWidth="1"/>
    <col min="2737" max="2737" width="14.5703125" style="6" customWidth="1"/>
    <col min="2738" max="2738" width="13.7109375" style="6" customWidth="1"/>
    <col min="2739" max="2739" width="13.42578125" style="6" customWidth="1"/>
    <col min="2740" max="2740" width="15.42578125" style="6" customWidth="1"/>
    <col min="2741" max="2742" width="10.28515625" style="6" bestFit="1" customWidth="1"/>
    <col min="2743" max="2987" width="9.140625" style="6"/>
    <col min="2988" max="2988" width="5" style="6" customWidth="1"/>
    <col min="2989" max="2989" width="4.7109375" style="6" customWidth="1"/>
    <col min="2990" max="2990" width="5" style="6" customWidth="1"/>
    <col min="2991" max="2991" width="19.7109375" style="6" customWidth="1"/>
    <col min="2992" max="2992" width="49.85546875" style="6" customWidth="1"/>
    <col min="2993" max="2993" width="14.5703125" style="6" customWidth="1"/>
    <col min="2994" max="2994" width="13.7109375" style="6" customWidth="1"/>
    <col min="2995" max="2995" width="13.42578125" style="6" customWidth="1"/>
    <col min="2996" max="2996" width="15.42578125" style="6" customWidth="1"/>
    <col min="2997" max="2998" width="10.28515625" style="6" bestFit="1" customWidth="1"/>
    <col min="2999" max="3243" width="9.140625" style="6"/>
    <col min="3244" max="3244" width="5" style="6" customWidth="1"/>
    <col min="3245" max="3245" width="4.7109375" style="6" customWidth="1"/>
    <col min="3246" max="3246" width="5" style="6" customWidth="1"/>
    <col min="3247" max="3247" width="19.7109375" style="6" customWidth="1"/>
    <col min="3248" max="3248" width="49.85546875" style="6" customWidth="1"/>
    <col min="3249" max="3249" width="14.5703125" style="6" customWidth="1"/>
    <col min="3250" max="3250" width="13.7109375" style="6" customWidth="1"/>
    <col min="3251" max="3251" width="13.42578125" style="6" customWidth="1"/>
    <col min="3252" max="3252" width="15.42578125" style="6" customWidth="1"/>
    <col min="3253" max="3254" width="10.28515625" style="6" bestFit="1" customWidth="1"/>
    <col min="3255" max="3499" width="9.140625" style="6"/>
    <col min="3500" max="3500" width="5" style="6" customWidth="1"/>
    <col min="3501" max="3501" width="4.7109375" style="6" customWidth="1"/>
    <col min="3502" max="3502" width="5" style="6" customWidth="1"/>
    <col min="3503" max="3503" width="19.7109375" style="6" customWidth="1"/>
    <col min="3504" max="3504" width="49.85546875" style="6" customWidth="1"/>
    <col min="3505" max="3505" width="14.5703125" style="6" customWidth="1"/>
    <col min="3506" max="3506" width="13.7109375" style="6" customWidth="1"/>
    <col min="3507" max="3507" width="13.42578125" style="6" customWidth="1"/>
    <col min="3508" max="3508" width="15.42578125" style="6" customWidth="1"/>
    <col min="3509" max="3510" width="10.28515625" style="6" bestFit="1" customWidth="1"/>
    <col min="3511" max="3755" width="9.140625" style="6"/>
    <col min="3756" max="3756" width="5" style="6" customWidth="1"/>
    <col min="3757" max="3757" width="4.7109375" style="6" customWidth="1"/>
    <col min="3758" max="3758" width="5" style="6" customWidth="1"/>
    <col min="3759" max="3759" width="19.7109375" style="6" customWidth="1"/>
    <col min="3760" max="3760" width="49.85546875" style="6" customWidth="1"/>
    <col min="3761" max="3761" width="14.5703125" style="6" customWidth="1"/>
    <col min="3762" max="3762" width="13.7109375" style="6" customWidth="1"/>
    <col min="3763" max="3763" width="13.42578125" style="6" customWidth="1"/>
    <col min="3764" max="3764" width="15.42578125" style="6" customWidth="1"/>
    <col min="3765" max="3766" width="10.28515625" style="6" bestFit="1" customWidth="1"/>
    <col min="3767" max="4011" width="9.140625" style="6"/>
    <col min="4012" max="4012" width="5" style="6" customWidth="1"/>
    <col min="4013" max="4013" width="4.7109375" style="6" customWidth="1"/>
    <col min="4014" max="4014" width="5" style="6" customWidth="1"/>
    <col min="4015" max="4015" width="19.7109375" style="6" customWidth="1"/>
    <col min="4016" max="4016" width="49.85546875" style="6" customWidth="1"/>
    <col min="4017" max="4017" width="14.5703125" style="6" customWidth="1"/>
    <col min="4018" max="4018" width="13.7109375" style="6" customWidth="1"/>
    <col min="4019" max="4019" width="13.42578125" style="6" customWidth="1"/>
    <col min="4020" max="4020" width="15.42578125" style="6" customWidth="1"/>
    <col min="4021" max="4022" width="10.28515625" style="6" bestFit="1" customWidth="1"/>
    <col min="4023" max="4267" width="9.140625" style="6"/>
    <col min="4268" max="4268" width="5" style="6" customWidth="1"/>
    <col min="4269" max="4269" width="4.7109375" style="6" customWidth="1"/>
    <col min="4270" max="4270" width="5" style="6" customWidth="1"/>
    <col min="4271" max="4271" width="19.7109375" style="6" customWidth="1"/>
    <col min="4272" max="4272" width="49.85546875" style="6" customWidth="1"/>
    <col min="4273" max="4273" width="14.5703125" style="6" customWidth="1"/>
    <col min="4274" max="4274" width="13.7109375" style="6" customWidth="1"/>
    <col min="4275" max="4275" width="13.42578125" style="6" customWidth="1"/>
    <col min="4276" max="4276" width="15.42578125" style="6" customWidth="1"/>
    <col min="4277" max="4278" width="10.28515625" style="6" bestFit="1" customWidth="1"/>
    <col min="4279" max="4523" width="9.140625" style="6"/>
    <col min="4524" max="4524" width="5" style="6" customWidth="1"/>
    <col min="4525" max="4525" width="4.7109375" style="6" customWidth="1"/>
    <col min="4526" max="4526" width="5" style="6" customWidth="1"/>
    <col min="4527" max="4527" width="19.7109375" style="6" customWidth="1"/>
    <col min="4528" max="4528" width="49.85546875" style="6" customWidth="1"/>
    <col min="4529" max="4529" width="14.5703125" style="6" customWidth="1"/>
    <col min="4530" max="4530" width="13.7109375" style="6" customWidth="1"/>
    <col min="4531" max="4531" width="13.42578125" style="6" customWidth="1"/>
    <col min="4532" max="4532" width="15.42578125" style="6" customWidth="1"/>
    <col min="4533" max="4534" width="10.28515625" style="6" bestFit="1" customWidth="1"/>
    <col min="4535" max="4779" width="9.140625" style="6"/>
    <col min="4780" max="4780" width="5" style="6" customWidth="1"/>
    <col min="4781" max="4781" width="4.7109375" style="6" customWidth="1"/>
    <col min="4782" max="4782" width="5" style="6" customWidth="1"/>
    <col min="4783" max="4783" width="19.7109375" style="6" customWidth="1"/>
    <col min="4784" max="4784" width="49.85546875" style="6" customWidth="1"/>
    <col min="4785" max="4785" width="14.5703125" style="6" customWidth="1"/>
    <col min="4786" max="4786" width="13.7109375" style="6" customWidth="1"/>
    <col min="4787" max="4787" width="13.42578125" style="6" customWidth="1"/>
    <col min="4788" max="4788" width="15.42578125" style="6" customWidth="1"/>
    <col min="4789" max="4790" width="10.28515625" style="6" bestFit="1" customWidth="1"/>
    <col min="4791" max="5035" width="9.140625" style="6"/>
    <col min="5036" max="5036" width="5" style="6" customWidth="1"/>
    <col min="5037" max="5037" width="4.7109375" style="6" customWidth="1"/>
    <col min="5038" max="5038" width="5" style="6" customWidth="1"/>
    <col min="5039" max="5039" width="19.7109375" style="6" customWidth="1"/>
    <col min="5040" max="5040" width="49.85546875" style="6" customWidth="1"/>
    <col min="5041" max="5041" width="14.5703125" style="6" customWidth="1"/>
    <col min="5042" max="5042" width="13.7109375" style="6" customWidth="1"/>
    <col min="5043" max="5043" width="13.42578125" style="6" customWidth="1"/>
    <col min="5044" max="5044" width="15.42578125" style="6" customWidth="1"/>
    <col min="5045" max="5046" width="10.28515625" style="6" bestFit="1" customWidth="1"/>
    <col min="5047" max="5291" width="9.140625" style="6"/>
    <col min="5292" max="5292" width="5" style="6" customWidth="1"/>
    <col min="5293" max="5293" width="4.7109375" style="6" customWidth="1"/>
    <col min="5294" max="5294" width="5" style="6" customWidth="1"/>
    <col min="5295" max="5295" width="19.7109375" style="6" customWidth="1"/>
    <col min="5296" max="5296" width="49.85546875" style="6" customWidth="1"/>
    <col min="5297" max="5297" width="14.5703125" style="6" customWidth="1"/>
    <col min="5298" max="5298" width="13.7109375" style="6" customWidth="1"/>
    <col min="5299" max="5299" width="13.42578125" style="6" customWidth="1"/>
    <col min="5300" max="5300" width="15.42578125" style="6" customWidth="1"/>
    <col min="5301" max="5302" width="10.28515625" style="6" bestFit="1" customWidth="1"/>
    <col min="5303" max="5547" width="9.140625" style="6"/>
    <col min="5548" max="5548" width="5" style="6" customWidth="1"/>
    <col min="5549" max="5549" width="4.7109375" style="6" customWidth="1"/>
    <col min="5550" max="5550" width="5" style="6" customWidth="1"/>
    <col min="5551" max="5551" width="19.7109375" style="6" customWidth="1"/>
    <col min="5552" max="5552" width="49.85546875" style="6" customWidth="1"/>
    <col min="5553" max="5553" width="14.5703125" style="6" customWidth="1"/>
    <col min="5554" max="5554" width="13.7109375" style="6" customWidth="1"/>
    <col min="5555" max="5555" width="13.42578125" style="6" customWidth="1"/>
    <col min="5556" max="5556" width="15.42578125" style="6" customWidth="1"/>
    <col min="5557" max="5558" width="10.28515625" style="6" bestFit="1" customWidth="1"/>
    <col min="5559" max="5803" width="9.140625" style="6"/>
    <col min="5804" max="5804" width="5" style="6" customWidth="1"/>
    <col min="5805" max="5805" width="4.7109375" style="6" customWidth="1"/>
    <col min="5806" max="5806" width="5" style="6" customWidth="1"/>
    <col min="5807" max="5807" width="19.7109375" style="6" customWidth="1"/>
    <col min="5808" max="5808" width="49.85546875" style="6" customWidth="1"/>
    <col min="5809" max="5809" width="14.5703125" style="6" customWidth="1"/>
    <col min="5810" max="5810" width="13.7109375" style="6" customWidth="1"/>
    <col min="5811" max="5811" width="13.42578125" style="6" customWidth="1"/>
    <col min="5812" max="5812" width="15.42578125" style="6" customWidth="1"/>
    <col min="5813" max="5814" width="10.28515625" style="6" bestFit="1" customWidth="1"/>
    <col min="5815" max="6059" width="9.140625" style="6"/>
    <col min="6060" max="6060" width="5" style="6" customWidth="1"/>
    <col min="6061" max="6061" width="4.7109375" style="6" customWidth="1"/>
    <col min="6062" max="6062" width="5" style="6" customWidth="1"/>
    <col min="6063" max="6063" width="19.7109375" style="6" customWidth="1"/>
    <col min="6064" max="6064" width="49.85546875" style="6" customWidth="1"/>
    <col min="6065" max="6065" width="14.5703125" style="6" customWidth="1"/>
    <col min="6066" max="6066" width="13.7109375" style="6" customWidth="1"/>
    <col min="6067" max="6067" width="13.42578125" style="6" customWidth="1"/>
    <col min="6068" max="6068" width="15.42578125" style="6" customWidth="1"/>
    <col min="6069" max="6070" width="10.28515625" style="6" bestFit="1" customWidth="1"/>
    <col min="6071" max="6315" width="9.140625" style="6"/>
    <col min="6316" max="6316" width="5" style="6" customWidth="1"/>
    <col min="6317" max="6317" width="4.7109375" style="6" customWidth="1"/>
    <col min="6318" max="6318" width="5" style="6" customWidth="1"/>
    <col min="6319" max="6319" width="19.7109375" style="6" customWidth="1"/>
    <col min="6320" max="6320" width="49.85546875" style="6" customWidth="1"/>
    <col min="6321" max="6321" width="14.5703125" style="6" customWidth="1"/>
    <col min="6322" max="6322" width="13.7109375" style="6" customWidth="1"/>
    <col min="6323" max="6323" width="13.42578125" style="6" customWidth="1"/>
    <col min="6324" max="6324" width="15.42578125" style="6" customWidth="1"/>
    <col min="6325" max="6326" width="10.28515625" style="6" bestFit="1" customWidth="1"/>
    <col min="6327" max="6571" width="9.140625" style="6"/>
    <col min="6572" max="6572" width="5" style="6" customWidth="1"/>
    <col min="6573" max="6573" width="4.7109375" style="6" customWidth="1"/>
    <col min="6574" max="6574" width="5" style="6" customWidth="1"/>
    <col min="6575" max="6575" width="19.7109375" style="6" customWidth="1"/>
    <col min="6576" max="6576" width="49.85546875" style="6" customWidth="1"/>
    <col min="6577" max="6577" width="14.5703125" style="6" customWidth="1"/>
    <col min="6578" max="6578" width="13.7109375" style="6" customWidth="1"/>
    <col min="6579" max="6579" width="13.42578125" style="6" customWidth="1"/>
    <col min="6580" max="6580" width="15.42578125" style="6" customWidth="1"/>
    <col min="6581" max="6582" width="10.28515625" style="6" bestFit="1" customWidth="1"/>
    <col min="6583" max="6827" width="9.140625" style="6"/>
    <col min="6828" max="6828" width="5" style="6" customWidth="1"/>
    <col min="6829" max="6829" width="4.7109375" style="6" customWidth="1"/>
    <col min="6830" max="6830" width="5" style="6" customWidth="1"/>
    <col min="6831" max="6831" width="19.7109375" style="6" customWidth="1"/>
    <col min="6832" max="6832" width="49.85546875" style="6" customWidth="1"/>
    <col min="6833" max="6833" width="14.5703125" style="6" customWidth="1"/>
    <col min="6834" max="6834" width="13.7109375" style="6" customWidth="1"/>
    <col min="6835" max="6835" width="13.42578125" style="6" customWidth="1"/>
    <col min="6836" max="6836" width="15.42578125" style="6" customWidth="1"/>
    <col min="6837" max="6838" width="10.28515625" style="6" bestFit="1" customWidth="1"/>
    <col min="6839" max="7083" width="9.140625" style="6"/>
    <col min="7084" max="7084" width="5" style="6" customWidth="1"/>
    <col min="7085" max="7085" width="4.7109375" style="6" customWidth="1"/>
    <col min="7086" max="7086" width="5" style="6" customWidth="1"/>
    <col min="7087" max="7087" width="19.7109375" style="6" customWidth="1"/>
    <col min="7088" max="7088" width="49.85546875" style="6" customWidth="1"/>
    <col min="7089" max="7089" width="14.5703125" style="6" customWidth="1"/>
    <col min="7090" max="7090" width="13.7109375" style="6" customWidth="1"/>
    <col min="7091" max="7091" width="13.42578125" style="6" customWidth="1"/>
    <col min="7092" max="7092" width="15.42578125" style="6" customWidth="1"/>
    <col min="7093" max="7094" width="10.28515625" style="6" bestFit="1" customWidth="1"/>
    <col min="7095" max="7339" width="9.140625" style="6"/>
    <col min="7340" max="7340" width="5" style="6" customWidth="1"/>
    <col min="7341" max="7341" width="4.7109375" style="6" customWidth="1"/>
    <col min="7342" max="7342" width="5" style="6" customWidth="1"/>
    <col min="7343" max="7343" width="19.7109375" style="6" customWidth="1"/>
    <col min="7344" max="7344" width="49.85546875" style="6" customWidth="1"/>
    <col min="7345" max="7345" width="14.5703125" style="6" customWidth="1"/>
    <col min="7346" max="7346" width="13.7109375" style="6" customWidth="1"/>
    <col min="7347" max="7347" width="13.42578125" style="6" customWidth="1"/>
    <col min="7348" max="7348" width="15.42578125" style="6" customWidth="1"/>
    <col min="7349" max="7350" width="10.28515625" style="6" bestFit="1" customWidth="1"/>
    <col min="7351" max="7595" width="9.140625" style="6"/>
    <col min="7596" max="7596" width="5" style="6" customWidth="1"/>
    <col min="7597" max="7597" width="4.7109375" style="6" customWidth="1"/>
    <col min="7598" max="7598" width="5" style="6" customWidth="1"/>
    <col min="7599" max="7599" width="19.7109375" style="6" customWidth="1"/>
    <col min="7600" max="7600" width="49.85546875" style="6" customWidth="1"/>
    <col min="7601" max="7601" width="14.5703125" style="6" customWidth="1"/>
    <col min="7602" max="7602" width="13.7109375" style="6" customWidth="1"/>
    <col min="7603" max="7603" width="13.42578125" style="6" customWidth="1"/>
    <col min="7604" max="7604" width="15.42578125" style="6" customWidth="1"/>
    <col min="7605" max="7606" width="10.28515625" style="6" bestFit="1" customWidth="1"/>
    <col min="7607" max="7851" width="9.140625" style="6"/>
    <col min="7852" max="7852" width="5" style="6" customWidth="1"/>
    <col min="7853" max="7853" width="4.7109375" style="6" customWidth="1"/>
    <col min="7854" max="7854" width="5" style="6" customWidth="1"/>
    <col min="7855" max="7855" width="19.7109375" style="6" customWidth="1"/>
    <col min="7856" max="7856" width="49.85546875" style="6" customWidth="1"/>
    <col min="7857" max="7857" width="14.5703125" style="6" customWidth="1"/>
    <col min="7858" max="7858" width="13.7109375" style="6" customWidth="1"/>
    <col min="7859" max="7859" width="13.42578125" style="6" customWidth="1"/>
    <col min="7860" max="7860" width="15.42578125" style="6" customWidth="1"/>
    <col min="7861" max="7862" width="10.28515625" style="6" bestFit="1" customWidth="1"/>
    <col min="7863" max="8107" width="9.140625" style="6"/>
    <col min="8108" max="8108" width="5" style="6" customWidth="1"/>
    <col min="8109" max="8109" width="4.7109375" style="6" customWidth="1"/>
    <col min="8110" max="8110" width="5" style="6" customWidth="1"/>
    <col min="8111" max="8111" width="19.7109375" style="6" customWidth="1"/>
    <col min="8112" max="8112" width="49.85546875" style="6" customWidth="1"/>
    <col min="8113" max="8113" width="14.5703125" style="6" customWidth="1"/>
    <col min="8114" max="8114" width="13.7109375" style="6" customWidth="1"/>
    <col min="8115" max="8115" width="13.42578125" style="6" customWidth="1"/>
    <col min="8116" max="8116" width="15.42578125" style="6" customWidth="1"/>
    <col min="8117" max="8118" width="10.28515625" style="6" bestFit="1" customWidth="1"/>
    <col min="8119" max="8363" width="9.140625" style="6"/>
    <col min="8364" max="8364" width="5" style="6" customWidth="1"/>
    <col min="8365" max="8365" width="4.7109375" style="6" customWidth="1"/>
    <col min="8366" max="8366" width="5" style="6" customWidth="1"/>
    <col min="8367" max="8367" width="19.7109375" style="6" customWidth="1"/>
    <col min="8368" max="8368" width="49.85546875" style="6" customWidth="1"/>
    <col min="8369" max="8369" width="14.5703125" style="6" customWidth="1"/>
    <col min="8370" max="8370" width="13.7109375" style="6" customWidth="1"/>
    <col min="8371" max="8371" width="13.42578125" style="6" customWidth="1"/>
    <col min="8372" max="8372" width="15.42578125" style="6" customWidth="1"/>
    <col min="8373" max="8374" width="10.28515625" style="6" bestFit="1" customWidth="1"/>
    <col min="8375" max="8619" width="9.140625" style="6"/>
    <col min="8620" max="8620" width="5" style="6" customWidth="1"/>
    <col min="8621" max="8621" width="4.7109375" style="6" customWidth="1"/>
    <col min="8622" max="8622" width="5" style="6" customWidth="1"/>
    <col min="8623" max="8623" width="19.7109375" style="6" customWidth="1"/>
    <col min="8624" max="8624" width="49.85546875" style="6" customWidth="1"/>
    <col min="8625" max="8625" width="14.5703125" style="6" customWidth="1"/>
    <col min="8626" max="8626" width="13.7109375" style="6" customWidth="1"/>
    <col min="8627" max="8627" width="13.42578125" style="6" customWidth="1"/>
    <col min="8628" max="8628" width="15.42578125" style="6" customWidth="1"/>
    <col min="8629" max="8630" width="10.28515625" style="6" bestFit="1" customWidth="1"/>
    <col min="8631" max="8875" width="9.140625" style="6"/>
    <col min="8876" max="8876" width="5" style="6" customWidth="1"/>
    <col min="8877" max="8877" width="4.7109375" style="6" customWidth="1"/>
    <col min="8878" max="8878" width="5" style="6" customWidth="1"/>
    <col min="8879" max="8879" width="19.7109375" style="6" customWidth="1"/>
    <col min="8880" max="8880" width="49.85546875" style="6" customWidth="1"/>
    <col min="8881" max="8881" width="14.5703125" style="6" customWidth="1"/>
    <col min="8882" max="8882" width="13.7109375" style="6" customWidth="1"/>
    <col min="8883" max="8883" width="13.42578125" style="6" customWidth="1"/>
    <col min="8884" max="8884" width="15.42578125" style="6" customWidth="1"/>
    <col min="8885" max="8886" width="10.28515625" style="6" bestFit="1" customWidth="1"/>
    <col min="8887" max="9131" width="9.140625" style="6"/>
    <col min="9132" max="9132" width="5" style="6" customWidth="1"/>
    <col min="9133" max="9133" width="4.7109375" style="6" customWidth="1"/>
    <col min="9134" max="9134" width="5" style="6" customWidth="1"/>
    <col min="9135" max="9135" width="19.7109375" style="6" customWidth="1"/>
    <col min="9136" max="9136" width="49.85546875" style="6" customWidth="1"/>
    <col min="9137" max="9137" width="14.5703125" style="6" customWidth="1"/>
    <col min="9138" max="9138" width="13.7109375" style="6" customWidth="1"/>
    <col min="9139" max="9139" width="13.42578125" style="6" customWidth="1"/>
    <col min="9140" max="9140" width="15.42578125" style="6" customWidth="1"/>
    <col min="9141" max="9142" width="10.28515625" style="6" bestFit="1" customWidth="1"/>
    <col min="9143" max="9387" width="9.140625" style="6"/>
    <col min="9388" max="9388" width="5" style="6" customWidth="1"/>
    <col min="9389" max="9389" width="4.7109375" style="6" customWidth="1"/>
    <col min="9390" max="9390" width="5" style="6" customWidth="1"/>
    <col min="9391" max="9391" width="19.7109375" style="6" customWidth="1"/>
    <col min="9392" max="9392" width="49.85546875" style="6" customWidth="1"/>
    <col min="9393" max="9393" width="14.5703125" style="6" customWidth="1"/>
    <col min="9394" max="9394" width="13.7109375" style="6" customWidth="1"/>
    <col min="9395" max="9395" width="13.42578125" style="6" customWidth="1"/>
    <col min="9396" max="9396" width="15.42578125" style="6" customWidth="1"/>
    <col min="9397" max="9398" width="10.28515625" style="6" bestFit="1" customWidth="1"/>
    <col min="9399" max="9643" width="9.140625" style="6"/>
    <col min="9644" max="9644" width="5" style="6" customWidth="1"/>
    <col min="9645" max="9645" width="4.7109375" style="6" customWidth="1"/>
    <col min="9646" max="9646" width="5" style="6" customWidth="1"/>
    <col min="9647" max="9647" width="19.7109375" style="6" customWidth="1"/>
    <col min="9648" max="9648" width="49.85546875" style="6" customWidth="1"/>
    <col min="9649" max="9649" width="14.5703125" style="6" customWidth="1"/>
    <col min="9650" max="9650" width="13.7109375" style="6" customWidth="1"/>
    <col min="9651" max="9651" width="13.42578125" style="6" customWidth="1"/>
    <col min="9652" max="9652" width="15.42578125" style="6" customWidth="1"/>
    <col min="9653" max="9654" width="10.28515625" style="6" bestFit="1" customWidth="1"/>
    <col min="9655" max="9899" width="9.140625" style="6"/>
    <col min="9900" max="9900" width="5" style="6" customWidth="1"/>
    <col min="9901" max="9901" width="4.7109375" style="6" customWidth="1"/>
    <col min="9902" max="9902" width="5" style="6" customWidth="1"/>
    <col min="9903" max="9903" width="19.7109375" style="6" customWidth="1"/>
    <col min="9904" max="9904" width="49.85546875" style="6" customWidth="1"/>
    <col min="9905" max="9905" width="14.5703125" style="6" customWidth="1"/>
    <col min="9906" max="9906" width="13.7109375" style="6" customWidth="1"/>
    <col min="9907" max="9907" width="13.42578125" style="6" customWidth="1"/>
    <col min="9908" max="9908" width="15.42578125" style="6" customWidth="1"/>
    <col min="9909" max="9910" width="10.28515625" style="6" bestFit="1" customWidth="1"/>
    <col min="9911" max="10155" width="9.140625" style="6"/>
    <col min="10156" max="10156" width="5" style="6" customWidth="1"/>
    <col min="10157" max="10157" width="4.7109375" style="6" customWidth="1"/>
    <col min="10158" max="10158" width="5" style="6" customWidth="1"/>
    <col min="10159" max="10159" width="19.7109375" style="6" customWidth="1"/>
    <col min="10160" max="10160" width="49.85546875" style="6" customWidth="1"/>
    <col min="10161" max="10161" width="14.5703125" style="6" customWidth="1"/>
    <col min="10162" max="10162" width="13.7109375" style="6" customWidth="1"/>
    <col min="10163" max="10163" width="13.42578125" style="6" customWidth="1"/>
    <col min="10164" max="10164" width="15.42578125" style="6" customWidth="1"/>
    <col min="10165" max="10166" width="10.28515625" style="6" bestFit="1" customWidth="1"/>
    <col min="10167" max="10411" width="9.140625" style="6"/>
    <col min="10412" max="10412" width="5" style="6" customWidth="1"/>
    <col min="10413" max="10413" width="4.7109375" style="6" customWidth="1"/>
    <col min="10414" max="10414" width="5" style="6" customWidth="1"/>
    <col min="10415" max="10415" width="19.7109375" style="6" customWidth="1"/>
    <col min="10416" max="10416" width="49.85546875" style="6" customWidth="1"/>
    <col min="10417" max="10417" width="14.5703125" style="6" customWidth="1"/>
    <col min="10418" max="10418" width="13.7109375" style="6" customWidth="1"/>
    <col min="10419" max="10419" width="13.42578125" style="6" customWidth="1"/>
    <col min="10420" max="10420" width="15.42578125" style="6" customWidth="1"/>
    <col min="10421" max="10422" width="10.28515625" style="6" bestFit="1" customWidth="1"/>
    <col min="10423" max="10667" width="9.140625" style="6"/>
    <col min="10668" max="10668" width="5" style="6" customWidth="1"/>
    <col min="10669" max="10669" width="4.7109375" style="6" customWidth="1"/>
    <col min="10670" max="10670" width="5" style="6" customWidth="1"/>
    <col min="10671" max="10671" width="19.7109375" style="6" customWidth="1"/>
    <col min="10672" max="10672" width="49.85546875" style="6" customWidth="1"/>
    <col min="10673" max="10673" width="14.5703125" style="6" customWidth="1"/>
    <col min="10674" max="10674" width="13.7109375" style="6" customWidth="1"/>
    <col min="10675" max="10675" width="13.42578125" style="6" customWidth="1"/>
    <col min="10676" max="10676" width="15.42578125" style="6" customWidth="1"/>
    <col min="10677" max="10678" width="10.28515625" style="6" bestFit="1" customWidth="1"/>
    <col min="10679" max="10923" width="9.140625" style="6"/>
    <col min="10924" max="10924" width="5" style="6" customWidth="1"/>
    <col min="10925" max="10925" width="4.7109375" style="6" customWidth="1"/>
    <col min="10926" max="10926" width="5" style="6" customWidth="1"/>
    <col min="10927" max="10927" width="19.7109375" style="6" customWidth="1"/>
    <col min="10928" max="10928" width="49.85546875" style="6" customWidth="1"/>
    <col min="10929" max="10929" width="14.5703125" style="6" customWidth="1"/>
    <col min="10930" max="10930" width="13.7109375" style="6" customWidth="1"/>
    <col min="10931" max="10931" width="13.42578125" style="6" customWidth="1"/>
    <col min="10932" max="10932" width="15.42578125" style="6" customWidth="1"/>
    <col min="10933" max="10934" width="10.28515625" style="6" bestFit="1" customWidth="1"/>
    <col min="10935" max="11179" width="9.140625" style="6"/>
    <col min="11180" max="11180" width="5" style="6" customWidth="1"/>
    <col min="11181" max="11181" width="4.7109375" style="6" customWidth="1"/>
    <col min="11182" max="11182" width="5" style="6" customWidth="1"/>
    <col min="11183" max="11183" width="19.7109375" style="6" customWidth="1"/>
    <col min="11184" max="11184" width="49.85546875" style="6" customWidth="1"/>
    <col min="11185" max="11185" width="14.5703125" style="6" customWidth="1"/>
    <col min="11186" max="11186" width="13.7109375" style="6" customWidth="1"/>
    <col min="11187" max="11187" width="13.42578125" style="6" customWidth="1"/>
    <col min="11188" max="11188" width="15.42578125" style="6" customWidth="1"/>
    <col min="11189" max="11190" width="10.28515625" style="6" bestFit="1" customWidth="1"/>
    <col min="11191" max="11435" width="9.140625" style="6"/>
    <col min="11436" max="11436" width="5" style="6" customWidth="1"/>
    <col min="11437" max="11437" width="4.7109375" style="6" customWidth="1"/>
    <col min="11438" max="11438" width="5" style="6" customWidth="1"/>
    <col min="11439" max="11439" width="19.7109375" style="6" customWidth="1"/>
    <col min="11440" max="11440" width="49.85546875" style="6" customWidth="1"/>
    <col min="11441" max="11441" width="14.5703125" style="6" customWidth="1"/>
    <col min="11442" max="11442" width="13.7109375" style="6" customWidth="1"/>
    <col min="11443" max="11443" width="13.42578125" style="6" customWidth="1"/>
    <col min="11444" max="11444" width="15.42578125" style="6" customWidth="1"/>
    <col min="11445" max="11446" width="10.28515625" style="6" bestFit="1" customWidth="1"/>
    <col min="11447" max="11691" width="9.140625" style="6"/>
    <col min="11692" max="11692" width="5" style="6" customWidth="1"/>
    <col min="11693" max="11693" width="4.7109375" style="6" customWidth="1"/>
    <col min="11694" max="11694" width="5" style="6" customWidth="1"/>
    <col min="11695" max="11695" width="19.7109375" style="6" customWidth="1"/>
    <col min="11696" max="11696" width="49.85546875" style="6" customWidth="1"/>
    <col min="11697" max="11697" width="14.5703125" style="6" customWidth="1"/>
    <col min="11698" max="11698" width="13.7109375" style="6" customWidth="1"/>
    <col min="11699" max="11699" width="13.42578125" style="6" customWidth="1"/>
    <col min="11700" max="11700" width="15.42578125" style="6" customWidth="1"/>
    <col min="11701" max="11702" width="10.28515625" style="6" bestFit="1" customWidth="1"/>
    <col min="11703" max="11947" width="9.140625" style="6"/>
    <col min="11948" max="11948" width="5" style="6" customWidth="1"/>
    <col min="11949" max="11949" width="4.7109375" style="6" customWidth="1"/>
    <col min="11950" max="11950" width="5" style="6" customWidth="1"/>
    <col min="11951" max="11951" width="19.7109375" style="6" customWidth="1"/>
    <col min="11952" max="11952" width="49.85546875" style="6" customWidth="1"/>
    <col min="11953" max="11953" width="14.5703125" style="6" customWidth="1"/>
    <col min="11954" max="11954" width="13.7109375" style="6" customWidth="1"/>
    <col min="11955" max="11955" width="13.42578125" style="6" customWidth="1"/>
    <col min="11956" max="11956" width="15.42578125" style="6" customWidth="1"/>
    <col min="11957" max="11958" width="10.28515625" style="6" bestFit="1" customWidth="1"/>
    <col min="11959" max="12203" width="9.140625" style="6"/>
    <col min="12204" max="12204" width="5" style="6" customWidth="1"/>
    <col min="12205" max="12205" width="4.7109375" style="6" customWidth="1"/>
    <col min="12206" max="12206" width="5" style="6" customWidth="1"/>
    <col min="12207" max="12207" width="19.7109375" style="6" customWidth="1"/>
    <col min="12208" max="12208" width="49.85546875" style="6" customWidth="1"/>
    <col min="12209" max="12209" width="14.5703125" style="6" customWidth="1"/>
    <col min="12210" max="12210" width="13.7109375" style="6" customWidth="1"/>
    <col min="12211" max="12211" width="13.42578125" style="6" customWidth="1"/>
    <col min="12212" max="12212" width="15.42578125" style="6" customWidth="1"/>
    <col min="12213" max="12214" width="10.28515625" style="6" bestFit="1" customWidth="1"/>
    <col min="12215" max="12459" width="9.140625" style="6"/>
    <col min="12460" max="12460" width="5" style="6" customWidth="1"/>
    <col min="12461" max="12461" width="4.7109375" style="6" customWidth="1"/>
    <col min="12462" max="12462" width="5" style="6" customWidth="1"/>
    <col min="12463" max="12463" width="19.7109375" style="6" customWidth="1"/>
    <col min="12464" max="12464" width="49.85546875" style="6" customWidth="1"/>
    <col min="12465" max="12465" width="14.5703125" style="6" customWidth="1"/>
    <col min="12466" max="12466" width="13.7109375" style="6" customWidth="1"/>
    <col min="12467" max="12467" width="13.42578125" style="6" customWidth="1"/>
    <col min="12468" max="12468" width="15.42578125" style="6" customWidth="1"/>
    <col min="12469" max="12470" width="10.28515625" style="6" bestFit="1" customWidth="1"/>
    <col min="12471" max="12715" width="9.140625" style="6"/>
    <col min="12716" max="12716" width="5" style="6" customWidth="1"/>
    <col min="12717" max="12717" width="4.7109375" style="6" customWidth="1"/>
    <col min="12718" max="12718" width="5" style="6" customWidth="1"/>
    <col min="12719" max="12719" width="19.7109375" style="6" customWidth="1"/>
    <col min="12720" max="12720" width="49.85546875" style="6" customWidth="1"/>
    <col min="12721" max="12721" width="14.5703125" style="6" customWidth="1"/>
    <col min="12722" max="12722" width="13.7109375" style="6" customWidth="1"/>
    <col min="12723" max="12723" width="13.42578125" style="6" customWidth="1"/>
    <col min="12724" max="12724" width="15.42578125" style="6" customWidth="1"/>
    <col min="12725" max="12726" width="10.28515625" style="6" bestFit="1" customWidth="1"/>
    <col min="12727" max="12971" width="9.140625" style="6"/>
    <col min="12972" max="12972" width="5" style="6" customWidth="1"/>
    <col min="12973" max="12973" width="4.7109375" style="6" customWidth="1"/>
    <col min="12974" max="12974" width="5" style="6" customWidth="1"/>
    <col min="12975" max="12975" width="19.7109375" style="6" customWidth="1"/>
    <col min="12976" max="12976" width="49.85546875" style="6" customWidth="1"/>
    <col min="12977" max="12977" width="14.5703125" style="6" customWidth="1"/>
    <col min="12978" max="12978" width="13.7109375" style="6" customWidth="1"/>
    <col min="12979" max="12979" width="13.42578125" style="6" customWidth="1"/>
    <col min="12980" max="12980" width="15.42578125" style="6" customWidth="1"/>
    <col min="12981" max="12982" width="10.28515625" style="6" bestFit="1" customWidth="1"/>
    <col min="12983" max="13227" width="9.140625" style="6"/>
    <col min="13228" max="13228" width="5" style="6" customWidth="1"/>
    <col min="13229" max="13229" width="4.7109375" style="6" customWidth="1"/>
    <col min="13230" max="13230" width="5" style="6" customWidth="1"/>
    <col min="13231" max="13231" width="19.7109375" style="6" customWidth="1"/>
    <col min="13232" max="13232" width="49.85546875" style="6" customWidth="1"/>
    <col min="13233" max="13233" width="14.5703125" style="6" customWidth="1"/>
    <col min="13234" max="13234" width="13.7109375" style="6" customWidth="1"/>
    <col min="13235" max="13235" width="13.42578125" style="6" customWidth="1"/>
    <col min="13236" max="13236" width="15.42578125" style="6" customWidth="1"/>
    <col min="13237" max="13238" width="10.28515625" style="6" bestFit="1" customWidth="1"/>
    <col min="13239" max="13483" width="9.140625" style="6"/>
    <col min="13484" max="13484" width="5" style="6" customWidth="1"/>
    <col min="13485" max="13485" width="4.7109375" style="6" customWidth="1"/>
    <col min="13486" max="13486" width="5" style="6" customWidth="1"/>
    <col min="13487" max="13487" width="19.7109375" style="6" customWidth="1"/>
    <col min="13488" max="13488" width="49.85546875" style="6" customWidth="1"/>
    <col min="13489" max="13489" width="14.5703125" style="6" customWidth="1"/>
    <col min="13490" max="13490" width="13.7109375" style="6" customWidth="1"/>
    <col min="13491" max="13491" width="13.42578125" style="6" customWidth="1"/>
    <col min="13492" max="13492" width="15.42578125" style="6" customWidth="1"/>
    <col min="13493" max="13494" width="10.28515625" style="6" bestFit="1" customWidth="1"/>
    <col min="13495" max="13739" width="9.140625" style="6"/>
    <col min="13740" max="13740" width="5" style="6" customWidth="1"/>
    <col min="13741" max="13741" width="4.7109375" style="6" customWidth="1"/>
    <col min="13742" max="13742" width="5" style="6" customWidth="1"/>
    <col min="13743" max="13743" width="19.7109375" style="6" customWidth="1"/>
    <col min="13744" max="13744" width="49.85546875" style="6" customWidth="1"/>
    <col min="13745" max="13745" width="14.5703125" style="6" customWidth="1"/>
    <col min="13746" max="13746" width="13.7109375" style="6" customWidth="1"/>
    <col min="13747" max="13747" width="13.42578125" style="6" customWidth="1"/>
    <col min="13748" max="13748" width="15.42578125" style="6" customWidth="1"/>
    <col min="13749" max="13750" width="10.28515625" style="6" bestFit="1" customWidth="1"/>
    <col min="13751" max="13995" width="9.140625" style="6"/>
    <col min="13996" max="13996" width="5" style="6" customWidth="1"/>
    <col min="13997" max="13997" width="4.7109375" style="6" customWidth="1"/>
    <col min="13998" max="13998" width="5" style="6" customWidth="1"/>
    <col min="13999" max="13999" width="19.7109375" style="6" customWidth="1"/>
    <col min="14000" max="14000" width="49.85546875" style="6" customWidth="1"/>
    <col min="14001" max="14001" width="14.5703125" style="6" customWidth="1"/>
    <col min="14002" max="14002" width="13.7109375" style="6" customWidth="1"/>
    <col min="14003" max="14003" width="13.42578125" style="6" customWidth="1"/>
    <col min="14004" max="14004" width="15.42578125" style="6" customWidth="1"/>
    <col min="14005" max="14006" width="10.28515625" style="6" bestFit="1" customWidth="1"/>
    <col min="14007" max="14251" width="9.140625" style="6"/>
    <col min="14252" max="14252" width="5" style="6" customWidth="1"/>
    <col min="14253" max="14253" width="4.7109375" style="6" customWidth="1"/>
    <col min="14254" max="14254" width="5" style="6" customWidth="1"/>
    <col min="14255" max="14255" width="19.7109375" style="6" customWidth="1"/>
    <col min="14256" max="14256" width="49.85546875" style="6" customWidth="1"/>
    <col min="14257" max="14257" width="14.5703125" style="6" customWidth="1"/>
    <col min="14258" max="14258" width="13.7109375" style="6" customWidth="1"/>
    <col min="14259" max="14259" width="13.42578125" style="6" customWidth="1"/>
    <col min="14260" max="14260" width="15.42578125" style="6" customWidth="1"/>
    <col min="14261" max="14262" width="10.28515625" style="6" bestFit="1" customWidth="1"/>
    <col min="14263" max="14507" width="9.140625" style="6"/>
    <col min="14508" max="14508" width="5" style="6" customWidth="1"/>
    <col min="14509" max="14509" width="4.7109375" style="6" customWidth="1"/>
    <col min="14510" max="14510" width="5" style="6" customWidth="1"/>
    <col min="14511" max="14511" width="19.7109375" style="6" customWidth="1"/>
    <col min="14512" max="14512" width="49.85546875" style="6" customWidth="1"/>
    <col min="14513" max="14513" width="14.5703125" style="6" customWidth="1"/>
    <col min="14514" max="14514" width="13.7109375" style="6" customWidth="1"/>
    <col min="14515" max="14515" width="13.42578125" style="6" customWidth="1"/>
    <col min="14516" max="14516" width="15.42578125" style="6" customWidth="1"/>
    <col min="14517" max="14518" width="10.28515625" style="6" bestFit="1" customWidth="1"/>
    <col min="14519" max="14763" width="9.140625" style="6"/>
    <col min="14764" max="14764" width="5" style="6" customWidth="1"/>
    <col min="14765" max="14765" width="4.7109375" style="6" customWidth="1"/>
    <col min="14766" max="14766" width="5" style="6" customWidth="1"/>
    <col min="14767" max="14767" width="19.7109375" style="6" customWidth="1"/>
    <col min="14768" max="14768" width="49.85546875" style="6" customWidth="1"/>
    <col min="14769" max="14769" width="14.5703125" style="6" customWidth="1"/>
    <col min="14770" max="14770" width="13.7109375" style="6" customWidth="1"/>
    <col min="14771" max="14771" width="13.42578125" style="6" customWidth="1"/>
    <col min="14772" max="14772" width="15.42578125" style="6" customWidth="1"/>
    <col min="14773" max="14774" width="10.28515625" style="6" bestFit="1" customWidth="1"/>
    <col min="14775" max="15019" width="9.140625" style="6"/>
    <col min="15020" max="15020" width="5" style="6" customWidth="1"/>
    <col min="15021" max="15021" width="4.7109375" style="6" customWidth="1"/>
    <col min="15022" max="15022" width="5" style="6" customWidth="1"/>
    <col min="15023" max="15023" width="19.7109375" style="6" customWidth="1"/>
    <col min="15024" max="15024" width="49.85546875" style="6" customWidth="1"/>
    <col min="15025" max="15025" width="14.5703125" style="6" customWidth="1"/>
    <col min="15026" max="15026" width="13.7109375" style="6" customWidth="1"/>
    <col min="15027" max="15027" width="13.42578125" style="6" customWidth="1"/>
    <col min="15028" max="15028" width="15.42578125" style="6" customWidth="1"/>
    <col min="15029" max="15030" width="10.28515625" style="6" bestFit="1" customWidth="1"/>
    <col min="15031" max="15275" width="9.140625" style="6"/>
    <col min="15276" max="15276" width="5" style="6" customWidth="1"/>
    <col min="15277" max="15277" width="4.7109375" style="6" customWidth="1"/>
    <col min="15278" max="15278" width="5" style="6" customWidth="1"/>
    <col min="15279" max="15279" width="19.7109375" style="6" customWidth="1"/>
    <col min="15280" max="15280" width="49.85546875" style="6" customWidth="1"/>
    <col min="15281" max="15281" width="14.5703125" style="6" customWidth="1"/>
    <col min="15282" max="15282" width="13.7109375" style="6" customWidth="1"/>
    <col min="15283" max="15283" width="13.42578125" style="6" customWidth="1"/>
    <col min="15284" max="15284" width="15.42578125" style="6" customWidth="1"/>
    <col min="15285" max="15286" width="10.28515625" style="6" bestFit="1" customWidth="1"/>
    <col min="15287" max="15531" width="9.140625" style="6"/>
    <col min="15532" max="15532" width="5" style="6" customWidth="1"/>
    <col min="15533" max="15533" width="4.7109375" style="6" customWidth="1"/>
    <col min="15534" max="15534" width="5" style="6" customWidth="1"/>
    <col min="15535" max="15535" width="19.7109375" style="6" customWidth="1"/>
    <col min="15536" max="15536" width="49.85546875" style="6" customWidth="1"/>
    <col min="15537" max="15537" width="14.5703125" style="6" customWidth="1"/>
    <col min="15538" max="15538" width="13.7109375" style="6" customWidth="1"/>
    <col min="15539" max="15539" width="13.42578125" style="6" customWidth="1"/>
    <col min="15540" max="15540" width="15.42578125" style="6" customWidth="1"/>
    <col min="15541" max="15542" width="10.28515625" style="6" bestFit="1" customWidth="1"/>
    <col min="15543" max="15787" width="9.140625" style="6"/>
    <col min="15788" max="15788" width="5" style="6" customWidth="1"/>
    <col min="15789" max="15789" width="4.7109375" style="6" customWidth="1"/>
    <col min="15790" max="15790" width="5" style="6" customWidth="1"/>
    <col min="15791" max="15791" width="19.7109375" style="6" customWidth="1"/>
    <col min="15792" max="15792" width="49.85546875" style="6" customWidth="1"/>
    <col min="15793" max="15793" width="14.5703125" style="6" customWidth="1"/>
    <col min="15794" max="15794" width="13.7109375" style="6" customWidth="1"/>
    <col min="15795" max="15795" width="13.42578125" style="6" customWidth="1"/>
    <col min="15796" max="15796" width="15.42578125" style="6" customWidth="1"/>
    <col min="15797" max="15798" width="10.28515625" style="6" bestFit="1" customWidth="1"/>
    <col min="15799" max="16043" width="9.140625" style="6"/>
    <col min="16044" max="16044" width="5" style="6" customWidth="1"/>
    <col min="16045" max="16045" width="4.7109375" style="6" customWidth="1"/>
    <col min="16046" max="16046" width="5" style="6" customWidth="1"/>
    <col min="16047" max="16047" width="19.7109375" style="6" customWidth="1"/>
    <col min="16048" max="16048" width="49.85546875" style="6" customWidth="1"/>
    <col min="16049" max="16049" width="14.5703125" style="6" customWidth="1"/>
    <col min="16050" max="16050" width="13.7109375" style="6" customWidth="1"/>
    <col min="16051" max="16051" width="13.42578125" style="6" customWidth="1"/>
    <col min="16052" max="16052" width="15.42578125" style="6" customWidth="1"/>
    <col min="16053" max="16054" width="10.28515625" style="6" bestFit="1" customWidth="1"/>
    <col min="16055" max="16384" width="9.140625" style="6"/>
  </cols>
  <sheetData>
    <row r="1" spans="1:4">
      <c r="B1" s="6" t="s">
        <v>46</v>
      </c>
      <c r="D1" s="31" t="s">
        <v>62</v>
      </c>
    </row>
    <row r="2" spans="1:4">
      <c r="C2" s="7"/>
      <c r="D2" s="31" t="s">
        <v>63</v>
      </c>
    </row>
    <row r="3" spans="1:4">
      <c r="C3" s="7"/>
      <c r="D3" s="32" t="s">
        <v>45</v>
      </c>
    </row>
    <row r="4" spans="1:4">
      <c r="B4" s="8"/>
      <c r="C4" s="8"/>
      <c r="D4" s="8"/>
    </row>
    <row r="5" spans="1:4" ht="73.150000000000006" customHeight="1">
      <c r="A5" s="164" t="s">
        <v>64</v>
      </c>
      <c r="B5" s="164"/>
      <c r="C5" s="164"/>
      <c r="D5" s="164"/>
    </row>
    <row r="6" spans="1:4">
      <c r="B6" s="11"/>
      <c r="C6" s="11"/>
      <c r="D6" s="11" t="s">
        <v>60</v>
      </c>
    </row>
    <row r="7" spans="1:4" s="9" customFormat="1" ht="105" customHeight="1">
      <c r="A7" s="165" t="s">
        <v>47</v>
      </c>
      <c r="B7" s="166"/>
      <c r="C7" s="167" t="s">
        <v>48</v>
      </c>
      <c r="D7" s="67" t="s">
        <v>73</v>
      </c>
    </row>
    <row r="8" spans="1:4" s="9" customFormat="1">
      <c r="A8" s="67" t="s">
        <v>49</v>
      </c>
      <c r="B8" s="67" t="s">
        <v>50</v>
      </c>
      <c r="C8" s="168"/>
      <c r="D8" s="67" t="s">
        <v>0</v>
      </c>
    </row>
    <row r="9" spans="1:4" s="9" customFormat="1">
      <c r="A9" s="38"/>
      <c r="B9" s="38"/>
      <c r="C9" s="38" t="s">
        <v>51</v>
      </c>
      <c r="D9" s="49">
        <f t="shared" ref="D9" si="0">+D11</f>
        <v>0</v>
      </c>
    </row>
    <row r="10" spans="1:4" s="9" customFormat="1">
      <c r="A10" s="38"/>
      <c r="B10" s="38"/>
      <c r="C10" s="38" t="s">
        <v>52</v>
      </c>
      <c r="D10" s="49"/>
    </row>
    <row r="11" spans="1:4" s="10" customFormat="1">
      <c r="A11" s="41"/>
      <c r="B11" s="48"/>
      <c r="C11" s="38" t="s">
        <v>57</v>
      </c>
      <c r="D11" s="49">
        <f t="shared" ref="D11" si="1">+D13</f>
        <v>0</v>
      </c>
    </row>
    <row r="12" spans="1:4" s="10" customFormat="1">
      <c r="A12" s="41"/>
      <c r="B12" s="38"/>
      <c r="C12" s="38" t="s">
        <v>58</v>
      </c>
      <c r="D12" s="49"/>
    </row>
    <row r="13" spans="1:4">
      <c r="A13" s="36"/>
      <c r="B13" s="38"/>
      <c r="C13" s="38" t="s">
        <v>20</v>
      </c>
      <c r="D13" s="49">
        <f t="shared" ref="D13" si="2">+D15</f>
        <v>0</v>
      </c>
    </row>
    <row r="14" spans="1:4">
      <c r="A14" s="36"/>
      <c r="B14" s="38"/>
      <c r="C14" s="38" t="s">
        <v>53</v>
      </c>
      <c r="D14" s="49"/>
    </row>
    <row r="15" spans="1:4">
      <c r="A15" s="47">
        <v>1212</v>
      </c>
      <c r="B15" s="36"/>
      <c r="C15" s="38" t="s">
        <v>21</v>
      </c>
      <c r="D15" s="49">
        <f t="shared" ref="D15" si="3">+D17</f>
        <v>0</v>
      </c>
    </row>
    <row r="16" spans="1:4" s="10" customFormat="1">
      <c r="A16" s="38"/>
      <c r="B16" s="38"/>
      <c r="C16" s="38" t="s">
        <v>58</v>
      </c>
      <c r="D16" s="49"/>
    </row>
    <row r="17" spans="1:6" ht="34.5">
      <c r="A17" s="38"/>
      <c r="B17" s="47">
        <v>12007</v>
      </c>
      <c r="C17" s="38" t="s">
        <v>54</v>
      </c>
      <c r="D17" s="49">
        <v>0</v>
      </c>
    </row>
    <row r="18" spans="1:6" s="10" customFormat="1">
      <c r="A18" s="17"/>
      <c r="B18" s="17"/>
      <c r="C18" s="17" t="s">
        <v>25</v>
      </c>
      <c r="D18" s="17"/>
    </row>
    <row r="19" spans="1:6">
      <c r="A19" s="18"/>
      <c r="B19" s="16"/>
      <c r="C19" s="53" t="s">
        <v>59</v>
      </c>
      <c r="D19" s="114">
        <f>-(D20+D27+D30+D44+D81+D111+D120+D126+D141+D150)</f>
        <v>-2149094.25</v>
      </c>
    </row>
    <row r="20" spans="1:6">
      <c r="A20" s="75"/>
      <c r="B20" s="76"/>
      <c r="C20" s="112" t="s">
        <v>74</v>
      </c>
      <c r="D20" s="114">
        <f>D22+D23+D24+D25+D26</f>
        <v>369157.30000000005</v>
      </c>
      <c r="E20" s="162"/>
      <c r="F20" s="163"/>
    </row>
    <row r="21" spans="1:6">
      <c r="A21" s="75"/>
      <c r="B21" s="76"/>
      <c r="C21" s="113" t="s">
        <v>55</v>
      </c>
      <c r="D21" s="129"/>
    </row>
    <row r="22" spans="1:6">
      <c r="A22" s="75"/>
      <c r="B22" s="76"/>
      <c r="C22" s="135" t="s">
        <v>111</v>
      </c>
      <c r="D22" s="48">
        <v>203489.2</v>
      </c>
    </row>
    <row r="23" spans="1:6" ht="69">
      <c r="A23" s="75"/>
      <c r="B23" s="76"/>
      <c r="C23" s="135" t="s">
        <v>112</v>
      </c>
      <c r="D23" s="48">
        <v>72127.100000000006</v>
      </c>
    </row>
    <row r="24" spans="1:6" ht="34.5">
      <c r="A24" s="75"/>
      <c r="B24" s="76"/>
      <c r="C24" s="135" t="s">
        <v>113</v>
      </c>
      <c r="D24" s="48">
        <v>3760.5</v>
      </c>
    </row>
    <row r="25" spans="1:6">
      <c r="A25" s="75"/>
      <c r="B25" s="76"/>
      <c r="C25" s="135" t="s">
        <v>114</v>
      </c>
      <c r="D25" s="48">
        <v>13134.9</v>
      </c>
    </row>
    <row r="26" spans="1:6" ht="47.25" customHeight="1">
      <c r="A26" s="18"/>
      <c r="B26" s="16"/>
      <c r="C26" s="38" t="s">
        <v>115</v>
      </c>
      <c r="D26" s="115">
        <v>76645.600000000006</v>
      </c>
    </row>
    <row r="27" spans="1:6">
      <c r="A27" s="18"/>
      <c r="B27" s="16"/>
      <c r="C27" s="112" t="s">
        <v>67</v>
      </c>
      <c r="D27" s="114">
        <f>D29</f>
        <v>-120</v>
      </c>
    </row>
    <row r="28" spans="1:6">
      <c r="A28" s="19"/>
      <c r="B28" s="19"/>
      <c r="C28" s="113" t="s">
        <v>55</v>
      </c>
      <c r="D28" s="20"/>
    </row>
    <row r="29" spans="1:6">
      <c r="A29" s="19"/>
      <c r="B29" s="19"/>
      <c r="C29" s="128" t="s">
        <v>99</v>
      </c>
      <c r="D29" s="48">
        <v>-120</v>
      </c>
    </row>
    <row r="30" spans="1:6" ht="24" customHeight="1">
      <c r="A30" s="50"/>
      <c r="B30" s="50"/>
      <c r="C30" s="35" t="s">
        <v>70</v>
      </c>
      <c r="D30" s="61">
        <f>D32+D33+D34+D35+D36+D37+D38+D39+D40++D41+D42+D43</f>
        <v>338283.10000000003</v>
      </c>
    </row>
    <row r="31" spans="1:6">
      <c r="A31" s="50"/>
      <c r="B31" s="50"/>
      <c r="C31" s="60" t="s">
        <v>55</v>
      </c>
      <c r="D31" s="59"/>
    </row>
    <row r="32" spans="1:6" ht="111" customHeight="1">
      <c r="A32" s="19"/>
      <c r="B32" s="19"/>
      <c r="C32" s="60" t="s">
        <v>188</v>
      </c>
      <c r="D32" s="71">
        <v>43710.2</v>
      </c>
    </row>
    <row r="33" spans="1:4" ht="103.5" customHeight="1">
      <c r="A33" s="50"/>
      <c r="B33" s="50"/>
      <c r="C33" s="60" t="s">
        <v>189</v>
      </c>
      <c r="D33" s="71">
        <v>23101.9</v>
      </c>
    </row>
    <row r="34" spans="1:4" ht="91.5" customHeight="1">
      <c r="A34" s="50"/>
      <c r="B34" s="50"/>
      <c r="C34" s="60" t="s">
        <v>100</v>
      </c>
      <c r="D34" s="71">
        <v>7074.4</v>
      </c>
    </row>
    <row r="35" spans="1:4" ht="69">
      <c r="A35" s="50"/>
      <c r="B35" s="50"/>
      <c r="C35" s="60" t="s">
        <v>190</v>
      </c>
      <c r="D35" s="71">
        <v>58051.1</v>
      </c>
    </row>
    <row r="36" spans="1:4" ht="51.75">
      <c r="A36" s="50"/>
      <c r="B36" s="50"/>
      <c r="C36" s="60" t="s">
        <v>191</v>
      </c>
      <c r="D36" s="71">
        <v>19769.599999999999</v>
      </c>
    </row>
    <row r="37" spans="1:4" ht="51.75">
      <c r="A37" s="19"/>
      <c r="B37" s="19"/>
      <c r="C37" s="60" t="s">
        <v>193</v>
      </c>
      <c r="D37" s="132">
        <v>54167.7</v>
      </c>
    </row>
    <row r="38" spans="1:4" ht="99" customHeight="1">
      <c r="A38" s="19"/>
      <c r="B38" s="19"/>
      <c r="C38" s="60" t="s">
        <v>192</v>
      </c>
      <c r="D38" s="59">
        <v>20651.8</v>
      </c>
    </row>
    <row r="39" spans="1:4" ht="51.75">
      <c r="A39" s="19"/>
      <c r="B39" s="19"/>
      <c r="C39" s="60" t="s">
        <v>194</v>
      </c>
      <c r="D39" s="59">
        <v>58335</v>
      </c>
    </row>
    <row r="40" spans="1:4" ht="70.5" customHeight="1">
      <c r="A40" s="19"/>
      <c r="B40" s="19"/>
      <c r="C40" s="60" t="s">
        <v>146</v>
      </c>
      <c r="D40" s="59">
        <v>36951</v>
      </c>
    </row>
    <row r="41" spans="1:4" ht="66.75" customHeight="1">
      <c r="A41" s="19"/>
      <c r="B41" s="19"/>
      <c r="C41" s="60" t="s">
        <v>195</v>
      </c>
      <c r="D41" s="59">
        <v>27292.9</v>
      </c>
    </row>
    <row r="42" spans="1:4" ht="34.5">
      <c r="A42" s="19"/>
      <c r="B42" s="19"/>
      <c r="C42" s="160" t="s">
        <v>205</v>
      </c>
      <c r="D42" s="48">
        <v>-8545.4</v>
      </c>
    </row>
    <row r="43" spans="1:4">
      <c r="A43" s="19"/>
      <c r="B43" s="19"/>
      <c r="C43" s="160" t="s">
        <v>206</v>
      </c>
      <c r="D43" s="48">
        <v>-2277.1</v>
      </c>
    </row>
    <row r="44" spans="1:4" ht="24.75" customHeight="1">
      <c r="A44" s="50"/>
      <c r="B44" s="50"/>
      <c r="C44" s="78" t="s">
        <v>75</v>
      </c>
      <c r="D44" s="79">
        <f>D46+D47+D48+D50+D51+D52+D53+D54+D55+D56+D57+D49+D58+D59+D60+D61+D63+D62+D64+D65+D66+D67+D68+D69+D70+D71+D72+D74+D73+D75+D76+D77+D78+D79+D80</f>
        <v>179136.01500000004</v>
      </c>
    </row>
    <row r="45" spans="1:4" ht="19.5" customHeight="1">
      <c r="A45" s="50"/>
      <c r="B45" s="50"/>
      <c r="C45" s="72" t="s">
        <v>55</v>
      </c>
      <c r="D45" s="69"/>
    </row>
    <row r="46" spans="1:4" ht="138">
      <c r="A46" s="19"/>
      <c r="B46" s="19"/>
      <c r="C46" s="72" t="s">
        <v>116</v>
      </c>
      <c r="D46" s="69">
        <v>11476</v>
      </c>
    </row>
    <row r="47" spans="1:4" ht="86.25">
      <c r="A47" s="50"/>
      <c r="B47" s="50"/>
      <c r="C47" s="72" t="s">
        <v>117</v>
      </c>
      <c r="D47" s="69">
        <v>32692.6</v>
      </c>
    </row>
    <row r="48" spans="1:4" ht="51.75">
      <c r="A48" s="50"/>
      <c r="B48" s="50"/>
      <c r="C48" s="72" t="s">
        <v>118</v>
      </c>
      <c r="D48" s="69">
        <v>7663.9</v>
      </c>
    </row>
    <row r="49" spans="1:4" ht="51.75">
      <c r="A49" s="193"/>
      <c r="B49" s="193"/>
      <c r="C49" s="194" t="s">
        <v>207</v>
      </c>
      <c r="D49" s="69">
        <v>26406.7</v>
      </c>
    </row>
    <row r="50" spans="1:4" ht="138">
      <c r="A50" s="50"/>
      <c r="B50" s="50"/>
      <c r="C50" s="72" t="s">
        <v>119</v>
      </c>
      <c r="D50" s="69">
        <v>58598</v>
      </c>
    </row>
    <row r="51" spans="1:4" ht="51.75">
      <c r="A51" s="19"/>
      <c r="B51" s="19"/>
      <c r="C51" s="72" t="s">
        <v>120</v>
      </c>
      <c r="D51" s="69">
        <v>19877.8</v>
      </c>
    </row>
    <row r="52" spans="1:4" ht="51.75">
      <c r="A52" s="19"/>
      <c r="B52" s="19"/>
      <c r="C52" s="72" t="s">
        <v>121</v>
      </c>
      <c r="D52" s="69">
        <v>33174.800000000003</v>
      </c>
    </row>
    <row r="53" spans="1:4" ht="103.5">
      <c r="A53" s="19"/>
      <c r="B53" s="19"/>
      <c r="C53" s="72" t="s">
        <v>203</v>
      </c>
      <c r="D53" s="69">
        <v>19366.599999999999</v>
      </c>
    </row>
    <row r="54" spans="1:4" ht="69">
      <c r="A54" s="19"/>
      <c r="B54" s="19"/>
      <c r="C54" s="72" t="s">
        <v>204</v>
      </c>
      <c r="D54" s="69">
        <v>11939.7</v>
      </c>
    </row>
    <row r="55" spans="1:4" ht="34.5">
      <c r="A55" s="19"/>
      <c r="B55" s="19"/>
      <c r="C55" s="72" t="s">
        <v>202</v>
      </c>
      <c r="D55" s="69">
        <v>25545.9</v>
      </c>
    </row>
    <row r="56" spans="1:4" ht="51.75">
      <c r="A56" s="19"/>
      <c r="B56" s="19"/>
      <c r="C56" s="72" t="s">
        <v>122</v>
      </c>
      <c r="D56" s="69">
        <v>50557.2</v>
      </c>
    </row>
    <row r="57" spans="1:4" ht="51.75">
      <c r="A57" s="19"/>
      <c r="B57" s="19"/>
      <c r="C57" s="72" t="s">
        <v>123</v>
      </c>
      <c r="D57" s="69">
        <v>130212</v>
      </c>
    </row>
    <row r="58" spans="1:4" ht="34.5">
      <c r="A58" s="193"/>
      <c r="B58" s="193"/>
      <c r="C58" s="72" t="s">
        <v>208</v>
      </c>
      <c r="D58" s="48">
        <v>-430.6</v>
      </c>
    </row>
    <row r="59" spans="1:4">
      <c r="A59" s="193"/>
      <c r="B59" s="193"/>
      <c r="C59" s="72" t="s">
        <v>209</v>
      </c>
      <c r="D59" s="48">
        <v>-76.599999999999994</v>
      </c>
    </row>
    <row r="60" spans="1:4" ht="34.5">
      <c r="A60" s="193"/>
      <c r="B60" s="193"/>
      <c r="C60" s="72" t="s">
        <v>210</v>
      </c>
      <c r="D60" s="48">
        <v>-268.7</v>
      </c>
    </row>
    <row r="61" spans="1:4">
      <c r="A61" s="193"/>
      <c r="B61" s="193"/>
      <c r="C61" s="72" t="s">
        <v>211</v>
      </c>
      <c r="D61" s="48">
        <v>-5473.152</v>
      </c>
    </row>
    <row r="62" spans="1:4" ht="51.75">
      <c r="A62" s="193"/>
      <c r="B62" s="193"/>
      <c r="C62" s="72" t="s">
        <v>212</v>
      </c>
      <c r="D62" s="48">
        <v>-17.7</v>
      </c>
    </row>
    <row r="63" spans="1:4" ht="34.5">
      <c r="A63" s="193"/>
      <c r="B63" s="193"/>
      <c r="C63" s="72" t="s">
        <v>213</v>
      </c>
      <c r="D63" s="48">
        <v>-15663.2</v>
      </c>
    </row>
    <row r="64" spans="1:4">
      <c r="A64" s="193"/>
      <c r="B64" s="193"/>
      <c r="C64" s="72" t="s">
        <v>214</v>
      </c>
      <c r="D64" s="48">
        <v>-28150.809000000001</v>
      </c>
    </row>
    <row r="65" spans="1:4" ht="34.5">
      <c r="A65" s="193"/>
      <c r="B65" s="193"/>
      <c r="C65" s="72" t="s">
        <v>215</v>
      </c>
      <c r="D65" s="48">
        <v>-2440.5</v>
      </c>
    </row>
    <row r="66" spans="1:4" ht="51.75">
      <c r="A66" s="193"/>
      <c r="B66" s="193"/>
      <c r="C66" s="72" t="s">
        <v>216</v>
      </c>
      <c r="D66" s="48">
        <v>-17.355</v>
      </c>
    </row>
    <row r="67" spans="1:4" ht="34.5">
      <c r="A67" s="193"/>
      <c r="B67" s="193"/>
      <c r="C67" s="72" t="s">
        <v>217</v>
      </c>
      <c r="D67" s="48">
        <v>-47.234000000000002</v>
      </c>
    </row>
    <row r="68" spans="1:4" ht="34.5">
      <c r="A68" s="193"/>
      <c r="B68" s="193"/>
      <c r="C68" s="72" t="s">
        <v>218</v>
      </c>
      <c r="D68" s="48">
        <v>-6502</v>
      </c>
    </row>
    <row r="69" spans="1:4" ht="34.5">
      <c r="A69" s="193"/>
      <c r="B69" s="193"/>
      <c r="C69" s="72" t="s">
        <v>219</v>
      </c>
      <c r="D69" s="48">
        <v>-2643.3</v>
      </c>
    </row>
    <row r="70" spans="1:4">
      <c r="A70" s="193"/>
      <c r="B70" s="193"/>
      <c r="C70" s="72" t="s">
        <v>220</v>
      </c>
      <c r="D70" s="48">
        <v>-70732.399999999994</v>
      </c>
    </row>
    <row r="71" spans="1:4">
      <c r="A71" s="193"/>
      <c r="B71" s="193"/>
      <c r="C71" s="72" t="s">
        <v>221</v>
      </c>
      <c r="D71" s="48">
        <v>-498.1</v>
      </c>
    </row>
    <row r="72" spans="1:4" ht="34.5">
      <c r="A72" s="193"/>
      <c r="B72" s="193"/>
      <c r="C72" s="72" t="s">
        <v>222</v>
      </c>
      <c r="D72" s="48">
        <v>-18.05</v>
      </c>
    </row>
    <row r="73" spans="1:4" ht="34.5">
      <c r="A73" s="193"/>
      <c r="B73" s="193"/>
      <c r="C73" s="72" t="s">
        <v>223</v>
      </c>
      <c r="D73" s="48">
        <v>-25774.996999999999</v>
      </c>
    </row>
    <row r="74" spans="1:4" ht="34.5">
      <c r="A74" s="193"/>
      <c r="B74" s="193"/>
      <c r="C74" s="72" t="s">
        <v>224</v>
      </c>
      <c r="D74" s="48">
        <v>-49468.993999999999</v>
      </c>
    </row>
    <row r="75" spans="1:4" ht="34.5">
      <c r="A75" s="193"/>
      <c r="B75" s="193"/>
      <c r="C75" s="72" t="s">
        <v>225</v>
      </c>
      <c r="D75" s="48">
        <v>-4717.3209999999999</v>
      </c>
    </row>
    <row r="76" spans="1:4" ht="34.5">
      <c r="A76" s="193"/>
      <c r="B76" s="193"/>
      <c r="C76" s="72" t="s">
        <v>226</v>
      </c>
      <c r="D76" s="48">
        <v>-1750</v>
      </c>
    </row>
    <row r="77" spans="1:4">
      <c r="A77" s="193"/>
      <c r="B77" s="193"/>
      <c r="C77" s="72" t="s">
        <v>227</v>
      </c>
      <c r="D77" s="48">
        <v>-3493.59</v>
      </c>
    </row>
    <row r="78" spans="1:4" ht="51.75">
      <c r="A78" s="193"/>
      <c r="B78" s="193"/>
      <c r="C78" s="72" t="s">
        <v>228</v>
      </c>
      <c r="D78" s="48">
        <v>-3617.32</v>
      </c>
    </row>
    <row r="79" spans="1:4" ht="34.5">
      <c r="A79" s="193"/>
      <c r="B79" s="193"/>
      <c r="C79" s="72" t="s">
        <v>229</v>
      </c>
      <c r="D79" s="48">
        <v>-18</v>
      </c>
    </row>
    <row r="80" spans="1:4" ht="69">
      <c r="A80" s="193"/>
      <c r="B80" s="193"/>
      <c r="C80" s="72" t="s">
        <v>230</v>
      </c>
      <c r="D80" s="48">
        <v>-26555.262999999999</v>
      </c>
    </row>
    <row r="81" spans="1:4">
      <c r="A81" s="18"/>
      <c r="B81" s="16"/>
      <c r="C81" s="35" t="s">
        <v>101</v>
      </c>
      <c r="D81" s="37">
        <f>D83+D84+D85+D86+D87+D88+D89+D90+D91+D92+D93+D94+D95+D96+D97+D98+D99+D100+D101+D102+D103+D104+D105+D106+D107+D108+D109+D110</f>
        <v>573228.25499999989</v>
      </c>
    </row>
    <row r="82" spans="1:4">
      <c r="A82" s="50"/>
      <c r="B82" s="50"/>
      <c r="C82" s="72" t="s">
        <v>55</v>
      </c>
      <c r="D82" s="52"/>
    </row>
    <row r="83" spans="1:4" ht="69">
      <c r="A83" s="50"/>
      <c r="B83" s="50"/>
      <c r="C83" s="72" t="s">
        <v>124</v>
      </c>
      <c r="D83" s="71">
        <v>16991.5</v>
      </c>
    </row>
    <row r="84" spans="1:4" ht="120.75">
      <c r="A84" s="50"/>
      <c r="B84" s="50"/>
      <c r="C84" s="72" t="s">
        <v>125</v>
      </c>
      <c r="D84" s="71">
        <v>67672.899999999994</v>
      </c>
    </row>
    <row r="85" spans="1:4" ht="69">
      <c r="A85" s="19"/>
      <c r="B85" s="19"/>
      <c r="C85" s="72" t="s">
        <v>179</v>
      </c>
      <c r="D85" s="71">
        <v>31724</v>
      </c>
    </row>
    <row r="86" spans="1:4" ht="34.5">
      <c r="A86" s="50"/>
      <c r="B86" s="50"/>
      <c r="C86" s="72" t="s">
        <v>126</v>
      </c>
      <c r="D86" s="71">
        <v>12426.1</v>
      </c>
    </row>
    <row r="87" spans="1:4" ht="34.5">
      <c r="A87" s="50"/>
      <c r="B87" s="50"/>
      <c r="C87" s="72" t="s">
        <v>127</v>
      </c>
      <c r="D87" s="71">
        <v>35640</v>
      </c>
    </row>
    <row r="88" spans="1:4" ht="34.5">
      <c r="A88" s="19"/>
      <c r="B88" s="19"/>
      <c r="C88" s="149" t="s">
        <v>180</v>
      </c>
      <c r="D88" s="71">
        <v>52495.199999999997</v>
      </c>
    </row>
    <row r="89" spans="1:4" ht="34.5">
      <c r="A89" s="19"/>
      <c r="B89" s="19"/>
      <c r="C89" s="149" t="s">
        <v>181</v>
      </c>
      <c r="D89" s="71">
        <v>80310</v>
      </c>
    </row>
    <row r="90" spans="1:4" ht="34.5">
      <c r="A90" s="50"/>
      <c r="B90" s="50"/>
      <c r="C90" s="72" t="s">
        <v>128</v>
      </c>
      <c r="D90" s="71">
        <v>11643.7</v>
      </c>
    </row>
    <row r="91" spans="1:4">
      <c r="A91" s="50"/>
      <c r="B91" s="50"/>
      <c r="C91" s="72" t="s">
        <v>134</v>
      </c>
      <c r="D91" s="71">
        <v>148351.20000000001</v>
      </c>
    </row>
    <row r="92" spans="1:4">
      <c r="A92" s="50"/>
      <c r="B92" s="50"/>
      <c r="C92" s="72" t="s">
        <v>135</v>
      </c>
      <c r="D92" s="71">
        <v>131437.79999999999</v>
      </c>
    </row>
    <row r="93" spans="1:4" ht="34.5">
      <c r="A93" s="50"/>
      <c r="B93" s="50"/>
      <c r="C93" s="72" t="s">
        <v>136</v>
      </c>
      <c r="D93" s="71">
        <v>26152.2</v>
      </c>
    </row>
    <row r="94" spans="1:4" ht="34.5">
      <c r="A94" s="50"/>
      <c r="B94" s="50"/>
      <c r="C94" s="72" t="s">
        <v>129</v>
      </c>
      <c r="D94" s="71">
        <v>69315.899999999994</v>
      </c>
    </row>
    <row r="95" spans="1:4" ht="34.5">
      <c r="A95" s="50"/>
      <c r="B95" s="50"/>
      <c r="C95" s="72" t="s">
        <v>130</v>
      </c>
      <c r="D95" s="116">
        <v>61143.1</v>
      </c>
    </row>
    <row r="96" spans="1:4" ht="51.75">
      <c r="A96" s="50"/>
      <c r="B96" s="50"/>
      <c r="C96" s="127" t="s">
        <v>131</v>
      </c>
      <c r="D96" s="116">
        <v>5017.2</v>
      </c>
    </row>
    <row r="97" spans="1:4" ht="34.5">
      <c r="A97" s="50"/>
      <c r="B97" s="50"/>
      <c r="C97" s="127" t="s">
        <v>132</v>
      </c>
      <c r="D97" s="116">
        <v>29303.7</v>
      </c>
    </row>
    <row r="98" spans="1:4" ht="34.5">
      <c r="A98" s="18"/>
      <c r="B98" s="16"/>
      <c r="C98" s="77" t="s">
        <v>133</v>
      </c>
      <c r="D98" s="116">
        <v>26613.1</v>
      </c>
    </row>
    <row r="99" spans="1:4">
      <c r="A99" s="143"/>
      <c r="B99" s="144"/>
      <c r="C99" s="77" t="s">
        <v>153</v>
      </c>
      <c r="D99" s="48">
        <v>-13239.2</v>
      </c>
    </row>
    <row r="100" spans="1:4" ht="34.5">
      <c r="A100" s="143"/>
      <c r="B100" s="144"/>
      <c r="C100" s="77" t="s">
        <v>154</v>
      </c>
      <c r="D100" s="48">
        <v>-15941.3</v>
      </c>
    </row>
    <row r="101" spans="1:4" ht="51.75">
      <c r="A101" s="143"/>
      <c r="B101" s="144"/>
      <c r="C101" s="77" t="s">
        <v>155</v>
      </c>
      <c r="D101" s="48">
        <v>-9691.6389999999992</v>
      </c>
    </row>
    <row r="102" spans="1:4" ht="51.75">
      <c r="A102" s="143"/>
      <c r="B102" s="144"/>
      <c r="C102" s="77" t="s">
        <v>156</v>
      </c>
      <c r="D102" s="48">
        <v>-3866.55</v>
      </c>
    </row>
    <row r="103" spans="1:4" ht="34.5">
      <c r="A103" s="143"/>
      <c r="B103" s="144"/>
      <c r="C103" s="77" t="s">
        <v>157</v>
      </c>
      <c r="D103" s="48">
        <v>-25251.8</v>
      </c>
    </row>
    <row r="104" spans="1:4" ht="34.5">
      <c r="A104" s="143"/>
      <c r="B104" s="144"/>
      <c r="C104" s="77" t="s">
        <v>158</v>
      </c>
      <c r="D104" s="48">
        <v>-19868.722000000002</v>
      </c>
    </row>
    <row r="105" spans="1:4">
      <c r="A105" s="143"/>
      <c r="B105" s="144"/>
      <c r="C105" s="77" t="s">
        <v>159</v>
      </c>
      <c r="D105" s="48">
        <v>-10391.4</v>
      </c>
    </row>
    <row r="106" spans="1:4" ht="51.75">
      <c r="A106" s="143"/>
      <c r="B106" s="144"/>
      <c r="C106" s="77" t="s">
        <v>160</v>
      </c>
      <c r="D106" s="48">
        <v>-16923</v>
      </c>
    </row>
    <row r="107" spans="1:4" ht="34.5">
      <c r="A107" s="143"/>
      <c r="B107" s="144"/>
      <c r="C107" s="77" t="s">
        <v>161</v>
      </c>
      <c r="D107" s="48">
        <v>-4297.7</v>
      </c>
    </row>
    <row r="108" spans="1:4" ht="34.5">
      <c r="A108" s="143"/>
      <c r="B108" s="144"/>
      <c r="C108" s="77" t="s">
        <v>162</v>
      </c>
      <c r="D108" s="48">
        <v>-13283.8</v>
      </c>
    </row>
    <row r="109" spans="1:4" ht="34.5">
      <c r="A109" s="143"/>
      <c r="B109" s="144"/>
      <c r="C109" s="77" t="s">
        <v>163</v>
      </c>
      <c r="D109" s="48">
        <v>-29406</v>
      </c>
    </row>
    <row r="110" spans="1:4">
      <c r="A110" s="143"/>
      <c r="B110" s="144"/>
      <c r="C110" s="77" t="s">
        <v>164</v>
      </c>
      <c r="D110" s="48">
        <v>-70848.233999999997</v>
      </c>
    </row>
    <row r="111" spans="1:4">
      <c r="A111" s="36"/>
      <c r="B111" s="36"/>
      <c r="C111" s="35" t="s">
        <v>102</v>
      </c>
      <c r="D111" s="134">
        <f>D113+D114+D115+D116+D117+D118+D119</f>
        <v>540807.30000000005</v>
      </c>
    </row>
    <row r="112" spans="1:4">
      <c r="A112" s="36"/>
      <c r="B112" s="36"/>
      <c r="C112" s="36" t="s">
        <v>55</v>
      </c>
      <c r="D112" s="80"/>
    </row>
    <row r="113" spans="1:4" ht="34.5">
      <c r="A113" s="130"/>
      <c r="B113" s="130"/>
      <c r="C113" s="131" t="s">
        <v>147</v>
      </c>
      <c r="D113" s="52">
        <v>71641.2</v>
      </c>
    </row>
    <row r="114" spans="1:4" ht="64.5" customHeight="1">
      <c r="A114" s="130"/>
      <c r="B114" s="130"/>
      <c r="C114" s="131" t="s">
        <v>148</v>
      </c>
      <c r="D114" s="52">
        <v>237501.2</v>
      </c>
    </row>
    <row r="115" spans="1:4" ht="36.75" customHeight="1">
      <c r="A115" s="130"/>
      <c r="B115" s="130"/>
      <c r="C115" s="131" t="s">
        <v>110</v>
      </c>
      <c r="D115" s="52">
        <v>28586.9</v>
      </c>
    </row>
    <row r="116" spans="1:4" ht="100.5" customHeight="1">
      <c r="A116" s="130"/>
      <c r="B116" s="130"/>
      <c r="C116" s="131" t="s">
        <v>196</v>
      </c>
      <c r="D116" s="52">
        <v>49529.4</v>
      </c>
    </row>
    <row r="117" spans="1:4" ht="34.5">
      <c r="A117" s="130"/>
      <c r="B117" s="130"/>
      <c r="C117" s="131" t="s">
        <v>106</v>
      </c>
      <c r="D117" s="52">
        <v>13236.2</v>
      </c>
    </row>
    <row r="118" spans="1:4" ht="106.5" customHeight="1">
      <c r="A118" s="130"/>
      <c r="B118" s="130"/>
      <c r="C118" s="131" t="s">
        <v>149</v>
      </c>
      <c r="D118" s="52">
        <v>129568.8</v>
      </c>
    </row>
    <row r="119" spans="1:4" ht="76.5" customHeight="1">
      <c r="A119" s="130"/>
      <c r="B119" s="130"/>
      <c r="C119" s="131" t="s">
        <v>197</v>
      </c>
      <c r="D119" s="52">
        <v>10743.6</v>
      </c>
    </row>
    <row r="120" spans="1:4" ht="25.5" customHeight="1">
      <c r="A120" s="130"/>
      <c r="B120" s="130"/>
      <c r="C120" s="124" t="s">
        <v>137</v>
      </c>
      <c r="D120" s="136">
        <f>D122+D124+D123+D125</f>
        <v>155308.20000000001</v>
      </c>
    </row>
    <row r="121" spans="1:4" ht="15.75" customHeight="1">
      <c r="A121" s="130"/>
      <c r="B121" s="130"/>
      <c r="C121" s="36" t="s">
        <v>55</v>
      </c>
      <c r="D121" s="52"/>
    </row>
    <row r="122" spans="1:4" ht="51.75">
      <c r="A122" s="130"/>
      <c r="B122" s="130"/>
      <c r="C122" s="131" t="s">
        <v>138</v>
      </c>
      <c r="D122" s="52">
        <v>63450.5</v>
      </c>
    </row>
    <row r="123" spans="1:4" ht="34.5">
      <c r="A123" s="130"/>
      <c r="B123" s="130"/>
      <c r="C123" s="131" t="s">
        <v>139</v>
      </c>
      <c r="D123" s="52">
        <v>31055.3</v>
      </c>
    </row>
    <row r="124" spans="1:4" ht="34.5">
      <c r="A124" s="130"/>
      <c r="B124" s="130"/>
      <c r="C124" s="72" t="s">
        <v>140</v>
      </c>
      <c r="D124" s="52">
        <v>31153</v>
      </c>
    </row>
    <row r="125" spans="1:4" ht="34.5">
      <c r="A125" s="130"/>
      <c r="B125" s="130"/>
      <c r="C125" s="131" t="s">
        <v>141</v>
      </c>
      <c r="D125" s="133">
        <v>29649.4</v>
      </c>
    </row>
    <row r="126" spans="1:4">
      <c r="A126" s="145"/>
      <c r="B126" s="145"/>
      <c r="C126" s="124" t="s">
        <v>165</v>
      </c>
      <c r="D126" s="148">
        <f>D128+D129+D130+D131+D132+D133+D134+D135+D136+D137+D138+D139+D140</f>
        <v>-604730.31999999995</v>
      </c>
    </row>
    <row r="127" spans="1:4">
      <c r="A127" s="145"/>
      <c r="B127" s="145"/>
      <c r="C127" s="36" t="s">
        <v>55</v>
      </c>
      <c r="D127" s="146"/>
    </row>
    <row r="128" spans="1:4" ht="48" customHeight="1">
      <c r="A128" s="145"/>
      <c r="B128" s="145"/>
      <c r="C128" s="72" t="s">
        <v>166</v>
      </c>
      <c r="D128" s="147">
        <v>-23512.6</v>
      </c>
    </row>
    <row r="129" spans="1:4" ht="68.25" customHeight="1">
      <c r="A129" s="145"/>
      <c r="B129" s="145"/>
      <c r="C129" s="72" t="s">
        <v>167</v>
      </c>
      <c r="D129" s="147">
        <v>-4900.8</v>
      </c>
    </row>
    <row r="130" spans="1:4" ht="34.5">
      <c r="A130" s="145"/>
      <c r="B130" s="145"/>
      <c r="C130" s="72" t="s">
        <v>168</v>
      </c>
      <c r="D130" s="147">
        <v>-1031.7</v>
      </c>
    </row>
    <row r="131" spans="1:4" ht="69">
      <c r="A131" s="145"/>
      <c r="B131" s="145"/>
      <c r="C131" s="72" t="s">
        <v>169</v>
      </c>
      <c r="D131" s="147">
        <v>-6194.1450000000004</v>
      </c>
    </row>
    <row r="132" spans="1:4" ht="197.25" customHeight="1">
      <c r="A132" s="145"/>
      <c r="B132" s="145"/>
      <c r="C132" s="72" t="s">
        <v>170</v>
      </c>
      <c r="D132" s="147">
        <v>-812.93499999999995</v>
      </c>
    </row>
    <row r="133" spans="1:4" ht="157.5" customHeight="1">
      <c r="A133" s="145"/>
      <c r="B133" s="145"/>
      <c r="C133" s="72" t="s">
        <v>171</v>
      </c>
      <c r="D133" s="147">
        <v>-10883.7</v>
      </c>
    </row>
    <row r="134" spans="1:4" ht="69">
      <c r="A134" s="145"/>
      <c r="B134" s="145"/>
      <c r="C134" s="72" t="s">
        <v>172</v>
      </c>
      <c r="D134" s="147">
        <v>-1186.1400000000001</v>
      </c>
    </row>
    <row r="135" spans="1:4" ht="69">
      <c r="A135" s="145"/>
      <c r="B135" s="145"/>
      <c r="C135" s="72" t="s">
        <v>173</v>
      </c>
      <c r="D135" s="147">
        <v>-4097.6000000000004</v>
      </c>
    </row>
    <row r="136" spans="1:4" ht="155.25">
      <c r="A136" s="145"/>
      <c r="B136" s="145"/>
      <c r="C136" s="72" t="s">
        <v>174</v>
      </c>
      <c r="D136" s="147">
        <v>-35038.93</v>
      </c>
    </row>
    <row r="137" spans="1:4" ht="69">
      <c r="A137" s="145"/>
      <c r="B137" s="145"/>
      <c r="C137" s="72" t="s">
        <v>175</v>
      </c>
      <c r="D137" s="147">
        <v>-35327.47</v>
      </c>
    </row>
    <row r="138" spans="1:4" ht="51.75">
      <c r="A138" s="145"/>
      <c r="B138" s="145"/>
      <c r="C138" s="72" t="s">
        <v>176</v>
      </c>
      <c r="D138" s="147">
        <v>-9744.2999999999993</v>
      </c>
    </row>
    <row r="139" spans="1:4" ht="34.5">
      <c r="A139" s="145"/>
      <c r="B139" s="145"/>
      <c r="C139" s="72" t="s">
        <v>177</v>
      </c>
      <c r="D139" s="147">
        <v>-398000</v>
      </c>
    </row>
    <row r="140" spans="1:4" ht="51.75">
      <c r="A140" s="145"/>
      <c r="B140" s="145"/>
      <c r="C140" s="72" t="s">
        <v>178</v>
      </c>
      <c r="D140" s="147">
        <v>-74000</v>
      </c>
    </row>
    <row r="141" spans="1:4" s="111" customFormat="1" ht="22.5" customHeight="1">
      <c r="A141" s="36"/>
      <c r="B141" s="36"/>
      <c r="C141" s="124" t="s">
        <v>95</v>
      </c>
      <c r="D141" s="134">
        <f>D143+D144+D145+D146+D147+D148+D149</f>
        <v>351975.7</v>
      </c>
    </row>
    <row r="142" spans="1:4" s="111" customFormat="1">
      <c r="A142" s="36"/>
      <c r="B142" s="36"/>
      <c r="C142" s="36" t="s">
        <v>55</v>
      </c>
      <c r="D142" s="36"/>
    </row>
    <row r="143" spans="1:4" s="111" customFormat="1" ht="103.5">
      <c r="A143" s="36"/>
      <c r="B143" s="36"/>
      <c r="C143" s="86" t="s">
        <v>198</v>
      </c>
      <c r="D143" s="115">
        <v>12391.7</v>
      </c>
    </row>
    <row r="144" spans="1:4" s="111" customFormat="1" ht="69">
      <c r="A144" s="36"/>
      <c r="B144" s="36"/>
      <c r="C144" s="125" t="s">
        <v>107</v>
      </c>
      <c r="D144" s="115">
        <v>59355.8</v>
      </c>
    </row>
    <row r="145" spans="1:4" s="111" customFormat="1" ht="69">
      <c r="A145" s="36"/>
      <c r="B145" s="36"/>
      <c r="C145" s="126" t="s">
        <v>108</v>
      </c>
      <c r="D145" s="115">
        <v>67241.899999999994</v>
      </c>
    </row>
    <row r="146" spans="1:4" s="111" customFormat="1" ht="379.5">
      <c r="A146" s="36"/>
      <c r="B146" s="36"/>
      <c r="C146" s="86" t="s">
        <v>199</v>
      </c>
      <c r="D146" s="115">
        <v>143045.20000000001</v>
      </c>
    </row>
    <row r="147" spans="1:4" s="111" customFormat="1" ht="69">
      <c r="A147" s="36"/>
      <c r="B147" s="36"/>
      <c r="C147" s="86" t="s">
        <v>200</v>
      </c>
      <c r="D147" s="115">
        <v>22266.400000000001</v>
      </c>
    </row>
    <row r="148" spans="1:4" ht="138">
      <c r="A148" s="36"/>
      <c r="B148" s="36"/>
      <c r="C148" s="86" t="s">
        <v>201</v>
      </c>
      <c r="D148" s="115">
        <v>9051.7000000000007</v>
      </c>
    </row>
    <row r="149" spans="1:4" ht="34.5">
      <c r="A149" s="36"/>
      <c r="B149" s="36"/>
      <c r="C149" s="86" t="s">
        <v>109</v>
      </c>
      <c r="D149" s="115">
        <v>38623</v>
      </c>
    </row>
    <row r="150" spans="1:4">
      <c r="A150" s="36"/>
      <c r="B150" s="36"/>
      <c r="C150" s="124" t="s">
        <v>142</v>
      </c>
      <c r="D150" s="134">
        <f>D152+D153+D154+D155</f>
        <v>246048.7</v>
      </c>
    </row>
    <row r="151" spans="1:4">
      <c r="A151" s="36"/>
      <c r="B151" s="36"/>
      <c r="C151" s="36" t="s">
        <v>55</v>
      </c>
      <c r="D151" s="115"/>
    </row>
    <row r="152" spans="1:4" ht="34.5">
      <c r="A152" s="36"/>
      <c r="B152" s="36"/>
      <c r="C152" s="86" t="s">
        <v>150</v>
      </c>
      <c r="D152" s="115">
        <v>10168.9</v>
      </c>
    </row>
    <row r="153" spans="1:4" ht="34.5">
      <c r="A153" s="36"/>
      <c r="B153" s="36"/>
      <c r="C153" s="86" t="s">
        <v>151</v>
      </c>
      <c r="D153" s="115">
        <v>19944.599999999999</v>
      </c>
    </row>
    <row r="154" spans="1:4" ht="51.75">
      <c r="A154" s="36"/>
      <c r="B154" s="36"/>
      <c r="C154" s="86" t="s">
        <v>152</v>
      </c>
      <c r="D154" s="115">
        <v>139926.20000000001</v>
      </c>
    </row>
    <row r="155" spans="1:4" ht="34.5">
      <c r="A155" s="36"/>
      <c r="B155" s="36"/>
      <c r="C155" s="86" t="s">
        <v>143</v>
      </c>
      <c r="D155" s="115">
        <v>76009</v>
      </c>
    </row>
  </sheetData>
  <mergeCells count="3">
    <mergeCell ref="A5:D5"/>
    <mergeCell ref="A7:B7"/>
    <mergeCell ref="C7:C8"/>
  </mergeCells>
  <pageMargins left="0.25" right="0.25" top="0.75" bottom="0.75" header="0.3" footer="0.3"/>
  <pageSetup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Q99"/>
  <sheetViews>
    <sheetView topLeftCell="A41" zoomScaleNormal="100" workbookViewId="0">
      <selection activeCell="I47" sqref="I47"/>
    </sheetView>
  </sheetViews>
  <sheetFormatPr defaultColWidth="9.140625" defaultRowHeight="17.25"/>
  <cols>
    <col min="1" max="1" width="8" style="2" customWidth="1"/>
    <col min="2" max="2" width="7.7109375" style="2" bestFit="1" customWidth="1"/>
    <col min="3" max="3" width="6" style="2" bestFit="1" customWidth="1"/>
    <col min="4" max="4" width="10.28515625" style="2" customWidth="1"/>
    <col min="5" max="5" width="15.140625" style="2" customWidth="1"/>
    <col min="6" max="6" width="67.28515625" style="2" customWidth="1"/>
    <col min="7" max="7" width="22.5703125" style="2" customWidth="1"/>
    <col min="8" max="8" width="9.140625" style="2"/>
    <col min="9" max="9" width="14.28515625" style="2" bestFit="1" customWidth="1"/>
    <col min="10" max="16384" width="9.140625" style="2"/>
  </cols>
  <sheetData>
    <row r="1" spans="1:251">
      <c r="G1" s="31" t="s">
        <v>61</v>
      </c>
    </row>
    <row r="2" spans="1:251">
      <c r="D2" s="33"/>
      <c r="E2" s="33"/>
      <c r="F2" s="33"/>
      <c r="G2" s="31" t="s">
        <v>63</v>
      </c>
    </row>
    <row r="3" spans="1:251">
      <c r="C3" s="3"/>
      <c r="D3" s="34"/>
      <c r="E3" s="34"/>
      <c r="F3" s="34"/>
      <c r="G3" s="32" t="s">
        <v>45</v>
      </c>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row>
    <row r="4" spans="1:251">
      <c r="E4" s="3"/>
      <c r="F4" s="3"/>
      <c r="G4" s="15"/>
      <c r="H4" s="15"/>
      <c r="I4" s="15"/>
      <c r="J4" s="15"/>
      <c r="K4" s="1"/>
      <c r="L4" s="15"/>
      <c r="M4" s="15"/>
      <c r="N4" s="15"/>
      <c r="O4" s="15"/>
      <c r="P4" s="15"/>
      <c r="Q4" s="15"/>
      <c r="R4" s="15"/>
      <c r="S4" s="1"/>
      <c r="T4" s="15"/>
      <c r="U4" s="15"/>
      <c r="V4" s="15"/>
      <c r="W4" s="15"/>
      <c r="X4" s="15"/>
      <c r="Y4" s="15"/>
      <c r="Z4" s="15"/>
      <c r="AA4" s="1"/>
      <c r="AB4" s="15"/>
      <c r="AC4" s="15"/>
      <c r="AD4" s="15"/>
      <c r="AE4" s="15"/>
      <c r="AF4" s="15"/>
      <c r="AG4" s="15"/>
      <c r="AH4" s="15"/>
      <c r="AI4" s="1"/>
      <c r="AJ4" s="15"/>
      <c r="AK4" s="15"/>
      <c r="AL4" s="15"/>
      <c r="AM4" s="15"/>
      <c r="AN4" s="15"/>
      <c r="AO4" s="15"/>
      <c r="AP4" s="15"/>
      <c r="AQ4" s="1"/>
      <c r="AR4" s="15"/>
      <c r="AS4" s="15"/>
      <c r="AT4" s="15"/>
      <c r="AU4" s="15"/>
      <c r="AV4" s="15"/>
      <c r="AW4" s="15"/>
      <c r="AX4" s="15"/>
      <c r="AY4" s="1"/>
      <c r="AZ4" s="15"/>
      <c r="BA4" s="15"/>
      <c r="BB4" s="15"/>
      <c r="BC4" s="15"/>
      <c r="BD4" s="15"/>
      <c r="BE4" s="15"/>
      <c r="BF4" s="15"/>
      <c r="BG4" s="1"/>
      <c r="BH4" s="15"/>
      <c r="BI4" s="15"/>
      <c r="BJ4" s="15"/>
      <c r="BK4" s="15"/>
      <c r="BL4" s="15"/>
      <c r="BM4" s="15"/>
      <c r="BN4" s="15"/>
      <c r="BO4" s="1"/>
      <c r="BP4" s="15"/>
      <c r="BQ4" s="15"/>
      <c r="BR4" s="15"/>
      <c r="BS4" s="15"/>
      <c r="BT4" s="15"/>
      <c r="BU4" s="15"/>
      <c r="BV4" s="15"/>
      <c r="BW4" s="1"/>
      <c r="BX4" s="15"/>
      <c r="BY4" s="15"/>
      <c r="BZ4" s="15"/>
      <c r="CA4" s="15"/>
      <c r="CB4" s="15"/>
      <c r="CC4" s="15"/>
      <c r="CD4" s="15"/>
      <c r="CE4" s="1"/>
      <c r="CF4" s="15"/>
      <c r="CG4" s="15"/>
      <c r="CH4" s="15"/>
      <c r="CI4" s="15"/>
      <c r="CJ4" s="15"/>
      <c r="CK4" s="15"/>
      <c r="CL4" s="15"/>
      <c r="CM4" s="1"/>
      <c r="CN4" s="15"/>
      <c r="CO4" s="15"/>
      <c r="CP4" s="15"/>
      <c r="CQ4" s="15"/>
      <c r="CR4" s="15"/>
      <c r="CS4" s="15"/>
      <c r="CT4" s="15"/>
      <c r="CU4" s="1"/>
      <c r="CV4" s="15"/>
      <c r="CW4" s="15"/>
      <c r="CX4" s="15"/>
      <c r="CY4" s="15"/>
      <c r="CZ4" s="15"/>
      <c r="DA4" s="15"/>
      <c r="DB4" s="15"/>
      <c r="DC4" s="1"/>
      <c r="DD4" s="15"/>
      <c r="DE4" s="15"/>
      <c r="DF4" s="15"/>
      <c r="DG4" s="15"/>
      <c r="DH4" s="15"/>
      <c r="DI4" s="15"/>
      <c r="DJ4" s="15"/>
      <c r="DK4" s="1"/>
      <c r="DL4" s="15"/>
      <c r="DM4" s="15"/>
      <c r="DN4" s="15"/>
      <c r="DO4" s="15"/>
      <c r="DP4" s="15"/>
      <c r="DQ4" s="15"/>
      <c r="DR4" s="15"/>
      <c r="DS4" s="1"/>
      <c r="DT4" s="15"/>
      <c r="DU4" s="15"/>
      <c r="DV4" s="15"/>
      <c r="DW4" s="15"/>
      <c r="DX4" s="15"/>
      <c r="DY4" s="15"/>
      <c r="DZ4" s="15"/>
      <c r="EA4" s="1"/>
      <c r="EB4" s="15"/>
      <c r="EC4" s="15"/>
      <c r="ED4" s="15"/>
      <c r="EE4" s="15"/>
      <c r="EF4" s="15"/>
      <c r="EG4" s="15"/>
      <c r="EH4" s="15"/>
      <c r="EI4" s="1"/>
      <c r="EJ4" s="15"/>
      <c r="EK4" s="15"/>
      <c r="EL4" s="15"/>
      <c r="EM4" s="15"/>
      <c r="EN4" s="15"/>
      <c r="EO4" s="15"/>
      <c r="EP4" s="15"/>
      <c r="EQ4" s="1"/>
      <c r="ER4" s="15"/>
      <c r="ES4" s="15"/>
      <c r="ET4" s="15"/>
      <c r="EU4" s="15"/>
      <c r="EV4" s="15"/>
      <c r="EW4" s="15"/>
      <c r="EX4" s="15"/>
      <c r="EY4" s="1"/>
      <c r="EZ4" s="15"/>
      <c r="FA4" s="15"/>
      <c r="FB4" s="15"/>
      <c r="FC4" s="15"/>
      <c r="FD4" s="15"/>
      <c r="FE4" s="15"/>
      <c r="FF4" s="15"/>
      <c r="FG4" s="1"/>
      <c r="FH4" s="15"/>
      <c r="FI4" s="15"/>
      <c r="FJ4" s="15"/>
      <c r="FK4" s="15"/>
      <c r="FL4" s="15"/>
      <c r="FM4" s="15"/>
      <c r="FN4" s="15"/>
      <c r="FO4" s="1"/>
      <c r="FP4" s="15"/>
      <c r="FQ4" s="15"/>
      <c r="FR4" s="15"/>
      <c r="FS4" s="15"/>
      <c r="FT4" s="15"/>
      <c r="FU4" s="15"/>
      <c r="FV4" s="15"/>
      <c r="FW4" s="1"/>
      <c r="FX4" s="15"/>
      <c r="FY4" s="15"/>
      <c r="FZ4" s="15"/>
      <c r="GA4" s="15"/>
      <c r="GB4" s="15"/>
      <c r="GC4" s="15"/>
      <c r="GD4" s="15"/>
      <c r="GE4" s="1"/>
      <c r="GF4" s="15"/>
      <c r="GG4" s="15"/>
      <c r="GH4" s="15"/>
      <c r="GI4" s="15"/>
      <c r="GJ4" s="15"/>
      <c r="GK4" s="15"/>
      <c r="GL4" s="15"/>
      <c r="GM4" s="1"/>
      <c r="GN4" s="15"/>
      <c r="GO4" s="15"/>
      <c r="GP4" s="15"/>
      <c r="GQ4" s="15"/>
      <c r="GR4" s="15"/>
      <c r="GS4" s="15"/>
      <c r="GT4" s="15"/>
      <c r="GU4" s="1"/>
      <c r="GV4" s="15"/>
      <c r="GW4" s="15"/>
      <c r="GX4" s="15"/>
      <c r="GY4" s="15"/>
      <c r="GZ4" s="15"/>
      <c r="HA4" s="15"/>
      <c r="HB4" s="15"/>
      <c r="HC4" s="1"/>
      <c r="HD4" s="15"/>
      <c r="HE4" s="15"/>
      <c r="HF4" s="15"/>
      <c r="HG4" s="15"/>
      <c r="HH4" s="15"/>
      <c r="HI4" s="15"/>
      <c r="HJ4" s="15"/>
      <c r="HK4" s="1"/>
      <c r="HL4" s="15"/>
      <c r="HM4" s="15"/>
      <c r="HN4" s="15"/>
      <c r="HO4" s="15"/>
      <c r="HP4" s="15"/>
      <c r="HQ4" s="15"/>
      <c r="HR4" s="15"/>
      <c r="HS4" s="1"/>
      <c r="HT4" s="15"/>
      <c r="HU4" s="15"/>
      <c r="HV4" s="15"/>
      <c r="HW4" s="15"/>
      <c r="HX4" s="15"/>
      <c r="HY4" s="15"/>
      <c r="HZ4" s="15"/>
      <c r="IA4" s="1"/>
      <c r="IB4" s="15"/>
      <c r="IC4" s="15"/>
      <c r="ID4" s="15"/>
      <c r="IE4" s="15"/>
      <c r="IF4" s="15"/>
      <c r="IG4" s="15"/>
      <c r="IH4" s="15"/>
      <c r="II4" s="1"/>
      <c r="IJ4" s="15"/>
      <c r="IK4" s="15"/>
      <c r="IL4" s="15"/>
      <c r="IM4" s="15"/>
      <c r="IN4" s="15"/>
      <c r="IO4" s="15"/>
      <c r="IP4" s="15"/>
      <c r="IQ4" s="1"/>
    </row>
    <row r="5" spans="1:251" ht="73.150000000000006" customHeight="1">
      <c r="A5" s="171" t="s">
        <v>65</v>
      </c>
      <c r="B5" s="171"/>
      <c r="C5" s="171"/>
      <c r="D5" s="171"/>
      <c r="E5" s="171"/>
      <c r="F5" s="171"/>
      <c r="G5" s="171"/>
      <c r="H5" s="15"/>
      <c r="I5" s="15"/>
      <c r="J5" s="15"/>
      <c r="K5" s="1"/>
      <c r="L5" s="15"/>
      <c r="M5" s="15"/>
      <c r="N5" s="15"/>
      <c r="O5" s="15"/>
      <c r="P5" s="15"/>
      <c r="Q5" s="15"/>
      <c r="R5" s="15"/>
      <c r="S5" s="1"/>
      <c r="T5" s="15"/>
      <c r="U5" s="15"/>
      <c r="V5" s="15"/>
      <c r="W5" s="15"/>
      <c r="X5" s="15"/>
      <c r="Y5" s="15"/>
      <c r="Z5" s="15"/>
      <c r="AA5" s="1"/>
      <c r="AB5" s="15"/>
      <c r="AC5" s="15"/>
      <c r="AD5" s="15"/>
      <c r="AE5" s="15"/>
      <c r="AF5" s="15"/>
      <c r="AG5" s="15"/>
      <c r="AH5" s="15"/>
      <c r="AI5" s="1"/>
      <c r="AJ5" s="15"/>
      <c r="AK5" s="15"/>
      <c r="AL5" s="15"/>
      <c r="AM5" s="15"/>
      <c r="AN5" s="15"/>
      <c r="AO5" s="15"/>
      <c r="AP5" s="15"/>
      <c r="AQ5" s="1"/>
      <c r="AR5" s="15"/>
      <c r="AS5" s="15"/>
      <c r="AT5" s="15"/>
      <c r="AU5" s="15"/>
      <c r="AV5" s="15"/>
      <c r="AW5" s="15"/>
      <c r="AX5" s="15"/>
      <c r="AY5" s="1"/>
      <c r="AZ5" s="15"/>
      <c r="BA5" s="15"/>
      <c r="BB5" s="15"/>
      <c r="BC5" s="15"/>
      <c r="BD5" s="15"/>
      <c r="BE5" s="15"/>
      <c r="BF5" s="15"/>
      <c r="BG5" s="1"/>
      <c r="BH5" s="15"/>
      <c r="BI5" s="15"/>
      <c r="BJ5" s="15"/>
      <c r="BK5" s="15"/>
      <c r="BL5" s="15"/>
      <c r="BM5" s="15"/>
      <c r="BN5" s="15"/>
      <c r="BO5" s="1"/>
      <c r="BP5" s="15"/>
      <c r="BQ5" s="15"/>
      <c r="BR5" s="15"/>
      <c r="BS5" s="15"/>
      <c r="BT5" s="15"/>
      <c r="BU5" s="15"/>
      <c r="BV5" s="15"/>
      <c r="BW5" s="1"/>
      <c r="BX5" s="15"/>
      <c r="BY5" s="15"/>
      <c r="BZ5" s="15"/>
      <c r="CA5" s="15"/>
      <c r="CB5" s="15"/>
      <c r="CC5" s="15"/>
      <c r="CD5" s="15"/>
      <c r="CE5" s="1"/>
      <c r="CF5" s="15"/>
      <c r="CG5" s="15"/>
      <c r="CH5" s="15"/>
      <c r="CI5" s="15"/>
      <c r="CJ5" s="15"/>
      <c r="CK5" s="15"/>
      <c r="CL5" s="15"/>
      <c r="CM5" s="1"/>
      <c r="CN5" s="15"/>
      <c r="CO5" s="15"/>
      <c r="CP5" s="15"/>
      <c r="CQ5" s="15"/>
      <c r="CR5" s="15"/>
      <c r="CS5" s="15"/>
      <c r="CT5" s="15"/>
      <c r="CU5" s="1"/>
      <c r="CV5" s="15"/>
      <c r="CW5" s="15"/>
      <c r="CX5" s="15"/>
      <c r="CY5" s="15"/>
      <c r="CZ5" s="15"/>
      <c r="DA5" s="15"/>
      <c r="DB5" s="15"/>
      <c r="DC5" s="1"/>
      <c r="DD5" s="15"/>
      <c r="DE5" s="15"/>
      <c r="DF5" s="15"/>
      <c r="DG5" s="15"/>
      <c r="DH5" s="15"/>
      <c r="DI5" s="15"/>
      <c r="DJ5" s="15"/>
      <c r="DK5" s="1"/>
      <c r="DL5" s="15"/>
      <c r="DM5" s="15"/>
      <c r="DN5" s="15"/>
      <c r="DO5" s="15"/>
      <c r="DP5" s="15"/>
      <c r="DQ5" s="15"/>
      <c r="DR5" s="15"/>
      <c r="DS5" s="1"/>
      <c r="DT5" s="15"/>
      <c r="DU5" s="15"/>
      <c r="DV5" s="15"/>
      <c r="DW5" s="15"/>
      <c r="DX5" s="15"/>
      <c r="DY5" s="15"/>
      <c r="DZ5" s="15"/>
      <c r="EA5" s="1"/>
      <c r="EB5" s="15"/>
      <c r="EC5" s="15"/>
      <c r="ED5" s="15"/>
      <c r="EE5" s="15"/>
      <c r="EF5" s="15"/>
      <c r="EG5" s="15"/>
      <c r="EH5" s="15"/>
      <c r="EI5" s="1"/>
      <c r="EJ5" s="15"/>
      <c r="EK5" s="15"/>
      <c r="EL5" s="15"/>
      <c r="EM5" s="15"/>
      <c r="EN5" s="15"/>
      <c r="EO5" s="15"/>
      <c r="EP5" s="15"/>
      <c r="EQ5" s="1"/>
      <c r="ER5" s="15"/>
      <c r="ES5" s="15"/>
      <c r="ET5" s="15"/>
      <c r="EU5" s="15"/>
      <c r="EV5" s="15"/>
      <c r="EW5" s="15"/>
      <c r="EX5" s="15"/>
      <c r="EY5" s="1"/>
      <c r="EZ5" s="15"/>
      <c r="FA5" s="15"/>
      <c r="FB5" s="15"/>
      <c r="FC5" s="15"/>
      <c r="FD5" s="15"/>
      <c r="FE5" s="15"/>
      <c r="FF5" s="15"/>
      <c r="FG5" s="1"/>
      <c r="FH5" s="15"/>
      <c r="FI5" s="15"/>
      <c r="FJ5" s="15"/>
      <c r="FK5" s="15"/>
      <c r="FL5" s="15"/>
      <c r="FM5" s="15"/>
      <c r="FN5" s="15"/>
      <c r="FO5" s="1"/>
      <c r="FP5" s="15"/>
      <c r="FQ5" s="15"/>
      <c r="FR5" s="15"/>
      <c r="FS5" s="15"/>
      <c r="FT5" s="15"/>
      <c r="FU5" s="15"/>
      <c r="FV5" s="15"/>
      <c r="FW5" s="1"/>
      <c r="FX5" s="15"/>
      <c r="FY5" s="15"/>
      <c r="FZ5" s="15"/>
      <c r="GA5" s="15"/>
      <c r="GB5" s="15"/>
      <c r="GC5" s="15"/>
      <c r="GD5" s="15"/>
      <c r="GE5" s="1"/>
      <c r="GF5" s="15"/>
      <c r="GG5" s="15"/>
      <c r="GH5" s="15"/>
      <c r="GI5" s="15"/>
      <c r="GJ5" s="15"/>
      <c r="GK5" s="15"/>
      <c r="GL5" s="15"/>
      <c r="GM5" s="1"/>
      <c r="GN5" s="15"/>
      <c r="GO5" s="15"/>
      <c r="GP5" s="15"/>
      <c r="GQ5" s="15"/>
      <c r="GR5" s="15"/>
      <c r="GS5" s="15"/>
      <c r="GT5" s="15"/>
      <c r="GU5" s="1"/>
      <c r="GV5" s="15"/>
      <c r="GW5" s="15"/>
      <c r="GX5" s="15"/>
      <c r="GY5" s="15"/>
      <c r="GZ5" s="15"/>
      <c r="HA5" s="15"/>
      <c r="HB5" s="15"/>
      <c r="HC5" s="1"/>
      <c r="HD5" s="15"/>
      <c r="HE5" s="15"/>
      <c r="HF5" s="15"/>
      <c r="HG5" s="15"/>
      <c r="HH5" s="15"/>
      <c r="HI5" s="15"/>
      <c r="HJ5" s="15"/>
      <c r="HK5" s="1"/>
      <c r="HL5" s="15"/>
      <c r="HM5" s="15"/>
      <c r="HN5" s="15"/>
      <c r="HO5" s="15"/>
      <c r="HP5" s="15"/>
      <c r="HQ5" s="15"/>
      <c r="HR5" s="15"/>
      <c r="HS5" s="1"/>
      <c r="HT5" s="15"/>
      <c r="HU5" s="15"/>
      <c r="HV5" s="15"/>
      <c r="HW5" s="15"/>
      <c r="HX5" s="15"/>
      <c r="HY5" s="15"/>
      <c r="HZ5" s="15"/>
      <c r="IA5" s="1"/>
      <c r="IB5" s="15"/>
      <c r="IC5" s="15"/>
      <c r="ID5" s="15"/>
      <c r="IE5" s="15"/>
      <c r="IF5" s="15"/>
      <c r="IG5" s="15"/>
      <c r="IH5" s="15"/>
      <c r="II5" s="1"/>
      <c r="IJ5" s="15"/>
      <c r="IK5" s="15"/>
      <c r="IL5" s="15"/>
      <c r="IM5" s="15"/>
      <c r="IN5" s="15"/>
      <c r="IO5" s="15"/>
      <c r="IP5" s="15"/>
      <c r="IQ5" s="1"/>
    </row>
    <row r="6" spans="1:251">
      <c r="A6" s="15"/>
      <c r="B6" s="15"/>
      <c r="C6" s="15"/>
      <c r="D6" s="15"/>
      <c r="E6" s="15"/>
      <c r="F6" s="15"/>
      <c r="G6" s="14" t="s">
        <v>60</v>
      </c>
      <c r="H6" s="15"/>
      <c r="I6" s="15"/>
      <c r="J6" s="15"/>
      <c r="K6" s="1"/>
      <c r="L6" s="15"/>
      <c r="M6" s="15"/>
      <c r="N6" s="15"/>
      <c r="O6" s="15"/>
      <c r="P6" s="15"/>
      <c r="Q6" s="15"/>
      <c r="R6" s="15"/>
      <c r="S6" s="1"/>
      <c r="T6" s="15"/>
      <c r="U6" s="15"/>
      <c r="V6" s="15"/>
      <c r="W6" s="15"/>
      <c r="X6" s="15"/>
      <c r="Y6" s="15"/>
      <c r="Z6" s="15"/>
      <c r="AA6" s="1"/>
      <c r="AB6" s="15"/>
      <c r="AC6" s="15"/>
      <c r="AD6" s="15"/>
      <c r="AE6" s="15"/>
      <c r="AF6" s="15"/>
      <c r="AG6" s="15"/>
      <c r="AH6" s="15"/>
      <c r="AI6" s="1"/>
      <c r="AJ6" s="15"/>
      <c r="AK6" s="15"/>
      <c r="AL6" s="15"/>
      <c r="AM6" s="15"/>
      <c r="AN6" s="15"/>
      <c r="AO6" s="15"/>
      <c r="AP6" s="15"/>
      <c r="AQ6" s="1"/>
      <c r="AR6" s="15"/>
      <c r="AS6" s="15"/>
      <c r="AT6" s="15"/>
      <c r="AU6" s="15"/>
      <c r="AV6" s="15"/>
      <c r="AW6" s="15"/>
      <c r="AX6" s="15"/>
      <c r="AY6" s="1"/>
      <c r="AZ6" s="15"/>
      <c r="BA6" s="15"/>
      <c r="BB6" s="15"/>
      <c r="BC6" s="15"/>
      <c r="BD6" s="15"/>
      <c r="BE6" s="15"/>
      <c r="BF6" s="15"/>
      <c r="BG6" s="1"/>
      <c r="BH6" s="15"/>
      <c r="BI6" s="15"/>
      <c r="BJ6" s="15"/>
      <c r="BK6" s="15"/>
      <c r="BL6" s="15"/>
      <c r="BM6" s="15"/>
      <c r="BN6" s="15"/>
      <c r="BO6" s="1"/>
      <c r="BP6" s="15"/>
      <c r="BQ6" s="15"/>
      <c r="BR6" s="15"/>
      <c r="BS6" s="15"/>
      <c r="BT6" s="15"/>
      <c r="BU6" s="15"/>
      <c r="BV6" s="15"/>
      <c r="BW6" s="1"/>
      <c r="BX6" s="15"/>
      <c r="BY6" s="15"/>
      <c r="BZ6" s="15"/>
      <c r="CA6" s="15"/>
      <c r="CB6" s="15"/>
      <c r="CC6" s="15"/>
      <c r="CD6" s="15"/>
      <c r="CE6" s="1"/>
      <c r="CF6" s="15"/>
      <c r="CG6" s="15"/>
      <c r="CH6" s="15"/>
      <c r="CI6" s="15"/>
      <c r="CJ6" s="15"/>
      <c r="CK6" s="15"/>
      <c r="CL6" s="15"/>
      <c r="CM6" s="1"/>
      <c r="CN6" s="15"/>
      <c r="CO6" s="15"/>
      <c r="CP6" s="15"/>
      <c r="CQ6" s="15"/>
      <c r="CR6" s="15"/>
      <c r="CS6" s="15"/>
      <c r="CT6" s="15"/>
      <c r="CU6" s="1"/>
      <c r="CV6" s="15"/>
      <c r="CW6" s="15"/>
      <c r="CX6" s="15"/>
      <c r="CY6" s="15"/>
      <c r="CZ6" s="15"/>
      <c r="DA6" s="15"/>
      <c r="DB6" s="15"/>
      <c r="DC6" s="1"/>
      <c r="DD6" s="15"/>
      <c r="DE6" s="15"/>
      <c r="DF6" s="15"/>
      <c r="DG6" s="15"/>
      <c r="DH6" s="15"/>
      <c r="DI6" s="15"/>
      <c r="DJ6" s="15"/>
      <c r="DK6" s="1"/>
      <c r="DL6" s="15"/>
      <c r="DM6" s="15"/>
      <c r="DN6" s="15"/>
      <c r="DO6" s="15"/>
      <c r="DP6" s="15"/>
      <c r="DQ6" s="15"/>
      <c r="DR6" s="15"/>
      <c r="DS6" s="1"/>
      <c r="DT6" s="15"/>
      <c r="DU6" s="15"/>
      <c r="DV6" s="15"/>
      <c r="DW6" s="15"/>
      <c r="DX6" s="15"/>
      <c r="DY6" s="15"/>
      <c r="DZ6" s="15"/>
      <c r="EA6" s="1"/>
      <c r="EB6" s="15"/>
      <c r="EC6" s="15"/>
      <c r="ED6" s="15"/>
      <c r="EE6" s="15"/>
      <c r="EF6" s="15"/>
      <c r="EG6" s="15"/>
      <c r="EH6" s="15"/>
      <c r="EI6" s="1"/>
      <c r="EJ6" s="15"/>
      <c r="EK6" s="15"/>
      <c r="EL6" s="15"/>
      <c r="EM6" s="15"/>
      <c r="EN6" s="15"/>
      <c r="EO6" s="15"/>
      <c r="EP6" s="15"/>
      <c r="EQ6" s="1"/>
      <c r="ER6" s="15"/>
      <c r="ES6" s="15"/>
      <c r="ET6" s="15"/>
      <c r="EU6" s="15"/>
      <c r="EV6" s="15"/>
      <c r="EW6" s="15"/>
      <c r="EX6" s="15"/>
      <c r="EY6" s="1"/>
      <c r="EZ6" s="15"/>
      <c r="FA6" s="15"/>
      <c r="FB6" s="15"/>
      <c r="FC6" s="15"/>
      <c r="FD6" s="15"/>
      <c r="FE6" s="15"/>
      <c r="FF6" s="15"/>
      <c r="FG6" s="1"/>
      <c r="FH6" s="15"/>
      <c r="FI6" s="15"/>
      <c r="FJ6" s="15"/>
      <c r="FK6" s="15"/>
      <c r="FL6" s="15"/>
      <c r="FM6" s="15"/>
      <c r="FN6" s="15"/>
      <c r="FO6" s="1"/>
      <c r="FP6" s="15"/>
      <c r="FQ6" s="15"/>
      <c r="FR6" s="15"/>
      <c r="FS6" s="15"/>
      <c r="FT6" s="15"/>
      <c r="FU6" s="15"/>
      <c r="FV6" s="15"/>
      <c r="FW6" s="1"/>
      <c r="FX6" s="15"/>
      <c r="FY6" s="15"/>
      <c r="FZ6" s="15"/>
      <c r="GA6" s="15"/>
      <c r="GB6" s="15"/>
      <c r="GC6" s="15"/>
      <c r="GD6" s="15"/>
      <c r="GE6" s="1"/>
      <c r="GF6" s="15"/>
      <c r="GG6" s="15"/>
      <c r="GH6" s="15"/>
      <c r="GI6" s="15"/>
      <c r="GJ6" s="15"/>
      <c r="GK6" s="15"/>
      <c r="GL6" s="15"/>
      <c r="GM6" s="1"/>
      <c r="GN6" s="15"/>
      <c r="GO6" s="15"/>
      <c r="GP6" s="15"/>
      <c r="GQ6" s="15"/>
      <c r="GR6" s="15"/>
      <c r="GS6" s="15"/>
      <c r="GT6" s="15"/>
      <c r="GU6" s="1"/>
      <c r="GV6" s="15"/>
      <c r="GW6" s="15"/>
      <c r="GX6" s="15"/>
      <c r="GY6" s="15"/>
      <c r="GZ6" s="15"/>
      <c r="HA6" s="15"/>
      <c r="HB6" s="15"/>
      <c r="HC6" s="1"/>
      <c r="HD6" s="15"/>
      <c r="HE6" s="15"/>
      <c r="HF6" s="15"/>
      <c r="HG6" s="15"/>
      <c r="HH6" s="15"/>
      <c r="HI6" s="15"/>
      <c r="HJ6" s="15"/>
      <c r="HK6" s="1"/>
      <c r="HL6" s="15"/>
      <c r="HM6" s="15"/>
      <c r="HN6" s="15"/>
      <c r="HO6" s="15"/>
      <c r="HP6" s="15"/>
      <c r="HQ6" s="15"/>
      <c r="HR6" s="15"/>
      <c r="HS6" s="1"/>
      <c r="HT6" s="15"/>
      <c r="HU6" s="15"/>
      <c r="HV6" s="15"/>
      <c r="HW6" s="15"/>
      <c r="HX6" s="15"/>
      <c r="HY6" s="15"/>
      <c r="HZ6" s="15"/>
      <c r="IA6" s="1"/>
      <c r="IB6" s="15"/>
      <c r="IC6" s="15"/>
      <c r="ID6" s="15"/>
      <c r="IE6" s="15"/>
      <c r="IF6" s="15"/>
      <c r="IG6" s="15"/>
      <c r="IH6" s="15"/>
      <c r="II6" s="1"/>
      <c r="IJ6" s="15"/>
      <c r="IK6" s="15"/>
      <c r="IL6" s="15"/>
      <c r="IM6" s="15"/>
      <c r="IN6" s="15"/>
      <c r="IO6" s="15"/>
      <c r="IP6" s="15"/>
      <c r="IQ6" s="1"/>
    </row>
    <row r="7" spans="1:251" ht="129" customHeight="1">
      <c r="A7" s="175" t="s">
        <v>12</v>
      </c>
      <c r="B7" s="176"/>
      <c r="C7" s="177"/>
      <c r="D7" s="175" t="s">
        <v>1</v>
      </c>
      <c r="E7" s="176"/>
      <c r="F7" s="178" t="s">
        <v>3</v>
      </c>
      <c r="G7" s="68" t="str">
        <f>+'1'!D7</f>
        <v>Ցուցանիշների փոփոխությունը 
(ավելացումները նշված են դրական նշանով, իսկ նվազեցումները` փակագծերում)</v>
      </c>
    </row>
    <row r="8" spans="1:251" ht="33.75" customHeight="1">
      <c r="A8" s="21" t="s">
        <v>13</v>
      </c>
      <c r="B8" s="21" t="s">
        <v>14</v>
      </c>
      <c r="C8" s="21" t="s">
        <v>15</v>
      </c>
      <c r="D8" s="21" t="s">
        <v>16</v>
      </c>
      <c r="E8" s="21" t="s">
        <v>17</v>
      </c>
      <c r="F8" s="179"/>
      <c r="G8" s="40" t="s">
        <v>0</v>
      </c>
    </row>
    <row r="9" spans="1:251">
      <c r="A9" s="172" t="s">
        <v>4</v>
      </c>
      <c r="B9" s="173"/>
      <c r="C9" s="173"/>
      <c r="D9" s="173"/>
      <c r="E9" s="173"/>
      <c r="F9" s="174"/>
      <c r="G9" s="49">
        <f t="shared" ref="G9" si="0">+G10</f>
        <v>0</v>
      </c>
    </row>
    <row r="10" spans="1:251">
      <c r="A10" s="180" t="s">
        <v>18</v>
      </c>
      <c r="B10" s="169"/>
      <c r="C10" s="169"/>
      <c r="D10" s="169"/>
      <c r="E10" s="169"/>
      <c r="F10" s="23" t="s">
        <v>23</v>
      </c>
      <c r="G10" s="49">
        <f t="shared" ref="G10" si="1">+G12</f>
        <v>0</v>
      </c>
    </row>
    <row r="11" spans="1:251">
      <c r="A11" s="180"/>
      <c r="B11" s="169"/>
      <c r="C11" s="169"/>
      <c r="D11" s="169"/>
      <c r="E11" s="169"/>
      <c r="F11" s="23" t="s">
        <v>2</v>
      </c>
      <c r="G11" s="49"/>
    </row>
    <row r="12" spans="1:251" ht="34.5">
      <c r="A12" s="180"/>
      <c r="B12" s="180" t="s">
        <v>22</v>
      </c>
      <c r="C12" s="169"/>
      <c r="D12" s="169"/>
      <c r="E12" s="169"/>
      <c r="F12" s="25" t="s">
        <v>24</v>
      </c>
      <c r="G12" s="49">
        <f t="shared" ref="G12" si="2">+G14</f>
        <v>0</v>
      </c>
    </row>
    <row r="13" spans="1:251">
      <c r="A13" s="180"/>
      <c r="B13" s="180"/>
      <c r="C13" s="169"/>
      <c r="D13" s="169"/>
      <c r="E13" s="169"/>
      <c r="F13" s="23" t="s">
        <v>2</v>
      </c>
      <c r="G13" s="49"/>
    </row>
    <row r="14" spans="1:251" ht="34.5">
      <c r="A14" s="180"/>
      <c r="B14" s="180"/>
      <c r="C14" s="180" t="s">
        <v>18</v>
      </c>
      <c r="D14" s="169"/>
      <c r="E14" s="169"/>
      <c r="F14" s="25" t="s">
        <v>24</v>
      </c>
      <c r="G14" s="49">
        <f t="shared" ref="G14" si="3">+G16</f>
        <v>0</v>
      </c>
    </row>
    <row r="15" spans="1:251">
      <c r="A15" s="180"/>
      <c r="B15" s="180"/>
      <c r="C15" s="180"/>
      <c r="D15" s="169"/>
      <c r="E15" s="169"/>
      <c r="F15" s="26" t="s">
        <v>2</v>
      </c>
      <c r="G15" s="49"/>
    </row>
    <row r="16" spans="1:251" ht="34.5">
      <c r="A16" s="180"/>
      <c r="B16" s="180"/>
      <c r="C16" s="180"/>
      <c r="D16" s="169"/>
      <c r="E16" s="169"/>
      <c r="F16" s="25" t="s">
        <v>20</v>
      </c>
      <c r="G16" s="49">
        <f t="shared" ref="G16" si="4">+G18</f>
        <v>0</v>
      </c>
    </row>
    <row r="17" spans="1:7">
      <c r="A17" s="180"/>
      <c r="B17" s="180"/>
      <c r="C17" s="180"/>
      <c r="D17" s="169"/>
      <c r="E17" s="169"/>
      <c r="F17" s="23" t="s">
        <v>2</v>
      </c>
      <c r="G17" s="49"/>
    </row>
    <row r="18" spans="1:7">
      <c r="A18" s="180"/>
      <c r="B18" s="180"/>
      <c r="C18" s="180"/>
      <c r="D18" s="170">
        <v>1212</v>
      </c>
      <c r="E18" s="169"/>
      <c r="F18" s="27" t="s">
        <v>21</v>
      </c>
      <c r="G18" s="49">
        <f t="shared" ref="G18" si="5">+G20</f>
        <v>0</v>
      </c>
    </row>
    <row r="19" spans="1:7">
      <c r="A19" s="180"/>
      <c r="B19" s="180"/>
      <c r="C19" s="180"/>
      <c r="D19" s="170"/>
      <c r="E19" s="169"/>
      <c r="F19" s="27" t="s">
        <v>19</v>
      </c>
      <c r="G19" s="49"/>
    </row>
    <row r="20" spans="1:7" ht="34.5">
      <c r="A20" s="180"/>
      <c r="B20" s="180"/>
      <c r="C20" s="180"/>
      <c r="D20" s="170"/>
      <c r="E20" s="170">
        <v>12007</v>
      </c>
      <c r="F20" s="25" t="s">
        <v>33</v>
      </c>
      <c r="G20" s="49">
        <v>0</v>
      </c>
    </row>
    <row r="21" spans="1:7">
      <c r="A21" s="180"/>
      <c r="B21" s="180"/>
      <c r="C21" s="180"/>
      <c r="D21" s="170"/>
      <c r="E21" s="170"/>
      <c r="F21" s="27" t="s">
        <v>25</v>
      </c>
      <c r="G21" s="24"/>
    </row>
    <row r="22" spans="1:7">
      <c r="A22" s="180"/>
      <c r="B22" s="180"/>
      <c r="C22" s="180"/>
      <c r="D22" s="170"/>
      <c r="E22" s="170"/>
      <c r="F22" s="39" t="s">
        <v>26</v>
      </c>
      <c r="G22" s="42">
        <f>G24</f>
        <v>-2149094.25</v>
      </c>
    </row>
    <row r="23" spans="1:7" ht="34.5">
      <c r="A23" s="180"/>
      <c r="B23" s="180"/>
      <c r="C23" s="180"/>
      <c r="D23" s="170"/>
      <c r="E23" s="170"/>
      <c r="F23" s="27" t="s">
        <v>27</v>
      </c>
      <c r="G23" s="51"/>
    </row>
    <row r="24" spans="1:7">
      <c r="A24" s="180"/>
      <c r="B24" s="180"/>
      <c r="C24" s="180"/>
      <c r="D24" s="170"/>
      <c r="E24" s="170"/>
      <c r="F24" s="27" t="s">
        <v>28</v>
      </c>
      <c r="G24" s="54">
        <f>'1'!D19</f>
        <v>-2149094.25</v>
      </c>
    </row>
    <row r="25" spans="1:7">
      <c r="A25" s="180"/>
      <c r="B25" s="180"/>
      <c r="C25" s="180"/>
      <c r="D25" s="170"/>
      <c r="E25" s="170"/>
      <c r="F25" s="27" t="s">
        <v>29</v>
      </c>
      <c r="G25" s="54">
        <f t="shared" ref="G25:G26" si="6">G24</f>
        <v>-2149094.25</v>
      </c>
    </row>
    <row r="26" spans="1:7">
      <c r="A26" s="180"/>
      <c r="B26" s="180"/>
      <c r="C26" s="180"/>
      <c r="D26" s="170"/>
      <c r="E26" s="170"/>
      <c r="F26" s="27" t="s">
        <v>30</v>
      </c>
      <c r="G26" s="54">
        <f t="shared" si="6"/>
        <v>-2149094.25</v>
      </c>
    </row>
    <row r="27" spans="1:7" ht="34.5">
      <c r="A27" s="180"/>
      <c r="B27" s="180"/>
      <c r="C27" s="180"/>
      <c r="D27" s="170"/>
      <c r="E27" s="170"/>
      <c r="F27" s="28" t="s">
        <v>31</v>
      </c>
      <c r="G27" s="51"/>
    </row>
    <row r="28" spans="1:7">
      <c r="A28" s="180"/>
      <c r="B28" s="180"/>
      <c r="C28" s="180"/>
      <c r="D28" s="170"/>
      <c r="E28" s="170"/>
      <c r="F28" s="27" t="s">
        <v>32</v>
      </c>
      <c r="G28" s="51">
        <f>'1'!D19</f>
        <v>-2149094.25</v>
      </c>
    </row>
    <row r="29" spans="1:7">
      <c r="A29" s="74"/>
      <c r="B29" s="74"/>
      <c r="C29" s="74"/>
      <c r="D29" s="73"/>
      <c r="E29" s="73"/>
      <c r="F29" s="39" t="s">
        <v>76</v>
      </c>
      <c r="G29" s="66">
        <f>'1'!D20</f>
        <v>369157.30000000005</v>
      </c>
    </row>
    <row r="30" spans="1:7" ht="34.5">
      <c r="A30" s="74"/>
      <c r="B30" s="74"/>
      <c r="C30" s="74"/>
      <c r="D30" s="73"/>
      <c r="E30" s="73"/>
      <c r="F30" s="27" t="s">
        <v>27</v>
      </c>
      <c r="G30" s="63"/>
    </row>
    <row r="31" spans="1:7">
      <c r="A31" s="74"/>
      <c r="B31" s="74"/>
      <c r="C31" s="74"/>
      <c r="D31" s="73"/>
      <c r="E31" s="73"/>
      <c r="F31" s="27" t="s">
        <v>28</v>
      </c>
      <c r="G31" s="63">
        <f>G29</f>
        <v>369157.30000000005</v>
      </c>
    </row>
    <row r="32" spans="1:7">
      <c r="A32" s="74"/>
      <c r="B32" s="74"/>
      <c r="C32" s="74"/>
      <c r="D32" s="73"/>
      <c r="E32" s="73"/>
      <c r="F32" s="27" t="s">
        <v>29</v>
      </c>
      <c r="G32" s="63">
        <f>G31</f>
        <v>369157.30000000005</v>
      </c>
    </row>
    <row r="33" spans="1:9">
      <c r="A33" s="74"/>
      <c r="B33" s="74"/>
      <c r="C33" s="74"/>
      <c r="D33" s="73"/>
      <c r="E33" s="73"/>
      <c r="F33" s="27" t="s">
        <v>30</v>
      </c>
      <c r="G33" s="63">
        <f>G32</f>
        <v>369157.30000000005</v>
      </c>
      <c r="I33" s="81"/>
    </row>
    <row r="34" spans="1:9" ht="34.5">
      <c r="A34" s="74"/>
      <c r="B34" s="74"/>
      <c r="C34" s="74"/>
      <c r="D34" s="73"/>
      <c r="E34" s="73"/>
      <c r="F34" s="27" t="s">
        <v>31</v>
      </c>
      <c r="G34" s="63">
        <f>G29</f>
        <v>369157.30000000005</v>
      </c>
    </row>
    <row r="35" spans="1:9">
      <c r="A35" s="74"/>
      <c r="B35" s="74"/>
      <c r="C35" s="74"/>
      <c r="D35" s="73"/>
      <c r="E35" s="73"/>
      <c r="F35" s="27" t="s">
        <v>32</v>
      </c>
      <c r="G35" s="63">
        <f>G34</f>
        <v>369157.30000000005</v>
      </c>
    </row>
    <row r="36" spans="1:9">
      <c r="A36" s="22"/>
      <c r="B36" s="22"/>
      <c r="C36" s="22"/>
      <c r="D36" s="22"/>
      <c r="E36" s="22"/>
      <c r="F36" s="39" t="s">
        <v>68</v>
      </c>
      <c r="G36" s="51">
        <f>'1'!D27</f>
        <v>-120</v>
      </c>
    </row>
    <row r="37" spans="1:9" ht="34.5">
      <c r="A37" s="22"/>
      <c r="B37" s="22"/>
      <c r="C37" s="22"/>
      <c r="D37" s="22"/>
      <c r="E37" s="22"/>
      <c r="F37" s="27" t="s">
        <v>27</v>
      </c>
      <c r="G37" s="51"/>
    </row>
    <row r="38" spans="1:9">
      <c r="A38" s="22"/>
      <c r="B38" s="22"/>
      <c r="C38" s="22"/>
      <c r="D38" s="22"/>
      <c r="E38" s="22"/>
      <c r="F38" s="27" t="s">
        <v>28</v>
      </c>
      <c r="G38" s="51">
        <f>G40</f>
        <v>-120</v>
      </c>
    </row>
    <row r="39" spans="1:9">
      <c r="A39" s="22"/>
      <c r="B39" s="22"/>
      <c r="C39" s="22"/>
      <c r="D39" s="22"/>
      <c r="E39" s="22"/>
      <c r="F39" s="27" t="s">
        <v>29</v>
      </c>
      <c r="G39" s="51">
        <f t="shared" ref="G39:G40" si="7">G40</f>
        <v>-120</v>
      </c>
    </row>
    <row r="40" spans="1:9">
      <c r="A40" s="22"/>
      <c r="B40" s="22"/>
      <c r="C40" s="22"/>
      <c r="D40" s="22"/>
      <c r="E40" s="22"/>
      <c r="F40" s="27" t="s">
        <v>30</v>
      </c>
      <c r="G40" s="51">
        <f t="shared" si="7"/>
        <v>-120</v>
      </c>
    </row>
    <row r="41" spans="1:9" ht="34.5">
      <c r="A41" s="22"/>
      <c r="B41" s="22"/>
      <c r="C41" s="22"/>
      <c r="D41" s="22"/>
      <c r="E41" s="22"/>
      <c r="F41" s="28" t="s">
        <v>31</v>
      </c>
      <c r="G41" s="51">
        <f>+G42</f>
        <v>-120</v>
      </c>
    </row>
    <row r="42" spans="1:9">
      <c r="A42" s="22"/>
      <c r="B42" s="22"/>
      <c r="C42" s="22"/>
      <c r="D42" s="22"/>
      <c r="E42" s="22"/>
      <c r="F42" s="27" t="s">
        <v>32</v>
      </c>
      <c r="G42" s="51">
        <f>'1'!D27</f>
        <v>-120</v>
      </c>
    </row>
    <row r="43" spans="1:9">
      <c r="A43" s="64"/>
      <c r="B43" s="64"/>
      <c r="C43" s="64"/>
      <c r="D43" s="64"/>
      <c r="E43" s="64"/>
      <c r="F43" s="65" t="s">
        <v>71</v>
      </c>
      <c r="G43" s="66">
        <f>'1'!D30</f>
        <v>338283.10000000003</v>
      </c>
    </row>
    <row r="44" spans="1:9" ht="34.5">
      <c r="A44" s="64"/>
      <c r="B44" s="64"/>
      <c r="C44" s="64"/>
      <c r="D44" s="64"/>
      <c r="E44" s="64"/>
      <c r="F44" s="62" t="s">
        <v>27</v>
      </c>
      <c r="G44" s="63"/>
    </row>
    <row r="45" spans="1:9">
      <c r="A45" s="64"/>
      <c r="B45" s="64"/>
      <c r="C45" s="64"/>
      <c r="D45" s="64"/>
      <c r="E45" s="64"/>
      <c r="F45" s="62" t="s">
        <v>28</v>
      </c>
      <c r="G45" s="63">
        <f>G43</f>
        <v>338283.10000000003</v>
      </c>
    </row>
    <row r="46" spans="1:9">
      <c r="A46" s="64"/>
      <c r="B46" s="64"/>
      <c r="C46" s="64"/>
      <c r="D46" s="64"/>
      <c r="E46" s="64"/>
      <c r="F46" s="62" t="s">
        <v>29</v>
      </c>
      <c r="G46" s="63">
        <f>G43</f>
        <v>338283.10000000003</v>
      </c>
    </row>
    <row r="47" spans="1:9">
      <c r="A47" s="64"/>
      <c r="B47" s="64"/>
      <c r="C47" s="64"/>
      <c r="D47" s="64"/>
      <c r="E47" s="64"/>
      <c r="F47" s="62" t="s">
        <v>30</v>
      </c>
      <c r="G47" s="63">
        <f>G43</f>
        <v>338283.10000000003</v>
      </c>
    </row>
    <row r="48" spans="1:9" ht="34.5">
      <c r="A48" s="64"/>
      <c r="B48" s="64"/>
      <c r="C48" s="64"/>
      <c r="D48" s="64"/>
      <c r="E48" s="64"/>
      <c r="F48" s="62" t="s">
        <v>31</v>
      </c>
      <c r="G48" s="63">
        <f>G43</f>
        <v>338283.10000000003</v>
      </c>
    </row>
    <row r="49" spans="1:7">
      <c r="A49" s="64"/>
      <c r="B49" s="64"/>
      <c r="C49" s="64"/>
      <c r="D49" s="64"/>
      <c r="E49" s="64"/>
      <c r="F49" s="62" t="s">
        <v>32</v>
      </c>
      <c r="G49" s="63">
        <f>G45</f>
        <v>338283.10000000003</v>
      </c>
    </row>
    <row r="50" spans="1:7">
      <c r="A50" s="22"/>
      <c r="B50" s="22"/>
      <c r="C50" s="22"/>
      <c r="D50" s="22"/>
      <c r="E50" s="22"/>
      <c r="F50" s="39" t="s">
        <v>77</v>
      </c>
      <c r="G50" s="66">
        <f>'1'!D44</f>
        <v>179136.01500000004</v>
      </c>
    </row>
    <row r="51" spans="1:7" ht="34.5">
      <c r="A51" s="22"/>
      <c r="B51" s="22"/>
      <c r="C51" s="22"/>
      <c r="D51" s="22"/>
      <c r="E51" s="22"/>
      <c r="F51" s="27" t="s">
        <v>27</v>
      </c>
      <c r="G51" s="63"/>
    </row>
    <row r="52" spans="1:7">
      <c r="A52" s="22"/>
      <c r="B52" s="22"/>
      <c r="C52" s="22"/>
      <c r="D52" s="22"/>
      <c r="E52" s="22"/>
      <c r="F52" s="27" t="s">
        <v>28</v>
      </c>
      <c r="G52" s="63">
        <f>G50</f>
        <v>179136.01500000004</v>
      </c>
    </row>
    <row r="53" spans="1:7">
      <c r="A53" s="22"/>
      <c r="B53" s="22"/>
      <c r="C53" s="22"/>
      <c r="D53" s="22"/>
      <c r="E53" s="22"/>
      <c r="F53" s="27" t="s">
        <v>29</v>
      </c>
      <c r="G53" s="63">
        <f>G50</f>
        <v>179136.01500000004</v>
      </c>
    </row>
    <row r="54" spans="1:7">
      <c r="A54" s="22"/>
      <c r="B54" s="22"/>
      <c r="C54" s="22"/>
      <c r="D54" s="22"/>
      <c r="E54" s="22"/>
      <c r="F54" s="27" t="s">
        <v>30</v>
      </c>
      <c r="G54" s="63">
        <f>G52</f>
        <v>179136.01500000004</v>
      </c>
    </row>
    <row r="55" spans="1:7" ht="34.5">
      <c r="A55" s="22"/>
      <c r="B55" s="22"/>
      <c r="C55" s="22"/>
      <c r="D55" s="22"/>
      <c r="E55" s="22"/>
      <c r="F55" s="27" t="s">
        <v>31</v>
      </c>
      <c r="G55" s="63">
        <f t="shared" ref="G55:G56" si="8">G52</f>
        <v>179136.01500000004</v>
      </c>
    </row>
    <row r="56" spans="1:7">
      <c r="A56" s="22"/>
      <c r="B56" s="22"/>
      <c r="C56" s="22"/>
      <c r="D56" s="22"/>
      <c r="E56" s="22"/>
      <c r="F56" s="27" t="s">
        <v>32</v>
      </c>
      <c r="G56" s="63">
        <f t="shared" si="8"/>
        <v>179136.01500000004</v>
      </c>
    </row>
    <row r="57" spans="1:7">
      <c r="A57" s="22"/>
      <c r="B57" s="22"/>
      <c r="C57" s="22"/>
      <c r="D57" s="22"/>
      <c r="E57" s="22"/>
      <c r="F57" s="39" t="s">
        <v>103</v>
      </c>
      <c r="G57" s="42">
        <f>'1'!D81</f>
        <v>573228.25499999989</v>
      </c>
    </row>
    <row r="58" spans="1:7" ht="34.5">
      <c r="A58" s="22"/>
      <c r="B58" s="22"/>
      <c r="C58" s="22"/>
      <c r="D58" s="22"/>
      <c r="E58" s="22"/>
      <c r="F58" s="27" t="s">
        <v>27</v>
      </c>
      <c r="G58" s="51"/>
    </row>
    <row r="59" spans="1:7">
      <c r="A59" s="22"/>
      <c r="B59" s="22"/>
      <c r="C59" s="22"/>
      <c r="D59" s="22"/>
      <c r="E59" s="22"/>
      <c r="F59" s="27" t="s">
        <v>28</v>
      </c>
      <c r="G59" s="51">
        <f t="shared" ref="G59" si="9">G57</f>
        <v>573228.25499999989</v>
      </c>
    </row>
    <row r="60" spans="1:7">
      <c r="A60" s="22"/>
      <c r="B60" s="22"/>
      <c r="C60" s="22"/>
      <c r="D60" s="22"/>
      <c r="E60" s="22"/>
      <c r="F60" s="27" t="s">
        <v>29</v>
      </c>
      <c r="G60" s="51">
        <f t="shared" ref="G60" si="10">G59</f>
        <v>573228.25499999989</v>
      </c>
    </row>
    <row r="61" spans="1:7">
      <c r="A61" s="22"/>
      <c r="B61" s="22"/>
      <c r="C61" s="22"/>
      <c r="D61" s="22"/>
      <c r="E61" s="22"/>
      <c r="F61" s="27" t="s">
        <v>30</v>
      </c>
      <c r="G61" s="51">
        <f t="shared" ref="G61" si="11">G59</f>
        <v>573228.25499999989</v>
      </c>
    </row>
    <row r="62" spans="1:7" ht="34.5">
      <c r="A62" s="22"/>
      <c r="B62" s="22"/>
      <c r="C62" s="22"/>
      <c r="D62" s="22"/>
      <c r="E62" s="22"/>
      <c r="F62" s="28" t="s">
        <v>31</v>
      </c>
      <c r="G62" s="51">
        <f t="shared" ref="G62" si="12">G61</f>
        <v>573228.25499999989</v>
      </c>
    </row>
    <row r="63" spans="1:7">
      <c r="A63" s="22"/>
      <c r="B63" s="22"/>
      <c r="C63" s="22"/>
      <c r="D63" s="22"/>
      <c r="E63" s="22"/>
      <c r="F63" s="27" t="s">
        <v>32</v>
      </c>
      <c r="G63" s="51">
        <f t="shared" ref="G63" si="13">G62</f>
        <v>573228.25499999989</v>
      </c>
    </row>
    <row r="64" spans="1:7">
      <c r="A64" s="22"/>
      <c r="B64" s="22"/>
      <c r="C64" s="22"/>
      <c r="D64" s="22"/>
      <c r="E64" s="22"/>
      <c r="F64" s="39" t="s">
        <v>78</v>
      </c>
      <c r="G64" s="42">
        <f>'1'!D111</f>
        <v>540807.30000000005</v>
      </c>
    </row>
    <row r="65" spans="1:7" ht="34.5">
      <c r="A65" s="22"/>
      <c r="B65" s="22"/>
      <c r="C65" s="22"/>
      <c r="D65" s="22"/>
      <c r="E65" s="22"/>
      <c r="F65" s="27" t="s">
        <v>27</v>
      </c>
      <c r="G65" s="51"/>
    </row>
    <row r="66" spans="1:7">
      <c r="A66" s="22"/>
      <c r="B66" s="22"/>
      <c r="C66" s="22"/>
      <c r="D66" s="22"/>
      <c r="E66" s="22"/>
      <c r="F66" s="27" t="s">
        <v>28</v>
      </c>
      <c r="G66" s="51">
        <f t="shared" ref="G66" si="14">G64</f>
        <v>540807.30000000005</v>
      </c>
    </row>
    <row r="67" spans="1:7">
      <c r="A67" s="22"/>
      <c r="B67" s="22"/>
      <c r="C67" s="22"/>
      <c r="D67" s="22"/>
      <c r="E67" s="22"/>
      <c r="F67" s="27" t="s">
        <v>29</v>
      </c>
      <c r="G67" s="51">
        <f t="shared" ref="G67" si="15">G66</f>
        <v>540807.30000000005</v>
      </c>
    </row>
    <row r="68" spans="1:7">
      <c r="A68" s="22"/>
      <c r="B68" s="22"/>
      <c r="C68" s="22"/>
      <c r="D68" s="22"/>
      <c r="E68" s="22"/>
      <c r="F68" s="27" t="s">
        <v>30</v>
      </c>
      <c r="G68" s="51">
        <f t="shared" ref="G68" si="16">G66</f>
        <v>540807.30000000005</v>
      </c>
    </row>
    <row r="69" spans="1:7" ht="34.5">
      <c r="A69" s="22"/>
      <c r="B69" s="22"/>
      <c r="C69" s="22"/>
      <c r="D69" s="22"/>
      <c r="E69" s="22"/>
      <c r="F69" s="28" t="s">
        <v>31</v>
      </c>
      <c r="G69" s="51">
        <f t="shared" ref="G69:G70" si="17">G68</f>
        <v>540807.30000000005</v>
      </c>
    </row>
    <row r="70" spans="1:7">
      <c r="A70" s="22"/>
      <c r="B70" s="22"/>
      <c r="C70" s="22"/>
      <c r="D70" s="22"/>
      <c r="E70" s="22"/>
      <c r="F70" s="27" t="s">
        <v>32</v>
      </c>
      <c r="G70" s="51">
        <f t="shared" si="17"/>
        <v>540807.30000000005</v>
      </c>
    </row>
    <row r="71" spans="1:7">
      <c r="A71" s="139"/>
      <c r="B71" s="139"/>
      <c r="C71" s="139"/>
      <c r="D71" s="139"/>
      <c r="E71" s="139"/>
      <c r="F71" s="138" t="s">
        <v>145</v>
      </c>
      <c r="G71" s="142">
        <v>155308.20000000001</v>
      </c>
    </row>
    <row r="72" spans="1:7" ht="34.5">
      <c r="A72" s="139"/>
      <c r="B72" s="139"/>
      <c r="C72" s="139"/>
      <c r="D72" s="139"/>
      <c r="E72" s="139"/>
      <c r="F72" s="140" t="s">
        <v>27</v>
      </c>
      <c r="G72" s="142"/>
    </row>
    <row r="73" spans="1:7">
      <c r="A73" s="139"/>
      <c r="B73" s="139"/>
      <c r="C73" s="139"/>
      <c r="D73" s="139"/>
      <c r="E73" s="139"/>
      <c r="F73" s="140" t="s">
        <v>28</v>
      </c>
      <c r="G73" s="137">
        <v>155308.20000000001</v>
      </c>
    </row>
    <row r="74" spans="1:7">
      <c r="A74" s="139"/>
      <c r="B74" s="139"/>
      <c r="C74" s="139"/>
      <c r="D74" s="139"/>
      <c r="E74" s="139"/>
      <c r="F74" s="140" t="s">
        <v>29</v>
      </c>
      <c r="G74" s="137">
        <v>155308.20000000001</v>
      </c>
    </row>
    <row r="75" spans="1:7">
      <c r="A75" s="139"/>
      <c r="B75" s="139"/>
      <c r="C75" s="139"/>
      <c r="D75" s="139"/>
      <c r="E75" s="139"/>
      <c r="F75" s="140" t="s">
        <v>30</v>
      </c>
      <c r="G75" s="137">
        <v>155308.20000000001</v>
      </c>
    </row>
    <row r="76" spans="1:7" ht="34.5">
      <c r="A76" s="139"/>
      <c r="B76" s="139"/>
      <c r="C76" s="139"/>
      <c r="D76" s="139"/>
      <c r="E76" s="139"/>
      <c r="F76" s="140" t="s">
        <v>31</v>
      </c>
      <c r="G76" s="137">
        <v>155308.20000000001</v>
      </c>
    </row>
    <row r="77" spans="1:7">
      <c r="A77" s="139"/>
      <c r="B77" s="139"/>
      <c r="C77" s="139"/>
      <c r="D77" s="139"/>
      <c r="E77" s="139"/>
      <c r="F77" s="140" t="s">
        <v>32</v>
      </c>
      <c r="G77" s="137">
        <v>155308.20000000001</v>
      </c>
    </row>
    <row r="78" spans="1:7">
      <c r="A78" s="22"/>
      <c r="B78" s="22"/>
      <c r="C78" s="22"/>
      <c r="D78" s="22"/>
      <c r="E78" s="22"/>
      <c r="F78" s="150" t="s">
        <v>182</v>
      </c>
      <c r="G78" s="42">
        <f>'1'!D126</f>
        <v>-604730.31999999995</v>
      </c>
    </row>
    <row r="79" spans="1:7" ht="34.5">
      <c r="A79" s="22"/>
      <c r="B79" s="22"/>
      <c r="C79" s="22"/>
      <c r="D79" s="22"/>
      <c r="E79" s="22"/>
      <c r="F79" s="140" t="s">
        <v>27</v>
      </c>
      <c r="G79" s="151">
        <f>G78</f>
        <v>-604730.31999999995</v>
      </c>
    </row>
    <row r="80" spans="1:7">
      <c r="A80" s="22"/>
      <c r="B80" s="22"/>
      <c r="C80" s="22"/>
      <c r="D80" s="22"/>
      <c r="E80" s="22"/>
      <c r="F80" s="140" t="s">
        <v>28</v>
      </c>
      <c r="G80" s="151">
        <f t="shared" ref="G80:G84" si="18">G79</f>
        <v>-604730.31999999995</v>
      </c>
    </row>
    <row r="81" spans="1:7">
      <c r="A81" s="22"/>
      <c r="B81" s="22"/>
      <c r="C81" s="22"/>
      <c r="D81" s="22"/>
      <c r="E81" s="22"/>
      <c r="F81" s="140" t="s">
        <v>29</v>
      </c>
      <c r="G81" s="151">
        <f t="shared" si="18"/>
        <v>-604730.31999999995</v>
      </c>
    </row>
    <row r="82" spans="1:7">
      <c r="A82" s="22"/>
      <c r="B82" s="22"/>
      <c r="C82" s="22"/>
      <c r="D82" s="22"/>
      <c r="E82" s="22"/>
      <c r="F82" s="140" t="s">
        <v>30</v>
      </c>
      <c r="G82" s="151">
        <f t="shared" si="18"/>
        <v>-604730.31999999995</v>
      </c>
    </row>
    <row r="83" spans="1:7" ht="34.5">
      <c r="A83" s="22"/>
      <c r="B83" s="22"/>
      <c r="C83" s="22"/>
      <c r="D83" s="22"/>
      <c r="E83" s="22"/>
      <c r="F83" s="141" t="s">
        <v>31</v>
      </c>
      <c r="G83" s="151">
        <f t="shared" si="18"/>
        <v>-604730.31999999995</v>
      </c>
    </row>
    <row r="84" spans="1:7">
      <c r="A84" s="22"/>
      <c r="B84" s="22"/>
      <c r="C84" s="22"/>
      <c r="D84" s="22"/>
      <c r="E84" s="22"/>
      <c r="F84" s="140" t="s">
        <v>32</v>
      </c>
      <c r="G84" s="151">
        <f t="shared" si="18"/>
        <v>-604730.31999999995</v>
      </c>
    </row>
    <row r="85" spans="1:7">
      <c r="A85" s="22"/>
      <c r="B85" s="22"/>
      <c r="C85" s="22"/>
      <c r="D85" s="22"/>
      <c r="E85" s="22"/>
      <c r="F85" s="27"/>
      <c r="G85" s="51"/>
    </row>
    <row r="86" spans="1:7">
      <c r="A86" s="139"/>
      <c r="B86" s="139"/>
      <c r="C86" s="139"/>
      <c r="D86" s="139"/>
      <c r="E86" s="139"/>
      <c r="F86" s="138" t="s">
        <v>96</v>
      </c>
      <c r="G86" s="142">
        <v>351975.7</v>
      </c>
    </row>
    <row r="87" spans="1:7" ht="34.5">
      <c r="A87" s="139"/>
      <c r="B87" s="139"/>
      <c r="C87" s="139"/>
      <c r="D87" s="139"/>
      <c r="E87" s="139"/>
      <c r="F87" s="140" t="s">
        <v>27</v>
      </c>
      <c r="G87" s="137"/>
    </row>
    <row r="88" spans="1:7">
      <c r="A88" s="139"/>
      <c r="B88" s="139"/>
      <c r="C88" s="139"/>
      <c r="D88" s="139"/>
      <c r="E88" s="139"/>
      <c r="F88" s="140" t="s">
        <v>28</v>
      </c>
      <c r="G88" s="137">
        <v>351975.7</v>
      </c>
    </row>
    <row r="89" spans="1:7">
      <c r="A89" s="139"/>
      <c r="B89" s="139"/>
      <c r="C89" s="139"/>
      <c r="D89" s="139"/>
      <c r="E89" s="139"/>
      <c r="F89" s="140" t="s">
        <v>29</v>
      </c>
      <c r="G89" s="137">
        <v>351975.7</v>
      </c>
    </row>
    <row r="90" spans="1:7">
      <c r="A90" s="139"/>
      <c r="B90" s="139"/>
      <c r="C90" s="139"/>
      <c r="D90" s="139"/>
      <c r="E90" s="139"/>
      <c r="F90" s="140" t="s">
        <v>30</v>
      </c>
      <c r="G90" s="137">
        <v>351975.7</v>
      </c>
    </row>
    <row r="91" spans="1:7" ht="34.5">
      <c r="A91" s="139"/>
      <c r="B91" s="139"/>
      <c r="C91" s="139"/>
      <c r="D91" s="139"/>
      <c r="E91" s="139"/>
      <c r="F91" s="140" t="s">
        <v>31</v>
      </c>
      <c r="G91" s="137">
        <v>351975.7</v>
      </c>
    </row>
    <row r="92" spans="1:7">
      <c r="A92" s="139"/>
      <c r="B92" s="139"/>
      <c r="C92" s="139"/>
      <c r="D92" s="139"/>
      <c r="E92" s="139"/>
      <c r="F92" s="140" t="s">
        <v>32</v>
      </c>
      <c r="G92" s="137">
        <v>351975.7</v>
      </c>
    </row>
    <row r="93" spans="1:7">
      <c r="A93" s="139"/>
      <c r="B93" s="139"/>
      <c r="C93" s="139"/>
      <c r="D93" s="139"/>
      <c r="E93" s="139"/>
      <c r="F93" s="138" t="s">
        <v>144</v>
      </c>
      <c r="G93" s="42">
        <f>'1'!D150</f>
        <v>246048.7</v>
      </c>
    </row>
    <row r="94" spans="1:7" ht="34.5">
      <c r="A94" s="139"/>
      <c r="B94" s="139"/>
      <c r="C94" s="139"/>
      <c r="D94" s="139"/>
      <c r="E94" s="139"/>
      <c r="F94" s="140" t="s">
        <v>27</v>
      </c>
      <c r="G94" s="51"/>
    </row>
    <row r="95" spans="1:7">
      <c r="A95" s="139"/>
      <c r="B95" s="139"/>
      <c r="C95" s="139"/>
      <c r="D95" s="139"/>
      <c r="E95" s="139"/>
      <c r="F95" s="140" t="s">
        <v>28</v>
      </c>
      <c r="G95" s="51">
        <f>G93</f>
        <v>246048.7</v>
      </c>
    </row>
    <row r="96" spans="1:7">
      <c r="A96" s="139"/>
      <c r="B96" s="139"/>
      <c r="C96" s="139"/>
      <c r="D96" s="139"/>
      <c r="E96" s="139"/>
      <c r="F96" s="140" t="s">
        <v>29</v>
      </c>
      <c r="G96" s="51">
        <f>G93</f>
        <v>246048.7</v>
      </c>
    </row>
    <row r="97" spans="1:7">
      <c r="A97" s="139"/>
      <c r="B97" s="139"/>
      <c r="C97" s="139"/>
      <c r="D97" s="139"/>
      <c r="E97" s="139"/>
      <c r="F97" s="140" t="s">
        <v>30</v>
      </c>
      <c r="G97" s="51">
        <f t="shared" ref="G97:G99" si="19">G95</f>
        <v>246048.7</v>
      </c>
    </row>
    <row r="98" spans="1:7" ht="34.5">
      <c r="A98" s="139"/>
      <c r="B98" s="139"/>
      <c r="C98" s="139"/>
      <c r="D98" s="139"/>
      <c r="E98" s="139"/>
      <c r="F98" s="141" t="s">
        <v>31</v>
      </c>
      <c r="G98" s="51">
        <f t="shared" si="19"/>
        <v>246048.7</v>
      </c>
    </row>
    <row r="99" spans="1:7">
      <c r="A99" s="139"/>
      <c r="B99" s="139"/>
      <c r="C99" s="139"/>
      <c r="D99" s="139"/>
      <c r="E99" s="139"/>
      <c r="F99" s="140" t="s">
        <v>32</v>
      </c>
      <c r="G99" s="51">
        <f t="shared" si="19"/>
        <v>246048.7</v>
      </c>
    </row>
  </sheetData>
  <mergeCells count="14">
    <mergeCell ref="D10:D17"/>
    <mergeCell ref="E10:E19"/>
    <mergeCell ref="D18:D28"/>
    <mergeCell ref="E20:E28"/>
    <mergeCell ref="A5:G5"/>
    <mergeCell ref="A9:F9"/>
    <mergeCell ref="A7:C7"/>
    <mergeCell ref="F7:F8"/>
    <mergeCell ref="D7:E7"/>
    <mergeCell ref="A10:A28"/>
    <mergeCell ref="B10:B11"/>
    <mergeCell ref="C10:C13"/>
    <mergeCell ref="B12:B28"/>
    <mergeCell ref="C14:C28"/>
  </mergeCells>
  <pageMargins left="0.25" right="0.25" top="0.75" bottom="0.75" header="0.3" footer="0.3"/>
  <pageSetup paperSize="9" scale="90" orientation="landscape" r:id="rId1"/>
  <ignoredErrors>
    <ignoredError sqref="G60"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K19"/>
  <sheetViews>
    <sheetView topLeftCell="A10" workbookViewId="0">
      <selection activeCell="E11" sqref="E11"/>
    </sheetView>
  </sheetViews>
  <sheetFormatPr defaultRowHeight="17.25"/>
  <cols>
    <col min="1" max="1" width="41.140625" style="10" customWidth="1"/>
    <col min="2" max="2" width="59.7109375" style="10" customWidth="1"/>
    <col min="3" max="3" width="23.140625" style="10" customWidth="1"/>
    <col min="4" max="4" width="10.42578125" style="10" bestFit="1" customWidth="1"/>
    <col min="5" max="5" width="21.5703125" style="10" bestFit="1" customWidth="1"/>
    <col min="6" max="16384" width="9.140625" style="10"/>
  </cols>
  <sheetData>
    <row r="1" spans="1:89" s="2" customFormat="1">
      <c r="C1" s="31" t="s">
        <v>72</v>
      </c>
    </row>
    <row r="2" spans="1:89" s="2" customFormat="1">
      <c r="C2" s="31" t="s">
        <v>63</v>
      </c>
    </row>
    <row r="3" spans="1:89" s="2" customFormat="1">
      <c r="C3" s="31" t="s">
        <v>45</v>
      </c>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row>
    <row r="4" spans="1:89" s="12" customFormat="1" ht="66.75" customHeight="1">
      <c r="A4" s="181" t="s">
        <v>66</v>
      </c>
      <c r="B4" s="181"/>
      <c r="C4" s="4"/>
    </row>
    <row r="5" spans="1:89" s="12" customFormat="1" ht="20.25" customHeight="1">
      <c r="A5" s="182" t="s">
        <v>20</v>
      </c>
      <c r="B5" s="182"/>
    </row>
    <row r="6" spans="1:89" ht="17.25" customHeight="1">
      <c r="A6" s="13"/>
      <c r="B6" s="13"/>
    </row>
    <row r="7" spans="1:89">
      <c r="A7" s="43" t="s">
        <v>34</v>
      </c>
      <c r="B7" s="44" t="s">
        <v>5</v>
      </c>
    </row>
    <row r="8" spans="1:89">
      <c r="A8" s="43" t="s">
        <v>35</v>
      </c>
      <c r="B8" s="44" t="s">
        <v>36</v>
      </c>
    </row>
    <row r="9" spans="1:89">
      <c r="A9" s="185" t="s">
        <v>6</v>
      </c>
      <c r="B9" s="185"/>
    </row>
    <row r="10" spans="1:89">
      <c r="A10" s="57"/>
      <c r="B10" s="57"/>
    </row>
    <row r="11" spans="1:89" ht="93.75" customHeight="1">
      <c r="A11" s="45" t="s">
        <v>7</v>
      </c>
      <c r="B11" s="45" t="s">
        <v>35</v>
      </c>
      <c r="C11" s="70" t="s">
        <v>69</v>
      </c>
    </row>
    <row r="12" spans="1:89" ht="36" customHeight="1">
      <c r="A12" s="45" t="s">
        <v>8</v>
      </c>
      <c r="B12" s="45" t="s">
        <v>37</v>
      </c>
      <c r="C12" s="58" t="s">
        <v>0</v>
      </c>
    </row>
    <row r="13" spans="1:89" ht="34.5">
      <c r="A13" s="46" t="s">
        <v>9</v>
      </c>
      <c r="B13" s="29" t="s">
        <v>43</v>
      </c>
      <c r="C13" s="41"/>
    </row>
    <row r="14" spans="1:89" ht="34.5">
      <c r="A14" s="46" t="s">
        <v>10</v>
      </c>
      <c r="B14" s="43" t="s">
        <v>44</v>
      </c>
      <c r="C14" s="41"/>
    </row>
    <row r="15" spans="1:89">
      <c r="A15" s="56" t="s">
        <v>38</v>
      </c>
      <c r="B15" s="56" t="s">
        <v>39</v>
      </c>
      <c r="C15" s="41"/>
    </row>
    <row r="16" spans="1:89" ht="34.5">
      <c r="A16" s="56" t="s">
        <v>40</v>
      </c>
      <c r="B16" s="43" t="s">
        <v>41</v>
      </c>
      <c r="C16" s="41"/>
    </row>
    <row r="17" spans="1:3">
      <c r="A17" s="183" t="s">
        <v>11</v>
      </c>
      <c r="B17" s="183"/>
      <c r="C17" s="41"/>
    </row>
    <row r="18" spans="1:3">
      <c r="A18" s="55" t="s">
        <v>56</v>
      </c>
      <c r="B18" s="55"/>
      <c r="C18" s="30">
        <f>'4'!C24+'4'!C64+'4'!C84+'4'!C104+'4'!C125+'4'!C145+'4'!C185+'4'!C205</f>
        <v>31</v>
      </c>
    </row>
    <row r="19" spans="1:3">
      <c r="A19" s="184" t="s">
        <v>42</v>
      </c>
      <c r="B19" s="184"/>
      <c r="C19" s="49">
        <v>0</v>
      </c>
    </row>
  </sheetData>
  <mergeCells count="5">
    <mergeCell ref="A4:B4"/>
    <mergeCell ref="A5:B5"/>
    <mergeCell ref="A17:B17"/>
    <mergeCell ref="A19:B19"/>
    <mergeCell ref="A9:B9"/>
  </mergeCells>
  <pageMargins left="0.70866141732283472" right="0.27559055118110237" top="0.74803149606299213" bottom="0.23622047244094491"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E226"/>
  <sheetViews>
    <sheetView topLeftCell="A223" zoomScale="115" zoomScaleNormal="115" workbookViewId="0">
      <selection activeCell="C226" sqref="C226"/>
    </sheetView>
  </sheetViews>
  <sheetFormatPr defaultRowHeight="17.25"/>
  <cols>
    <col min="1" max="1" width="28.7109375" style="10" customWidth="1"/>
    <col min="2" max="2" width="59.7109375" style="10" customWidth="1"/>
    <col min="3" max="3" width="32.85546875" style="10" customWidth="1"/>
    <col min="4" max="16384" width="9.140625" style="10"/>
  </cols>
  <sheetData>
    <row r="1" spans="1:83" s="2" customFormat="1">
      <c r="C1" s="31" t="s">
        <v>79</v>
      </c>
    </row>
    <row r="2" spans="1:83" s="2" customFormat="1">
      <c r="C2" s="31" t="s">
        <v>63</v>
      </c>
    </row>
    <row r="3" spans="1:83" s="2" customFormat="1">
      <c r="C3" s="32" t="s">
        <v>45</v>
      </c>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row>
    <row r="4" spans="1:83">
      <c r="C4" s="87"/>
      <c r="D4" s="87"/>
    </row>
    <row r="6" spans="1:83" s="12" customFormat="1" ht="57.75" customHeight="1">
      <c r="A6" s="171" t="s">
        <v>183</v>
      </c>
      <c r="B6" s="171"/>
      <c r="C6" s="171"/>
    </row>
    <row r="7" spans="1:83" s="12" customFormat="1">
      <c r="A7" s="82"/>
      <c r="B7" s="83"/>
      <c r="C7" s="190" t="s">
        <v>87</v>
      </c>
      <c r="D7" s="190"/>
      <c r="G7" s="102"/>
      <c r="H7" s="103"/>
      <c r="I7" s="188"/>
      <c r="J7" s="188"/>
      <c r="K7" s="104"/>
      <c r="L7" s="104"/>
      <c r="M7" s="104"/>
      <c r="N7" s="104"/>
      <c r="O7" s="104"/>
      <c r="P7" s="104"/>
      <c r="Q7" s="104"/>
    </row>
    <row r="8" spans="1:83">
      <c r="A8" s="187" t="s">
        <v>88</v>
      </c>
      <c r="B8" s="187"/>
      <c r="C8" s="187"/>
      <c r="D8" s="187"/>
      <c r="E8" s="187"/>
      <c r="F8" s="187"/>
      <c r="G8" s="189"/>
      <c r="H8" s="189"/>
      <c r="I8" s="189"/>
      <c r="J8" s="189"/>
      <c r="K8" s="189"/>
      <c r="L8" s="189"/>
      <c r="M8" s="89"/>
      <c r="N8" s="89"/>
      <c r="O8" s="89"/>
      <c r="P8" s="89"/>
      <c r="Q8" s="89"/>
    </row>
    <row r="9" spans="1:83" ht="15" customHeight="1">
      <c r="A9" s="186"/>
      <c r="B9" s="186"/>
      <c r="C9" s="186"/>
      <c r="D9" s="186"/>
      <c r="E9" s="186"/>
      <c r="F9" s="4"/>
      <c r="G9" s="185"/>
      <c r="H9" s="185"/>
      <c r="I9" s="185"/>
      <c r="J9" s="185"/>
      <c r="K9" s="185"/>
      <c r="L9" s="105"/>
      <c r="M9" s="89"/>
      <c r="N9" s="89"/>
      <c r="O9" s="89"/>
      <c r="P9" s="89"/>
      <c r="Q9" s="89"/>
    </row>
    <row r="10" spans="1:83" ht="26.25" customHeight="1">
      <c r="A10" s="88" t="s">
        <v>82</v>
      </c>
      <c r="B10" s="88"/>
      <c r="C10" s="85"/>
      <c r="D10" s="85"/>
      <c r="E10" s="85"/>
      <c r="F10" s="89"/>
      <c r="G10" s="88"/>
      <c r="H10" s="88"/>
      <c r="I10" s="85"/>
      <c r="J10" s="85"/>
      <c r="K10" s="85"/>
      <c r="L10" s="89"/>
      <c r="M10" s="89"/>
      <c r="N10" s="89"/>
      <c r="O10" s="89"/>
      <c r="P10" s="89"/>
      <c r="Q10" s="89"/>
    </row>
    <row r="11" spans="1:83">
      <c r="A11" s="185"/>
      <c r="B11" s="185"/>
      <c r="C11" s="185"/>
      <c r="D11" s="185"/>
      <c r="E11" s="185"/>
      <c r="F11" s="89"/>
      <c r="G11" s="185"/>
      <c r="H11" s="185"/>
      <c r="I11" s="185"/>
      <c r="J11" s="185"/>
      <c r="K11" s="185"/>
      <c r="L11" s="89"/>
      <c r="M11" s="89"/>
      <c r="N11" s="89"/>
      <c r="O11" s="89"/>
      <c r="P11" s="89"/>
      <c r="Q11" s="89"/>
    </row>
    <row r="12" spans="1:83" ht="15.75" customHeight="1">
      <c r="A12" s="43" t="s">
        <v>34</v>
      </c>
      <c r="B12" s="44" t="s">
        <v>5</v>
      </c>
      <c r="C12" s="90"/>
      <c r="D12" s="90"/>
      <c r="E12" s="90"/>
      <c r="F12" s="89"/>
      <c r="G12" s="85"/>
      <c r="H12" s="90"/>
      <c r="I12" s="90"/>
      <c r="J12" s="90"/>
      <c r="K12" s="90"/>
      <c r="L12" s="89"/>
      <c r="M12" s="89"/>
      <c r="N12" s="89"/>
      <c r="O12" s="89"/>
      <c r="P12" s="89"/>
      <c r="Q12" s="89"/>
    </row>
    <row r="13" spans="1:83" ht="18" customHeight="1">
      <c r="A13" s="43" t="s">
        <v>35</v>
      </c>
      <c r="B13" s="43" t="s">
        <v>36</v>
      </c>
      <c r="C13" s="85"/>
      <c r="D13" s="85"/>
      <c r="E13" s="85"/>
      <c r="F13" s="89"/>
      <c r="G13" s="85"/>
      <c r="H13" s="85"/>
      <c r="I13" s="85"/>
      <c r="J13" s="85"/>
      <c r="K13" s="85"/>
      <c r="L13" s="89"/>
      <c r="M13" s="89"/>
      <c r="N13" s="89"/>
      <c r="O13" s="89"/>
      <c r="P13" s="89"/>
      <c r="Q13" s="89"/>
    </row>
    <row r="14" spans="1:83">
      <c r="A14" s="185"/>
      <c r="B14" s="185"/>
      <c r="C14" s="185"/>
      <c r="D14" s="185"/>
      <c r="E14" s="185"/>
      <c r="F14" s="89"/>
      <c r="G14" s="185"/>
      <c r="H14" s="185"/>
      <c r="I14" s="185"/>
      <c r="J14" s="185"/>
      <c r="K14" s="185"/>
      <c r="L14" s="89"/>
      <c r="M14" s="89"/>
      <c r="N14" s="89"/>
      <c r="O14" s="89"/>
      <c r="P14" s="89"/>
      <c r="Q14" s="89"/>
    </row>
    <row r="15" spans="1:83">
      <c r="A15" s="91" t="s">
        <v>6</v>
      </c>
      <c r="B15" s="85"/>
      <c r="C15" s="85"/>
      <c r="D15" s="89"/>
      <c r="E15" s="89"/>
      <c r="F15" s="89"/>
      <c r="G15" s="91"/>
      <c r="H15" s="85"/>
      <c r="I15" s="85"/>
      <c r="J15" s="89"/>
      <c r="K15" s="89"/>
      <c r="L15" s="89"/>
      <c r="M15" s="89"/>
      <c r="N15" s="89"/>
      <c r="O15" s="89"/>
      <c r="P15" s="89"/>
      <c r="Q15" s="89"/>
    </row>
    <row r="16" spans="1:83">
      <c r="A16" s="185"/>
      <c r="B16" s="185"/>
      <c r="C16" s="185"/>
      <c r="D16" s="185"/>
      <c r="E16" s="185"/>
      <c r="F16" s="89"/>
      <c r="G16" s="185"/>
      <c r="H16" s="185"/>
      <c r="I16" s="185"/>
      <c r="J16" s="185"/>
      <c r="K16" s="185"/>
      <c r="L16" s="89"/>
      <c r="M16" s="89"/>
      <c r="N16" s="89"/>
      <c r="O16" s="89"/>
      <c r="P16" s="89"/>
      <c r="Q16" s="89"/>
    </row>
    <row r="17" spans="1:17" ht="51.75" customHeight="1">
      <c r="A17" s="45" t="s">
        <v>7</v>
      </c>
      <c r="B17" s="45" t="s">
        <v>35</v>
      </c>
      <c r="C17" s="68" t="s">
        <v>69</v>
      </c>
      <c r="D17" s="15"/>
      <c r="E17" s="15"/>
      <c r="F17" s="89"/>
      <c r="G17" s="104"/>
      <c r="H17" s="104"/>
      <c r="I17" s="15"/>
      <c r="J17" s="15"/>
      <c r="K17" s="15"/>
      <c r="L17" s="89"/>
      <c r="M17" s="89"/>
      <c r="N17" s="89"/>
      <c r="O17" s="89"/>
      <c r="P17" s="89"/>
      <c r="Q17" s="89"/>
    </row>
    <row r="18" spans="1:17" ht="39.75" customHeight="1">
      <c r="A18" s="46" t="s">
        <v>8</v>
      </c>
      <c r="B18" s="29" t="s">
        <v>37</v>
      </c>
      <c r="C18" s="40" t="s">
        <v>0</v>
      </c>
      <c r="D18" s="92"/>
      <c r="E18" s="92"/>
      <c r="F18" s="89"/>
      <c r="G18" s="106"/>
      <c r="H18" s="107"/>
      <c r="I18" s="108"/>
      <c r="J18" s="92"/>
      <c r="K18" s="92"/>
      <c r="L18" s="89"/>
      <c r="M18" s="89"/>
      <c r="N18" s="89"/>
      <c r="O18" s="89"/>
      <c r="P18" s="89"/>
      <c r="Q18" s="89"/>
    </row>
    <row r="19" spans="1:17" ht="39.75" customHeight="1">
      <c r="A19" s="46" t="s">
        <v>9</v>
      </c>
      <c r="B19" s="43" t="s">
        <v>43</v>
      </c>
      <c r="C19" s="41"/>
      <c r="D19" s="92"/>
      <c r="E19" s="92"/>
      <c r="F19" s="89"/>
      <c r="G19" s="106"/>
      <c r="H19" s="85"/>
      <c r="I19" s="89"/>
      <c r="J19" s="92"/>
      <c r="K19" s="92"/>
      <c r="L19" s="89"/>
      <c r="M19" s="89"/>
      <c r="N19" s="89"/>
      <c r="O19" s="89"/>
      <c r="P19" s="89"/>
      <c r="Q19" s="89"/>
    </row>
    <row r="20" spans="1:17" ht="59.25" customHeight="1">
      <c r="A20" s="84" t="s">
        <v>10</v>
      </c>
      <c r="B20" s="84" t="s">
        <v>44</v>
      </c>
      <c r="C20" s="41"/>
      <c r="D20" s="92"/>
      <c r="E20" s="92"/>
      <c r="F20" s="89"/>
      <c r="G20" s="13"/>
      <c r="H20" s="13"/>
      <c r="I20" s="89"/>
      <c r="J20" s="92"/>
      <c r="K20" s="92"/>
      <c r="L20" s="89"/>
      <c r="M20" s="89"/>
      <c r="N20" s="89"/>
      <c r="O20" s="89"/>
      <c r="P20" s="89"/>
      <c r="Q20" s="89"/>
    </row>
    <row r="21" spans="1:17" ht="37.5" customHeight="1">
      <c r="A21" s="84" t="s">
        <v>38</v>
      </c>
      <c r="B21" s="43" t="s">
        <v>39</v>
      </c>
      <c r="C21" s="41"/>
      <c r="D21" s="92"/>
      <c r="E21" s="92"/>
      <c r="F21" s="89"/>
      <c r="G21" s="13"/>
      <c r="H21" s="85"/>
      <c r="I21" s="89"/>
      <c r="J21" s="92"/>
      <c r="K21" s="92"/>
      <c r="L21" s="89"/>
      <c r="M21" s="89"/>
      <c r="N21" s="89"/>
      <c r="O21" s="89"/>
      <c r="P21" s="89"/>
      <c r="Q21" s="89"/>
    </row>
    <row r="22" spans="1:17" ht="58.5" customHeight="1">
      <c r="A22" s="93" t="s">
        <v>40</v>
      </c>
      <c r="B22" s="93" t="s">
        <v>41</v>
      </c>
      <c r="C22" s="41"/>
      <c r="D22" s="15"/>
      <c r="E22" s="15"/>
      <c r="F22" s="89"/>
      <c r="G22" s="109"/>
      <c r="H22" s="109"/>
      <c r="I22" s="89"/>
      <c r="J22" s="15"/>
      <c r="K22" s="15"/>
      <c r="L22" s="89"/>
      <c r="M22" s="89"/>
      <c r="N22" s="89"/>
      <c r="O22" s="89"/>
      <c r="P22" s="89"/>
      <c r="Q22" s="89"/>
    </row>
    <row r="23" spans="1:17">
      <c r="A23" s="183" t="s">
        <v>11</v>
      </c>
      <c r="B23" s="183"/>
      <c r="C23" s="41"/>
      <c r="G23" s="191"/>
      <c r="H23" s="191"/>
      <c r="I23" s="89"/>
      <c r="J23" s="89"/>
      <c r="K23" s="89"/>
      <c r="L23" s="89"/>
      <c r="M23" s="89"/>
      <c r="N23" s="89"/>
      <c r="O23" s="89"/>
      <c r="P23" s="89"/>
      <c r="Q23" s="89"/>
    </row>
    <row r="24" spans="1:17" ht="18" customHeight="1">
      <c r="A24" s="94" t="s">
        <v>56</v>
      </c>
      <c r="B24" s="94"/>
      <c r="C24" s="30">
        <v>3</v>
      </c>
      <c r="G24" s="110"/>
      <c r="H24" s="110"/>
      <c r="I24" s="15"/>
      <c r="J24" s="89"/>
      <c r="K24" s="89"/>
      <c r="L24" s="89"/>
      <c r="M24" s="89"/>
      <c r="N24" s="89"/>
      <c r="O24" s="89"/>
      <c r="P24" s="89"/>
      <c r="Q24" s="89"/>
    </row>
    <row r="25" spans="1:17" ht="21" customHeight="1">
      <c r="A25" s="184" t="s">
        <v>42</v>
      </c>
      <c r="B25" s="184"/>
      <c r="C25" s="95">
        <f>'2'!G29</f>
        <v>369157.30000000005</v>
      </c>
      <c r="D25" s="90"/>
      <c r="E25" s="90"/>
      <c r="F25" s="89"/>
      <c r="G25" s="192"/>
      <c r="H25" s="192"/>
      <c r="I25" s="99"/>
      <c r="J25" s="90"/>
      <c r="K25" s="90"/>
      <c r="L25" s="89"/>
      <c r="M25" s="89"/>
      <c r="N25" s="89"/>
      <c r="O25" s="89"/>
      <c r="P25" s="89"/>
      <c r="Q25" s="89"/>
    </row>
    <row r="26" spans="1:17" ht="21" customHeight="1">
      <c r="A26" s="13"/>
      <c r="B26" s="13"/>
      <c r="C26" s="99"/>
      <c r="D26" s="90"/>
      <c r="E26" s="90"/>
      <c r="F26" s="89"/>
      <c r="G26" s="13"/>
      <c r="H26" s="13"/>
      <c r="I26" s="99"/>
      <c r="J26" s="90"/>
      <c r="K26" s="90"/>
      <c r="L26" s="89"/>
      <c r="M26" s="89"/>
      <c r="N26" s="89"/>
      <c r="O26" s="89"/>
      <c r="P26" s="89"/>
      <c r="Q26" s="89"/>
    </row>
    <row r="27" spans="1:17" s="12" customFormat="1">
      <c r="A27" s="82"/>
      <c r="B27" s="83"/>
      <c r="C27" s="190" t="s">
        <v>80</v>
      </c>
      <c r="D27" s="190"/>
      <c r="G27" s="104"/>
      <c r="H27" s="104"/>
      <c r="I27" s="104"/>
      <c r="J27" s="104"/>
      <c r="K27" s="104"/>
      <c r="L27" s="104"/>
      <c r="M27" s="104"/>
      <c r="N27" s="104"/>
      <c r="O27" s="104"/>
      <c r="P27" s="104"/>
      <c r="Q27" s="104"/>
    </row>
    <row r="28" spans="1:17">
      <c r="A28" s="187" t="s">
        <v>81</v>
      </c>
      <c r="B28" s="187"/>
      <c r="C28" s="187"/>
      <c r="D28" s="187"/>
      <c r="E28" s="187"/>
      <c r="F28" s="187"/>
      <c r="G28" s="89"/>
      <c r="H28" s="89"/>
      <c r="I28" s="89"/>
      <c r="J28" s="89"/>
      <c r="K28" s="89"/>
      <c r="L28" s="89"/>
      <c r="M28" s="89"/>
      <c r="N28" s="89"/>
      <c r="O28" s="89"/>
      <c r="P28" s="89"/>
      <c r="Q28" s="89"/>
    </row>
    <row r="29" spans="1:17" ht="15" customHeight="1">
      <c r="A29" s="186"/>
      <c r="B29" s="186"/>
      <c r="C29" s="186"/>
      <c r="D29" s="186"/>
      <c r="E29" s="186"/>
      <c r="F29" s="4"/>
      <c r="G29" s="89"/>
      <c r="H29" s="89"/>
      <c r="I29" s="89"/>
      <c r="J29" s="89"/>
      <c r="K29" s="89"/>
      <c r="L29" s="89"/>
      <c r="M29" s="89"/>
      <c r="N29" s="89"/>
      <c r="O29" s="89"/>
      <c r="P29" s="89"/>
      <c r="Q29" s="89"/>
    </row>
    <row r="30" spans="1:17" ht="26.25" customHeight="1">
      <c r="A30" s="88" t="s">
        <v>82</v>
      </c>
      <c r="B30" s="88"/>
      <c r="C30" s="85"/>
      <c r="D30" s="85"/>
      <c r="E30" s="85"/>
      <c r="F30" s="89"/>
      <c r="G30" s="89"/>
      <c r="H30" s="89"/>
      <c r="I30" s="89"/>
      <c r="J30" s="89"/>
      <c r="K30" s="89"/>
      <c r="L30" s="89"/>
      <c r="M30" s="89"/>
      <c r="N30" s="89"/>
      <c r="O30" s="89"/>
      <c r="P30" s="89"/>
      <c r="Q30" s="89"/>
    </row>
    <row r="31" spans="1:17">
      <c r="A31" s="185"/>
      <c r="B31" s="185"/>
      <c r="C31" s="185"/>
      <c r="D31" s="185"/>
      <c r="E31" s="185"/>
      <c r="F31" s="89"/>
      <c r="G31" s="89"/>
      <c r="H31" s="89"/>
      <c r="I31" s="89"/>
      <c r="J31" s="89"/>
      <c r="K31" s="89"/>
      <c r="L31" s="89"/>
      <c r="M31" s="89"/>
      <c r="N31" s="89"/>
      <c r="O31" s="89"/>
      <c r="P31" s="89"/>
      <c r="Q31" s="89"/>
    </row>
    <row r="32" spans="1:17" ht="15.75" customHeight="1">
      <c r="A32" s="43" t="s">
        <v>34</v>
      </c>
      <c r="B32" s="44" t="s">
        <v>5</v>
      </c>
      <c r="C32" s="90"/>
      <c r="D32" s="90"/>
      <c r="E32" s="90"/>
      <c r="F32" s="89"/>
      <c r="G32" s="89"/>
      <c r="H32" s="89"/>
      <c r="I32" s="89"/>
      <c r="J32" s="89"/>
      <c r="K32" s="89"/>
      <c r="L32" s="89"/>
      <c r="M32" s="89"/>
      <c r="N32" s="89"/>
      <c r="O32" s="89"/>
      <c r="P32" s="89"/>
      <c r="Q32" s="89"/>
    </row>
    <row r="33" spans="1:17" ht="18" customHeight="1">
      <c r="A33" s="43" t="s">
        <v>35</v>
      </c>
      <c r="B33" s="43" t="s">
        <v>36</v>
      </c>
      <c r="C33" s="85"/>
      <c r="D33" s="85"/>
      <c r="E33" s="85"/>
      <c r="F33" s="89"/>
      <c r="G33" s="89"/>
      <c r="H33" s="89"/>
      <c r="I33" s="89"/>
      <c r="J33" s="89"/>
      <c r="K33" s="89"/>
      <c r="L33" s="89"/>
      <c r="M33" s="89"/>
      <c r="N33" s="89"/>
      <c r="O33" s="89"/>
      <c r="P33" s="89"/>
      <c r="Q33" s="89"/>
    </row>
    <row r="34" spans="1:17">
      <c r="A34" s="185"/>
      <c r="B34" s="185"/>
      <c r="C34" s="185"/>
      <c r="D34" s="185"/>
      <c r="E34" s="185"/>
      <c r="F34" s="89"/>
      <c r="G34" s="89"/>
      <c r="H34" s="89"/>
      <c r="I34" s="89"/>
      <c r="J34" s="89"/>
      <c r="K34" s="89"/>
      <c r="L34" s="89"/>
      <c r="M34" s="89"/>
      <c r="N34" s="89"/>
      <c r="O34" s="89"/>
      <c r="P34" s="89"/>
      <c r="Q34" s="89"/>
    </row>
    <row r="35" spans="1:17">
      <c r="A35" s="91" t="s">
        <v>6</v>
      </c>
      <c r="B35" s="85"/>
      <c r="C35" s="85"/>
      <c r="D35" s="89"/>
      <c r="E35" s="89"/>
      <c r="F35" s="89"/>
      <c r="G35" s="89"/>
      <c r="H35" s="89"/>
      <c r="I35" s="89"/>
      <c r="J35" s="89"/>
      <c r="K35" s="89"/>
      <c r="L35" s="89"/>
      <c r="M35" s="89"/>
      <c r="N35" s="89"/>
      <c r="O35" s="89"/>
      <c r="P35" s="89"/>
      <c r="Q35" s="89"/>
    </row>
    <row r="36" spans="1:17">
      <c r="A36" s="185"/>
      <c r="B36" s="185"/>
      <c r="C36" s="185"/>
      <c r="D36" s="185"/>
      <c r="E36" s="185"/>
      <c r="F36" s="89"/>
      <c r="G36" s="89"/>
      <c r="H36" s="89"/>
      <c r="I36" s="89"/>
      <c r="J36" s="89"/>
      <c r="K36" s="89"/>
      <c r="L36" s="89"/>
      <c r="M36" s="89"/>
      <c r="N36" s="89"/>
      <c r="O36" s="89"/>
      <c r="P36" s="89"/>
      <c r="Q36" s="89"/>
    </row>
    <row r="37" spans="1:17" ht="63.75" customHeight="1">
      <c r="A37" s="45" t="s">
        <v>7</v>
      </c>
      <c r="B37" s="45" t="s">
        <v>35</v>
      </c>
      <c r="C37" s="68" t="s">
        <v>69</v>
      </c>
      <c r="D37" s="15"/>
      <c r="E37" s="15"/>
      <c r="F37" s="89"/>
      <c r="G37" s="89"/>
      <c r="H37" s="89"/>
      <c r="I37" s="89"/>
      <c r="J37" s="89"/>
      <c r="K37" s="89"/>
      <c r="L37" s="89"/>
      <c r="M37" s="89"/>
      <c r="N37" s="89"/>
      <c r="O37" s="89"/>
      <c r="P37" s="89"/>
      <c r="Q37" s="89"/>
    </row>
    <row r="38" spans="1:17">
      <c r="A38" s="46" t="s">
        <v>8</v>
      </c>
      <c r="B38" s="29" t="s">
        <v>37</v>
      </c>
      <c r="C38" s="40" t="s">
        <v>0</v>
      </c>
      <c r="D38" s="92"/>
      <c r="E38" s="92"/>
      <c r="F38" s="89"/>
      <c r="G38" s="89"/>
      <c r="H38" s="89"/>
      <c r="I38" s="89"/>
      <c r="J38" s="89"/>
      <c r="K38" s="89"/>
      <c r="L38" s="89"/>
      <c r="M38" s="89"/>
      <c r="N38" s="89"/>
      <c r="O38" s="89"/>
      <c r="P38" s="89"/>
      <c r="Q38" s="89"/>
    </row>
    <row r="39" spans="1:17" ht="34.5">
      <c r="A39" s="46" t="s">
        <v>9</v>
      </c>
      <c r="B39" s="43" t="s">
        <v>43</v>
      </c>
      <c r="C39" s="41"/>
      <c r="D39" s="92"/>
      <c r="E39" s="92"/>
      <c r="F39" s="89"/>
      <c r="G39" s="89"/>
      <c r="H39" s="89"/>
      <c r="I39" s="89"/>
      <c r="J39" s="89"/>
      <c r="K39" s="89"/>
      <c r="L39" s="89"/>
      <c r="M39" s="89"/>
      <c r="N39" s="89"/>
      <c r="O39" s="89"/>
      <c r="P39" s="89"/>
      <c r="Q39" s="89"/>
    </row>
    <row r="40" spans="1:17" ht="34.5">
      <c r="A40" s="84" t="s">
        <v>10</v>
      </c>
      <c r="B40" s="84" t="s">
        <v>44</v>
      </c>
      <c r="C40" s="41"/>
      <c r="D40" s="92"/>
      <c r="E40" s="92"/>
      <c r="F40" s="89"/>
      <c r="G40" s="89"/>
      <c r="H40" s="89"/>
      <c r="I40" s="89"/>
      <c r="J40" s="89"/>
      <c r="K40" s="89"/>
      <c r="L40" s="89"/>
      <c r="M40" s="89"/>
      <c r="N40" s="89"/>
      <c r="O40" s="89"/>
      <c r="P40" s="89"/>
      <c r="Q40" s="89"/>
    </row>
    <row r="41" spans="1:17">
      <c r="A41" s="84" t="s">
        <v>38</v>
      </c>
      <c r="B41" s="43" t="s">
        <v>39</v>
      </c>
      <c r="C41" s="41"/>
      <c r="D41" s="92"/>
      <c r="E41" s="92"/>
      <c r="F41" s="89"/>
      <c r="G41" s="89"/>
      <c r="H41" s="89"/>
      <c r="I41" s="89"/>
      <c r="J41" s="89"/>
      <c r="K41" s="89"/>
      <c r="L41" s="89"/>
      <c r="M41" s="89"/>
      <c r="N41" s="89"/>
      <c r="O41" s="89"/>
      <c r="P41" s="89"/>
      <c r="Q41" s="89"/>
    </row>
    <row r="42" spans="1:17" ht="51.75">
      <c r="A42" s="93" t="s">
        <v>40</v>
      </c>
      <c r="B42" s="93" t="s">
        <v>41</v>
      </c>
      <c r="C42" s="41"/>
      <c r="D42" s="15"/>
      <c r="E42" s="15"/>
      <c r="F42" s="89"/>
    </row>
    <row r="43" spans="1:17">
      <c r="A43" s="183" t="s">
        <v>11</v>
      </c>
      <c r="B43" s="183"/>
      <c r="C43" s="41"/>
    </row>
    <row r="44" spans="1:17" ht="18" customHeight="1">
      <c r="A44" s="94" t="s">
        <v>56</v>
      </c>
      <c r="B44" s="94"/>
      <c r="C44" s="161"/>
    </row>
    <row r="45" spans="1:17" ht="21" customHeight="1">
      <c r="A45" s="184" t="s">
        <v>42</v>
      </c>
      <c r="B45" s="184"/>
      <c r="C45" s="95">
        <f>'1'!D27</f>
        <v>-120</v>
      </c>
      <c r="D45" s="90"/>
      <c r="E45" s="90"/>
      <c r="F45" s="89"/>
    </row>
    <row r="46" spans="1:17">
      <c r="A46" s="13"/>
      <c r="B46" s="13"/>
      <c r="C46" s="96"/>
    </row>
    <row r="47" spans="1:17" s="12" customFormat="1">
      <c r="A47" s="82"/>
      <c r="B47" s="83"/>
      <c r="C47" s="190" t="s">
        <v>83</v>
      </c>
      <c r="D47" s="190"/>
    </row>
    <row r="48" spans="1:17">
      <c r="A48" s="187" t="s">
        <v>84</v>
      </c>
      <c r="B48" s="187"/>
      <c r="C48" s="187"/>
      <c r="D48" s="187"/>
      <c r="E48" s="187"/>
      <c r="F48" s="187"/>
    </row>
    <row r="49" spans="1:6" ht="15" customHeight="1">
      <c r="A49" s="186"/>
      <c r="B49" s="186"/>
      <c r="C49" s="186"/>
      <c r="D49" s="186"/>
      <c r="E49" s="186"/>
      <c r="F49" s="4"/>
    </row>
    <row r="50" spans="1:6" ht="26.25" customHeight="1">
      <c r="A50" s="88" t="s">
        <v>82</v>
      </c>
      <c r="B50" s="88"/>
      <c r="C50" s="85"/>
      <c r="D50" s="85"/>
      <c r="E50" s="85"/>
      <c r="F50" s="89"/>
    </row>
    <row r="51" spans="1:6">
      <c r="A51" s="185"/>
      <c r="B51" s="185"/>
      <c r="C51" s="185"/>
      <c r="D51" s="185"/>
      <c r="E51" s="185"/>
      <c r="F51" s="89"/>
    </row>
    <row r="52" spans="1:6" ht="15.75" customHeight="1">
      <c r="A52" s="43" t="s">
        <v>34</v>
      </c>
      <c r="B52" s="44" t="s">
        <v>5</v>
      </c>
      <c r="C52" s="90"/>
      <c r="D52" s="90"/>
      <c r="E52" s="90"/>
      <c r="F52" s="89"/>
    </row>
    <row r="53" spans="1:6" ht="18" customHeight="1">
      <c r="A53" s="43" t="s">
        <v>35</v>
      </c>
      <c r="B53" s="43" t="s">
        <v>36</v>
      </c>
      <c r="C53" s="85"/>
      <c r="D53" s="85"/>
      <c r="E53" s="85"/>
      <c r="F53" s="89"/>
    </row>
    <row r="54" spans="1:6">
      <c r="A54" s="185"/>
      <c r="B54" s="185"/>
      <c r="C54" s="185"/>
      <c r="D54" s="185"/>
      <c r="E54" s="185"/>
      <c r="F54" s="89"/>
    </row>
    <row r="55" spans="1:6">
      <c r="A55" s="91" t="s">
        <v>6</v>
      </c>
      <c r="B55" s="85"/>
      <c r="C55" s="85"/>
      <c r="D55" s="89"/>
      <c r="E55" s="89"/>
      <c r="F55" s="89"/>
    </row>
    <row r="56" spans="1:6">
      <c r="A56" s="185"/>
      <c r="B56" s="185"/>
      <c r="C56" s="185"/>
      <c r="D56" s="185"/>
      <c r="E56" s="185"/>
      <c r="F56" s="89"/>
    </row>
    <row r="57" spans="1:6" ht="63.75" customHeight="1">
      <c r="A57" s="45" t="s">
        <v>7</v>
      </c>
      <c r="B57" s="45" t="s">
        <v>35</v>
      </c>
      <c r="C57" s="68" t="s">
        <v>69</v>
      </c>
      <c r="D57" s="15"/>
      <c r="E57" s="15"/>
      <c r="F57" s="89"/>
    </row>
    <row r="58" spans="1:6">
      <c r="A58" s="46" t="s">
        <v>8</v>
      </c>
      <c r="B58" s="29" t="s">
        <v>37</v>
      </c>
      <c r="C58" s="40" t="s">
        <v>0</v>
      </c>
      <c r="D58" s="92"/>
      <c r="E58" s="92"/>
      <c r="F58" s="89"/>
    </row>
    <row r="59" spans="1:6" ht="34.5">
      <c r="A59" s="46" t="s">
        <v>9</v>
      </c>
      <c r="B59" s="43" t="s">
        <v>43</v>
      </c>
      <c r="C59" s="41"/>
      <c r="D59" s="92"/>
      <c r="E59" s="92"/>
      <c r="F59" s="89"/>
    </row>
    <row r="60" spans="1:6" ht="34.5">
      <c r="A60" s="84" t="s">
        <v>10</v>
      </c>
      <c r="B60" s="84" t="s">
        <v>44</v>
      </c>
      <c r="C60" s="41"/>
      <c r="D60" s="92"/>
      <c r="E60" s="92"/>
      <c r="F60" s="89"/>
    </row>
    <row r="61" spans="1:6">
      <c r="A61" s="84" t="s">
        <v>38</v>
      </c>
      <c r="B61" s="43" t="s">
        <v>39</v>
      </c>
      <c r="C61" s="41"/>
      <c r="D61" s="92"/>
      <c r="E61" s="92"/>
      <c r="F61" s="89"/>
    </row>
    <row r="62" spans="1:6" ht="51.75">
      <c r="A62" s="93" t="s">
        <v>40</v>
      </c>
      <c r="B62" s="93" t="s">
        <v>41</v>
      </c>
      <c r="C62" s="41"/>
      <c r="D62" s="15"/>
      <c r="E62" s="15"/>
      <c r="F62" s="89"/>
    </row>
    <row r="63" spans="1:6">
      <c r="A63" s="183" t="s">
        <v>11</v>
      </c>
      <c r="B63" s="183"/>
      <c r="C63" s="41"/>
    </row>
    <row r="64" spans="1:6" ht="18" customHeight="1">
      <c r="A64" s="94" t="s">
        <v>56</v>
      </c>
      <c r="B64" s="94"/>
      <c r="C64" s="30">
        <v>5</v>
      </c>
    </row>
    <row r="65" spans="1:6" ht="21" customHeight="1">
      <c r="A65" s="184" t="s">
        <v>42</v>
      </c>
      <c r="B65" s="184"/>
      <c r="C65" s="95">
        <f>'2'!G43</f>
        <v>338283.10000000003</v>
      </c>
      <c r="D65" s="90"/>
      <c r="E65" s="90"/>
      <c r="F65" s="89"/>
    </row>
    <row r="66" spans="1:6" ht="21" customHeight="1">
      <c r="A66" s="13"/>
      <c r="B66" s="13"/>
      <c r="C66" s="99"/>
      <c r="D66" s="90"/>
      <c r="E66" s="90"/>
      <c r="F66" s="89"/>
    </row>
    <row r="67" spans="1:6">
      <c r="A67" s="97"/>
      <c r="B67" s="97"/>
      <c r="C67" s="85" t="s">
        <v>91</v>
      </c>
      <c r="D67" s="85"/>
      <c r="E67" s="85"/>
      <c r="F67" s="89"/>
    </row>
    <row r="68" spans="1:6" s="12" customFormat="1">
      <c r="A68" s="187" t="s">
        <v>89</v>
      </c>
      <c r="B68" s="187"/>
      <c r="C68" s="10"/>
    </row>
    <row r="69" spans="1:6" s="12" customFormat="1">
      <c r="A69" s="98"/>
      <c r="B69" s="98"/>
      <c r="C69" s="10"/>
      <c r="D69" s="101"/>
    </row>
    <row r="70" spans="1:6">
      <c r="A70" s="186" t="s">
        <v>82</v>
      </c>
      <c r="B70" s="186"/>
      <c r="C70" s="97"/>
    </row>
    <row r="71" spans="1:6">
      <c r="A71" s="97"/>
      <c r="B71" s="97"/>
      <c r="C71" s="97"/>
    </row>
    <row r="72" spans="1:6" s="97" customFormat="1" ht="15.75" customHeight="1">
      <c r="A72" s="43" t="s">
        <v>34</v>
      </c>
      <c r="B72" s="44" t="s">
        <v>5</v>
      </c>
      <c r="C72" s="10"/>
    </row>
    <row r="73" spans="1:6" s="97" customFormat="1">
      <c r="A73" s="43" t="s">
        <v>35</v>
      </c>
      <c r="B73" s="44" t="s">
        <v>36</v>
      </c>
      <c r="C73" s="10"/>
    </row>
    <row r="74" spans="1:6" ht="18" customHeight="1">
      <c r="A74" s="85"/>
      <c r="B74" s="85"/>
    </row>
    <row r="75" spans="1:6" ht="19.5" customHeight="1">
      <c r="A75" s="185" t="s">
        <v>6</v>
      </c>
      <c r="B75" s="185"/>
    </row>
    <row r="76" spans="1:6" ht="18" customHeight="1">
      <c r="A76" s="85"/>
      <c r="B76" s="85"/>
    </row>
    <row r="77" spans="1:6" ht="69">
      <c r="A77" s="45" t="s">
        <v>7</v>
      </c>
      <c r="B77" s="45" t="s">
        <v>35</v>
      </c>
      <c r="C77" s="68" t="s">
        <v>69</v>
      </c>
    </row>
    <row r="78" spans="1:6" ht="30" customHeight="1">
      <c r="A78" s="45" t="s">
        <v>8</v>
      </c>
      <c r="B78" s="45" t="s">
        <v>37</v>
      </c>
      <c r="C78" s="40" t="s">
        <v>0</v>
      </c>
    </row>
    <row r="79" spans="1:6" ht="54.75" customHeight="1">
      <c r="A79" s="46" t="s">
        <v>9</v>
      </c>
      <c r="B79" s="29" t="s">
        <v>43</v>
      </c>
      <c r="C79" s="41"/>
    </row>
    <row r="80" spans="1:6" ht="30" customHeight="1">
      <c r="A80" s="46" t="s">
        <v>10</v>
      </c>
      <c r="B80" s="43" t="s">
        <v>44</v>
      </c>
      <c r="C80" s="41"/>
    </row>
    <row r="81" spans="1:4">
      <c r="A81" s="84" t="s">
        <v>38</v>
      </c>
      <c r="B81" s="84" t="s">
        <v>39</v>
      </c>
      <c r="C81" s="41"/>
    </row>
    <row r="82" spans="1:4" ht="51.75">
      <c r="A82" s="84" t="s">
        <v>40</v>
      </c>
      <c r="B82" s="43" t="s">
        <v>41</v>
      </c>
      <c r="C82" s="41"/>
    </row>
    <row r="83" spans="1:4">
      <c r="A83" s="183" t="s">
        <v>11</v>
      </c>
      <c r="B83" s="183"/>
      <c r="C83" s="41"/>
    </row>
    <row r="84" spans="1:4">
      <c r="A84" s="94" t="s">
        <v>56</v>
      </c>
      <c r="B84" s="94"/>
      <c r="C84" s="30">
        <v>4</v>
      </c>
    </row>
    <row r="85" spans="1:4">
      <c r="A85" s="184" t="s">
        <v>42</v>
      </c>
      <c r="B85" s="184"/>
      <c r="C85" s="95">
        <f>'2'!G50</f>
        <v>179136.01500000004</v>
      </c>
    </row>
    <row r="86" spans="1:4" ht="18" customHeight="1">
      <c r="A86" s="171"/>
      <c r="B86" s="181"/>
      <c r="C86" s="12"/>
    </row>
    <row r="87" spans="1:4">
      <c r="A87" s="82"/>
      <c r="B87" s="83"/>
      <c r="C87" s="101" t="s">
        <v>104</v>
      </c>
    </row>
    <row r="88" spans="1:4" ht="18" customHeight="1">
      <c r="A88" s="187" t="s">
        <v>105</v>
      </c>
      <c r="B88" s="187"/>
    </row>
    <row r="89" spans="1:4">
      <c r="A89" s="98"/>
      <c r="B89" s="98"/>
    </row>
    <row r="90" spans="1:4">
      <c r="A90" s="186" t="s">
        <v>82</v>
      </c>
      <c r="B90" s="186"/>
      <c r="C90" s="97"/>
    </row>
    <row r="91" spans="1:4" ht="22.5" customHeight="1">
      <c r="A91" s="97"/>
      <c r="B91" s="97"/>
      <c r="C91" s="97"/>
    </row>
    <row r="92" spans="1:4">
      <c r="A92" s="43" t="s">
        <v>34</v>
      </c>
      <c r="B92" s="44" t="s">
        <v>5</v>
      </c>
      <c r="D92" s="101"/>
    </row>
    <row r="93" spans="1:4">
      <c r="A93" s="43" t="s">
        <v>35</v>
      </c>
      <c r="B93" s="44" t="s">
        <v>36</v>
      </c>
    </row>
    <row r="94" spans="1:4">
      <c r="A94" s="85"/>
      <c r="B94" s="85"/>
    </row>
    <row r="95" spans="1:4">
      <c r="A95" s="185" t="s">
        <v>6</v>
      </c>
      <c r="B95" s="185"/>
    </row>
    <row r="96" spans="1:4">
      <c r="A96" s="85"/>
      <c r="B96" s="85"/>
    </row>
    <row r="97" spans="1:3" ht="69">
      <c r="A97" s="45" t="s">
        <v>7</v>
      </c>
      <c r="B97" s="45" t="s">
        <v>35</v>
      </c>
      <c r="C97" s="68" t="s">
        <v>69</v>
      </c>
    </row>
    <row r="98" spans="1:3">
      <c r="A98" s="45" t="s">
        <v>8</v>
      </c>
      <c r="B98" s="45" t="s">
        <v>37</v>
      </c>
      <c r="C98" s="40" t="s">
        <v>0</v>
      </c>
    </row>
    <row r="99" spans="1:3" ht="34.5">
      <c r="A99" s="46" t="s">
        <v>9</v>
      </c>
      <c r="B99" s="29" t="s">
        <v>43</v>
      </c>
      <c r="C99" s="41"/>
    </row>
    <row r="100" spans="1:3" ht="34.5">
      <c r="A100" s="46" t="s">
        <v>10</v>
      </c>
      <c r="B100" s="43" t="s">
        <v>44</v>
      </c>
      <c r="C100" s="41"/>
    </row>
    <row r="101" spans="1:3">
      <c r="A101" s="84" t="s">
        <v>38</v>
      </c>
      <c r="B101" s="84" t="s">
        <v>39</v>
      </c>
      <c r="C101" s="41"/>
    </row>
    <row r="102" spans="1:3" ht="51.75">
      <c r="A102" s="84" t="s">
        <v>40</v>
      </c>
      <c r="B102" s="43" t="s">
        <v>41</v>
      </c>
      <c r="C102" s="41"/>
    </row>
    <row r="103" spans="1:3">
      <c r="A103" s="183" t="s">
        <v>11</v>
      </c>
      <c r="B103" s="183"/>
      <c r="C103" s="41"/>
    </row>
    <row r="104" spans="1:3">
      <c r="A104" s="94" t="s">
        <v>56</v>
      </c>
      <c r="B104" s="94"/>
      <c r="C104" s="30">
        <v>8</v>
      </c>
    </row>
    <row r="105" spans="1:3">
      <c r="A105" s="184" t="s">
        <v>42</v>
      </c>
      <c r="B105" s="184"/>
      <c r="C105" s="95">
        <f>'2'!G57</f>
        <v>573228.25499999989</v>
      </c>
    </row>
    <row r="106" spans="1:3">
      <c r="A106" s="159"/>
      <c r="B106" s="159"/>
      <c r="C106" s="99"/>
    </row>
    <row r="107" spans="1:3">
      <c r="A107" s="13"/>
      <c r="B107" s="13"/>
      <c r="C107" s="99"/>
    </row>
    <row r="108" spans="1:3">
      <c r="A108" s="82"/>
      <c r="B108" s="83"/>
      <c r="C108" s="101" t="s">
        <v>92</v>
      </c>
    </row>
    <row r="109" spans="1:3">
      <c r="A109" s="187" t="s">
        <v>90</v>
      </c>
      <c r="B109" s="187"/>
    </row>
    <row r="110" spans="1:3">
      <c r="A110" s="98"/>
      <c r="B110" s="98"/>
    </row>
    <row r="111" spans="1:3">
      <c r="A111" s="186" t="s">
        <v>82</v>
      </c>
      <c r="B111" s="186"/>
      <c r="C111" s="97"/>
    </row>
    <row r="112" spans="1:3">
      <c r="A112" s="97"/>
      <c r="B112" s="97"/>
      <c r="C112" s="97"/>
    </row>
    <row r="113" spans="1:3">
      <c r="A113" s="43" t="s">
        <v>34</v>
      </c>
      <c r="B113" s="44" t="s">
        <v>5</v>
      </c>
    </row>
    <row r="114" spans="1:3">
      <c r="A114" s="43" t="s">
        <v>35</v>
      </c>
      <c r="B114" s="44" t="s">
        <v>36</v>
      </c>
    </row>
    <row r="115" spans="1:3">
      <c r="A115" s="85"/>
      <c r="B115" s="85"/>
    </row>
    <row r="116" spans="1:3">
      <c r="A116" s="185" t="s">
        <v>6</v>
      </c>
      <c r="B116" s="185"/>
    </row>
    <row r="117" spans="1:3">
      <c r="A117" s="85"/>
      <c r="B117" s="85"/>
    </row>
    <row r="118" spans="1:3" ht="69">
      <c r="A118" s="45" t="s">
        <v>7</v>
      </c>
      <c r="B118" s="45" t="s">
        <v>35</v>
      </c>
      <c r="C118" s="68" t="s">
        <v>69</v>
      </c>
    </row>
    <row r="119" spans="1:3">
      <c r="A119" s="45" t="s">
        <v>8</v>
      </c>
      <c r="B119" s="45" t="s">
        <v>37</v>
      </c>
      <c r="C119" s="40" t="s">
        <v>0</v>
      </c>
    </row>
    <row r="120" spans="1:3" ht="34.5">
      <c r="A120" s="46" t="s">
        <v>9</v>
      </c>
      <c r="B120" s="29" t="s">
        <v>43</v>
      </c>
      <c r="C120" s="41"/>
    </row>
    <row r="121" spans="1:3" ht="34.5">
      <c r="A121" s="46" t="s">
        <v>10</v>
      </c>
      <c r="B121" s="43" t="s">
        <v>44</v>
      </c>
      <c r="C121" s="41"/>
    </row>
    <row r="122" spans="1:3">
      <c r="A122" s="84" t="s">
        <v>38</v>
      </c>
      <c r="B122" s="84" t="s">
        <v>39</v>
      </c>
      <c r="C122" s="41"/>
    </row>
    <row r="123" spans="1:3" ht="51.75">
      <c r="A123" s="84" t="s">
        <v>40</v>
      </c>
      <c r="B123" s="43" t="s">
        <v>41</v>
      </c>
      <c r="C123" s="41"/>
    </row>
    <row r="124" spans="1:3">
      <c r="A124" s="183" t="s">
        <v>11</v>
      </c>
      <c r="B124" s="183"/>
      <c r="C124" s="41"/>
    </row>
    <row r="125" spans="1:3">
      <c r="A125" s="94" t="s">
        <v>56</v>
      </c>
      <c r="B125" s="94"/>
      <c r="C125" s="30">
        <v>5</v>
      </c>
    </row>
    <row r="126" spans="1:3">
      <c r="A126" s="184" t="s">
        <v>42</v>
      </c>
      <c r="B126" s="184"/>
      <c r="C126" s="95">
        <f>'2'!G64</f>
        <v>540807.30000000005</v>
      </c>
    </row>
    <row r="127" spans="1:3">
      <c r="A127" s="159"/>
      <c r="B127" s="159"/>
      <c r="C127" s="99"/>
    </row>
    <row r="128" spans="1:3">
      <c r="A128" s="152"/>
      <c r="B128" s="153"/>
      <c r="C128" s="158" t="s">
        <v>186</v>
      </c>
    </row>
    <row r="129" spans="1:3">
      <c r="A129" s="187" t="s">
        <v>185</v>
      </c>
      <c r="B129" s="187"/>
    </row>
    <row r="130" spans="1:3">
      <c r="A130" s="156"/>
      <c r="B130" s="156"/>
    </row>
    <row r="131" spans="1:3">
      <c r="A131" s="186" t="s">
        <v>82</v>
      </c>
      <c r="B131" s="186"/>
      <c r="C131" s="157"/>
    </row>
    <row r="132" spans="1:3">
      <c r="A132" s="157"/>
      <c r="B132" s="157"/>
      <c r="C132" s="157"/>
    </row>
    <row r="133" spans="1:3">
      <c r="A133" s="43" t="s">
        <v>34</v>
      </c>
      <c r="B133" s="44" t="s">
        <v>5</v>
      </c>
    </row>
    <row r="134" spans="1:3">
      <c r="A134" s="43" t="s">
        <v>35</v>
      </c>
      <c r="B134" s="44" t="s">
        <v>36</v>
      </c>
    </row>
    <row r="135" spans="1:3">
      <c r="A135" s="155"/>
      <c r="B135" s="155"/>
    </row>
    <row r="136" spans="1:3">
      <c r="A136" s="185" t="s">
        <v>6</v>
      </c>
      <c r="B136" s="185"/>
    </row>
    <row r="137" spans="1:3">
      <c r="A137" s="155"/>
      <c r="B137" s="155"/>
    </row>
    <row r="138" spans="1:3" ht="69">
      <c r="A138" s="45" t="s">
        <v>7</v>
      </c>
      <c r="B138" s="45" t="s">
        <v>35</v>
      </c>
      <c r="C138" s="68" t="s">
        <v>69</v>
      </c>
    </row>
    <row r="139" spans="1:3">
      <c r="A139" s="45" t="s">
        <v>8</v>
      </c>
      <c r="B139" s="45" t="s">
        <v>37</v>
      </c>
      <c r="C139" s="40" t="s">
        <v>0</v>
      </c>
    </row>
    <row r="140" spans="1:3" ht="34.5">
      <c r="A140" s="46" t="s">
        <v>9</v>
      </c>
      <c r="B140" s="29" t="s">
        <v>43</v>
      </c>
      <c r="C140" s="41"/>
    </row>
    <row r="141" spans="1:3" ht="34.5">
      <c r="A141" s="46" t="s">
        <v>10</v>
      </c>
      <c r="B141" s="43" t="s">
        <v>44</v>
      </c>
      <c r="C141" s="41"/>
    </row>
    <row r="142" spans="1:3">
      <c r="A142" s="154" t="s">
        <v>38</v>
      </c>
      <c r="B142" s="154" t="s">
        <v>39</v>
      </c>
      <c r="C142" s="41"/>
    </row>
    <row r="143" spans="1:3" ht="51.75">
      <c r="A143" s="154" t="s">
        <v>40</v>
      </c>
      <c r="B143" s="43" t="s">
        <v>41</v>
      </c>
      <c r="C143" s="41"/>
    </row>
    <row r="144" spans="1:3">
      <c r="A144" s="183" t="s">
        <v>11</v>
      </c>
      <c r="B144" s="183"/>
      <c r="C144" s="41"/>
    </row>
    <row r="145" spans="1:3">
      <c r="A145" s="94" t="s">
        <v>56</v>
      </c>
      <c r="B145" s="94"/>
      <c r="C145" s="30">
        <v>2</v>
      </c>
    </row>
    <row r="146" spans="1:3">
      <c r="A146" s="184" t="s">
        <v>42</v>
      </c>
      <c r="B146" s="184"/>
      <c r="C146" s="95">
        <f>'2'!G71</f>
        <v>155308.20000000001</v>
      </c>
    </row>
    <row r="147" spans="1:3">
      <c r="A147" s="13"/>
      <c r="B147" s="13"/>
      <c r="C147" s="99"/>
    </row>
    <row r="148" spans="1:3">
      <c r="A148" s="82"/>
      <c r="B148" s="83"/>
      <c r="C148" s="101" t="s">
        <v>94</v>
      </c>
    </row>
    <row r="149" spans="1:3" ht="24" customHeight="1">
      <c r="A149" s="187" t="s">
        <v>93</v>
      </c>
      <c r="B149" s="187"/>
    </row>
    <row r="150" spans="1:3">
      <c r="A150" s="98"/>
      <c r="B150" s="98"/>
    </row>
    <row r="151" spans="1:3">
      <c r="A151" s="186" t="s">
        <v>82</v>
      </c>
      <c r="B151" s="186"/>
      <c r="C151" s="97"/>
    </row>
    <row r="152" spans="1:3">
      <c r="A152" s="97"/>
      <c r="B152" s="97"/>
      <c r="C152" s="97"/>
    </row>
    <row r="153" spans="1:3">
      <c r="A153" s="43" t="s">
        <v>34</v>
      </c>
      <c r="B153" s="44" t="s">
        <v>5</v>
      </c>
    </row>
    <row r="154" spans="1:3">
      <c r="A154" s="43" t="s">
        <v>35</v>
      </c>
      <c r="B154" s="44" t="s">
        <v>36</v>
      </c>
    </row>
    <row r="155" spans="1:3">
      <c r="A155" s="85"/>
      <c r="B155" s="85"/>
    </row>
    <row r="156" spans="1:3">
      <c r="A156" s="185" t="s">
        <v>6</v>
      </c>
      <c r="B156" s="185"/>
    </row>
    <row r="157" spans="1:3">
      <c r="A157" s="85"/>
      <c r="B157" s="85"/>
    </row>
    <row r="158" spans="1:3" ht="69">
      <c r="A158" s="45" t="s">
        <v>7</v>
      </c>
      <c r="B158" s="45" t="s">
        <v>35</v>
      </c>
      <c r="C158" s="68" t="s">
        <v>69</v>
      </c>
    </row>
    <row r="159" spans="1:3">
      <c r="A159" s="45" t="s">
        <v>8</v>
      </c>
      <c r="B159" s="45" t="s">
        <v>37</v>
      </c>
      <c r="C159" s="40" t="s">
        <v>0</v>
      </c>
    </row>
    <row r="160" spans="1:3" ht="34.5">
      <c r="A160" s="46" t="s">
        <v>9</v>
      </c>
      <c r="B160" s="29" t="s">
        <v>43</v>
      </c>
      <c r="C160" s="41"/>
    </row>
    <row r="161" spans="1:3" ht="34.5">
      <c r="A161" s="46" t="s">
        <v>10</v>
      </c>
      <c r="B161" s="43" t="s">
        <v>44</v>
      </c>
      <c r="C161" s="41"/>
    </row>
    <row r="162" spans="1:3">
      <c r="A162" s="84" t="s">
        <v>38</v>
      </c>
      <c r="B162" s="84" t="s">
        <v>39</v>
      </c>
      <c r="C162" s="41"/>
    </row>
    <row r="163" spans="1:3" ht="51.75">
      <c r="A163" s="84" t="s">
        <v>40</v>
      </c>
      <c r="B163" s="43" t="s">
        <v>41</v>
      </c>
      <c r="C163" s="41"/>
    </row>
    <row r="164" spans="1:3">
      <c r="A164" s="183" t="s">
        <v>11</v>
      </c>
      <c r="B164" s="183"/>
      <c r="C164" s="41"/>
    </row>
    <row r="165" spans="1:3">
      <c r="A165" s="94" t="s">
        <v>56</v>
      </c>
      <c r="B165" s="94"/>
      <c r="C165" s="161"/>
    </row>
    <row r="166" spans="1:3">
      <c r="A166" s="184" t="s">
        <v>42</v>
      </c>
      <c r="B166" s="184"/>
      <c r="C166" s="95">
        <f>'1'!D126</f>
        <v>-604730.31999999995</v>
      </c>
    </row>
    <row r="167" spans="1:3">
      <c r="A167" s="123"/>
      <c r="B167" s="123"/>
      <c r="C167" s="99"/>
    </row>
    <row r="168" spans="1:3">
      <c r="A168" s="117"/>
      <c r="B168" s="118"/>
      <c r="C168" s="118" t="s">
        <v>98</v>
      </c>
    </row>
    <row r="169" spans="1:3">
      <c r="A169" s="187" t="s">
        <v>97</v>
      </c>
      <c r="B169" s="187"/>
    </row>
    <row r="170" spans="1:3">
      <c r="A170" s="121"/>
      <c r="B170" s="121"/>
    </row>
    <row r="171" spans="1:3">
      <c r="A171" s="186" t="s">
        <v>82</v>
      </c>
      <c r="B171" s="186"/>
      <c r="C171" s="122"/>
    </row>
    <row r="172" spans="1:3">
      <c r="A172" s="122"/>
      <c r="B172" s="122"/>
      <c r="C172" s="122"/>
    </row>
    <row r="173" spans="1:3">
      <c r="A173" s="43" t="s">
        <v>34</v>
      </c>
      <c r="B173" s="44" t="s">
        <v>5</v>
      </c>
    </row>
    <row r="174" spans="1:3">
      <c r="A174" s="43" t="s">
        <v>35</v>
      </c>
      <c r="B174" s="44" t="s">
        <v>36</v>
      </c>
    </row>
    <row r="175" spans="1:3">
      <c r="A175" s="120"/>
      <c r="B175" s="120"/>
    </row>
    <row r="176" spans="1:3">
      <c r="A176" s="185" t="s">
        <v>6</v>
      </c>
      <c r="B176" s="185"/>
    </row>
    <row r="177" spans="1:3">
      <c r="A177" s="120"/>
      <c r="B177" s="120"/>
    </row>
    <row r="178" spans="1:3" ht="69">
      <c r="A178" s="45" t="s">
        <v>7</v>
      </c>
      <c r="B178" s="45" t="s">
        <v>35</v>
      </c>
      <c r="C178" s="68" t="s">
        <v>69</v>
      </c>
    </row>
    <row r="179" spans="1:3">
      <c r="A179" s="45" t="s">
        <v>8</v>
      </c>
      <c r="B179" s="45" t="s">
        <v>37</v>
      </c>
      <c r="C179" s="40" t="s">
        <v>0</v>
      </c>
    </row>
    <row r="180" spans="1:3" ht="34.5">
      <c r="A180" s="46" t="s">
        <v>9</v>
      </c>
      <c r="B180" s="29" t="s">
        <v>43</v>
      </c>
      <c r="C180" s="41"/>
    </row>
    <row r="181" spans="1:3" ht="34.5">
      <c r="A181" s="46" t="s">
        <v>10</v>
      </c>
      <c r="B181" s="43" t="s">
        <v>44</v>
      </c>
      <c r="C181" s="41"/>
    </row>
    <row r="182" spans="1:3">
      <c r="A182" s="119" t="s">
        <v>38</v>
      </c>
      <c r="B182" s="119" t="s">
        <v>39</v>
      </c>
      <c r="C182" s="41"/>
    </row>
    <row r="183" spans="1:3" ht="51.75">
      <c r="A183" s="119" t="s">
        <v>40</v>
      </c>
      <c r="B183" s="43" t="s">
        <v>41</v>
      </c>
      <c r="C183" s="41"/>
    </row>
    <row r="184" spans="1:3">
      <c r="A184" s="183" t="s">
        <v>11</v>
      </c>
      <c r="B184" s="183"/>
      <c r="C184" s="41"/>
    </row>
    <row r="185" spans="1:3">
      <c r="A185" s="94" t="s">
        <v>56</v>
      </c>
      <c r="B185" s="94"/>
      <c r="C185" s="30">
        <v>2</v>
      </c>
    </row>
    <row r="186" spans="1:3">
      <c r="A186" s="184" t="s">
        <v>42</v>
      </c>
      <c r="B186" s="184"/>
      <c r="C186" s="95">
        <f>'2'!G86</f>
        <v>351975.7</v>
      </c>
    </row>
    <row r="187" spans="1:3">
      <c r="A187" s="159"/>
      <c r="B187" s="159"/>
      <c r="C187" s="99"/>
    </row>
    <row r="188" spans="1:3">
      <c r="A188" s="159"/>
      <c r="B188" s="159"/>
      <c r="C188" s="99" t="s">
        <v>187</v>
      </c>
    </row>
    <row r="189" spans="1:3">
      <c r="A189" s="187" t="s">
        <v>184</v>
      </c>
      <c r="B189" s="187"/>
    </row>
    <row r="190" spans="1:3">
      <c r="A190" s="156"/>
      <c r="B190" s="156"/>
    </row>
    <row r="191" spans="1:3">
      <c r="A191" s="186" t="s">
        <v>82</v>
      </c>
      <c r="B191" s="186"/>
      <c r="C191" s="157"/>
    </row>
    <row r="192" spans="1:3">
      <c r="A192" s="157"/>
      <c r="B192" s="157"/>
      <c r="C192" s="157"/>
    </row>
    <row r="193" spans="1:3">
      <c r="A193" s="43" t="s">
        <v>34</v>
      </c>
      <c r="B193" s="44" t="s">
        <v>5</v>
      </c>
    </row>
    <row r="194" spans="1:3">
      <c r="A194" s="43" t="s">
        <v>35</v>
      </c>
      <c r="B194" s="44" t="s">
        <v>36</v>
      </c>
    </row>
    <row r="195" spans="1:3">
      <c r="A195" s="155"/>
      <c r="B195" s="155"/>
    </row>
    <row r="196" spans="1:3">
      <c r="A196" s="185" t="s">
        <v>6</v>
      </c>
      <c r="B196" s="185"/>
    </row>
    <row r="197" spans="1:3">
      <c r="A197" s="155"/>
      <c r="B197" s="155"/>
    </row>
    <row r="198" spans="1:3" ht="69">
      <c r="A198" s="45" t="s">
        <v>7</v>
      </c>
      <c r="B198" s="45" t="s">
        <v>35</v>
      </c>
      <c r="C198" s="68" t="s">
        <v>69</v>
      </c>
    </row>
    <row r="199" spans="1:3">
      <c r="A199" s="45" t="s">
        <v>8</v>
      </c>
      <c r="B199" s="45" t="s">
        <v>37</v>
      </c>
      <c r="C199" s="40" t="s">
        <v>0</v>
      </c>
    </row>
    <row r="200" spans="1:3" ht="34.5">
      <c r="A200" s="46" t="s">
        <v>9</v>
      </c>
      <c r="B200" s="29" t="s">
        <v>43</v>
      </c>
      <c r="C200" s="41"/>
    </row>
    <row r="201" spans="1:3" ht="34.5">
      <c r="A201" s="46" t="s">
        <v>10</v>
      </c>
      <c r="B201" s="43" t="s">
        <v>44</v>
      </c>
      <c r="C201" s="41"/>
    </row>
    <row r="202" spans="1:3">
      <c r="A202" s="154" t="s">
        <v>38</v>
      </c>
      <c r="B202" s="154" t="s">
        <v>39</v>
      </c>
      <c r="C202" s="41"/>
    </row>
    <row r="203" spans="1:3" ht="51.75">
      <c r="A203" s="154" t="s">
        <v>40</v>
      </c>
      <c r="B203" s="43" t="s">
        <v>41</v>
      </c>
      <c r="C203" s="41"/>
    </row>
    <row r="204" spans="1:3">
      <c r="A204" s="183" t="s">
        <v>11</v>
      </c>
      <c r="B204" s="183"/>
      <c r="C204" s="41"/>
    </row>
    <row r="205" spans="1:3">
      <c r="A205" s="94" t="s">
        <v>56</v>
      </c>
      <c r="B205" s="94"/>
      <c r="C205" s="30">
        <v>2</v>
      </c>
    </row>
    <row r="206" spans="1:3">
      <c r="A206" s="184" t="s">
        <v>42</v>
      </c>
      <c r="B206" s="184"/>
      <c r="C206" s="95">
        <f>'2'!G93</f>
        <v>246048.7</v>
      </c>
    </row>
    <row r="207" spans="1:3">
      <c r="A207" s="123"/>
      <c r="B207" s="123"/>
      <c r="C207" s="99"/>
    </row>
    <row r="208" spans="1:3">
      <c r="A208" s="82"/>
      <c r="B208" s="83"/>
      <c r="C208" s="101" t="s">
        <v>85</v>
      </c>
    </row>
    <row r="209" spans="1:3">
      <c r="A209" s="187" t="s">
        <v>26</v>
      </c>
      <c r="B209" s="187"/>
    </row>
    <row r="210" spans="1:3">
      <c r="A210" s="98"/>
      <c r="B210" s="98"/>
    </row>
    <row r="211" spans="1:3">
      <c r="A211" s="186" t="s">
        <v>82</v>
      </c>
      <c r="B211" s="186"/>
      <c r="C211" s="97"/>
    </row>
    <row r="212" spans="1:3">
      <c r="A212" s="97"/>
      <c r="B212" s="97"/>
      <c r="C212" s="97"/>
    </row>
    <row r="213" spans="1:3">
      <c r="A213" s="43" t="s">
        <v>34</v>
      </c>
      <c r="B213" s="44" t="s">
        <v>5</v>
      </c>
    </row>
    <row r="214" spans="1:3">
      <c r="A214" s="43" t="s">
        <v>35</v>
      </c>
      <c r="B214" s="44" t="s">
        <v>36</v>
      </c>
    </row>
    <row r="215" spans="1:3">
      <c r="A215" s="85"/>
      <c r="B215" s="85"/>
    </row>
    <row r="216" spans="1:3">
      <c r="A216" s="185" t="s">
        <v>6</v>
      </c>
      <c r="B216" s="185"/>
    </row>
    <row r="217" spans="1:3">
      <c r="A217" s="85"/>
      <c r="B217" s="85"/>
    </row>
    <row r="218" spans="1:3" ht="69">
      <c r="A218" s="45" t="s">
        <v>7</v>
      </c>
      <c r="B218" s="45" t="s">
        <v>35</v>
      </c>
      <c r="C218" s="68" t="s">
        <v>86</v>
      </c>
    </row>
    <row r="219" spans="1:3">
      <c r="A219" s="45" t="s">
        <v>8</v>
      </c>
      <c r="B219" s="45" t="s">
        <v>37</v>
      </c>
      <c r="C219" s="40" t="s">
        <v>0</v>
      </c>
    </row>
    <row r="220" spans="1:3" ht="34.5">
      <c r="A220" s="46" t="s">
        <v>9</v>
      </c>
      <c r="B220" s="29" t="s">
        <v>43</v>
      </c>
      <c r="C220" s="41"/>
    </row>
    <row r="221" spans="1:3" ht="34.5">
      <c r="A221" s="46" t="s">
        <v>10</v>
      </c>
      <c r="B221" s="43" t="s">
        <v>44</v>
      </c>
      <c r="C221" s="41"/>
    </row>
    <row r="222" spans="1:3">
      <c r="A222" s="84" t="s">
        <v>38</v>
      </c>
      <c r="B222" s="84" t="s">
        <v>39</v>
      </c>
      <c r="C222" s="41"/>
    </row>
    <row r="223" spans="1:3" ht="51.75">
      <c r="A223" s="84" t="s">
        <v>40</v>
      </c>
      <c r="B223" s="100" t="s">
        <v>41</v>
      </c>
      <c r="C223" s="41"/>
    </row>
    <row r="224" spans="1:3">
      <c r="A224" s="183" t="s">
        <v>11</v>
      </c>
      <c r="B224" s="183"/>
      <c r="C224" s="41"/>
    </row>
    <row r="225" spans="1:3">
      <c r="A225" s="94" t="s">
        <v>56</v>
      </c>
      <c r="B225" s="94"/>
      <c r="C225" s="30"/>
    </row>
    <row r="226" spans="1:3">
      <c r="A226" s="184" t="s">
        <v>42</v>
      </c>
      <c r="B226" s="184"/>
      <c r="C226" s="95">
        <f>-(C25+C45+C65+C85+C105+C146+C126+C166+C186+C206)</f>
        <v>-2149094.25</v>
      </c>
    </row>
  </sheetData>
  <mergeCells count="94">
    <mergeCell ref="A189:B189"/>
    <mergeCell ref="A191:B191"/>
    <mergeCell ref="A196:B196"/>
    <mergeCell ref="A204:B204"/>
    <mergeCell ref="A206:B206"/>
    <mergeCell ref="A126:B126"/>
    <mergeCell ref="A86:B86"/>
    <mergeCell ref="A109:B109"/>
    <mergeCell ref="A111:B111"/>
    <mergeCell ref="A116:B116"/>
    <mergeCell ref="A124:B124"/>
    <mergeCell ref="A105:B105"/>
    <mergeCell ref="A88:B88"/>
    <mergeCell ref="A90:B90"/>
    <mergeCell ref="A95:B95"/>
    <mergeCell ref="A103:B103"/>
    <mergeCell ref="A129:B129"/>
    <mergeCell ref="A131:B131"/>
    <mergeCell ref="A136:B136"/>
    <mergeCell ref="A144:B144"/>
    <mergeCell ref="A146:B146"/>
    <mergeCell ref="A56:B56"/>
    <mergeCell ref="C56:E56"/>
    <mergeCell ref="A63:B63"/>
    <mergeCell ref="A65:B65"/>
    <mergeCell ref="A85:B85"/>
    <mergeCell ref="A68:B68"/>
    <mergeCell ref="A70:B70"/>
    <mergeCell ref="A75:B75"/>
    <mergeCell ref="A83:B83"/>
    <mergeCell ref="A209:B209"/>
    <mergeCell ref="A211:B211"/>
    <mergeCell ref="A216:B216"/>
    <mergeCell ref="A224:B224"/>
    <mergeCell ref="A226:B226"/>
    <mergeCell ref="A149:B149"/>
    <mergeCell ref="A151:B151"/>
    <mergeCell ref="A156:B156"/>
    <mergeCell ref="A164:B164"/>
    <mergeCell ref="A166:B166"/>
    <mergeCell ref="A49:B49"/>
    <mergeCell ref="C49:E49"/>
    <mergeCell ref="A51:B51"/>
    <mergeCell ref="C51:E51"/>
    <mergeCell ref="A54:B54"/>
    <mergeCell ref="C54:E54"/>
    <mergeCell ref="A48:B48"/>
    <mergeCell ref="C48:F48"/>
    <mergeCell ref="A31:B31"/>
    <mergeCell ref="C31:E31"/>
    <mergeCell ref="A34:B34"/>
    <mergeCell ref="C34:E34"/>
    <mergeCell ref="A36:B36"/>
    <mergeCell ref="C36:E36"/>
    <mergeCell ref="A43:B43"/>
    <mergeCell ref="A45:B45"/>
    <mergeCell ref="C47:D47"/>
    <mergeCell ref="A29:B29"/>
    <mergeCell ref="C29:E29"/>
    <mergeCell ref="A23:B23"/>
    <mergeCell ref="A25:B25"/>
    <mergeCell ref="G11:H11"/>
    <mergeCell ref="G23:H23"/>
    <mergeCell ref="G25:H25"/>
    <mergeCell ref="C27:D27"/>
    <mergeCell ref="A28:B28"/>
    <mergeCell ref="C28:F28"/>
    <mergeCell ref="A11:B11"/>
    <mergeCell ref="C11:E11"/>
    <mergeCell ref="A14:B14"/>
    <mergeCell ref="C14:E14"/>
    <mergeCell ref="A16:B16"/>
    <mergeCell ref="C16:E16"/>
    <mergeCell ref="I11:K11"/>
    <mergeCell ref="G14:H14"/>
    <mergeCell ref="I14:K14"/>
    <mergeCell ref="G16:H16"/>
    <mergeCell ref="I16:K16"/>
    <mergeCell ref="A6:C6"/>
    <mergeCell ref="I7:J7"/>
    <mergeCell ref="G8:H8"/>
    <mergeCell ref="I8:L8"/>
    <mergeCell ref="G9:H9"/>
    <mergeCell ref="I9:K9"/>
    <mergeCell ref="C7:D7"/>
    <mergeCell ref="A8:B8"/>
    <mergeCell ref="C8:F8"/>
    <mergeCell ref="A9:B9"/>
    <mergeCell ref="C9:E9"/>
    <mergeCell ref="A171:B171"/>
    <mergeCell ref="A176:B176"/>
    <mergeCell ref="A184:B184"/>
    <mergeCell ref="A186:B186"/>
    <mergeCell ref="A169:B169"/>
  </mergeCells>
  <pageMargins left="0.7" right="0.7"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1</vt:i4>
      </vt:variant>
    </vt:vector>
  </HeadingPairs>
  <TitlesOfParts>
    <vt:vector size="5" baseType="lpstr">
      <vt:lpstr>1</vt:lpstr>
      <vt:lpstr>2</vt:lpstr>
      <vt:lpstr>3</vt:lpstr>
      <vt:lpstr>4</vt:lpstr>
      <vt:lpstr>'2'!Заголовки_для_печати</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Anahit Gevorgyan</dc:creator>
  <cp:keywords>https://mul2-mta.gov.am/tasks/1233504/oneclick/4havelvacner.xlsx?token=3653e53fa4a6228e4a6d9cac1223d1c3</cp:keywords>
  <cp:lastModifiedBy>User Admin</cp:lastModifiedBy>
  <cp:lastPrinted>2022-11-25T05:51:33Z</cp:lastPrinted>
  <dcterms:created xsi:type="dcterms:W3CDTF">1996-10-14T23:33:28Z</dcterms:created>
  <dcterms:modified xsi:type="dcterms:W3CDTF">2022-12-21T18:19:18Z</dcterms:modified>
</cp:coreProperties>
</file>