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Dramashnorh1\New folder\NOR\karavarutyun\2023\probacia_khorhrdatvakan\"/>
    </mc:Choice>
  </mc:AlternateContent>
  <bookViews>
    <workbookView xWindow="0" yWindow="0" windowWidth="28800" windowHeight="11430" activeTab="8"/>
  </bookViews>
  <sheets>
    <sheet name="1" sheetId="20" r:id="rId1"/>
    <sheet name="2" sheetId="27" r:id="rId2"/>
    <sheet name="3" sheetId="23" r:id="rId3"/>
    <sheet name="4" sheetId="25" r:id="rId4"/>
    <sheet name="5" sheetId="19" r:id="rId5"/>
    <sheet name="6" sheetId="15" r:id="rId6"/>
    <sheet name="7" sheetId="26" r:id="rId7"/>
    <sheet name="8" sheetId="17" r:id="rId8"/>
    <sheet name="9" sheetId="7" r:id="rId9"/>
    <sheet name="10" sheetId="28" r:id="rId10"/>
  </sheets>
  <calcPr calcId="162913"/>
</workbook>
</file>

<file path=xl/calcChain.xml><?xml version="1.0" encoding="utf-8"?>
<calcChain xmlns="http://schemas.openxmlformats.org/spreadsheetml/2006/main">
  <c r="D22" i="7" l="1"/>
  <c r="G10" i="28" l="1"/>
  <c r="H45" i="15" l="1"/>
  <c r="I45" i="15"/>
  <c r="J45" i="15"/>
  <c r="G45" i="15"/>
  <c r="E11" i="25" l="1"/>
  <c r="F11" i="25"/>
  <c r="G11" i="25"/>
  <c r="E13" i="25"/>
  <c r="F13" i="25"/>
  <c r="G13" i="25"/>
  <c r="H27" i="15"/>
  <c r="H26" i="15" s="1"/>
  <c r="H25" i="15" s="1"/>
  <c r="H23" i="15" s="1"/>
  <c r="H21" i="15" s="1"/>
  <c r="H28" i="15"/>
  <c r="I28" i="15"/>
  <c r="H47" i="15"/>
  <c r="I47" i="15"/>
  <c r="I46" i="15" s="1"/>
  <c r="I44" i="15" s="1"/>
  <c r="I42" i="15" s="1"/>
  <c r="J47" i="15"/>
  <c r="J46" i="15" s="1"/>
  <c r="J44" i="15" s="1"/>
  <c r="J42" i="15" s="1"/>
  <c r="H46" i="15"/>
  <c r="H44" i="15" s="1"/>
  <c r="H42" i="15" s="1"/>
  <c r="H19" i="15" l="1"/>
  <c r="E18" i="19"/>
  <c r="E12" i="19" s="1"/>
  <c r="H40" i="15"/>
  <c r="H38" i="15"/>
  <c r="H34" i="15" s="1"/>
  <c r="H32" i="15" s="1"/>
  <c r="H30" i="15" s="1"/>
  <c r="J38" i="15"/>
  <c r="J34" i="15" s="1"/>
  <c r="J32" i="15" s="1"/>
  <c r="J30" i="15" s="1"/>
  <c r="J40" i="15"/>
  <c r="I40" i="15"/>
  <c r="I38" i="15"/>
  <c r="I34" i="15" s="1"/>
  <c r="I32" i="15" s="1"/>
  <c r="I30" i="15" s="1"/>
  <c r="J36" i="15" l="1"/>
  <c r="F45" i="7"/>
  <c r="G31" i="19"/>
  <c r="G24" i="19" s="1"/>
  <c r="F46" i="17"/>
  <c r="I36" i="15"/>
  <c r="E45" i="7"/>
  <c r="F31" i="19"/>
  <c r="F24" i="19" s="1"/>
  <c r="E46" i="17"/>
  <c r="H36" i="15"/>
  <c r="D45" i="7"/>
  <c r="D46" i="17"/>
  <c r="E31" i="19"/>
  <c r="E24" i="19" s="1"/>
  <c r="E11" i="19" s="1"/>
  <c r="E10" i="19" s="1"/>
  <c r="E15" i="26"/>
  <c r="E13" i="26" s="1"/>
  <c r="E11" i="26" s="1"/>
  <c r="E10" i="26" s="1"/>
  <c r="H18" i="15"/>
  <c r="D24" i="17"/>
  <c r="H16" i="15"/>
  <c r="H14" i="15" s="1"/>
  <c r="H12" i="15" s="1"/>
  <c r="H10" i="15" s="1"/>
  <c r="D17" i="27" s="1"/>
  <c r="D15" i="27" s="1"/>
  <c r="D13" i="27" s="1"/>
  <c r="D11" i="27" s="1"/>
  <c r="G13" i="28" l="1"/>
  <c r="G12" i="28" s="1"/>
  <c r="G11" i="28" l="1"/>
  <c r="J28" i="15"/>
  <c r="J27" i="15" s="1"/>
  <c r="J26" i="15" s="1"/>
  <c r="I27" i="15"/>
  <c r="I26" i="15" s="1"/>
  <c r="G28" i="15"/>
  <c r="G27" i="15" s="1"/>
  <c r="G26" i="15" s="1"/>
  <c r="I25" i="15" l="1"/>
  <c r="J25" i="15"/>
  <c r="G25" i="15"/>
  <c r="G23" i="15" s="1"/>
  <c r="G21" i="15" s="1"/>
  <c r="D18" i="19" s="1"/>
  <c r="J23" i="15" l="1"/>
  <c r="J21" i="15" s="1"/>
  <c r="I23" i="15"/>
  <c r="I21" i="15" s="1"/>
  <c r="F18" i="19" s="1"/>
  <c r="F12" i="19" s="1"/>
  <c r="F11" i="19" s="1"/>
  <c r="F10" i="19" s="1"/>
  <c r="D12" i="19"/>
  <c r="C22" i="7"/>
  <c r="G19" i="15"/>
  <c r="G18" i="19" l="1"/>
  <c r="G12" i="19" s="1"/>
  <c r="G11" i="19" s="1"/>
  <c r="G10" i="19" s="1"/>
  <c r="C24" i="17"/>
  <c r="G18" i="15"/>
  <c r="E22" i="7"/>
  <c r="I19" i="15"/>
  <c r="J19" i="15"/>
  <c r="F22" i="7"/>
  <c r="F24" i="17" l="1"/>
  <c r="J18" i="15"/>
  <c r="C10" i="23"/>
  <c r="E24" i="17"/>
  <c r="I18" i="15"/>
  <c r="G18" i="28" l="1"/>
  <c r="G17" i="28" l="1"/>
  <c r="G16" i="28" s="1"/>
  <c r="G15" i="28" s="1"/>
  <c r="G47" i="15" l="1"/>
  <c r="G46" i="15" s="1"/>
  <c r="G44" i="15" l="1"/>
  <c r="G42" i="15" s="1"/>
  <c r="G38" i="15"/>
  <c r="G34" i="15" s="1"/>
  <c r="G40" i="15"/>
  <c r="D31" i="19" l="1"/>
  <c r="D24" i="19" s="1"/>
  <c r="D11" i="19" s="1"/>
  <c r="D10" i="19" s="1"/>
  <c r="C46" i="17"/>
  <c r="C45" i="7"/>
  <c r="G36" i="15"/>
  <c r="H15" i="25"/>
  <c r="C11" i="23"/>
  <c r="D15" i="26"/>
  <c r="D13" i="26" s="1"/>
  <c r="D11" i="26" s="1"/>
  <c r="D10" i="26" s="1"/>
  <c r="D15" i="25" l="1"/>
  <c r="D13" i="25" s="1"/>
  <c r="D11" i="25" s="1"/>
  <c r="H13" i="25"/>
  <c r="H11" i="25" s="1"/>
  <c r="G15" i="26"/>
  <c r="F15" i="26"/>
  <c r="G32" i="15" l="1"/>
  <c r="G30" i="15" s="1"/>
  <c r="C9" i="23" l="1"/>
  <c r="F13" i="26"/>
  <c r="F11" i="26" s="1"/>
  <c r="F10" i="26" s="1"/>
  <c r="J16" i="15" l="1"/>
  <c r="J14" i="15" s="1"/>
  <c r="J12" i="15" s="1"/>
  <c r="I16" i="15"/>
  <c r="I14" i="15" s="1"/>
  <c r="I12" i="15" s="1"/>
  <c r="G16" i="15"/>
  <c r="G14" i="15" s="1"/>
  <c r="G12" i="15" s="1"/>
  <c r="G10" i="15" s="1"/>
  <c r="C17" i="27" s="1"/>
  <c r="C15" i="27" s="1"/>
  <c r="J10" i="15" l="1"/>
  <c r="F17" i="27" s="1"/>
  <c r="I10" i="15"/>
  <c r="E17" i="27" s="1"/>
  <c r="E15" i="27" s="1"/>
  <c r="E13" i="27" s="1"/>
  <c r="E11" i="27" s="1"/>
  <c r="C13" i="27"/>
  <c r="C11" i="27" s="1"/>
  <c r="C12" i="20" l="1"/>
  <c r="C13" i="20" s="1"/>
  <c r="G13" i="26"/>
  <c r="G11" i="26" s="1"/>
  <c r="G10" i="26" s="1"/>
  <c r="F15" i="27" l="1"/>
  <c r="F13" i="27" s="1"/>
  <c r="F11" i="27" s="1"/>
</calcChain>
</file>

<file path=xl/sharedStrings.xml><?xml version="1.0" encoding="utf-8"?>
<sst xmlns="http://schemas.openxmlformats.org/spreadsheetml/2006/main" count="339" uniqueCount="196">
  <si>
    <t>Ծրագրային դասիչը</t>
  </si>
  <si>
    <t>Միջոցառում</t>
  </si>
  <si>
    <t>այդ թվում`</t>
  </si>
  <si>
    <t>ԸՆԴԱՄԵՆԸ</t>
  </si>
  <si>
    <t>այդ թվում՝</t>
  </si>
  <si>
    <t>01</t>
  </si>
  <si>
    <t>ՄԱՍ 2. ՊԵՏԱԿԱՆ ՄԱՐՄՆԻ ԳԾՈՎ ԱՐԴՅՈՒՆՔԱՅԻՆ (ԿԱՏԱՐՈՂԱԿԱՆ) ՑՈՒՑԱՆԻՇՆԵՐԸ</t>
  </si>
  <si>
    <t>Ծրագրի անվանումը</t>
  </si>
  <si>
    <t>___________  ___-ի N _______     որոշման</t>
  </si>
  <si>
    <t>Ծրագիր</t>
  </si>
  <si>
    <t>Ծրագրի միջոցառումներ</t>
  </si>
  <si>
    <t xml:space="preserve"> այդ թվում` ըստ կատարողների</t>
  </si>
  <si>
    <t xml:space="preserve"> ՀՀ  արդարադատության նախարարություն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</si>
  <si>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</si>
  <si>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</si>
  <si>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</si>
  <si>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</si>
  <si>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</si>
  <si>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</si>
  <si>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Միջոցառման անվանումը`</t>
  </si>
  <si>
    <t xml:space="preserve"> Միջոցառման նկարագրությունը`</t>
  </si>
  <si>
    <t xml:space="preserve"> Միջոցառման տեսակը</t>
  </si>
  <si>
    <t xml:space="preserve"> Ծառայությունների մատուցում</t>
  </si>
  <si>
    <t xml:space="preserve">ՀՀ  արդարադատության նախարարություն </t>
  </si>
  <si>
    <t xml:space="preserve"> Ծառայությունների մատուցում </t>
  </si>
  <si>
    <t xml:space="preserve"> Արդյունքի չափորոշիչներ </t>
  </si>
  <si>
    <t xml:space="preserve"> Միջոցառման վրա կատարվող ծախսը (հազար դրամ) 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</si>
  <si>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</si>
  <si>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</si>
  <si>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>(հազ. դրամ)</t>
  </si>
  <si>
    <t xml:space="preserve">Ցուցանիշների փոփոխություն                                                         (գումարների  ավելացումը նշված է դրական նշանով)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</si>
  <si>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ՀՀ արդարադատության նախարարություն</t>
  </si>
  <si>
    <t xml:space="preserve">այդ թվում՝ </t>
  </si>
  <si>
    <t>№ ---------- որոշման</t>
  </si>
  <si>
    <t>Ցուցանիշների փոփոխությունը
(ավելացումները նշված են դրական նշանով)</t>
  </si>
  <si>
    <t>տարի</t>
  </si>
  <si>
    <t>Ընդամենը</t>
  </si>
  <si>
    <t>Շրագրային դասիչը</t>
  </si>
  <si>
    <t>Բյուջետային գլխավոր կարգադրիչների,  ծրագրերի և միջոցառումների  և ուղղությունների անվանումները</t>
  </si>
  <si>
    <t>Ցուցանիշների փոփոխությունը (ավելացումները նշված են դրական նշանով)</t>
  </si>
  <si>
    <t>այդ թվում</t>
  </si>
  <si>
    <t xml:space="preserve"> ՀՀ արդարադատության նախարարություն</t>
  </si>
  <si>
    <t>Առաջին կիսամյակ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</si>
  <si>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</si>
  <si>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</si>
  <si>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ծրագրերի, միջոցառումների բյուջետային հատկացումնեյի գլխավոր կարկադրիչների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</si>
  <si>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</si>
  <si>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</si>
  <si>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</si>
  <si>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</si>
  <si>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</si>
  <si>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>առաջին կիսամյակ</t>
  </si>
  <si>
    <t xml:space="preserve">ինն ամիս </t>
  </si>
  <si>
    <t xml:space="preserve"> Տարի </t>
  </si>
  <si>
    <t xml:space="preserve"> ԸՆԴԱՄԵՆԸ</t>
  </si>
  <si>
    <t xml:space="preserve"> այդ թվում`</t>
  </si>
  <si>
    <t xml:space="preserve"> ՄԵՔԵՆԱՆԵՐ  ԵՎ  ՍԱՐՔԱՎՈՐՈՒՄՆԵՐ</t>
  </si>
  <si>
    <t>03</t>
  </si>
  <si>
    <t xml:space="preserve"> ՀԱՍԱՐԱԿԱԿԱՆ ԿԱՐԳ,  ԱՆՎՏԱՆԳՈՒԹՅՈՒՆ ԵՎ ԴԱՏԱԿԱՆ ԳՈՐԾՈՒՆԵՈՒԹՅՈՒՆ</t>
  </si>
  <si>
    <t>Հավելված  № 1</t>
  </si>
  <si>
    <t>Հավելված  №  3</t>
  </si>
  <si>
    <t xml:space="preserve"> Բյուջետային հատկացումների գլխավոր կարգադրիչների, ծրագրերի և միջոցառումների անվանումները</t>
  </si>
  <si>
    <t xml:space="preserve"> Ինն ամիս</t>
  </si>
  <si>
    <t xml:space="preserve"> Տարի</t>
  </si>
  <si>
    <t xml:space="preserve"> Պետական մարմինների կողմից օգտագործվող ոչ ֆինանսական ակտիվների հետ գործառնություններ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</si>
  <si>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</si>
  <si>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</si>
  <si>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</si>
  <si>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</si>
  <si>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</si>
  <si>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Առաջին կիսամյակ </t>
  </si>
  <si>
    <t xml:space="preserve"> Ինն ամիս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</si>
  <si>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</si>
  <si>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</si>
  <si>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</si>
  <si>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Ակտիվն օգտագործող կազմակերպության(ների) անվանում(ներ)ը </t>
  </si>
  <si>
    <t xml:space="preserve"> ՈՉ ՖԻՆԱՆՍԱԿԱՆ ԱԿՏԻՎՆԵՐԻ ԳԾՈՎ ԾԱԽՍԵՐ</t>
  </si>
  <si>
    <t xml:space="preserve"> ՀԻՄՆԱԿԱՆ ՄԻՋՈՑՆԵՐ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</si>
  <si>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</si>
  <si>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</si>
  <si>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</si>
  <si>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</si>
  <si>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>Հավելված  №  4</t>
  </si>
  <si>
    <t>Հավելված N 6</t>
  </si>
  <si>
    <t>______________ ի    ___Ն որոշման</t>
  </si>
  <si>
    <t>Ծրագրային դասիչ</t>
  </si>
  <si>
    <t>Արդյունքի չափորոշիչներ</t>
  </si>
  <si>
    <t xml:space="preserve">          ՄԱՍ 1. ՊԵՏԱԿԱՆ ՄԱՐՄՆԻ ԳԾՈՎ ԱՐԴՅՈՒՆՔԱՅԻՆ (ԿԱՏԱՐՈՂԱԿԱՆ) ՑՈՒՑԱՆԻՇՆԵՐԸ</t>
  </si>
  <si>
    <t xml:space="preserve"> Ծառայությունը մատուցող կազմակերպության(ների) անվանում(ներ)ը 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</si>
  <si>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</si>
  <si>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 xml:space="preserve">ԸՆԴԱՄԵՆԸ </t>
  </si>
  <si>
    <t>ՀՀ ԱՐԴԱՐԱԴԱՏՈՒԹՅԱՆ ՆԱԽԱՐԱՐՈՒԹՅՈՒՆ</t>
  </si>
  <si>
    <t xml:space="preserve">այդ թվում`  ըստ կատարողների </t>
  </si>
  <si>
    <t xml:space="preserve">Պետական բյուջեի դեֆիցիտի(պակասուրդի) ֆինանսավորման աղբյուրներն ու դրանց տարրերի անվանումները  
</t>
  </si>
  <si>
    <t> Ցուցանիշների փոփոխությունը</t>
  </si>
  <si>
    <t>կիսամյակ</t>
  </si>
  <si>
    <t>2. Ֆինանսական զուտ ակտիվներ</t>
  </si>
  <si>
    <t>Հավելված  № 2</t>
  </si>
  <si>
    <t>Կոդը</t>
  </si>
  <si>
    <t>Անվանումը</t>
  </si>
  <si>
    <t>Գնման ձևը</t>
  </si>
  <si>
    <t>Չափի
միավորը</t>
  </si>
  <si>
    <t>միավորի գինը</t>
  </si>
  <si>
    <t>քանակը</t>
  </si>
  <si>
    <t>գումարը (հազար դրամով)</t>
  </si>
  <si>
    <t>հատ</t>
  </si>
  <si>
    <t>դրամ</t>
  </si>
  <si>
    <t xml:space="preserve"> </t>
  </si>
  <si>
    <t>Հավելված N 5</t>
  </si>
  <si>
    <t>Հավելված 7</t>
  </si>
  <si>
    <t>(գումարների  ավելացումը նշված է դրական նշանով)</t>
  </si>
  <si>
    <t>————————   N    -Ն որոշման</t>
  </si>
  <si>
    <t>1.  Եկամուտների գծով</t>
  </si>
  <si>
    <t>2.  Ծախսերի գծով</t>
  </si>
  <si>
    <t>3. Դեֆիցիտը (պակասուրդը)</t>
  </si>
  <si>
    <t>Ա.Ներքին աղբյուրներ-ընդամենը</t>
  </si>
  <si>
    <t>05</t>
  </si>
  <si>
    <t xml:space="preserve"> Կալանավայրեր</t>
  </si>
  <si>
    <t>Քրեակատարողական ծառայություններ</t>
  </si>
  <si>
    <t xml:space="preserve"> Քրեակատարողական ծառայություններ</t>
  </si>
  <si>
    <t xml:space="preserve"> Դատապարտյալների պատժի կատարման և ուղղման համար անհրաժեշտ պայմանների ապահովում</t>
  </si>
  <si>
    <t xml:space="preserve"> Դատապարտյալների զբաղվածության և իրավունքների պաշտպանություն</t>
  </si>
  <si>
    <t>Տարի</t>
  </si>
  <si>
    <t xml:space="preserve"> Արդարադատության ոլորտում քաղաքականության  մշակում, ծրագրերի համակարգում, խորհրդատվության և մոնիտորինգի իրականացում</t>
  </si>
  <si>
    <t xml:space="preserve"> Արդարադատության ոլորտում քաղաքականության, խորհրդատվության, մոնիտորինգի, գնման և աջակցության իրականացում</t>
  </si>
  <si>
    <t xml:space="preserve"> Արդարադատության քաղաքականության իրագործմանն ուղղված ծրագրերի արդյունավետության բարելավում</t>
  </si>
  <si>
    <t xml:space="preserve"> 01</t>
  </si>
  <si>
    <t>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</si>
  <si>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</si>
  <si>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Օրենսդիր և  գործադիր մարմիններ, պետական կառավարում</t>
  </si>
  <si>
    <t>Արդարադատության ոլորտում քաղաքականության  մշակում, ծրագրերի համակարգում, խորհրդատվության և մոնիտորինգի իրականացում</t>
  </si>
  <si>
    <t xml:space="preserve"> 1057 </t>
  </si>
  <si>
    <t>2.3. Ելքերի ֆինանսավորմանն ուղղվող պետական բյուջեի տարեսկզբի ազատ մնացորդի միջոցներ</t>
  </si>
  <si>
    <t>եռամսյակ</t>
  </si>
  <si>
    <t>Առաջին</t>
  </si>
  <si>
    <t>Ինն ամիս</t>
  </si>
  <si>
    <t>Առաջին եռամսյակ</t>
  </si>
  <si>
    <t>առաջին եռամսյակ</t>
  </si>
  <si>
    <t xml:space="preserve"> Առաջին եռամսյակ</t>
  </si>
  <si>
    <t xml:space="preserve"> - Կառավարչական ծառայություններ</t>
  </si>
  <si>
    <t xml:space="preserve"> Ոլորտի քաղաքականության, խորհրդատվության, մոնիտորինգի, արդարադատության ծրագրերի համակարգման ծառայություններ</t>
  </si>
  <si>
    <t xml:space="preserve"> 11001 </t>
  </si>
  <si>
    <t xml:space="preserve"> Արդարադատության ոլորտում քաղաքականության, խորհրդատվության, մոնիտորինգի, գնման և աջակցության իրականացում </t>
  </si>
  <si>
    <t xml:space="preserve"> Ոլորտի քաղաքականության, խորհրդատվության, մոնիտորինգի, արդարադատության ծրագրերի համակարգման ծառայություններ </t>
  </si>
  <si>
    <t xml:space="preserve"> ՀՀ արդարադատության նախարարություն </t>
  </si>
  <si>
    <t>1057  11001</t>
  </si>
  <si>
    <t>Արդարադատության ոլորտում քաղաքականության, խորհրդատվության, մոնիտորինգի, գնման և աջակցության իրականացում</t>
  </si>
  <si>
    <t xml:space="preserve"> ՄԱՍ III. ԾԱՌԱՅՈՒԹՅՈՒՆՆԵՐ</t>
  </si>
  <si>
    <t xml:space="preserve"> ՀՀ արդարադատության նախարարության պրոբացիայի ծառայության կարողությունների զարգացում և տեխնիկական հագեցվածության ապահովում</t>
  </si>
  <si>
    <t xml:space="preserve"> ՀՀ արդարադատության նախարարության  պրոբացիայի ծառայության աշխատանքային պայմանների բարելավման համար վարչական սարքավորումների ձեռք բերում</t>
  </si>
  <si>
    <t>ՀՀ արդարադատության նախարարության պրոբացիայի ծառայության կարողությունների զարգացում և տեխնիկական հագեցվածության ապահովում</t>
  </si>
  <si>
    <t xml:space="preserve"> Պրոբացիայի ծառայություն </t>
  </si>
  <si>
    <t xml:space="preserve">«ՀԱՅԱՍՏԱՆԻ  ՀԱՆՐԱՊԵՏՈՒԹՅԱՆ  2023  ԹՎԱԿԱՆԻ ՊԵՏԱԿԱՆ ԲՅՈՒՋԵԻ 
ՄԱՍԻՆ» ՀԱՅԱՍՏԱՆԻ ՀԱՆՐԱՊԵՏՈՒԹՅԱՆ ՕՐԵՆՔԻ 2-ՐԴ ՀՈԴՎԱԾԻ ԱՂՅՈՒՍԱԿՈՒՄ  ԿԱՏԱՐՎՈՂ ՓՈՓՈԽՈՒԹՅՈՒՆՆԵՐԸ
</t>
  </si>
  <si>
    <t>ՀՀ կառավարության 2023թվականի ----------</t>
  </si>
  <si>
    <t xml:space="preserve">«ՀԱՅԱՍՏԱՆԻ  ՀԱՆՐԱՊԵՏՈՒԹՅԱՆ  2023  ԹՎԱԿԱՆԻ ՊԵՏԱԿԱՆ ԲՅՈՒՋԵԻ 
ՄԱՍԻՆ» ՀԱՅԱՍՏԱՆԻ ՀԱՆՐԱՊԵՏՈՒԹՅԱՆ ՕՐԵՆՔԻ 3-ՐԴ ՀՈԴՎԱԾԻ ԱՂՅՈՒՍԱԿՈՒՄ, N 3 ՀԱՎԵԼՎԱԾԻ  N 1 ԱՂՅՈՒՍԱԿՈՒՄ  ԵՎ ՀԱՅԱՍՏԱՆԻ  ՀԱՆՐԱՊԵՏՈՒԹՅԱՆ ԿԱՌԱՎԱՐՈՒԹՅԱՆ 2022 ԹՎԱԿԱՆԻ ԴԵԿՏԵՄԲԵՐԻ 29-Ի N 2111-Ն  ՈՐՈՇՄԱՆ N 1  ՀԱՎԵԼՎԱԾԻ  N 1  ԱՂՅՈՒՍԱԿՈՒՄ  ԿԱՏԱՐՎՈՂ  ՓՈՓՈԽՈՒԹՅՈՒՆՆԵՐԸ  
</t>
  </si>
  <si>
    <t xml:space="preserve">«ՀԱՅԱՍՏԱՆԻ ՀԱՆՐԱՊԵՏՈՒԹՅԱՆ 2023 ԹՎԱԿԱՆԻ ՊԵՏԱԿԱՆ ԲՅՈՒՋԵԻ ՄԱՍԻՆ» ՀԱՅԱՍՏԱՆԻ ՀԱՆՐԱՊԵՏՈՒԹՅԱՆ ՕՐԵՆՔԻ N 1 ՀԱՎԵԼՎԱԾԻ N 1 ԱՂՅՈՒՍԱԿՈՒՄ ԿԱՏԱՐՎՈՂ ՓՈՓՈԽՈՒԹՅՈՒՆՆԵՐԸ </t>
  </si>
  <si>
    <t>ՀԱՅԱՍՏԱՆԻ ՀԱՆՐԱՊԵՏՈՒԹՅԱՆ ԿԱՌԱՎԱՐՈՒԹՅԱՆ 2022 ԹՎԱԿԱՆԻ ԴԵԿՏԵՄԲԵՐԻ 29-Ի N 2111-Ն ՈՐՈՇՄԱՆ N 10 ՀԱՎԵԼՎԱԾԻ ՑՈՒՑԱՆԻՇՆԵՐՈՒՄ ԿԱՏԱՐՎՈՂ ԼՐԱՑՈՒՄՆԵՐԸ</t>
  </si>
  <si>
    <t>72261150/502</t>
  </si>
  <si>
    <t>ծրագրային ապահովման հետ կապված խորհրդատվական ծառայություններ</t>
  </si>
  <si>
    <t>ԲՄ</t>
  </si>
  <si>
    <t>ՀՀ կառավարության 2023 թվականի ----------</t>
  </si>
  <si>
    <t xml:space="preserve"> ՀՀ արդարադատության նախարարության  պրոբացիայի ծառայության համար վարչական և այլ  սարքավորումների ձեռք բերում</t>
  </si>
  <si>
    <t xml:space="preserve"> - Այլ մեքենաներ և սարքավորումներ</t>
  </si>
  <si>
    <t>Հավելված N  8</t>
  </si>
  <si>
    <t xml:space="preserve">ՀԱՅԱՍՏԱՆԻ ՀԱՆՐԱՊԵՏՈՒԹՅԱՆ 2023 ԹՎԱԿԱՆԻ ՊԵՏԱԿԱՆ ԲՅՈՒՋԵԻ ՄԱՍԻՆ ՕՐԵՆՔԻ N 1 ՀԱՎԵԼՎԱԾԻ N  3 ԱՂՅՈՒՍԱԿՈՒՄ ԿԱՏԱՐՎՈՂ  ՓՈՓՈԽՈՒԹՅՈՒՆՆԵՐԸ </t>
  </si>
  <si>
    <t xml:space="preserve">ՀԱՅԱՍՏԱՆԻ ՀԱՆՐԱՊԵՏՈՒԹՅԱՆ ԿԱՌԱՎԱՐՈՒԹՅԱՆ 2022 ԹՎԱԿԱՆԻ ԴԵԿՏԵՄԲԵՐԻ 29-Ի N 2111-Ն ՈՐՈՇՄԱՆ N 3  և N 4 ՀԱՎԵԼՎԱԾՆԵՐՈՒՄ ԿԱՏԱՐՎՈՂ  ՓՈՓՈԽՈՒԹՅՈՒՆՆԵՐԸ  </t>
  </si>
  <si>
    <t>ՀԱՅԱՍՏԱՆԻ ՀԱՆՐԱՊԵՏՈՒԹՅԱՆ ԿԱՌԱՎԱՐՈՒԹՅԱՆ 2022 ԹՎԱԿԱՆԻ ԴԵԿՏԵՄԲԵՐԻ 29-Ի ԹԻՎ 2111-Ն ՈՐՈՇՄԱՆ N5 ՀԱՎԵԼՎԱԾԻ N2 ԱՂՅՈՒՍԱԿՈՒՄ ԿԱՏԱՐՎՈՂ ՓՈՓՈԽՈՒԹՅՈՒՆՆԵՐԸ</t>
  </si>
  <si>
    <t>Հավելված  N  10</t>
  </si>
  <si>
    <t xml:space="preserve">ՀՀ կառավարության 2023 թվականի </t>
  </si>
  <si>
    <t xml:space="preserve">ՀՀ կառավարության 2023թվականի </t>
  </si>
  <si>
    <t xml:space="preserve">ՀՀ կառավարության  2023 թվականի </t>
  </si>
  <si>
    <r>
      <t xml:space="preserve">ՀԱՅԱՍՏԱՆԻ ՀԱՆՐԱՊԵՏՈՒԹՅԱՆ ԿԱՌԱՎԱՐՈՒԹՅԱՆ 2022 ԹՎԱԿԱՆԻ ԴԵԿՏԵՄԲԵՐԻ 29-Ի ԹԻՎ 2111-Ն ՈՐՈՇՄԱՆ N 9 ՀԱՎԵԼՎԱԾԻ   9.9  ԱՂՅՈՒՍԱԿՈՒՄ ԿԱՏԱՐՎՈՂ </t>
    </r>
    <r>
      <rPr>
        <b/>
        <sz val="12"/>
        <rFont val="GHEA Grapalat"/>
        <family val="3"/>
      </rPr>
      <t xml:space="preserve">ՓՈՓՈԽՈՒԹՅՈՒՆՆԵՐԸ </t>
    </r>
  </si>
  <si>
    <t xml:space="preserve">ՀԱՅԱՍՏԱՆԻ ՀԱՆՐԱՊԵՏՈՒԹՅԱՆ ԿԱՌԱՎԱՐՈՒԹՅԱՆ 2022 ԹՎԱԿԱՆԻ ԴԵԿՏԵՄԲԵՐԻ 29-Ի ԹԻՎ 2111-Ն ՈՐՈՇՄԱՆ N 9.1 ՀԱՎԵԼՎԱԾԻ  9.1.9  ԱՂՅՈՒՍԱԿՈՒՄ ԿԱՏԱՐՎՈՂ ՓՈՓՈԽՈՒԹՅՈՒՆՆԵՐԸ </t>
  </si>
  <si>
    <t xml:space="preserve">Խումբ N 01 </t>
  </si>
  <si>
    <t xml:space="preserve">Դաս N 01  </t>
  </si>
  <si>
    <t>Օրենսդիր և  գործադիր մարմիններ, պետական կառավարում</t>
  </si>
  <si>
    <t xml:space="preserve">Բաժին N 01   </t>
  </si>
  <si>
    <t xml:space="preserve">Խումբ N 05 </t>
  </si>
  <si>
    <t>Կալանավայրեր</t>
  </si>
  <si>
    <t xml:space="preserve">Բաժին N 03  </t>
  </si>
  <si>
    <t xml:space="preserve">  ՀՀ արդարադատության նախարարության պրոբացիայի ծառայության կարողությունների զարգացում և տեխնիկական հագեցվածության ապահովում</t>
  </si>
  <si>
    <t>1120  31001</t>
  </si>
  <si>
    <t xml:space="preserve"> 48151100/502</t>
  </si>
  <si>
    <t>Համակարգչային հսկողության համակարգեր</t>
  </si>
  <si>
    <t xml:space="preserve">ՀՀ կառավարության 2023 թվականի  </t>
  </si>
  <si>
    <t xml:space="preserve">«ՀԱՅԱՍՏԱՆԻ ՀԱՆՐԱՊԵՏՈՒԹՅԱՆ 2023 ԹՎԱԿԱՆԻ ՊԵՏԱԿԱՆ ԲՅՈՒՋԵԻ ՄԱՍԻՆ» ՀՀ ՕՐԵՆՔԻ N 1 ՀԱՎԵԼՎԱԾԻ  N 2 ԱՂՅՈՒՍԱԿՈՒՄ ԵՎ ՀԱՅԱՍՏԱՆԻ ՀԱՆՐԱՊԵՏՈՒԹՅԱՆ ԿԱՌԱՎԱՐՈՒԹՅԱՆ 2022 ԹՎԱԿԱՆԻ ԴԵԿՏԵՄԲԵՐԻ 29-Ի N 2111-Ն ՈՐՈՇՄԱՆ N 5 ՀԱՎԵԼՎԱԾԻ N1 ԱՂՅՈՒՍԱԿՈՒՄ  ԿԱՏԱՐՎՈՂ ՓՈՓՈԽՈՒԹՅՈՒՆՆԵՐԸ </t>
  </si>
  <si>
    <t>Հավելված N 9</t>
  </si>
  <si>
    <t xml:space="preserve"> Էլեկտրոնային հսկողության համակարգ, այդ թվում՝ </t>
  </si>
  <si>
    <t>Մեկ կտորանի հետքորսիչ, հատ</t>
  </si>
  <si>
    <t>Տնային հսկողության սարք, հատ</t>
  </si>
  <si>
    <t>Ռադիոհաճախականությունների հաղորդիչ, հատ</t>
  </si>
  <si>
    <t>Մշտադիտարկման կենտրոնական համակարգ</t>
  </si>
  <si>
    <t>Սերվերի կոմպլեկտ</t>
  </si>
  <si>
    <t>Սմարթ UPS</t>
  </si>
  <si>
    <t>Ծառայողական գործիքներ, կոմպլեկտ</t>
  </si>
  <si>
    <t>Լրացուցիչ շարժական լիցքավորիչ, հատ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</si>
</sst>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_֏_-;\-* #,##0.00\ _֏_-;_-* &quot;-&quot;??\ _֏_-;_-@_-"/>
    <numFmt numFmtId="165" formatCode="_-* #,##0.00\ _ _-;\-* #,##0.00\ _ _-;_-* &quot;-&quot;??\ _ _-;_-@_-"/>
    <numFmt numFmtId="166" formatCode="#,##0.0"/>
    <numFmt numFmtId="167" formatCode="_(* #,##0.0_);_(* \(#,##0.0\);_(* &quot;-&quot;??_);_(@_)"/>
    <numFmt numFmtId="168" formatCode="0.0"/>
    <numFmt numFmtId="169" formatCode="_-* #,##0.0\ _ _-;\-* #,##0.0\ _ _-;_-* &quot;-&quot;??\ _ _-;_-@_-"/>
    <numFmt numFmtId="170" formatCode="##,##0.0;\(##,##0.0\);\-"/>
    <numFmt numFmtId="171" formatCode="_-* #,##0.00_р_._-;\-* #,##0.00_р_._-;_-* &quot;-&quot;??_р_._-;_-@_-"/>
    <numFmt numFmtId="172" formatCode="_-* #,##0.0_р_._-;\-* #,##0.0_р_._-;_-* &quot;-&quot;??_р_._-;_-@_-"/>
    <numFmt numFmtId="173" formatCode="_ * #,##0.00_)_ _ ;_ * \(#,##0.00\)_ _ ;_ * &quot;-&quot;??_)_ _ ;_ @_ "/>
    <numFmt numFmtId="174" formatCode="#,##0.0_);\(#,##0.0\)"/>
    <numFmt numFmtId="175" formatCode="0.0_);\(0.0\)"/>
  </numFmts>
  <fonts count="45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 Armenian"/>
      <family val="2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rgb="FF000000"/>
      <name val="Times New Roman"/>
      <family val="1"/>
    </font>
    <font>
      <b/>
      <sz val="12"/>
      <color theme="1"/>
      <name val="GHEA Grapalat"/>
      <family val="3"/>
    </font>
    <font>
      <sz val="10"/>
      <color rgb="FF000000"/>
      <name val="Arial Armenian"/>
      <family val="2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b/>
      <sz val="10"/>
      <name val="GHEA Grapalat"/>
      <family val="3"/>
    </font>
    <font>
      <sz val="8"/>
      <color rgb="FF000000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2"/>
    </font>
    <font>
      <sz val="8"/>
      <color rgb="FF000000"/>
      <name val="Arial Armenian"/>
      <family val="2"/>
    </font>
    <font>
      <sz val="10"/>
      <color indexed="8"/>
      <name val="GHEA Grapalat"/>
      <family val="3"/>
    </font>
    <font>
      <b/>
      <sz val="10"/>
      <color theme="1"/>
      <name val="GHEA Grapalat"/>
      <family val="3"/>
    </font>
    <font>
      <sz val="10"/>
      <name val="Arial"/>
      <family val="2"/>
      <charset val="204"/>
    </font>
    <font>
      <sz val="10"/>
      <name val="GHEA Mariam"/>
      <family val="3"/>
    </font>
    <font>
      <i/>
      <sz val="12"/>
      <name val="GHEA Grapalat"/>
      <family val="3"/>
    </font>
    <font>
      <b/>
      <sz val="8"/>
      <name val="GHEA Grapalat"/>
      <family val="2"/>
    </font>
    <font>
      <sz val="10"/>
      <color theme="1"/>
      <name val="Calibri"/>
      <family val="2"/>
      <charset val="1"/>
      <scheme val="minor"/>
    </font>
    <font>
      <sz val="10"/>
      <name val="Arial Unicode"/>
      <family val="2"/>
    </font>
    <font>
      <b/>
      <sz val="12"/>
      <name val="GHEA Grapalat"/>
      <family val="2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b/>
      <u/>
      <sz val="12"/>
      <color theme="1"/>
      <name val="GHEA Grapalat"/>
      <family val="3"/>
    </font>
    <font>
      <b/>
      <i/>
      <sz val="12"/>
      <name val="GHEA Grapalat"/>
      <family val="3"/>
    </font>
    <font>
      <sz val="10"/>
      <color indexed="8"/>
      <name val="MS Sans Serif"/>
      <family val="2"/>
      <charset val="204"/>
    </font>
    <font>
      <sz val="12"/>
      <color indexed="8"/>
      <name val="GHEA Grapalat"/>
      <family val="3"/>
    </font>
    <font>
      <sz val="12"/>
      <color rgb="FF000000"/>
      <name val="Times New Roman"/>
      <family val="1"/>
      <charset val="204"/>
    </font>
    <font>
      <sz val="12"/>
      <color rgb="FF000000"/>
      <name val="GHEA Grapalat"/>
      <family val="3"/>
    </font>
    <font>
      <sz val="12"/>
      <name val="GHEA Grapalat"/>
      <family val="2"/>
    </font>
    <font>
      <i/>
      <sz val="12"/>
      <name val="GHEA Grapalat"/>
      <family val="2"/>
    </font>
    <font>
      <i/>
      <sz val="12"/>
      <color theme="1"/>
      <name val="GHEA Grapalat"/>
      <family val="3"/>
    </font>
    <font>
      <sz val="12"/>
      <color rgb="FF000000"/>
      <name val="Times New Roman"/>
      <family val="1"/>
    </font>
    <font>
      <sz val="12"/>
      <color theme="1"/>
      <name val="Calibri"/>
      <family val="2"/>
      <charset val="1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0" fontId="4" fillId="0" borderId="0"/>
    <xf numFmtId="43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170" fontId="19" fillId="0" borderId="0" applyFill="0" applyBorder="0" applyProtection="0">
      <alignment horizontal="right" vertical="top"/>
    </xf>
    <xf numFmtId="0" fontId="5" fillId="0" borderId="0"/>
    <xf numFmtId="0" fontId="3" fillId="0" borderId="0"/>
    <xf numFmtId="171" fontId="23" fillId="0" borderId="0" applyFont="0" applyFill="0" applyBorder="0" applyAlignment="0" applyProtection="0"/>
    <xf numFmtId="0" fontId="23" fillId="0" borderId="0"/>
    <xf numFmtId="0" fontId="19" fillId="0" borderId="0">
      <alignment horizontal="left" vertical="top" wrapText="1"/>
    </xf>
    <xf numFmtId="0" fontId="5" fillId="0" borderId="0"/>
    <xf numFmtId="170" fontId="26" fillId="0" borderId="0" applyFill="0" applyBorder="0" applyProtection="0">
      <alignment horizontal="right" vertical="top"/>
    </xf>
    <xf numFmtId="0" fontId="28" fillId="0" borderId="0"/>
    <xf numFmtId="0" fontId="5" fillId="0" borderId="0"/>
    <xf numFmtId="0" fontId="35" fillId="0" borderId="0"/>
    <xf numFmtId="0" fontId="44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400">
    <xf numFmtId="0" fontId="0" fillId="0" borderId="0" xfId="0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3" fillId="0" borderId="0" xfId="0" applyFont="1"/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left" vertical="top"/>
    </xf>
    <xf numFmtId="167" fontId="15" fillId="0" borderId="0" xfId="5" applyNumberFormat="1" applyFont="1" applyAlignment="1">
      <alignment horizontal="right" vertical="center"/>
    </xf>
    <xf numFmtId="0" fontId="18" fillId="0" borderId="0" xfId="0" applyFont="1" applyFill="1" applyAlignment="1">
      <alignment horizontal="right"/>
    </xf>
    <xf numFmtId="167" fontId="15" fillId="0" borderId="0" xfId="3" applyNumberFormat="1" applyFont="1" applyAlignment="1">
      <alignment horizontal="right" vertical="center"/>
    </xf>
    <xf numFmtId="0" fontId="20" fillId="0" borderId="0" xfId="0" applyFont="1" applyFill="1" applyBorder="1" applyAlignment="1">
      <alignment horizontal="left" vertical="top"/>
    </xf>
    <xf numFmtId="0" fontId="18" fillId="0" borderId="0" xfId="0" applyFont="1"/>
    <xf numFmtId="0" fontId="6" fillId="0" borderId="0" xfId="0" applyFont="1"/>
    <xf numFmtId="0" fontId="16" fillId="0" borderId="0" xfId="0" applyFont="1" applyFill="1" applyAlignment="1"/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wrapText="1"/>
    </xf>
    <xf numFmtId="0" fontId="16" fillId="0" borderId="0" xfId="0" applyFont="1" applyBorder="1" applyAlignment="1">
      <alignment wrapText="1"/>
    </xf>
    <xf numFmtId="0" fontId="6" fillId="0" borderId="0" xfId="0" applyFont="1" applyBorder="1"/>
    <xf numFmtId="172" fontId="6" fillId="0" borderId="0" xfId="0" applyNumberFormat="1" applyFont="1"/>
    <xf numFmtId="173" fontId="6" fillId="0" borderId="0" xfId="0" applyNumberFormat="1" applyFont="1"/>
    <xf numFmtId="0" fontId="24" fillId="0" borderId="0" xfId="0" applyFont="1" applyAlignment="1"/>
    <xf numFmtId="0" fontId="23" fillId="0" borderId="0" xfId="0" applyFont="1"/>
    <xf numFmtId="0" fontId="0" fillId="0" borderId="0" xfId="0"/>
    <xf numFmtId="0" fontId="24" fillId="0" borderId="0" xfId="0" applyFont="1"/>
    <xf numFmtId="0" fontId="15" fillId="0" borderId="0" xfId="0" applyFont="1"/>
    <xf numFmtId="0" fontId="15" fillId="0" borderId="0" xfId="0" applyFont="1" applyFill="1" applyAlignment="1">
      <alignment horizontal="right"/>
    </xf>
    <xf numFmtId="0" fontId="6" fillId="2" borderId="0" xfId="0" applyFont="1" applyFill="1"/>
    <xf numFmtId="0" fontId="12" fillId="0" borderId="11" xfId="0" applyFont="1" applyBorder="1" applyAlignment="1">
      <alignment horizontal="center" vertical="center" wrapText="1"/>
    </xf>
    <xf numFmtId="0" fontId="25" fillId="0" borderId="0" xfId="15" applyFont="1" applyAlignme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Border="1"/>
    <xf numFmtId="0" fontId="2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16" applyFont="1" applyFill="1">
      <alignment horizontal="left" vertical="top" wrapText="1"/>
    </xf>
    <xf numFmtId="43" fontId="6" fillId="2" borderId="0" xfId="16" applyNumberFormat="1" applyFont="1" applyFill="1">
      <alignment horizontal="left" vertical="top" wrapText="1"/>
    </xf>
    <xf numFmtId="0" fontId="15" fillId="0" borderId="0" xfId="15" applyFont="1" applyAlignment="1">
      <alignment horizontal="right"/>
    </xf>
    <xf numFmtId="0" fontId="15" fillId="0" borderId="0" xfId="15" applyFont="1" applyAlignment="1"/>
    <xf numFmtId="0" fontId="15" fillId="0" borderId="0" xfId="15" applyFont="1" applyFill="1" applyBorder="1" applyAlignment="1">
      <alignment horizontal="right"/>
    </xf>
    <xf numFmtId="0" fontId="11" fillId="0" borderId="0" xfId="0" applyFont="1" applyFill="1" applyAlignment="1"/>
    <xf numFmtId="0" fontId="27" fillId="0" borderId="0" xfId="0" applyFont="1" applyAlignment="1">
      <alignment horizontal="left" vertical="top" wrapText="1"/>
    </xf>
    <xf numFmtId="0" fontId="29" fillId="0" borderId="13" xfId="0" applyFont="1" applyBorder="1" applyAlignment="1">
      <alignment vertical="top" wrapText="1"/>
    </xf>
    <xf numFmtId="43" fontId="11" fillId="0" borderId="0" xfId="0" applyNumberFormat="1" applyFont="1"/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165" fontId="6" fillId="0" borderId="0" xfId="3" applyFont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textRotation="90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5" fontId="32" fillId="0" borderId="0" xfId="3" applyFont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165" fontId="30" fillId="0" borderId="0" xfId="3" applyFont="1" applyAlignment="1">
      <alignment vertical="center" wrapText="1"/>
    </xf>
    <xf numFmtId="0" fontId="34" fillId="0" borderId="0" xfId="0" applyFont="1" applyAlignment="1">
      <alignment vertical="center" wrapText="1"/>
    </xf>
    <xf numFmtId="165" fontId="34" fillId="0" borderId="0" xfId="3" applyFont="1" applyAlignment="1">
      <alignment vertical="center" wrapText="1"/>
    </xf>
    <xf numFmtId="0" fontId="21" fillId="0" borderId="0" xfId="21" applyFont="1"/>
    <xf numFmtId="0" fontId="21" fillId="0" borderId="0" xfId="21" applyFont="1" applyAlignment="1" applyProtection="1">
      <alignment horizontal="left" wrapText="1"/>
      <protection locked="0"/>
    </xf>
    <xf numFmtId="0" fontId="21" fillId="0" borderId="0" xfId="21" applyFont="1" applyProtection="1">
      <protection locked="0"/>
    </xf>
    <xf numFmtId="0" fontId="21" fillId="0" borderId="0" xfId="21" applyFont="1" applyAlignment="1" applyProtection="1">
      <alignment horizontal="center"/>
      <protection locked="0"/>
    </xf>
    <xf numFmtId="0" fontId="36" fillId="0" borderId="0" xfId="21" applyFont="1"/>
    <xf numFmtId="0" fontId="32" fillId="0" borderId="0" xfId="21" applyFont="1" applyBorder="1" applyAlignment="1" applyProtection="1">
      <alignment vertical="center" wrapText="1"/>
      <protection locked="0"/>
    </xf>
    <xf numFmtId="0" fontId="36" fillId="0" borderId="0" xfId="21" applyFont="1" applyAlignment="1" applyProtection="1">
      <alignment horizontal="center"/>
      <protection locked="0"/>
    </xf>
    <xf numFmtId="0" fontId="36" fillId="0" borderId="0" xfId="21" applyFont="1" applyProtection="1">
      <protection locked="0"/>
    </xf>
    <xf numFmtId="167" fontId="18" fillId="0" borderId="0" xfId="0" applyNumberFormat="1" applyFont="1" applyFill="1" applyAlignment="1">
      <alignment horizontal="right"/>
    </xf>
    <xf numFmtId="167" fontId="8" fillId="0" borderId="0" xfId="0" applyNumberFormat="1" applyFont="1" applyFill="1" applyBorder="1" applyAlignment="1">
      <alignment horizontal="left" vertical="top"/>
    </xf>
    <xf numFmtId="174" fontId="6" fillId="0" borderId="0" xfId="0" applyNumberFormat="1" applyFont="1"/>
    <xf numFmtId="0" fontId="9" fillId="2" borderId="0" xfId="0" applyFont="1" applyFill="1" applyAlignment="1">
      <alignment horizontal="center" wrapText="1"/>
    </xf>
    <xf numFmtId="0" fontId="32" fillId="0" borderId="0" xfId="0" applyFont="1"/>
    <xf numFmtId="0" fontId="32" fillId="0" borderId="0" xfId="0" applyFont="1" applyBorder="1"/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right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7" fillId="0" borderId="0" xfId="0" applyFont="1"/>
    <xf numFmtId="0" fontId="12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6" fontId="12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32" fillId="2" borderId="0" xfId="0" applyFont="1" applyFill="1"/>
    <xf numFmtId="0" fontId="30" fillId="2" borderId="4" xfId="0" applyFont="1" applyFill="1" applyBorder="1" applyAlignment="1">
      <alignment vertical="center" wrapText="1"/>
    </xf>
    <xf numFmtId="174" fontId="32" fillId="2" borderId="11" xfId="15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174" fontId="32" fillId="2" borderId="20" xfId="1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43" fontId="9" fillId="0" borderId="11" xfId="3" applyNumberFormat="1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43" fontId="9" fillId="0" borderId="6" xfId="3" applyNumberFormat="1" applyFont="1" applyBorder="1" applyAlignment="1">
      <alignment horizontal="center" vertical="center" wrapText="1"/>
    </xf>
    <xf numFmtId="0" fontId="32" fillId="2" borderId="11" xfId="16" applyFont="1" applyFill="1" applyBorder="1">
      <alignment horizontal="left" vertical="top" wrapText="1"/>
    </xf>
    <xf numFmtId="0" fontId="30" fillId="0" borderId="0" xfId="0" applyFont="1" applyAlignment="1">
      <alignment horizontal="left" vertical="top" wrapText="1"/>
    </xf>
    <xf numFmtId="43" fontId="12" fillId="0" borderId="11" xfId="3" applyNumberFormat="1" applyFont="1" applyBorder="1"/>
    <xf numFmtId="0" fontId="32" fillId="2" borderId="13" xfId="16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70" fontId="25" fillId="0" borderId="1" xfId="11" applyNumberFormat="1" applyFont="1" applyBorder="1" applyAlignment="1">
      <alignment horizontal="right" vertical="top"/>
    </xf>
    <xf numFmtId="0" fontId="25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32" fillId="2" borderId="13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174" fontId="25" fillId="0" borderId="1" xfId="0" applyNumberFormat="1" applyFont="1" applyBorder="1" applyAlignment="1">
      <alignment horizontal="right" vertical="top" wrapText="1"/>
    </xf>
    <xf numFmtId="0" fontId="32" fillId="2" borderId="3" xfId="0" applyFont="1" applyFill="1" applyBorder="1" applyAlignment="1">
      <alignment horizontal="left" wrapText="1"/>
    </xf>
    <xf numFmtId="0" fontId="32" fillId="2" borderId="1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1" xfId="17" applyFont="1" applyBorder="1" applyAlignment="1">
      <alignment horizontal="center" vertical="top" wrapText="1"/>
    </xf>
    <xf numFmtId="167" fontId="32" fillId="0" borderId="1" xfId="17" applyNumberFormat="1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167" fontId="32" fillId="2" borderId="1" xfId="3" applyNumberFormat="1" applyFont="1" applyFill="1" applyBorder="1" applyAlignment="1">
      <alignment horizontal="center" vertical="center"/>
    </xf>
    <xf numFmtId="167" fontId="32" fillId="2" borderId="20" xfId="3" applyNumberFormat="1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left" vertical="center" wrapText="1"/>
    </xf>
    <xf numFmtId="0" fontId="32" fillId="2" borderId="20" xfId="0" applyFont="1" applyFill="1" applyBorder="1" applyAlignment="1">
      <alignment vertical="center"/>
    </xf>
    <xf numFmtId="0" fontId="32" fillId="2" borderId="24" xfId="0" applyFont="1" applyFill="1" applyBorder="1" applyAlignment="1">
      <alignment vertical="center"/>
    </xf>
    <xf numFmtId="0" fontId="25" fillId="2" borderId="24" xfId="0" applyFont="1" applyFill="1" applyBorder="1" applyAlignment="1">
      <alignment vertical="center"/>
    </xf>
    <xf numFmtId="49" fontId="36" fillId="0" borderId="18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wrapText="1"/>
    </xf>
    <xf numFmtId="174" fontId="31" fillId="0" borderId="18" xfId="0" applyNumberFormat="1" applyFont="1" applyFill="1" applyBorder="1" applyAlignment="1">
      <alignment horizontal="center" vertical="center" wrapText="1"/>
    </xf>
    <xf numFmtId="174" fontId="9" fillId="0" borderId="18" xfId="0" applyNumberFormat="1" applyFont="1" applyBorder="1" applyAlignment="1">
      <alignment horizontal="center" vertical="center" wrapText="1"/>
    </xf>
    <xf numFmtId="174" fontId="32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8" xfId="20" applyFont="1" applyBorder="1" applyAlignment="1">
      <alignment horizontal="left" vertical="center" wrapText="1"/>
    </xf>
    <xf numFmtId="174" fontId="30" fillId="0" borderId="18" xfId="0" applyNumberFormat="1" applyFont="1" applyBorder="1" applyAlignment="1">
      <alignment horizontal="center" vertical="center" wrapText="1"/>
    </xf>
    <xf numFmtId="0" fontId="30" fillId="0" borderId="8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 wrapText="1"/>
    </xf>
    <xf numFmtId="174" fontId="30" fillId="0" borderId="6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vertical="top" wrapText="1"/>
    </xf>
    <xf numFmtId="0" fontId="34" fillId="0" borderId="18" xfId="0" applyFont="1" applyBorder="1" applyAlignment="1">
      <alignment horizontal="left" vertical="center" wrapText="1"/>
    </xf>
    <xf numFmtId="168" fontId="9" fillId="2" borderId="18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30" fillId="2" borderId="0" xfId="0" applyFont="1" applyFill="1"/>
    <xf numFmtId="0" fontId="12" fillId="2" borderId="0" xfId="0" applyFont="1" applyFill="1" applyBorder="1" applyAlignment="1">
      <alignment horizontal="left" vertical="top"/>
    </xf>
    <xf numFmtId="168" fontId="41" fillId="2" borderId="0" xfId="0" applyNumberFormat="1" applyFont="1" applyFill="1" applyBorder="1" applyAlignment="1">
      <alignment horizontal="right" wrapText="1"/>
    </xf>
    <xf numFmtId="0" fontId="30" fillId="0" borderId="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right" vertical="top" wrapText="1"/>
    </xf>
    <xf numFmtId="169" fontId="25" fillId="0" borderId="1" xfId="3" applyNumberFormat="1" applyFont="1" applyBorder="1" applyAlignment="1">
      <alignment horizontal="right" vertical="top" wrapText="1"/>
    </xf>
    <xf numFmtId="0" fontId="30" fillId="0" borderId="2" xfId="0" applyFont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vertical="top" wrapText="1"/>
    </xf>
    <xf numFmtId="0" fontId="36" fillId="0" borderId="0" xfId="21" applyFont="1" applyAlignment="1" applyProtection="1">
      <alignment horizontal="left" wrapText="1"/>
      <protection locked="0"/>
    </xf>
    <xf numFmtId="0" fontId="31" fillId="0" borderId="0" xfId="21" applyFont="1" applyAlignment="1" applyProtection="1">
      <protection locked="0"/>
    </xf>
    <xf numFmtId="0" fontId="31" fillId="0" borderId="0" xfId="21" applyFont="1" applyAlignment="1" applyProtection="1">
      <alignment horizontal="right"/>
      <protection locked="0"/>
    </xf>
    <xf numFmtId="0" fontId="32" fillId="0" borderId="18" xfId="21" applyFont="1" applyBorder="1" applyAlignment="1" applyProtection="1">
      <alignment horizontal="center" vertical="center" wrapText="1"/>
      <protection locked="0"/>
    </xf>
    <xf numFmtId="0" fontId="36" fillId="0" borderId="18" xfId="21" applyFont="1" applyBorder="1" applyAlignment="1">
      <alignment horizontal="center" vertical="center"/>
    </xf>
    <xf numFmtId="172" fontId="32" fillId="0" borderId="23" xfId="3" applyNumberFormat="1" applyFont="1" applyBorder="1" applyAlignment="1">
      <alignment horizontal="right"/>
    </xf>
    <xf numFmtId="0" fontId="38" fillId="0" borderId="24" xfId="0" applyFont="1" applyFill="1" applyBorder="1" applyAlignment="1">
      <alignment horizontal="left" vertical="center" wrapText="1"/>
    </xf>
    <xf numFmtId="43" fontId="21" fillId="0" borderId="0" xfId="21" applyNumberFormat="1" applyFont="1"/>
    <xf numFmtId="0" fontId="32" fillId="0" borderId="18" xfId="0" applyFont="1" applyFill="1" applyBorder="1" applyAlignment="1">
      <alignment horizontal="left" vertical="top" wrapText="1"/>
    </xf>
    <xf numFmtId="167" fontId="32" fillId="2" borderId="18" xfId="3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 wrapText="1"/>
    </xf>
    <xf numFmtId="166" fontId="32" fillId="2" borderId="20" xfId="18" applyNumberFormat="1" applyFont="1" applyFill="1" applyBorder="1" applyAlignment="1">
      <alignment horizontal="center" vertical="center"/>
    </xf>
    <xf numFmtId="167" fontId="32" fillId="2" borderId="20" xfId="18" applyNumberFormat="1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left" vertical="center" wrapText="1"/>
    </xf>
    <xf numFmtId="165" fontId="32" fillId="2" borderId="24" xfId="3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32" fillId="2" borderId="25" xfId="16" applyFont="1" applyFill="1" applyBorder="1" applyAlignment="1">
      <alignment horizontal="center" vertical="top" wrapText="1"/>
    </xf>
    <xf numFmtId="0" fontId="32" fillId="2" borderId="6" xfId="16" applyFont="1" applyFill="1" applyBorder="1" applyAlignment="1">
      <alignment horizontal="center" vertical="top" wrapText="1"/>
    </xf>
    <xf numFmtId="0" fontId="32" fillId="2" borderId="8" xfId="16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49" fontId="32" fillId="2" borderId="24" xfId="19" applyNumberFormat="1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49" fontId="32" fillId="2" borderId="25" xfId="16" applyNumberFormat="1" applyFont="1" applyFill="1" applyBorder="1" applyAlignment="1">
      <alignment vertical="top" wrapText="1"/>
    </xf>
    <xf numFmtId="49" fontId="32" fillId="2" borderId="8" xfId="16" applyNumberFormat="1" applyFont="1" applyFill="1" applyBorder="1" applyAlignment="1">
      <alignment vertical="top" wrapText="1"/>
    </xf>
    <xf numFmtId="0" fontId="36" fillId="2" borderId="25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vertical="center" wrapText="1"/>
    </xf>
    <xf numFmtId="0" fontId="39" fillId="2" borderId="24" xfId="0" applyFont="1" applyFill="1" applyBorder="1" applyAlignment="1">
      <alignment horizontal="left" vertical="top" wrapText="1"/>
    </xf>
    <xf numFmtId="0" fontId="32" fillId="2" borderId="21" xfId="0" applyFont="1" applyFill="1" applyBorder="1" applyAlignment="1">
      <alignment horizontal="left" vertical="center" wrapText="1"/>
    </xf>
    <xf numFmtId="0" fontId="25" fillId="2" borderId="24" xfId="0" applyFont="1" applyFill="1" applyBorder="1" applyAlignment="1">
      <alignment vertical="center" wrapText="1"/>
    </xf>
    <xf numFmtId="0" fontId="40" fillId="0" borderId="24" xfId="0" applyFont="1" applyBorder="1" applyAlignment="1">
      <alignment horizontal="left" vertical="top" wrapText="1"/>
    </xf>
    <xf numFmtId="0" fontId="39" fillId="0" borderId="24" xfId="0" applyFont="1" applyBorder="1" applyAlignment="1">
      <alignment horizontal="left" vertical="top" wrapText="1"/>
    </xf>
    <xf numFmtId="164" fontId="11" fillId="0" borderId="0" xfId="0" applyNumberFormat="1" applyFont="1"/>
    <xf numFmtId="166" fontId="0" fillId="0" borderId="0" xfId="0" applyNumberFormat="1" applyAlignment="1">
      <alignment horizontal="left" vertical="top" wrapText="1"/>
    </xf>
    <xf numFmtId="0" fontId="6" fillId="2" borderId="0" xfId="16" applyFont="1" applyFill="1">
      <alignment horizontal="left" vertical="top" wrapText="1"/>
    </xf>
    <xf numFmtId="49" fontId="25" fillId="0" borderId="6" xfId="3" applyNumberFormat="1" applyFont="1" applyBorder="1" applyAlignment="1">
      <alignment horizontal="right" vertical="top" wrapText="1"/>
    </xf>
    <xf numFmtId="167" fontId="32" fillId="2" borderId="24" xfId="3" applyNumberFormat="1" applyFont="1" applyFill="1" applyBorder="1" applyAlignment="1">
      <alignment horizontal="center" vertical="center"/>
    </xf>
    <xf numFmtId="49" fontId="30" fillId="2" borderId="8" xfId="16" applyNumberFormat="1" applyFont="1" applyFill="1" applyBorder="1" applyAlignment="1">
      <alignment vertical="top" wrapText="1"/>
    </xf>
    <xf numFmtId="0" fontId="41" fillId="0" borderId="24" xfId="0" applyFont="1" applyBorder="1" applyAlignment="1">
      <alignment horizontal="left" vertical="top" wrapText="1"/>
    </xf>
    <xf numFmtId="164" fontId="12" fillId="0" borderId="0" xfId="0" applyNumberFormat="1" applyFont="1"/>
    <xf numFmtId="167" fontId="32" fillId="2" borderId="24" xfId="3" applyNumberFormat="1" applyFont="1" applyFill="1" applyBorder="1" applyAlignment="1">
      <alignment horizontal="center" vertical="top"/>
    </xf>
    <xf numFmtId="0" fontId="12" fillId="2" borderId="24" xfId="0" applyFont="1" applyFill="1" applyBorder="1" applyAlignment="1">
      <alignment horizontal="left" vertical="top" wrapText="1"/>
    </xf>
    <xf numFmtId="0" fontId="32" fillId="2" borderId="24" xfId="2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>
      <alignment horizontal="right" vertical="top" wrapText="1"/>
    </xf>
    <xf numFmtId="175" fontId="32" fillId="2" borderId="24" xfId="21" applyNumberFormat="1" applyFont="1" applyFill="1" applyBorder="1" applyAlignment="1" applyProtection="1">
      <alignment horizontal="right" vertical="center" wrapText="1"/>
      <protection locked="0"/>
    </xf>
    <xf numFmtId="1" fontId="32" fillId="2" borderId="24" xfId="21" applyNumberFormat="1" applyFont="1" applyFill="1" applyBorder="1" applyAlignment="1" applyProtection="1">
      <alignment horizontal="center" vertical="center" wrapText="1"/>
      <protection locked="0"/>
    </xf>
    <xf numFmtId="0" fontId="32" fillId="2" borderId="21" xfId="21" applyFont="1" applyFill="1" applyBorder="1" applyAlignment="1" applyProtection="1">
      <alignment horizontal="center" vertical="center" wrapText="1"/>
      <protection locked="0"/>
    </xf>
    <xf numFmtId="1" fontId="32" fillId="2" borderId="24" xfId="21" applyNumberFormat="1" applyFont="1" applyFill="1" applyBorder="1" applyAlignment="1" applyProtection="1">
      <alignment horizontal="right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left" vertical="top" wrapText="1"/>
    </xf>
    <xf numFmtId="0" fontId="25" fillId="2" borderId="24" xfId="0" applyFont="1" applyFill="1" applyBorder="1" applyAlignment="1">
      <alignment vertical="top" wrapText="1"/>
    </xf>
    <xf numFmtId="167" fontId="15" fillId="0" borderId="0" xfId="3" applyNumberFormat="1" applyFont="1" applyAlignment="1">
      <alignment vertical="center"/>
    </xf>
    <xf numFmtId="0" fontId="18" fillId="0" borderId="0" xfId="0" applyFont="1" applyFill="1" applyAlignment="1"/>
    <xf numFmtId="0" fontId="12" fillId="0" borderId="24" xfId="0" applyFont="1" applyBorder="1" applyAlignment="1">
      <alignment vertical="top" wrapText="1"/>
    </xf>
    <xf numFmtId="43" fontId="36" fillId="0" borderId="0" xfId="21" applyNumberFormat="1" applyFont="1"/>
    <xf numFmtId="0" fontId="32" fillId="2" borderId="21" xfId="0" applyFont="1" applyFill="1" applyBorder="1" applyAlignment="1">
      <alignment horizontal="left" wrapText="1"/>
    </xf>
    <xf numFmtId="0" fontId="25" fillId="0" borderId="24" xfId="0" applyFont="1" applyBorder="1" applyAlignment="1">
      <alignment horizontal="left" vertical="top" wrapText="1"/>
    </xf>
    <xf numFmtId="170" fontId="25" fillId="0" borderId="24" xfId="11" applyNumberFormat="1" applyFont="1" applyBorder="1" applyAlignment="1">
      <alignment horizontal="right" vertical="top"/>
    </xf>
    <xf numFmtId="0" fontId="32" fillId="0" borderId="24" xfId="0" applyFont="1" applyBorder="1" applyAlignment="1">
      <alignment horizontal="left" vertical="top" wrapText="1"/>
    </xf>
    <xf numFmtId="0" fontId="32" fillId="2" borderId="24" xfId="0" applyFont="1" applyFill="1" applyBorder="1" applyAlignment="1">
      <alignment vertical="center" wrapText="1"/>
    </xf>
    <xf numFmtId="0" fontId="30" fillId="0" borderId="24" xfId="0" applyFont="1" applyBorder="1" applyAlignment="1">
      <alignment horizontal="left" vertical="top" wrapText="1"/>
    </xf>
    <xf numFmtId="0" fontId="30" fillId="0" borderId="24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49" fontId="32" fillId="2" borderId="8" xfId="16" applyNumberFormat="1" applyFont="1" applyFill="1" applyBorder="1" applyAlignment="1">
      <alignment horizontal="center" vertical="top" wrapText="1"/>
    </xf>
    <xf numFmtId="0" fontId="25" fillId="0" borderId="24" xfId="0" applyFont="1" applyBorder="1" applyAlignment="1">
      <alignment horizontal="left" vertical="center" wrapText="1"/>
    </xf>
    <xf numFmtId="0" fontId="12" fillId="0" borderId="24" xfId="0" applyFont="1" applyBorder="1"/>
    <xf numFmtId="0" fontId="41" fillId="2" borderId="24" xfId="0" applyFont="1" applyFill="1" applyBorder="1" applyAlignment="1">
      <alignment wrapText="1"/>
    </xf>
    <xf numFmtId="168" fontId="9" fillId="2" borderId="24" xfId="0" applyNumberFormat="1" applyFont="1" applyFill="1" applyBorder="1" applyAlignment="1">
      <alignment horizontal="center" vertical="top" wrapText="1"/>
    </xf>
    <xf numFmtId="168" fontId="9" fillId="2" borderId="24" xfId="0" applyNumberFormat="1" applyFont="1" applyFill="1" applyBorder="1" applyAlignment="1">
      <alignment vertical="top" wrapText="1"/>
    </xf>
    <xf numFmtId="0" fontId="9" fillId="2" borderId="24" xfId="0" applyFont="1" applyFill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12" fillId="0" borderId="6" xfId="0" applyFont="1" applyFill="1" applyBorder="1" applyAlignment="1">
      <alignment vertical="center" wrapText="1"/>
    </xf>
    <xf numFmtId="0" fontId="37" fillId="0" borderId="25" xfId="0" applyFont="1" applyBorder="1" applyAlignment="1">
      <alignment vertical="top" wrapText="1"/>
    </xf>
    <xf numFmtId="43" fontId="0" fillId="0" borderId="0" xfId="0" applyNumberFormat="1" applyAlignment="1">
      <alignment horizontal="left" vertical="top" wrapText="1"/>
    </xf>
    <xf numFmtId="0" fontId="37" fillId="0" borderId="8" xfId="0" applyFont="1" applyBorder="1" applyAlignment="1">
      <alignment vertical="top" wrapText="1"/>
    </xf>
    <xf numFmtId="0" fontId="37" fillId="0" borderId="6" xfId="0" applyFont="1" applyBorder="1" applyAlignment="1">
      <alignment vertical="top" wrapText="1"/>
    </xf>
    <xf numFmtId="49" fontId="30" fillId="2" borderId="9" xfId="16" applyNumberFormat="1" applyFont="1" applyFill="1" applyBorder="1" applyAlignment="1">
      <alignment vertical="top" wrapText="1"/>
    </xf>
    <xf numFmtId="0" fontId="12" fillId="2" borderId="24" xfId="0" applyFont="1" applyFill="1" applyBorder="1" applyAlignment="1">
      <alignment wrapText="1"/>
    </xf>
    <xf numFmtId="0" fontId="25" fillId="2" borderId="21" xfId="0" applyFont="1" applyFill="1" applyBorder="1" applyAlignment="1">
      <alignment horizontal="left" wrapText="1"/>
    </xf>
    <xf numFmtId="49" fontId="41" fillId="2" borderId="24" xfId="0" applyNumberFormat="1" applyFont="1" applyFill="1" applyBorder="1" applyAlignment="1">
      <alignment vertical="top" wrapText="1"/>
    </xf>
    <xf numFmtId="0" fontId="12" fillId="2" borderId="21" xfId="0" applyFont="1" applyFill="1" applyBorder="1" applyAlignment="1">
      <alignment vertical="top" wrapText="1"/>
    </xf>
    <xf numFmtId="0" fontId="12" fillId="2" borderId="23" xfId="0" applyFont="1" applyFill="1" applyBorder="1" applyAlignment="1">
      <alignment vertical="top" wrapText="1"/>
    </xf>
    <xf numFmtId="167" fontId="25" fillId="2" borderId="24" xfId="3" applyNumberFormat="1" applyFont="1" applyFill="1" applyBorder="1" applyAlignment="1">
      <alignment horizontal="center" vertical="center"/>
    </xf>
    <xf numFmtId="0" fontId="32" fillId="2" borderId="6" xfId="16" applyFont="1" applyFill="1" applyBorder="1" applyAlignment="1">
      <alignment horizontal="center" vertical="top" wrapText="1"/>
    </xf>
    <xf numFmtId="0" fontId="32" fillId="2" borderId="8" xfId="16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49" fontId="32" fillId="2" borderId="6" xfId="16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2" fillId="0" borderId="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 wrapText="1"/>
    </xf>
    <xf numFmtId="0" fontId="25" fillId="0" borderId="1" xfId="0" applyFont="1" applyBorder="1" applyAlignment="1">
      <alignment horizontal="left" vertical="top" wrapText="1"/>
    </xf>
    <xf numFmtId="0" fontId="30" fillId="2" borderId="0" xfId="0" applyFont="1" applyFill="1" applyAlignment="1">
      <alignment horizontal="left"/>
    </xf>
    <xf numFmtId="0" fontId="32" fillId="2" borderId="21" xfId="21" applyFont="1" applyFill="1" applyBorder="1" applyAlignment="1" applyProtection="1">
      <alignment horizontal="center" vertical="center" wrapText="1"/>
      <protection locked="0"/>
    </xf>
    <xf numFmtId="166" fontId="32" fillId="2" borderId="24" xfId="18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174" fontId="12" fillId="0" borderId="24" xfId="0" applyNumberFormat="1" applyFont="1" applyBorder="1" applyAlignment="1">
      <alignment vertical="top" wrapText="1"/>
    </xf>
    <xf numFmtId="174" fontId="36" fillId="2" borderId="24" xfId="3" applyNumberFormat="1" applyFont="1" applyFill="1" applyBorder="1" applyProtection="1">
      <protection locked="0"/>
    </xf>
    <xf numFmtId="174" fontId="32" fillId="2" borderId="24" xfId="3" applyNumberFormat="1" applyFont="1" applyFill="1" applyBorder="1" applyAlignment="1" applyProtection="1">
      <alignment horizontal="right" vertical="center" wrapText="1"/>
      <protection locked="0"/>
    </xf>
    <xf numFmtId="167" fontId="12" fillId="0" borderId="24" xfId="3" applyNumberFormat="1" applyFont="1" applyBorder="1"/>
    <xf numFmtId="0" fontId="32" fillId="2" borderId="24" xfId="0" applyFont="1" applyFill="1" applyBorder="1" applyAlignment="1">
      <alignment horizontal="left" vertical="top" wrapText="1"/>
    </xf>
    <xf numFmtId="0" fontId="39" fillId="0" borderId="8" xfId="0" applyFont="1" applyBorder="1" applyAlignment="1">
      <alignment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49" fontId="32" fillId="2" borderId="12" xfId="16" applyNumberFormat="1" applyFont="1" applyFill="1" applyBorder="1" applyAlignment="1">
      <alignment vertical="top" wrapText="1"/>
    </xf>
    <xf numFmtId="49" fontId="32" fillId="2" borderId="14" xfId="16" applyNumberFormat="1" applyFont="1" applyFill="1" applyBorder="1" applyAlignment="1">
      <alignment horizontal="center" vertical="top" wrapText="1"/>
    </xf>
    <xf numFmtId="0" fontId="32" fillId="2" borderId="24" xfId="21" applyFont="1" applyFill="1" applyBorder="1" applyAlignment="1" applyProtection="1">
      <alignment vertical="center" wrapText="1"/>
      <protection locked="0"/>
    </xf>
    <xf numFmtId="165" fontId="32" fillId="0" borderId="13" xfId="3" applyFont="1" applyBorder="1" applyAlignment="1" applyProtection="1">
      <alignment vertical="center" wrapText="1"/>
      <protection locked="0"/>
    </xf>
    <xf numFmtId="0" fontId="12" fillId="0" borderId="24" xfId="0" applyFont="1" applyBorder="1" applyAlignment="1">
      <alignment horizontal="center" vertical="top" wrapText="1"/>
    </xf>
    <xf numFmtId="0" fontId="41" fillId="2" borderId="21" xfId="0" applyFont="1" applyFill="1" applyBorder="1" applyAlignment="1">
      <alignment horizontal="left" vertical="top" wrapText="1"/>
    </xf>
    <xf numFmtId="0" fontId="41" fillId="2" borderId="23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/>
    </xf>
    <xf numFmtId="0" fontId="30" fillId="0" borderId="0" xfId="0" applyFont="1" applyBorder="1" applyAlignment="1">
      <alignment horizont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25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9" fontId="39" fillId="0" borderId="25" xfId="0" applyNumberFormat="1" applyFont="1" applyBorder="1" applyAlignment="1">
      <alignment horizontal="center" vertical="top" wrapText="1"/>
    </xf>
    <xf numFmtId="49" fontId="39" fillId="0" borderId="8" xfId="0" applyNumberFormat="1" applyFont="1" applyBorder="1" applyAlignment="1">
      <alignment horizontal="center" vertical="top" wrapText="1"/>
    </xf>
    <xf numFmtId="49" fontId="39" fillId="0" borderId="6" xfId="0" applyNumberFormat="1" applyFont="1" applyBorder="1" applyAlignment="1">
      <alignment horizontal="center" vertical="top" wrapText="1"/>
    </xf>
    <xf numFmtId="0" fontId="39" fillId="0" borderId="25" xfId="0" applyFont="1" applyBorder="1" applyAlignment="1">
      <alignment horizontal="center" vertical="top" wrapText="1"/>
    </xf>
    <xf numFmtId="0" fontId="39" fillId="0" borderId="8" xfId="0" applyFont="1" applyBorder="1" applyAlignment="1">
      <alignment horizontal="center" vertical="top" wrapText="1"/>
    </xf>
    <xf numFmtId="0" fontId="39" fillId="0" borderId="6" xfId="0" applyFont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32" fillId="2" borderId="25" xfId="16" applyFont="1" applyFill="1" applyBorder="1" applyAlignment="1">
      <alignment horizontal="center" vertical="top" wrapText="1"/>
    </xf>
    <xf numFmtId="0" fontId="32" fillId="2" borderId="6" xfId="16" applyFont="1" applyFill="1" applyBorder="1" applyAlignment="1">
      <alignment horizontal="center" vertical="top" wrapText="1"/>
    </xf>
    <xf numFmtId="49" fontId="32" fillId="2" borderId="25" xfId="16" applyNumberFormat="1" applyFont="1" applyFill="1" applyBorder="1" applyAlignment="1">
      <alignment horizontal="center" vertical="top" wrapText="1"/>
    </xf>
    <xf numFmtId="49" fontId="32" fillId="2" borderId="8" xfId="16" applyNumberFormat="1" applyFont="1" applyFill="1" applyBorder="1" applyAlignment="1">
      <alignment horizontal="center" vertical="top" wrapText="1"/>
    </xf>
    <xf numFmtId="49" fontId="32" fillId="2" borderId="6" xfId="16" applyNumberFormat="1" applyFont="1" applyFill="1" applyBorder="1" applyAlignment="1">
      <alignment horizontal="center" vertical="top" wrapText="1"/>
    </xf>
    <xf numFmtId="0" fontId="32" fillId="2" borderId="8" xfId="16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0" fontId="30" fillId="0" borderId="6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0" fontId="36" fillId="0" borderId="18" xfId="0" applyNumberFormat="1" applyFont="1" applyFill="1" applyBorder="1" applyAlignment="1">
      <alignment horizontal="center" vertical="center" wrapText="1"/>
    </xf>
    <xf numFmtId="174" fontId="36" fillId="0" borderId="21" xfId="0" applyNumberFormat="1" applyFont="1" applyFill="1" applyBorder="1" applyAlignment="1">
      <alignment horizontal="center" vertical="center" wrapText="1"/>
    </xf>
    <xf numFmtId="174" fontId="36" fillId="0" borderId="22" xfId="0" applyNumberFormat="1" applyFont="1" applyFill="1" applyBorder="1" applyAlignment="1">
      <alignment horizontal="center" vertical="center" wrapText="1"/>
    </xf>
    <xf numFmtId="174" fontId="36" fillId="0" borderId="2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30" fillId="0" borderId="0" xfId="0" applyFont="1" applyAlignment="1">
      <alignment horizontal="left" vertical="top" wrapText="1"/>
    </xf>
    <xf numFmtId="0" fontId="41" fillId="2" borderId="21" xfId="0" applyFont="1" applyFill="1" applyBorder="1" applyAlignment="1">
      <alignment horizontal="left" vertical="top" wrapText="1"/>
    </xf>
    <xf numFmtId="0" fontId="41" fillId="2" borderId="23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/>
    </xf>
    <xf numFmtId="0" fontId="12" fillId="0" borderId="2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1" fillId="0" borderId="0" xfId="21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31" fillId="3" borderId="0" xfId="21" applyFont="1" applyFill="1" applyAlignment="1" applyProtection="1">
      <alignment horizontal="center" vertical="center" wrapText="1"/>
      <protection locked="0"/>
    </xf>
    <xf numFmtId="0" fontId="32" fillId="0" borderId="14" xfId="21" applyFont="1" applyBorder="1" applyAlignment="1" applyProtection="1">
      <alignment horizontal="center" vertical="center" wrapText="1"/>
      <protection locked="0"/>
    </xf>
    <xf numFmtId="0" fontId="32" fillId="0" borderId="6" xfId="21" applyFont="1" applyBorder="1" applyAlignment="1" applyProtection="1">
      <alignment horizontal="center" vertical="center" wrapText="1"/>
      <protection locked="0"/>
    </xf>
    <xf numFmtId="0" fontId="36" fillId="0" borderId="13" xfId="21" applyFont="1" applyBorder="1" applyAlignment="1" applyProtection="1">
      <alignment horizontal="center" vertical="center" wrapText="1"/>
      <protection locked="0"/>
    </xf>
    <xf numFmtId="0" fontId="36" fillId="0" borderId="17" xfId="21" applyFont="1" applyBorder="1" applyAlignment="1" applyProtection="1">
      <alignment horizontal="center" vertical="center" wrapText="1"/>
      <protection locked="0"/>
    </xf>
    <xf numFmtId="0" fontId="36" fillId="0" borderId="14" xfId="21" applyFont="1" applyBorder="1" applyAlignment="1">
      <alignment horizontal="center" vertical="center" wrapText="1"/>
    </xf>
    <xf numFmtId="0" fontId="36" fillId="0" borderId="6" xfId="21" applyFont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left" vertical="center" wrapText="1"/>
    </xf>
    <xf numFmtId="0" fontId="38" fillId="2" borderId="22" xfId="0" applyFont="1" applyFill="1" applyBorder="1" applyAlignment="1">
      <alignment horizontal="left" vertical="center" wrapText="1"/>
    </xf>
    <xf numFmtId="0" fontId="38" fillId="2" borderId="23" xfId="0" applyFont="1" applyFill="1" applyBorder="1" applyAlignment="1">
      <alignment horizontal="left" vertical="center" wrapText="1"/>
    </xf>
    <xf numFmtId="0" fontId="32" fillId="2" borderId="21" xfId="21" applyFont="1" applyFill="1" applyBorder="1" applyAlignment="1" applyProtection="1">
      <alignment horizontal="center" vertical="center" wrapText="1"/>
      <protection locked="0"/>
    </xf>
    <xf numFmtId="0" fontId="32" fillId="2" borderId="22" xfId="21" applyFont="1" applyFill="1" applyBorder="1" applyAlignment="1" applyProtection="1">
      <alignment horizontal="center" vertical="center" wrapText="1"/>
      <protection locked="0"/>
    </xf>
    <xf numFmtId="0" fontId="32" fillId="2" borderId="23" xfId="21" applyFont="1" applyFill="1" applyBorder="1" applyAlignment="1" applyProtection="1">
      <alignment horizontal="center" vertical="center" wrapText="1"/>
      <protection locked="0"/>
    </xf>
    <xf numFmtId="165" fontId="32" fillId="0" borderId="21" xfId="3" applyFont="1" applyBorder="1" applyAlignment="1" applyProtection="1">
      <alignment horizontal="center" vertical="top" wrapText="1"/>
      <protection locked="0"/>
    </xf>
    <xf numFmtId="165" fontId="32" fillId="0" borderId="22" xfId="3" applyFont="1" applyBorder="1" applyAlignment="1" applyProtection="1">
      <alignment horizontal="center" vertical="top" wrapText="1"/>
      <protection locked="0"/>
    </xf>
    <xf numFmtId="165" fontId="32" fillId="0" borderId="23" xfId="3" applyFont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right" vertical="top" wrapText="1"/>
    </xf>
  </cellXfs>
  <cellStyles count="29">
    <cellStyle name="Comma" xfId="3" builtinId="3"/>
    <cellStyle name="Comma 2" xfId="2"/>
    <cellStyle name="Comma 2 2" xfId="4"/>
    <cellStyle name="Comma 2 2 2" xfId="7"/>
    <cellStyle name="Comma 3" xfId="5"/>
    <cellStyle name="Comma 3 2" xfId="8"/>
    <cellStyle name="Comma 4" xfId="6"/>
    <cellStyle name="Comma 5" xfId="9"/>
    <cellStyle name="Comma 5 2" xfId="23"/>
    <cellStyle name="Comma 6" xfId="27"/>
    <cellStyle name="Normal" xfId="0" builtinId="0"/>
    <cellStyle name="Normal 11" xfId="17"/>
    <cellStyle name="Normal 12" xfId="20"/>
    <cellStyle name="Normal 2" xfId="1"/>
    <cellStyle name="Normal 3" xfId="10"/>
    <cellStyle name="Normal 3 2" xfId="24"/>
    <cellStyle name="Normal 4" xfId="13"/>
    <cellStyle name="Normal 4 2" xfId="25"/>
    <cellStyle name="Normal 5" xfId="26"/>
    <cellStyle name="Normal 5 2" xfId="15"/>
    <cellStyle name="Normal 6" xfId="22"/>
    <cellStyle name="Normal 8" xfId="16"/>
    <cellStyle name="Normal 8 2" xfId="19"/>
    <cellStyle name="Normal_MVD artabyug" xfId="21"/>
    <cellStyle name="SN_241" xfId="11"/>
    <cellStyle name="SN_b" xfId="18"/>
    <cellStyle name="Обычный 2" xfId="12"/>
    <cellStyle name="Финансовый 2" xfId="28"/>
    <cellStyle name="Финансовый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14" sqref="E14"/>
    </sheetView>
  </sheetViews>
  <sheetFormatPr defaultColWidth="15.6640625" defaultRowHeight="13.5"/>
  <cols>
    <col min="1" max="1" width="5.1640625" style="15" customWidth="1"/>
    <col min="2" max="2" width="43.1640625" style="15" customWidth="1"/>
    <col min="3" max="3" width="60.5" style="15" customWidth="1"/>
    <col min="4" max="4" width="15.6640625" style="15" customWidth="1"/>
    <col min="5" max="5" width="18.5" style="15" customWidth="1"/>
    <col min="6" max="256" width="15.6640625" style="15"/>
    <col min="257" max="257" width="5.1640625" style="15" customWidth="1"/>
    <col min="258" max="258" width="43.1640625" style="15" customWidth="1"/>
    <col min="259" max="259" width="47.6640625" style="15" customWidth="1"/>
    <col min="260" max="260" width="15.6640625" style="15" customWidth="1"/>
    <col min="261" max="261" width="18.5" style="15" customWidth="1"/>
    <col min="262" max="512" width="15.6640625" style="15"/>
    <col min="513" max="513" width="5.1640625" style="15" customWidth="1"/>
    <col min="514" max="514" width="43.1640625" style="15" customWidth="1"/>
    <col min="515" max="515" width="47.6640625" style="15" customWidth="1"/>
    <col min="516" max="516" width="15.6640625" style="15" customWidth="1"/>
    <col min="517" max="517" width="18.5" style="15" customWidth="1"/>
    <col min="518" max="768" width="15.6640625" style="15"/>
    <col min="769" max="769" width="5.1640625" style="15" customWidth="1"/>
    <col min="770" max="770" width="43.1640625" style="15" customWidth="1"/>
    <col min="771" max="771" width="47.6640625" style="15" customWidth="1"/>
    <col min="772" max="772" width="15.6640625" style="15" customWidth="1"/>
    <col min="773" max="773" width="18.5" style="15" customWidth="1"/>
    <col min="774" max="1024" width="15.6640625" style="15"/>
    <col min="1025" max="1025" width="5.1640625" style="15" customWidth="1"/>
    <col min="1026" max="1026" width="43.1640625" style="15" customWidth="1"/>
    <col min="1027" max="1027" width="47.6640625" style="15" customWidth="1"/>
    <col min="1028" max="1028" width="15.6640625" style="15" customWidth="1"/>
    <col min="1029" max="1029" width="18.5" style="15" customWidth="1"/>
    <col min="1030" max="1280" width="15.6640625" style="15"/>
    <col min="1281" max="1281" width="5.1640625" style="15" customWidth="1"/>
    <col min="1282" max="1282" width="43.1640625" style="15" customWidth="1"/>
    <col min="1283" max="1283" width="47.6640625" style="15" customWidth="1"/>
    <col min="1284" max="1284" width="15.6640625" style="15" customWidth="1"/>
    <col min="1285" max="1285" width="18.5" style="15" customWidth="1"/>
    <col min="1286" max="1536" width="15.6640625" style="15"/>
    <col min="1537" max="1537" width="5.1640625" style="15" customWidth="1"/>
    <col min="1538" max="1538" width="43.1640625" style="15" customWidth="1"/>
    <col min="1539" max="1539" width="47.6640625" style="15" customWidth="1"/>
    <col min="1540" max="1540" width="15.6640625" style="15" customWidth="1"/>
    <col min="1541" max="1541" width="18.5" style="15" customWidth="1"/>
    <col min="1542" max="1792" width="15.6640625" style="15"/>
    <col min="1793" max="1793" width="5.1640625" style="15" customWidth="1"/>
    <col min="1794" max="1794" width="43.1640625" style="15" customWidth="1"/>
    <col min="1795" max="1795" width="47.6640625" style="15" customWidth="1"/>
    <col min="1796" max="1796" width="15.6640625" style="15" customWidth="1"/>
    <col min="1797" max="1797" width="18.5" style="15" customWidth="1"/>
    <col min="1798" max="2048" width="15.6640625" style="15"/>
    <col min="2049" max="2049" width="5.1640625" style="15" customWidth="1"/>
    <col min="2050" max="2050" width="43.1640625" style="15" customWidth="1"/>
    <col min="2051" max="2051" width="47.6640625" style="15" customWidth="1"/>
    <col min="2052" max="2052" width="15.6640625" style="15" customWidth="1"/>
    <col min="2053" max="2053" width="18.5" style="15" customWidth="1"/>
    <col min="2054" max="2304" width="15.6640625" style="15"/>
    <col min="2305" max="2305" width="5.1640625" style="15" customWidth="1"/>
    <col min="2306" max="2306" width="43.1640625" style="15" customWidth="1"/>
    <col min="2307" max="2307" width="47.6640625" style="15" customWidth="1"/>
    <col min="2308" max="2308" width="15.6640625" style="15" customWidth="1"/>
    <col min="2309" max="2309" width="18.5" style="15" customWidth="1"/>
    <col min="2310" max="2560" width="15.6640625" style="15"/>
    <col min="2561" max="2561" width="5.1640625" style="15" customWidth="1"/>
    <col min="2562" max="2562" width="43.1640625" style="15" customWidth="1"/>
    <col min="2563" max="2563" width="47.6640625" style="15" customWidth="1"/>
    <col min="2564" max="2564" width="15.6640625" style="15" customWidth="1"/>
    <col min="2565" max="2565" width="18.5" style="15" customWidth="1"/>
    <col min="2566" max="2816" width="15.6640625" style="15"/>
    <col min="2817" max="2817" width="5.1640625" style="15" customWidth="1"/>
    <col min="2818" max="2818" width="43.1640625" style="15" customWidth="1"/>
    <col min="2819" max="2819" width="47.6640625" style="15" customWidth="1"/>
    <col min="2820" max="2820" width="15.6640625" style="15" customWidth="1"/>
    <col min="2821" max="2821" width="18.5" style="15" customWidth="1"/>
    <col min="2822" max="3072" width="15.6640625" style="15"/>
    <col min="3073" max="3073" width="5.1640625" style="15" customWidth="1"/>
    <col min="3074" max="3074" width="43.1640625" style="15" customWidth="1"/>
    <col min="3075" max="3075" width="47.6640625" style="15" customWidth="1"/>
    <col min="3076" max="3076" width="15.6640625" style="15" customWidth="1"/>
    <col min="3077" max="3077" width="18.5" style="15" customWidth="1"/>
    <col min="3078" max="3328" width="15.6640625" style="15"/>
    <col min="3329" max="3329" width="5.1640625" style="15" customWidth="1"/>
    <col min="3330" max="3330" width="43.1640625" style="15" customWidth="1"/>
    <col min="3331" max="3331" width="47.6640625" style="15" customWidth="1"/>
    <col min="3332" max="3332" width="15.6640625" style="15" customWidth="1"/>
    <col min="3333" max="3333" width="18.5" style="15" customWidth="1"/>
    <col min="3334" max="3584" width="15.6640625" style="15"/>
    <col min="3585" max="3585" width="5.1640625" style="15" customWidth="1"/>
    <col min="3586" max="3586" width="43.1640625" style="15" customWidth="1"/>
    <col min="3587" max="3587" width="47.6640625" style="15" customWidth="1"/>
    <col min="3588" max="3588" width="15.6640625" style="15" customWidth="1"/>
    <col min="3589" max="3589" width="18.5" style="15" customWidth="1"/>
    <col min="3590" max="3840" width="15.6640625" style="15"/>
    <col min="3841" max="3841" width="5.1640625" style="15" customWidth="1"/>
    <col min="3842" max="3842" width="43.1640625" style="15" customWidth="1"/>
    <col min="3843" max="3843" width="47.6640625" style="15" customWidth="1"/>
    <col min="3844" max="3844" width="15.6640625" style="15" customWidth="1"/>
    <col min="3845" max="3845" width="18.5" style="15" customWidth="1"/>
    <col min="3846" max="4096" width="15.6640625" style="15"/>
    <col min="4097" max="4097" width="5.1640625" style="15" customWidth="1"/>
    <col min="4098" max="4098" width="43.1640625" style="15" customWidth="1"/>
    <col min="4099" max="4099" width="47.6640625" style="15" customWidth="1"/>
    <col min="4100" max="4100" width="15.6640625" style="15" customWidth="1"/>
    <col min="4101" max="4101" width="18.5" style="15" customWidth="1"/>
    <col min="4102" max="4352" width="15.6640625" style="15"/>
    <col min="4353" max="4353" width="5.1640625" style="15" customWidth="1"/>
    <col min="4354" max="4354" width="43.1640625" style="15" customWidth="1"/>
    <col min="4355" max="4355" width="47.6640625" style="15" customWidth="1"/>
    <col min="4356" max="4356" width="15.6640625" style="15" customWidth="1"/>
    <col min="4357" max="4357" width="18.5" style="15" customWidth="1"/>
    <col min="4358" max="4608" width="15.6640625" style="15"/>
    <col min="4609" max="4609" width="5.1640625" style="15" customWidth="1"/>
    <col min="4610" max="4610" width="43.1640625" style="15" customWidth="1"/>
    <col min="4611" max="4611" width="47.6640625" style="15" customWidth="1"/>
    <col min="4612" max="4612" width="15.6640625" style="15" customWidth="1"/>
    <col min="4613" max="4613" width="18.5" style="15" customWidth="1"/>
    <col min="4614" max="4864" width="15.6640625" style="15"/>
    <col min="4865" max="4865" width="5.1640625" style="15" customWidth="1"/>
    <col min="4866" max="4866" width="43.1640625" style="15" customWidth="1"/>
    <col min="4867" max="4867" width="47.6640625" style="15" customWidth="1"/>
    <col min="4868" max="4868" width="15.6640625" style="15" customWidth="1"/>
    <col min="4869" max="4869" width="18.5" style="15" customWidth="1"/>
    <col min="4870" max="5120" width="15.6640625" style="15"/>
    <col min="5121" max="5121" width="5.1640625" style="15" customWidth="1"/>
    <col min="5122" max="5122" width="43.1640625" style="15" customWidth="1"/>
    <col min="5123" max="5123" width="47.6640625" style="15" customWidth="1"/>
    <col min="5124" max="5124" width="15.6640625" style="15" customWidth="1"/>
    <col min="5125" max="5125" width="18.5" style="15" customWidth="1"/>
    <col min="5126" max="5376" width="15.6640625" style="15"/>
    <col min="5377" max="5377" width="5.1640625" style="15" customWidth="1"/>
    <col min="5378" max="5378" width="43.1640625" style="15" customWidth="1"/>
    <col min="5379" max="5379" width="47.6640625" style="15" customWidth="1"/>
    <col min="5380" max="5380" width="15.6640625" style="15" customWidth="1"/>
    <col min="5381" max="5381" width="18.5" style="15" customWidth="1"/>
    <col min="5382" max="5632" width="15.6640625" style="15"/>
    <col min="5633" max="5633" width="5.1640625" style="15" customWidth="1"/>
    <col min="5634" max="5634" width="43.1640625" style="15" customWidth="1"/>
    <col min="5635" max="5635" width="47.6640625" style="15" customWidth="1"/>
    <col min="5636" max="5636" width="15.6640625" style="15" customWidth="1"/>
    <col min="5637" max="5637" width="18.5" style="15" customWidth="1"/>
    <col min="5638" max="5888" width="15.6640625" style="15"/>
    <col min="5889" max="5889" width="5.1640625" style="15" customWidth="1"/>
    <col min="5890" max="5890" width="43.1640625" style="15" customWidth="1"/>
    <col min="5891" max="5891" width="47.6640625" style="15" customWidth="1"/>
    <col min="5892" max="5892" width="15.6640625" style="15" customWidth="1"/>
    <col min="5893" max="5893" width="18.5" style="15" customWidth="1"/>
    <col min="5894" max="6144" width="15.6640625" style="15"/>
    <col min="6145" max="6145" width="5.1640625" style="15" customWidth="1"/>
    <col min="6146" max="6146" width="43.1640625" style="15" customWidth="1"/>
    <col min="6147" max="6147" width="47.6640625" style="15" customWidth="1"/>
    <col min="6148" max="6148" width="15.6640625" style="15" customWidth="1"/>
    <col min="6149" max="6149" width="18.5" style="15" customWidth="1"/>
    <col min="6150" max="6400" width="15.6640625" style="15"/>
    <col min="6401" max="6401" width="5.1640625" style="15" customWidth="1"/>
    <col min="6402" max="6402" width="43.1640625" style="15" customWidth="1"/>
    <col min="6403" max="6403" width="47.6640625" style="15" customWidth="1"/>
    <col min="6404" max="6404" width="15.6640625" style="15" customWidth="1"/>
    <col min="6405" max="6405" width="18.5" style="15" customWidth="1"/>
    <col min="6406" max="6656" width="15.6640625" style="15"/>
    <col min="6657" max="6657" width="5.1640625" style="15" customWidth="1"/>
    <col min="6658" max="6658" width="43.1640625" style="15" customWidth="1"/>
    <col min="6659" max="6659" width="47.6640625" style="15" customWidth="1"/>
    <col min="6660" max="6660" width="15.6640625" style="15" customWidth="1"/>
    <col min="6661" max="6661" width="18.5" style="15" customWidth="1"/>
    <col min="6662" max="6912" width="15.6640625" style="15"/>
    <col min="6913" max="6913" width="5.1640625" style="15" customWidth="1"/>
    <col min="6914" max="6914" width="43.1640625" style="15" customWidth="1"/>
    <col min="6915" max="6915" width="47.6640625" style="15" customWidth="1"/>
    <col min="6916" max="6916" width="15.6640625" style="15" customWidth="1"/>
    <col min="6917" max="6917" width="18.5" style="15" customWidth="1"/>
    <col min="6918" max="7168" width="15.6640625" style="15"/>
    <col min="7169" max="7169" width="5.1640625" style="15" customWidth="1"/>
    <col min="7170" max="7170" width="43.1640625" style="15" customWidth="1"/>
    <col min="7171" max="7171" width="47.6640625" style="15" customWidth="1"/>
    <col min="7172" max="7172" width="15.6640625" style="15" customWidth="1"/>
    <col min="7173" max="7173" width="18.5" style="15" customWidth="1"/>
    <col min="7174" max="7424" width="15.6640625" style="15"/>
    <col min="7425" max="7425" width="5.1640625" style="15" customWidth="1"/>
    <col min="7426" max="7426" width="43.1640625" style="15" customWidth="1"/>
    <col min="7427" max="7427" width="47.6640625" style="15" customWidth="1"/>
    <col min="7428" max="7428" width="15.6640625" style="15" customWidth="1"/>
    <col min="7429" max="7429" width="18.5" style="15" customWidth="1"/>
    <col min="7430" max="7680" width="15.6640625" style="15"/>
    <col min="7681" max="7681" width="5.1640625" style="15" customWidth="1"/>
    <col min="7682" max="7682" width="43.1640625" style="15" customWidth="1"/>
    <col min="7683" max="7683" width="47.6640625" style="15" customWidth="1"/>
    <col min="7684" max="7684" width="15.6640625" style="15" customWidth="1"/>
    <col min="7685" max="7685" width="18.5" style="15" customWidth="1"/>
    <col min="7686" max="7936" width="15.6640625" style="15"/>
    <col min="7937" max="7937" width="5.1640625" style="15" customWidth="1"/>
    <col min="7938" max="7938" width="43.1640625" style="15" customWidth="1"/>
    <col min="7939" max="7939" width="47.6640625" style="15" customWidth="1"/>
    <col min="7940" max="7940" width="15.6640625" style="15" customWidth="1"/>
    <col min="7941" max="7941" width="18.5" style="15" customWidth="1"/>
    <col min="7942" max="8192" width="15.6640625" style="15"/>
    <col min="8193" max="8193" width="5.1640625" style="15" customWidth="1"/>
    <col min="8194" max="8194" width="43.1640625" style="15" customWidth="1"/>
    <col min="8195" max="8195" width="47.6640625" style="15" customWidth="1"/>
    <col min="8196" max="8196" width="15.6640625" style="15" customWidth="1"/>
    <col min="8197" max="8197" width="18.5" style="15" customWidth="1"/>
    <col min="8198" max="8448" width="15.6640625" style="15"/>
    <col min="8449" max="8449" width="5.1640625" style="15" customWidth="1"/>
    <col min="8450" max="8450" width="43.1640625" style="15" customWidth="1"/>
    <col min="8451" max="8451" width="47.6640625" style="15" customWidth="1"/>
    <col min="8452" max="8452" width="15.6640625" style="15" customWidth="1"/>
    <col min="8453" max="8453" width="18.5" style="15" customWidth="1"/>
    <col min="8454" max="8704" width="15.6640625" style="15"/>
    <col min="8705" max="8705" width="5.1640625" style="15" customWidth="1"/>
    <col min="8706" max="8706" width="43.1640625" style="15" customWidth="1"/>
    <col min="8707" max="8707" width="47.6640625" style="15" customWidth="1"/>
    <col min="8708" max="8708" width="15.6640625" style="15" customWidth="1"/>
    <col min="8709" max="8709" width="18.5" style="15" customWidth="1"/>
    <col min="8710" max="8960" width="15.6640625" style="15"/>
    <col min="8961" max="8961" width="5.1640625" style="15" customWidth="1"/>
    <col min="8962" max="8962" width="43.1640625" style="15" customWidth="1"/>
    <col min="8963" max="8963" width="47.6640625" style="15" customWidth="1"/>
    <col min="8964" max="8964" width="15.6640625" style="15" customWidth="1"/>
    <col min="8965" max="8965" width="18.5" style="15" customWidth="1"/>
    <col min="8966" max="9216" width="15.6640625" style="15"/>
    <col min="9217" max="9217" width="5.1640625" style="15" customWidth="1"/>
    <col min="9218" max="9218" width="43.1640625" style="15" customWidth="1"/>
    <col min="9219" max="9219" width="47.6640625" style="15" customWidth="1"/>
    <col min="9220" max="9220" width="15.6640625" style="15" customWidth="1"/>
    <col min="9221" max="9221" width="18.5" style="15" customWidth="1"/>
    <col min="9222" max="9472" width="15.6640625" style="15"/>
    <col min="9473" max="9473" width="5.1640625" style="15" customWidth="1"/>
    <col min="9474" max="9474" width="43.1640625" style="15" customWidth="1"/>
    <col min="9475" max="9475" width="47.6640625" style="15" customWidth="1"/>
    <col min="9476" max="9476" width="15.6640625" style="15" customWidth="1"/>
    <col min="9477" max="9477" width="18.5" style="15" customWidth="1"/>
    <col min="9478" max="9728" width="15.6640625" style="15"/>
    <col min="9729" max="9729" width="5.1640625" style="15" customWidth="1"/>
    <col min="9730" max="9730" width="43.1640625" style="15" customWidth="1"/>
    <col min="9731" max="9731" width="47.6640625" style="15" customWidth="1"/>
    <col min="9732" max="9732" width="15.6640625" style="15" customWidth="1"/>
    <col min="9733" max="9733" width="18.5" style="15" customWidth="1"/>
    <col min="9734" max="9984" width="15.6640625" style="15"/>
    <col min="9985" max="9985" width="5.1640625" style="15" customWidth="1"/>
    <col min="9986" max="9986" width="43.1640625" style="15" customWidth="1"/>
    <col min="9987" max="9987" width="47.6640625" style="15" customWidth="1"/>
    <col min="9988" max="9988" width="15.6640625" style="15" customWidth="1"/>
    <col min="9989" max="9989" width="18.5" style="15" customWidth="1"/>
    <col min="9990" max="10240" width="15.6640625" style="15"/>
    <col min="10241" max="10241" width="5.1640625" style="15" customWidth="1"/>
    <col min="10242" max="10242" width="43.1640625" style="15" customWidth="1"/>
    <col min="10243" max="10243" width="47.6640625" style="15" customWidth="1"/>
    <col min="10244" max="10244" width="15.6640625" style="15" customWidth="1"/>
    <col min="10245" max="10245" width="18.5" style="15" customWidth="1"/>
    <col min="10246" max="10496" width="15.6640625" style="15"/>
    <col min="10497" max="10497" width="5.1640625" style="15" customWidth="1"/>
    <col min="10498" max="10498" width="43.1640625" style="15" customWidth="1"/>
    <col min="10499" max="10499" width="47.6640625" style="15" customWidth="1"/>
    <col min="10500" max="10500" width="15.6640625" style="15" customWidth="1"/>
    <col min="10501" max="10501" width="18.5" style="15" customWidth="1"/>
    <col min="10502" max="10752" width="15.6640625" style="15"/>
    <col min="10753" max="10753" width="5.1640625" style="15" customWidth="1"/>
    <col min="10754" max="10754" width="43.1640625" style="15" customWidth="1"/>
    <col min="10755" max="10755" width="47.6640625" style="15" customWidth="1"/>
    <col min="10756" max="10756" width="15.6640625" style="15" customWidth="1"/>
    <col min="10757" max="10757" width="18.5" style="15" customWidth="1"/>
    <col min="10758" max="11008" width="15.6640625" style="15"/>
    <col min="11009" max="11009" width="5.1640625" style="15" customWidth="1"/>
    <col min="11010" max="11010" width="43.1640625" style="15" customWidth="1"/>
    <col min="11011" max="11011" width="47.6640625" style="15" customWidth="1"/>
    <col min="11012" max="11012" width="15.6640625" style="15" customWidth="1"/>
    <col min="11013" max="11013" width="18.5" style="15" customWidth="1"/>
    <col min="11014" max="11264" width="15.6640625" style="15"/>
    <col min="11265" max="11265" width="5.1640625" style="15" customWidth="1"/>
    <col min="11266" max="11266" width="43.1640625" style="15" customWidth="1"/>
    <col min="11267" max="11267" width="47.6640625" style="15" customWidth="1"/>
    <col min="11268" max="11268" width="15.6640625" style="15" customWidth="1"/>
    <col min="11269" max="11269" width="18.5" style="15" customWidth="1"/>
    <col min="11270" max="11520" width="15.6640625" style="15"/>
    <col min="11521" max="11521" width="5.1640625" style="15" customWidth="1"/>
    <col min="11522" max="11522" width="43.1640625" style="15" customWidth="1"/>
    <col min="11523" max="11523" width="47.6640625" style="15" customWidth="1"/>
    <col min="11524" max="11524" width="15.6640625" style="15" customWidth="1"/>
    <col min="11525" max="11525" width="18.5" style="15" customWidth="1"/>
    <col min="11526" max="11776" width="15.6640625" style="15"/>
    <col min="11777" max="11777" width="5.1640625" style="15" customWidth="1"/>
    <col min="11778" max="11778" width="43.1640625" style="15" customWidth="1"/>
    <col min="11779" max="11779" width="47.6640625" style="15" customWidth="1"/>
    <col min="11780" max="11780" width="15.6640625" style="15" customWidth="1"/>
    <col min="11781" max="11781" width="18.5" style="15" customWidth="1"/>
    <col min="11782" max="12032" width="15.6640625" style="15"/>
    <col min="12033" max="12033" width="5.1640625" style="15" customWidth="1"/>
    <col min="12034" max="12034" width="43.1640625" style="15" customWidth="1"/>
    <col min="12035" max="12035" width="47.6640625" style="15" customWidth="1"/>
    <col min="12036" max="12036" width="15.6640625" style="15" customWidth="1"/>
    <col min="12037" max="12037" width="18.5" style="15" customWidth="1"/>
    <col min="12038" max="12288" width="15.6640625" style="15"/>
    <col min="12289" max="12289" width="5.1640625" style="15" customWidth="1"/>
    <col min="12290" max="12290" width="43.1640625" style="15" customWidth="1"/>
    <col min="12291" max="12291" width="47.6640625" style="15" customWidth="1"/>
    <col min="12292" max="12292" width="15.6640625" style="15" customWidth="1"/>
    <col min="12293" max="12293" width="18.5" style="15" customWidth="1"/>
    <col min="12294" max="12544" width="15.6640625" style="15"/>
    <col min="12545" max="12545" width="5.1640625" style="15" customWidth="1"/>
    <col min="12546" max="12546" width="43.1640625" style="15" customWidth="1"/>
    <col min="12547" max="12547" width="47.6640625" style="15" customWidth="1"/>
    <col min="12548" max="12548" width="15.6640625" style="15" customWidth="1"/>
    <col min="12549" max="12549" width="18.5" style="15" customWidth="1"/>
    <col min="12550" max="12800" width="15.6640625" style="15"/>
    <col min="12801" max="12801" width="5.1640625" style="15" customWidth="1"/>
    <col min="12802" max="12802" width="43.1640625" style="15" customWidth="1"/>
    <col min="12803" max="12803" width="47.6640625" style="15" customWidth="1"/>
    <col min="12804" max="12804" width="15.6640625" style="15" customWidth="1"/>
    <col min="12805" max="12805" width="18.5" style="15" customWidth="1"/>
    <col min="12806" max="13056" width="15.6640625" style="15"/>
    <col min="13057" max="13057" width="5.1640625" style="15" customWidth="1"/>
    <col min="13058" max="13058" width="43.1640625" style="15" customWidth="1"/>
    <col min="13059" max="13059" width="47.6640625" style="15" customWidth="1"/>
    <col min="13060" max="13060" width="15.6640625" style="15" customWidth="1"/>
    <col min="13061" max="13061" width="18.5" style="15" customWidth="1"/>
    <col min="13062" max="13312" width="15.6640625" style="15"/>
    <col min="13313" max="13313" width="5.1640625" style="15" customWidth="1"/>
    <col min="13314" max="13314" width="43.1640625" style="15" customWidth="1"/>
    <col min="13315" max="13315" width="47.6640625" style="15" customWidth="1"/>
    <col min="13316" max="13316" width="15.6640625" style="15" customWidth="1"/>
    <col min="13317" max="13317" width="18.5" style="15" customWidth="1"/>
    <col min="13318" max="13568" width="15.6640625" style="15"/>
    <col min="13569" max="13569" width="5.1640625" style="15" customWidth="1"/>
    <col min="13570" max="13570" width="43.1640625" style="15" customWidth="1"/>
    <col min="13571" max="13571" width="47.6640625" style="15" customWidth="1"/>
    <col min="13572" max="13572" width="15.6640625" style="15" customWidth="1"/>
    <col min="13573" max="13573" width="18.5" style="15" customWidth="1"/>
    <col min="13574" max="13824" width="15.6640625" style="15"/>
    <col min="13825" max="13825" width="5.1640625" style="15" customWidth="1"/>
    <col min="13826" max="13826" width="43.1640625" style="15" customWidth="1"/>
    <col min="13827" max="13827" width="47.6640625" style="15" customWidth="1"/>
    <col min="13828" max="13828" width="15.6640625" style="15" customWidth="1"/>
    <col min="13829" max="13829" width="18.5" style="15" customWidth="1"/>
    <col min="13830" max="14080" width="15.6640625" style="15"/>
    <col min="14081" max="14081" width="5.1640625" style="15" customWidth="1"/>
    <col min="14082" max="14082" width="43.1640625" style="15" customWidth="1"/>
    <col min="14083" max="14083" width="47.6640625" style="15" customWidth="1"/>
    <col min="14084" max="14084" width="15.6640625" style="15" customWidth="1"/>
    <col min="14085" max="14085" width="18.5" style="15" customWidth="1"/>
    <col min="14086" max="14336" width="15.6640625" style="15"/>
    <col min="14337" max="14337" width="5.1640625" style="15" customWidth="1"/>
    <col min="14338" max="14338" width="43.1640625" style="15" customWidth="1"/>
    <col min="14339" max="14339" width="47.6640625" style="15" customWidth="1"/>
    <col min="14340" max="14340" width="15.6640625" style="15" customWidth="1"/>
    <col min="14341" max="14341" width="18.5" style="15" customWidth="1"/>
    <col min="14342" max="14592" width="15.6640625" style="15"/>
    <col min="14593" max="14593" width="5.1640625" style="15" customWidth="1"/>
    <col min="14594" max="14594" width="43.1640625" style="15" customWidth="1"/>
    <col min="14595" max="14595" width="47.6640625" style="15" customWidth="1"/>
    <col min="14596" max="14596" width="15.6640625" style="15" customWidth="1"/>
    <col min="14597" max="14597" width="18.5" style="15" customWidth="1"/>
    <col min="14598" max="14848" width="15.6640625" style="15"/>
    <col min="14849" max="14849" width="5.1640625" style="15" customWidth="1"/>
    <col min="14850" max="14850" width="43.1640625" style="15" customWidth="1"/>
    <col min="14851" max="14851" width="47.6640625" style="15" customWidth="1"/>
    <col min="14852" max="14852" width="15.6640625" style="15" customWidth="1"/>
    <col min="14853" max="14853" width="18.5" style="15" customWidth="1"/>
    <col min="14854" max="15104" width="15.6640625" style="15"/>
    <col min="15105" max="15105" width="5.1640625" style="15" customWidth="1"/>
    <col min="15106" max="15106" width="43.1640625" style="15" customWidth="1"/>
    <col min="15107" max="15107" width="47.6640625" style="15" customWidth="1"/>
    <col min="15108" max="15108" width="15.6640625" style="15" customWidth="1"/>
    <col min="15109" max="15109" width="18.5" style="15" customWidth="1"/>
    <col min="15110" max="15360" width="15.6640625" style="15"/>
    <col min="15361" max="15361" width="5.1640625" style="15" customWidth="1"/>
    <col min="15362" max="15362" width="43.1640625" style="15" customWidth="1"/>
    <col min="15363" max="15363" width="47.6640625" style="15" customWidth="1"/>
    <col min="15364" max="15364" width="15.6640625" style="15" customWidth="1"/>
    <col min="15365" max="15365" width="18.5" style="15" customWidth="1"/>
    <col min="15366" max="15616" width="15.6640625" style="15"/>
    <col min="15617" max="15617" width="5.1640625" style="15" customWidth="1"/>
    <col min="15618" max="15618" width="43.1640625" style="15" customWidth="1"/>
    <col min="15619" max="15619" width="47.6640625" style="15" customWidth="1"/>
    <col min="15620" max="15620" width="15.6640625" style="15" customWidth="1"/>
    <col min="15621" max="15621" width="18.5" style="15" customWidth="1"/>
    <col min="15622" max="15872" width="15.6640625" style="15"/>
    <col min="15873" max="15873" width="5.1640625" style="15" customWidth="1"/>
    <col min="15874" max="15874" width="43.1640625" style="15" customWidth="1"/>
    <col min="15875" max="15875" width="47.6640625" style="15" customWidth="1"/>
    <col min="15876" max="15876" width="15.6640625" style="15" customWidth="1"/>
    <col min="15877" max="15877" width="18.5" style="15" customWidth="1"/>
    <col min="15878" max="16128" width="15.6640625" style="15"/>
    <col min="16129" max="16129" width="5.1640625" style="15" customWidth="1"/>
    <col min="16130" max="16130" width="43.1640625" style="15" customWidth="1"/>
    <col min="16131" max="16131" width="47.6640625" style="15" customWidth="1"/>
    <col min="16132" max="16132" width="15.6640625" style="15" customWidth="1"/>
    <col min="16133" max="16133" width="18.5" style="15" customWidth="1"/>
    <col min="16134" max="16384" width="15.6640625" style="15"/>
  </cols>
  <sheetData>
    <row r="1" spans="1:6">
      <c r="C1" s="42" t="s">
        <v>59</v>
      </c>
      <c r="D1" s="42"/>
    </row>
    <row r="2" spans="1:6">
      <c r="C2" s="42" t="s">
        <v>153</v>
      </c>
      <c r="D2" s="43"/>
    </row>
    <row r="3" spans="1:6">
      <c r="C3" s="44" t="s">
        <v>33</v>
      </c>
      <c r="D3" s="44"/>
    </row>
    <row r="4" spans="1:6" ht="14.25">
      <c r="B4" s="29"/>
      <c r="C4" s="30"/>
      <c r="D4" s="16"/>
    </row>
    <row r="5" spans="1:6" ht="14.25">
      <c r="B5" s="292"/>
      <c r="C5" s="292"/>
      <c r="D5" s="16"/>
      <c r="E5" s="17"/>
      <c r="F5" s="17"/>
    </row>
    <row r="6" spans="1:6" ht="16.5" customHeight="1">
      <c r="D6" s="18"/>
      <c r="E6" s="19"/>
    </row>
    <row r="7" spans="1:6" ht="14.25" customHeight="1">
      <c r="C7" s="19"/>
      <c r="D7" s="18"/>
      <c r="E7" s="20"/>
      <c r="F7" s="20"/>
    </row>
    <row r="8" spans="1:6" ht="77.25" customHeight="1">
      <c r="A8" s="74"/>
      <c r="B8" s="293" t="s">
        <v>152</v>
      </c>
      <c r="C8" s="293"/>
      <c r="D8" s="21"/>
      <c r="E8" s="21"/>
      <c r="F8" s="21"/>
    </row>
    <row r="9" spans="1:6" s="22" customFormat="1" ht="18.75" customHeight="1">
      <c r="A9" s="75"/>
      <c r="B9" s="76"/>
      <c r="C9" s="77" t="s">
        <v>29</v>
      </c>
    </row>
    <row r="10" spans="1:6" ht="79.5" customHeight="1">
      <c r="A10" s="74"/>
      <c r="B10" s="78"/>
      <c r="C10" s="79" t="s">
        <v>30</v>
      </c>
    </row>
    <row r="11" spans="1:6" ht="17.25">
      <c r="A11" s="74"/>
      <c r="B11" s="174" t="s">
        <v>112</v>
      </c>
      <c r="C11" s="173">
        <v>0</v>
      </c>
    </row>
    <row r="12" spans="1:6" ht="17.25">
      <c r="A12" s="74"/>
      <c r="B12" s="174" t="s">
        <v>113</v>
      </c>
      <c r="C12" s="173">
        <f>'6'!J10</f>
        <v>236800</v>
      </c>
    </row>
    <row r="13" spans="1:6" ht="17.25">
      <c r="A13" s="74"/>
      <c r="B13" s="174" t="s">
        <v>114</v>
      </c>
      <c r="C13" s="173">
        <f>C12-C11</f>
        <v>236800</v>
      </c>
      <c r="D13" s="23"/>
    </row>
    <row r="14" spans="1:6" ht="17.25">
      <c r="A14" s="74"/>
      <c r="B14" s="74"/>
      <c r="C14" s="74"/>
    </row>
    <row r="15" spans="1:6">
      <c r="C15" s="24"/>
    </row>
    <row r="16" spans="1:6">
      <c r="C16" s="24"/>
    </row>
    <row r="18" spans="2:5" ht="15">
      <c r="B18" s="25"/>
      <c r="C18" s="26"/>
      <c r="D18" s="27"/>
      <c r="E18" s="27"/>
    </row>
    <row r="19" spans="2:5" ht="15">
      <c r="B19" s="25"/>
      <c r="C19" s="26"/>
      <c r="D19" s="27"/>
      <c r="E19" s="27"/>
    </row>
    <row r="20" spans="2:5" ht="15">
      <c r="B20" s="25"/>
      <c r="C20" s="28"/>
      <c r="D20" s="27"/>
    </row>
  </sheetData>
  <mergeCells count="2">
    <mergeCell ref="B5:C5"/>
    <mergeCell ref="B8:C8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16" sqref="B16:E16"/>
    </sheetView>
  </sheetViews>
  <sheetFormatPr defaultRowHeight="13.5"/>
  <cols>
    <col min="1" max="1" width="21.33203125" style="62" customWidth="1"/>
    <col min="2" max="2" width="47.5" style="63" customWidth="1"/>
    <col min="3" max="3" width="13.1640625" style="64" customWidth="1"/>
    <col min="4" max="4" width="11" style="65" customWidth="1"/>
    <col min="5" max="5" width="29.5" style="65" customWidth="1"/>
    <col min="6" max="6" width="15" style="64" customWidth="1"/>
    <col min="7" max="7" width="20.1640625" style="64" customWidth="1"/>
    <col min="8" max="8" width="6.33203125" style="62" customWidth="1"/>
    <col min="9" max="9" width="6.5" style="62" customWidth="1"/>
    <col min="10" max="10" width="39.33203125" style="62" customWidth="1"/>
    <col min="11" max="11" width="15.33203125" style="62" bestFit="1" customWidth="1"/>
    <col min="12" max="12" width="11.83203125" style="62" customWidth="1"/>
    <col min="13" max="13" width="9.33203125" style="62" customWidth="1"/>
    <col min="14" max="14" width="11.5" style="62" customWidth="1"/>
    <col min="15" max="15" width="19.33203125" style="62" customWidth="1"/>
    <col min="16" max="16" width="9.33203125" style="62"/>
    <col min="17" max="18" width="10.5" style="62" bestFit="1" customWidth="1"/>
    <col min="19" max="19" width="11.6640625" style="62" bestFit="1" customWidth="1"/>
    <col min="20" max="21" width="9.33203125" style="62"/>
    <col min="22" max="22" width="12.6640625" style="62" bestFit="1" customWidth="1"/>
    <col min="23" max="16384" width="9.33203125" style="62"/>
  </cols>
  <sheetData>
    <row r="1" spans="1:10" ht="17.25">
      <c r="A1" s="66"/>
      <c r="B1" s="168"/>
      <c r="C1" s="169"/>
      <c r="D1" s="169"/>
      <c r="E1" s="378" t="s">
        <v>167</v>
      </c>
      <c r="F1" s="378"/>
      <c r="G1" s="378"/>
    </row>
    <row r="2" spans="1:10" ht="15.75" customHeight="1">
      <c r="A2" s="66"/>
      <c r="B2" s="170"/>
      <c r="C2" s="170"/>
      <c r="D2" s="170"/>
      <c r="E2" s="379" t="s">
        <v>184</v>
      </c>
      <c r="F2" s="379"/>
      <c r="G2" s="379"/>
    </row>
    <row r="3" spans="1:10" ht="15.75" customHeight="1">
      <c r="A3" s="66"/>
      <c r="B3" s="170"/>
      <c r="C3" s="170"/>
      <c r="D3" s="170"/>
      <c r="E3" s="379" t="s">
        <v>111</v>
      </c>
      <c r="F3" s="379"/>
      <c r="G3" s="379"/>
    </row>
    <row r="4" spans="1:10" ht="15.75" customHeight="1">
      <c r="A4" s="66"/>
      <c r="B4" s="168"/>
      <c r="C4" s="69"/>
      <c r="D4" s="68"/>
    </row>
    <row r="5" spans="1:10" ht="58.5" customHeight="1">
      <c r="A5" s="380" t="s">
        <v>156</v>
      </c>
      <c r="B5" s="380"/>
      <c r="C5" s="380"/>
      <c r="D5" s="380"/>
      <c r="E5" s="380"/>
      <c r="F5" s="380"/>
      <c r="G5" s="380"/>
    </row>
    <row r="6" spans="1:10" ht="18.75" customHeight="1">
      <c r="A6" s="66"/>
      <c r="B6" s="67"/>
      <c r="C6" s="68"/>
      <c r="D6" s="68"/>
      <c r="E6" s="68"/>
      <c r="F6" s="68"/>
      <c r="G6" s="69"/>
    </row>
    <row r="7" spans="1:10" ht="85.5" customHeight="1">
      <c r="A7" s="385" t="s">
        <v>98</v>
      </c>
      <c r="B7" s="381" t="s">
        <v>99</v>
      </c>
      <c r="C7" s="381" t="s">
        <v>100</v>
      </c>
      <c r="D7" s="381" t="s">
        <v>101</v>
      </c>
      <c r="E7" s="381" t="s">
        <v>102</v>
      </c>
      <c r="F7" s="383" t="s">
        <v>39</v>
      </c>
      <c r="G7" s="384"/>
    </row>
    <row r="8" spans="1:10" ht="55.5" customHeight="1">
      <c r="A8" s="386"/>
      <c r="B8" s="382"/>
      <c r="C8" s="382"/>
      <c r="D8" s="382"/>
      <c r="E8" s="382"/>
      <c r="F8" s="171" t="s">
        <v>103</v>
      </c>
      <c r="G8" s="171" t="s">
        <v>104</v>
      </c>
      <c r="J8" s="175"/>
    </row>
    <row r="9" spans="1:10" ht="18" customHeight="1">
      <c r="A9" s="172">
        <v>1</v>
      </c>
      <c r="B9" s="171">
        <v>2</v>
      </c>
      <c r="C9" s="171">
        <v>3</v>
      </c>
      <c r="D9" s="171">
        <v>4</v>
      </c>
      <c r="E9" s="171">
        <v>5</v>
      </c>
      <c r="F9" s="171">
        <v>6</v>
      </c>
      <c r="G9" s="171">
        <v>7</v>
      </c>
    </row>
    <row r="10" spans="1:10" ht="18" customHeight="1">
      <c r="A10" s="396" t="s">
        <v>12</v>
      </c>
      <c r="B10" s="397"/>
      <c r="C10" s="397"/>
      <c r="D10" s="397"/>
      <c r="E10" s="398"/>
      <c r="F10" s="229"/>
      <c r="G10" s="277">
        <f>G11+G15</f>
        <v>236800</v>
      </c>
    </row>
    <row r="11" spans="1:10" ht="57.75" customHeight="1">
      <c r="A11" s="287" t="s">
        <v>176</v>
      </c>
      <c r="B11" s="287" t="s">
        <v>173</v>
      </c>
      <c r="C11" s="287" t="s">
        <v>174</v>
      </c>
      <c r="D11" s="390" t="s">
        <v>175</v>
      </c>
      <c r="E11" s="391"/>
      <c r="F11" s="392"/>
      <c r="G11" s="278">
        <f>G12</f>
        <v>16800</v>
      </c>
    </row>
    <row r="12" spans="1:10" ht="68.25" customHeight="1">
      <c r="A12" s="274" t="s">
        <v>145</v>
      </c>
      <c r="B12" s="387" t="s">
        <v>146</v>
      </c>
      <c r="C12" s="388"/>
      <c r="D12" s="388"/>
      <c r="E12" s="389"/>
      <c r="F12" s="221"/>
      <c r="G12" s="279">
        <f>G13</f>
        <v>16800</v>
      </c>
    </row>
    <row r="13" spans="1:10" ht="17.25">
      <c r="A13" s="217" t="s">
        <v>107</v>
      </c>
      <c r="B13" s="183" t="s">
        <v>147</v>
      </c>
      <c r="C13" s="218"/>
      <c r="D13" s="218"/>
      <c r="E13" s="223"/>
      <c r="F13" s="221"/>
      <c r="G13" s="279">
        <f>G14</f>
        <v>16800</v>
      </c>
    </row>
    <row r="14" spans="1:10" ht="64.5" customHeight="1">
      <c r="A14" s="217" t="s">
        <v>157</v>
      </c>
      <c r="B14" s="183" t="s">
        <v>158</v>
      </c>
      <c r="C14" s="218" t="s">
        <v>159</v>
      </c>
      <c r="D14" s="219" t="s">
        <v>106</v>
      </c>
      <c r="E14" s="216">
        <v>16800000</v>
      </c>
      <c r="F14" s="220">
        <v>1</v>
      </c>
      <c r="G14" s="280">
        <v>16800</v>
      </c>
    </row>
    <row r="15" spans="1:10" ht="18" customHeight="1">
      <c r="A15" s="288" t="s">
        <v>179</v>
      </c>
      <c r="B15" s="287" t="s">
        <v>177</v>
      </c>
      <c r="C15" s="287" t="s">
        <v>174</v>
      </c>
      <c r="D15" s="393" t="s">
        <v>178</v>
      </c>
      <c r="E15" s="394"/>
      <c r="F15" s="395"/>
      <c r="G15" s="220">
        <f>G16</f>
        <v>220000</v>
      </c>
      <c r="J15" s="175"/>
    </row>
    <row r="16" spans="1:10" s="66" customFormat="1" ht="48.75" customHeight="1">
      <c r="A16" s="222" t="s">
        <v>181</v>
      </c>
      <c r="B16" s="390" t="s">
        <v>180</v>
      </c>
      <c r="C16" s="391"/>
      <c r="D16" s="391"/>
      <c r="E16" s="392"/>
      <c r="F16" s="216"/>
      <c r="G16" s="220">
        <f>G17</f>
        <v>220000</v>
      </c>
      <c r="J16" s="230"/>
    </row>
    <row r="17" spans="1:7" s="66" customFormat="1" ht="17.25">
      <c r="A17" s="217"/>
      <c r="B17" s="183" t="s">
        <v>147</v>
      </c>
      <c r="C17" s="218"/>
      <c r="D17" s="219"/>
      <c r="E17" s="216"/>
      <c r="F17" s="216"/>
      <c r="G17" s="220">
        <f>SUM(G18:G18)</f>
        <v>220000</v>
      </c>
    </row>
    <row r="18" spans="1:7" s="66" customFormat="1" ht="34.5">
      <c r="A18" s="217" t="s">
        <v>182</v>
      </c>
      <c r="B18" s="183" t="s">
        <v>183</v>
      </c>
      <c r="C18" s="182" t="s">
        <v>159</v>
      </c>
      <c r="D18" s="219" t="s">
        <v>105</v>
      </c>
      <c r="E18" s="216">
        <v>220000000</v>
      </c>
      <c r="F18" s="216">
        <v>1</v>
      </c>
      <c r="G18" s="220">
        <f>E18*F18/1000</f>
        <v>220000</v>
      </c>
    </row>
  </sheetData>
  <mergeCells count="15">
    <mergeCell ref="B12:E12"/>
    <mergeCell ref="D11:F11"/>
    <mergeCell ref="D15:F15"/>
    <mergeCell ref="B16:E16"/>
    <mergeCell ref="A10:E10"/>
    <mergeCell ref="E1:G1"/>
    <mergeCell ref="E2:G2"/>
    <mergeCell ref="E3:G3"/>
    <mergeCell ref="A5:G5"/>
    <mergeCell ref="D7:D8"/>
    <mergeCell ref="E7:E8"/>
    <mergeCell ref="F7:G7"/>
    <mergeCell ref="A7:A8"/>
    <mergeCell ref="B7:B8"/>
    <mergeCell ref="C7:C8"/>
  </mergeCells>
  <pageMargins left="0" right="0" top="0" bottom="0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5" sqref="B5:F5"/>
    </sheetView>
  </sheetViews>
  <sheetFormatPr defaultColWidth="15.6640625" defaultRowHeight="13.5"/>
  <cols>
    <col min="1" max="1" width="5.1640625" style="15" customWidth="1"/>
    <col min="2" max="2" width="46.83203125" style="15" customWidth="1"/>
    <col min="3" max="4" width="18.1640625" style="15" customWidth="1"/>
    <col min="5" max="5" width="18.6640625" style="15" customWidth="1"/>
    <col min="6" max="6" width="21.33203125" style="15" customWidth="1"/>
    <col min="7" max="257" width="15.6640625" style="15"/>
    <col min="258" max="258" width="5.1640625" style="15" customWidth="1"/>
    <col min="259" max="259" width="43.1640625" style="15" customWidth="1"/>
    <col min="260" max="260" width="47.6640625" style="15" customWidth="1"/>
    <col min="261" max="261" width="15.6640625" style="15" customWidth="1"/>
    <col min="262" max="262" width="18.5" style="15" customWidth="1"/>
    <col min="263" max="513" width="15.6640625" style="15"/>
    <col min="514" max="514" width="5.1640625" style="15" customWidth="1"/>
    <col min="515" max="515" width="43.1640625" style="15" customWidth="1"/>
    <col min="516" max="516" width="47.6640625" style="15" customWidth="1"/>
    <col min="517" max="517" width="15.6640625" style="15" customWidth="1"/>
    <col min="518" max="518" width="18.5" style="15" customWidth="1"/>
    <col min="519" max="769" width="15.6640625" style="15"/>
    <col min="770" max="770" width="5.1640625" style="15" customWidth="1"/>
    <col min="771" max="771" width="43.1640625" style="15" customWidth="1"/>
    <col min="772" max="772" width="47.6640625" style="15" customWidth="1"/>
    <col min="773" max="773" width="15.6640625" style="15" customWidth="1"/>
    <col min="774" max="774" width="18.5" style="15" customWidth="1"/>
    <col min="775" max="1025" width="15.6640625" style="15"/>
    <col min="1026" max="1026" width="5.1640625" style="15" customWidth="1"/>
    <col min="1027" max="1027" width="43.1640625" style="15" customWidth="1"/>
    <col min="1028" max="1028" width="47.6640625" style="15" customWidth="1"/>
    <col min="1029" max="1029" width="15.6640625" style="15" customWidth="1"/>
    <col min="1030" max="1030" width="18.5" style="15" customWidth="1"/>
    <col min="1031" max="1281" width="15.6640625" style="15"/>
    <col min="1282" max="1282" width="5.1640625" style="15" customWidth="1"/>
    <col min="1283" max="1283" width="43.1640625" style="15" customWidth="1"/>
    <col min="1284" max="1284" width="47.6640625" style="15" customWidth="1"/>
    <col min="1285" max="1285" width="15.6640625" style="15" customWidth="1"/>
    <col min="1286" max="1286" width="18.5" style="15" customWidth="1"/>
    <col min="1287" max="1537" width="15.6640625" style="15"/>
    <col min="1538" max="1538" width="5.1640625" style="15" customWidth="1"/>
    <col min="1539" max="1539" width="43.1640625" style="15" customWidth="1"/>
    <col min="1540" max="1540" width="47.6640625" style="15" customWidth="1"/>
    <col min="1541" max="1541" width="15.6640625" style="15" customWidth="1"/>
    <col min="1542" max="1542" width="18.5" style="15" customWidth="1"/>
    <col min="1543" max="1793" width="15.6640625" style="15"/>
    <col min="1794" max="1794" width="5.1640625" style="15" customWidth="1"/>
    <col min="1795" max="1795" width="43.1640625" style="15" customWidth="1"/>
    <col min="1796" max="1796" width="47.6640625" style="15" customWidth="1"/>
    <col min="1797" max="1797" width="15.6640625" style="15" customWidth="1"/>
    <col min="1798" max="1798" width="18.5" style="15" customWidth="1"/>
    <col min="1799" max="2049" width="15.6640625" style="15"/>
    <col min="2050" max="2050" width="5.1640625" style="15" customWidth="1"/>
    <col min="2051" max="2051" width="43.1640625" style="15" customWidth="1"/>
    <col min="2052" max="2052" width="47.6640625" style="15" customWidth="1"/>
    <col min="2053" max="2053" width="15.6640625" style="15" customWidth="1"/>
    <col min="2054" max="2054" width="18.5" style="15" customWidth="1"/>
    <col min="2055" max="2305" width="15.6640625" style="15"/>
    <col min="2306" max="2306" width="5.1640625" style="15" customWidth="1"/>
    <col min="2307" max="2307" width="43.1640625" style="15" customWidth="1"/>
    <col min="2308" max="2308" width="47.6640625" style="15" customWidth="1"/>
    <col min="2309" max="2309" width="15.6640625" style="15" customWidth="1"/>
    <col min="2310" max="2310" width="18.5" style="15" customWidth="1"/>
    <col min="2311" max="2561" width="15.6640625" style="15"/>
    <col min="2562" max="2562" width="5.1640625" style="15" customWidth="1"/>
    <col min="2563" max="2563" width="43.1640625" style="15" customWidth="1"/>
    <col min="2564" max="2564" width="47.6640625" style="15" customWidth="1"/>
    <col min="2565" max="2565" width="15.6640625" style="15" customWidth="1"/>
    <col min="2566" max="2566" width="18.5" style="15" customWidth="1"/>
    <col min="2567" max="2817" width="15.6640625" style="15"/>
    <col min="2818" max="2818" width="5.1640625" style="15" customWidth="1"/>
    <col min="2819" max="2819" width="43.1640625" style="15" customWidth="1"/>
    <col min="2820" max="2820" width="47.6640625" style="15" customWidth="1"/>
    <col min="2821" max="2821" width="15.6640625" style="15" customWidth="1"/>
    <col min="2822" max="2822" width="18.5" style="15" customWidth="1"/>
    <col min="2823" max="3073" width="15.6640625" style="15"/>
    <col min="3074" max="3074" width="5.1640625" style="15" customWidth="1"/>
    <col min="3075" max="3075" width="43.1640625" style="15" customWidth="1"/>
    <col min="3076" max="3076" width="47.6640625" style="15" customWidth="1"/>
    <col min="3077" max="3077" width="15.6640625" style="15" customWidth="1"/>
    <col min="3078" max="3078" width="18.5" style="15" customWidth="1"/>
    <col min="3079" max="3329" width="15.6640625" style="15"/>
    <col min="3330" max="3330" width="5.1640625" style="15" customWidth="1"/>
    <col min="3331" max="3331" width="43.1640625" style="15" customWidth="1"/>
    <col min="3332" max="3332" width="47.6640625" style="15" customWidth="1"/>
    <col min="3333" max="3333" width="15.6640625" style="15" customWidth="1"/>
    <col min="3334" max="3334" width="18.5" style="15" customWidth="1"/>
    <col min="3335" max="3585" width="15.6640625" style="15"/>
    <col min="3586" max="3586" width="5.1640625" style="15" customWidth="1"/>
    <col min="3587" max="3587" width="43.1640625" style="15" customWidth="1"/>
    <col min="3588" max="3588" width="47.6640625" style="15" customWidth="1"/>
    <col min="3589" max="3589" width="15.6640625" style="15" customWidth="1"/>
    <col min="3590" max="3590" width="18.5" style="15" customWidth="1"/>
    <col min="3591" max="3841" width="15.6640625" style="15"/>
    <col min="3842" max="3842" width="5.1640625" style="15" customWidth="1"/>
    <col min="3843" max="3843" width="43.1640625" style="15" customWidth="1"/>
    <col min="3844" max="3844" width="47.6640625" style="15" customWidth="1"/>
    <col min="3845" max="3845" width="15.6640625" style="15" customWidth="1"/>
    <col min="3846" max="3846" width="18.5" style="15" customWidth="1"/>
    <col min="3847" max="4097" width="15.6640625" style="15"/>
    <col min="4098" max="4098" width="5.1640625" style="15" customWidth="1"/>
    <col min="4099" max="4099" width="43.1640625" style="15" customWidth="1"/>
    <col min="4100" max="4100" width="47.6640625" style="15" customWidth="1"/>
    <col min="4101" max="4101" width="15.6640625" style="15" customWidth="1"/>
    <col min="4102" max="4102" width="18.5" style="15" customWidth="1"/>
    <col min="4103" max="4353" width="15.6640625" style="15"/>
    <col min="4354" max="4354" width="5.1640625" style="15" customWidth="1"/>
    <col min="4355" max="4355" width="43.1640625" style="15" customWidth="1"/>
    <col min="4356" max="4356" width="47.6640625" style="15" customWidth="1"/>
    <col min="4357" max="4357" width="15.6640625" style="15" customWidth="1"/>
    <col min="4358" max="4358" width="18.5" style="15" customWidth="1"/>
    <col min="4359" max="4609" width="15.6640625" style="15"/>
    <col min="4610" max="4610" width="5.1640625" style="15" customWidth="1"/>
    <col min="4611" max="4611" width="43.1640625" style="15" customWidth="1"/>
    <col min="4612" max="4612" width="47.6640625" style="15" customWidth="1"/>
    <col min="4613" max="4613" width="15.6640625" style="15" customWidth="1"/>
    <col min="4614" max="4614" width="18.5" style="15" customWidth="1"/>
    <col min="4615" max="4865" width="15.6640625" style="15"/>
    <col min="4866" max="4866" width="5.1640625" style="15" customWidth="1"/>
    <col min="4867" max="4867" width="43.1640625" style="15" customWidth="1"/>
    <col min="4868" max="4868" width="47.6640625" style="15" customWidth="1"/>
    <col min="4869" max="4869" width="15.6640625" style="15" customWidth="1"/>
    <col min="4870" max="4870" width="18.5" style="15" customWidth="1"/>
    <col min="4871" max="5121" width="15.6640625" style="15"/>
    <col min="5122" max="5122" width="5.1640625" style="15" customWidth="1"/>
    <col min="5123" max="5123" width="43.1640625" style="15" customWidth="1"/>
    <col min="5124" max="5124" width="47.6640625" style="15" customWidth="1"/>
    <col min="5125" max="5125" width="15.6640625" style="15" customWidth="1"/>
    <col min="5126" max="5126" width="18.5" style="15" customWidth="1"/>
    <col min="5127" max="5377" width="15.6640625" style="15"/>
    <col min="5378" max="5378" width="5.1640625" style="15" customWidth="1"/>
    <col min="5379" max="5379" width="43.1640625" style="15" customWidth="1"/>
    <col min="5380" max="5380" width="47.6640625" style="15" customWidth="1"/>
    <col min="5381" max="5381" width="15.6640625" style="15" customWidth="1"/>
    <col min="5382" max="5382" width="18.5" style="15" customWidth="1"/>
    <col min="5383" max="5633" width="15.6640625" style="15"/>
    <col min="5634" max="5634" width="5.1640625" style="15" customWidth="1"/>
    <col min="5635" max="5635" width="43.1640625" style="15" customWidth="1"/>
    <col min="5636" max="5636" width="47.6640625" style="15" customWidth="1"/>
    <col min="5637" max="5637" width="15.6640625" style="15" customWidth="1"/>
    <col min="5638" max="5638" width="18.5" style="15" customWidth="1"/>
    <col min="5639" max="5889" width="15.6640625" style="15"/>
    <col min="5890" max="5890" width="5.1640625" style="15" customWidth="1"/>
    <col min="5891" max="5891" width="43.1640625" style="15" customWidth="1"/>
    <col min="5892" max="5892" width="47.6640625" style="15" customWidth="1"/>
    <col min="5893" max="5893" width="15.6640625" style="15" customWidth="1"/>
    <col min="5894" max="5894" width="18.5" style="15" customWidth="1"/>
    <col min="5895" max="6145" width="15.6640625" style="15"/>
    <col min="6146" max="6146" width="5.1640625" style="15" customWidth="1"/>
    <col min="6147" max="6147" width="43.1640625" style="15" customWidth="1"/>
    <col min="6148" max="6148" width="47.6640625" style="15" customWidth="1"/>
    <col min="6149" max="6149" width="15.6640625" style="15" customWidth="1"/>
    <col min="6150" max="6150" width="18.5" style="15" customWidth="1"/>
    <col min="6151" max="6401" width="15.6640625" style="15"/>
    <col min="6402" max="6402" width="5.1640625" style="15" customWidth="1"/>
    <col min="6403" max="6403" width="43.1640625" style="15" customWidth="1"/>
    <col min="6404" max="6404" width="47.6640625" style="15" customWidth="1"/>
    <col min="6405" max="6405" width="15.6640625" style="15" customWidth="1"/>
    <col min="6406" max="6406" width="18.5" style="15" customWidth="1"/>
    <col min="6407" max="6657" width="15.6640625" style="15"/>
    <col min="6658" max="6658" width="5.1640625" style="15" customWidth="1"/>
    <col min="6659" max="6659" width="43.1640625" style="15" customWidth="1"/>
    <col min="6660" max="6660" width="47.6640625" style="15" customWidth="1"/>
    <col min="6661" max="6661" width="15.6640625" style="15" customWidth="1"/>
    <col min="6662" max="6662" width="18.5" style="15" customWidth="1"/>
    <col min="6663" max="6913" width="15.6640625" style="15"/>
    <col min="6914" max="6914" width="5.1640625" style="15" customWidth="1"/>
    <col min="6915" max="6915" width="43.1640625" style="15" customWidth="1"/>
    <col min="6916" max="6916" width="47.6640625" style="15" customWidth="1"/>
    <col min="6917" max="6917" width="15.6640625" style="15" customWidth="1"/>
    <col min="6918" max="6918" width="18.5" style="15" customWidth="1"/>
    <col min="6919" max="7169" width="15.6640625" style="15"/>
    <col min="7170" max="7170" width="5.1640625" style="15" customWidth="1"/>
    <col min="7171" max="7171" width="43.1640625" style="15" customWidth="1"/>
    <col min="7172" max="7172" width="47.6640625" style="15" customWidth="1"/>
    <col min="7173" max="7173" width="15.6640625" style="15" customWidth="1"/>
    <col min="7174" max="7174" width="18.5" style="15" customWidth="1"/>
    <col min="7175" max="7425" width="15.6640625" style="15"/>
    <col min="7426" max="7426" width="5.1640625" style="15" customWidth="1"/>
    <col min="7427" max="7427" width="43.1640625" style="15" customWidth="1"/>
    <col min="7428" max="7428" width="47.6640625" style="15" customWidth="1"/>
    <col min="7429" max="7429" width="15.6640625" style="15" customWidth="1"/>
    <col min="7430" max="7430" width="18.5" style="15" customWidth="1"/>
    <col min="7431" max="7681" width="15.6640625" style="15"/>
    <col min="7682" max="7682" width="5.1640625" style="15" customWidth="1"/>
    <col min="7683" max="7683" width="43.1640625" style="15" customWidth="1"/>
    <col min="7684" max="7684" width="47.6640625" style="15" customWidth="1"/>
    <col min="7685" max="7685" width="15.6640625" style="15" customWidth="1"/>
    <col min="7686" max="7686" width="18.5" style="15" customWidth="1"/>
    <col min="7687" max="7937" width="15.6640625" style="15"/>
    <col min="7938" max="7938" width="5.1640625" style="15" customWidth="1"/>
    <col min="7939" max="7939" width="43.1640625" style="15" customWidth="1"/>
    <col min="7940" max="7940" width="47.6640625" style="15" customWidth="1"/>
    <col min="7941" max="7941" width="15.6640625" style="15" customWidth="1"/>
    <col min="7942" max="7942" width="18.5" style="15" customWidth="1"/>
    <col min="7943" max="8193" width="15.6640625" style="15"/>
    <col min="8194" max="8194" width="5.1640625" style="15" customWidth="1"/>
    <col min="8195" max="8195" width="43.1640625" style="15" customWidth="1"/>
    <col min="8196" max="8196" width="47.6640625" style="15" customWidth="1"/>
    <col min="8197" max="8197" width="15.6640625" style="15" customWidth="1"/>
    <col min="8198" max="8198" width="18.5" style="15" customWidth="1"/>
    <col min="8199" max="8449" width="15.6640625" style="15"/>
    <col min="8450" max="8450" width="5.1640625" style="15" customWidth="1"/>
    <col min="8451" max="8451" width="43.1640625" style="15" customWidth="1"/>
    <col min="8452" max="8452" width="47.6640625" style="15" customWidth="1"/>
    <col min="8453" max="8453" width="15.6640625" style="15" customWidth="1"/>
    <col min="8454" max="8454" width="18.5" style="15" customWidth="1"/>
    <col min="8455" max="8705" width="15.6640625" style="15"/>
    <col min="8706" max="8706" width="5.1640625" style="15" customWidth="1"/>
    <col min="8707" max="8707" width="43.1640625" style="15" customWidth="1"/>
    <col min="8708" max="8708" width="47.6640625" style="15" customWidth="1"/>
    <col min="8709" max="8709" width="15.6640625" style="15" customWidth="1"/>
    <col min="8710" max="8710" width="18.5" style="15" customWidth="1"/>
    <col min="8711" max="8961" width="15.6640625" style="15"/>
    <col min="8962" max="8962" width="5.1640625" style="15" customWidth="1"/>
    <col min="8963" max="8963" width="43.1640625" style="15" customWidth="1"/>
    <col min="8964" max="8964" width="47.6640625" style="15" customWidth="1"/>
    <col min="8965" max="8965" width="15.6640625" style="15" customWidth="1"/>
    <col min="8966" max="8966" width="18.5" style="15" customWidth="1"/>
    <col min="8967" max="9217" width="15.6640625" style="15"/>
    <col min="9218" max="9218" width="5.1640625" style="15" customWidth="1"/>
    <col min="9219" max="9219" width="43.1640625" style="15" customWidth="1"/>
    <col min="9220" max="9220" width="47.6640625" style="15" customWidth="1"/>
    <col min="9221" max="9221" width="15.6640625" style="15" customWidth="1"/>
    <col min="9222" max="9222" width="18.5" style="15" customWidth="1"/>
    <col min="9223" max="9473" width="15.6640625" style="15"/>
    <col min="9474" max="9474" width="5.1640625" style="15" customWidth="1"/>
    <col min="9475" max="9475" width="43.1640625" style="15" customWidth="1"/>
    <col min="9476" max="9476" width="47.6640625" style="15" customWidth="1"/>
    <col min="9477" max="9477" width="15.6640625" style="15" customWidth="1"/>
    <col min="9478" max="9478" width="18.5" style="15" customWidth="1"/>
    <col min="9479" max="9729" width="15.6640625" style="15"/>
    <col min="9730" max="9730" width="5.1640625" style="15" customWidth="1"/>
    <col min="9731" max="9731" width="43.1640625" style="15" customWidth="1"/>
    <col min="9732" max="9732" width="47.6640625" style="15" customWidth="1"/>
    <col min="9733" max="9733" width="15.6640625" style="15" customWidth="1"/>
    <col min="9734" max="9734" width="18.5" style="15" customWidth="1"/>
    <col min="9735" max="9985" width="15.6640625" style="15"/>
    <col min="9986" max="9986" width="5.1640625" style="15" customWidth="1"/>
    <col min="9987" max="9987" width="43.1640625" style="15" customWidth="1"/>
    <col min="9988" max="9988" width="47.6640625" style="15" customWidth="1"/>
    <col min="9989" max="9989" width="15.6640625" style="15" customWidth="1"/>
    <col min="9990" max="9990" width="18.5" style="15" customWidth="1"/>
    <col min="9991" max="10241" width="15.6640625" style="15"/>
    <col min="10242" max="10242" width="5.1640625" style="15" customWidth="1"/>
    <col min="10243" max="10243" width="43.1640625" style="15" customWidth="1"/>
    <col min="10244" max="10244" width="47.6640625" style="15" customWidth="1"/>
    <col min="10245" max="10245" width="15.6640625" style="15" customWidth="1"/>
    <col min="10246" max="10246" width="18.5" style="15" customWidth="1"/>
    <col min="10247" max="10497" width="15.6640625" style="15"/>
    <col min="10498" max="10498" width="5.1640625" style="15" customWidth="1"/>
    <col min="10499" max="10499" width="43.1640625" style="15" customWidth="1"/>
    <col min="10500" max="10500" width="47.6640625" style="15" customWidth="1"/>
    <col min="10501" max="10501" width="15.6640625" style="15" customWidth="1"/>
    <col min="10502" max="10502" width="18.5" style="15" customWidth="1"/>
    <col min="10503" max="10753" width="15.6640625" style="15"/>
    <col min="10754" max="10754" width="5.1640625" style="15" customWidth="1"/>
    <col min="10755" max="10755" width="43.1640625" style="15" customWidth="1"/>
    <col min="10756" max="10756" width="47.6640625" style="15" customWidth="1"/>
    <col min="10757" max="10757" width="15.6640625" style="15" customWidth="1"/>
    <col min="10758" max="10758" width="18.5" style="15" customWidth="1"/>
    <col min="10759" max="11009" width="15.6640625" style="15"/>
    <col min="11010" max="11010" width="5.1640625" style="15" customWidth="1"/>
    <col min="11011" max="11011" width="43.1640625" style="15" customWidth="1"/>
    <col min="11012" max="11012" width="47.6640625" style="15" customWidth="1"/>
    <col min="11013" max="11013" width="15.6640625" style="15" customWidth="1"/>
    <col min="11014" max="11014" width="18.5" style="15" customWidth="1"/>
    <col min="11015" max="11265" width="15.6640625" style="15"/>
    <col min="11266" max="11266" width="5.1640625" style="15" customWidth="1"/>
    <col min="11267" max="11267" width="43.1640625" style="15" customWidth="1"/>
    <col min="11268" max="11268" width="47.6640625" style="15" customWidth="1"/>
    <col min="11269" max="11269" width="15.6640625" style="15" customWidth="1"/>
    <col min="11270" max="11270" width="18.5" style="15" customWidth="1"/>
    <col min="11271" max="11521" width="15.6640625" style="15"/>
    <col min="11522" max="11522" width="5.1640625" style="15" customWidth="1"/>
    <col min="11523" max="11523" width="43.1640625" style="15" customWidth="1"/>
    <col min="11524" max="11524" width="47.6640625" style="15" customWidth="1"/>
    <col min="11525" max="11525" width="15.6640625" style="15" customWidth="1"/>
    <col min="11526" max="11526" width="18.5" style="15" customWidth="1"/>
    <col min="11527" max="11777" width="15.6640625" style="15"/>
    <col min="11778" max="11778" width="5.1640625" style="15" customWidth="1"/>
    <col min="11779" max="11779" width="43.1640625" style="15" customWidth="1"/>
    <col min="11780" max="11780" width="47.6640625" style="15" customWidth="1"/>
    <col min="11781" max="11781" width="15.6640625" style="15" customWidth="1"/>
    <col min="11782" max="11782" width="18.5" style="15" customWidth="1"/>
    <col min="11783" max="12033" width="15.6640625" style="15"/>
    <col min="12034" max="12034" width="5.1640625" style="15" customWidth="1"/>
    <col min="12035" max="12035" width="43.1640625" style="15" customWidth="1"/>
    <col min="12036" max="12036" width="47.6640625" style="15" customWidth="1"/>
    <col min="12037" max="12037" width="15.6640625" style="15" customWidth="1"/>
    <col min="12038" max="12038" width="18.5" style="15" customWidth="1"/>
    <col min="12039" max="12289" width="15.6640625" style="15"/>
    <col min="12290" max="12290" width="5.1640625" style="15" customWidth="1"/>
    <col min="12291" max="12291" width="43.1640625" style="15" customWidth="1"/>
    <col min="12292" max="12292" width="47.6640625" style="15" customWidth="1"/>
    <col min="12293" max="12293" width="15.6640625" style="15" customWidth="1"/>
    <col min="12294" max="12294" width="18.5" style="15" customWidth="1"/>
    <col min="12295" max="12545" width="15.6640625" style="15"/>
    <col min="12546" max="12546" width="5.1640625" style="15" customWidth="1"/>
    <col min="12547" max="12547" width="43.1640625" style="15" customWidth="1"/>
    <col min="12548" max="12548" width="47.6640625" style="15" customWidth="1"/>
    <col min="12549" max="12549" width="15.6640625" style="15" customWidth="1"/>
    <col min="12550" max="12550" width="18.5" style="15" customWidth="1"/>
    <col min="12551" max="12801" width="15.6640625" style="15"/>
    <col min="12802" max="12802" width="5.1640625" style="15" customWidth="1"/>
    <col min="12803" max="12803" width="43.1640625" style="15" customWidth="1"/>
    <col min="12804" max="12804" width="47.6640625" style="15" customWidth="1"/>
    <col min="12805" max="12805" width="15.6640625" style="15" customWidth="1"/>
    <col min="12806" max="12806" width="18.5" style="15" customWidth="1"/>
    <col min="12807" max="13057" width="15.6640625" style="15"/>
    <col min="13058" max="13058" width="5.1640625" style="15" customWidth="1"/>
    <col min="13059" max="13059" width="43.1640625" style="15" customWidth="1"/>
    <col min="13060" max="13060" width="47.6640625" style="15" customWidth="1"/>
    <col min="13061" max="13061" width="15.6640625" style="15" customWidth="1"/>
    <col min="13062" max="13062" width="18.5" style="15" customWidth="1"/>
    <col min="13063" max="13313" width="15.6640625" style="15"/>
    <col min="13314" max="13314" width="5.1640625" style="15" customWidth="1"/>
    <col min="13315" max="13315" width="43.1640625" style="15" customWidth="1"/>
    <col min="13316" max="13316" width="47.6640625" style="15" customWidth="1"/>
    <col min="13317" max="13317" width="15.6640625" style="15" customWidth="1"/>
    <col min="13318" max="13318" width="18.5" style="15" customWidth="1"/>
    <col min="13319" max="13569" width="15.6640625" style="15"/>
    <col min="13570" max="13570" width="5.1640625" style="15" customWidth="1"/>
    <col min="13571" max="13571" width="43.1640625" style="15" customWidth="1"/>
    <col min="13572" max="13572" width="47.6640625" style="15" customWidth="1"/>
    <col min="13573" max="13573" width="15.6640625" style="15" customWidth="1"/>
    <col min="13574" max="13574" width="18.5" style="15" customWidth="1"/>
    <col min="13575" max="13825" width="15.6640625" style="15"/>
    <col min="13826" max="13826" width="5.1640625" style="15" customWidth="1"/>
    <col min="13827" max="13827" width="43.1640625" style="15" customWidth="1"/>
    <col min="13828" max="13828" width="47.6640625" style="15" customWidth="1"/>
    <col min="13829" max="13829" width="15.6640625" style="15" customWidth="1"/>
    <col min="13830" max="13830" width="18.5" style="15" customWidth="1"/>
    <col min="13831" max="14081" width="15.6640625" style="15"/>
    <col min="14082" max="14082" width="5.1640625" style="15" customWidth="1"/>
    <col min="14083" max="14083" width="43.1640625" style="15" customWidth="1"/>
    <col min="14084" max="14084" width="47.6640625" style="15" customWidth="1"/>
    <col min="14085" max="14085" width="15.6640625" style="15" customWidth="1"/>
    <col min="14086" max="14086" width="18.5" style="15" customWidth="1"/>
    <col min="14087" max="14337" width="15.6640625" style="15"/>
    <col min="14338" max="14338" width="5.1640625" style="15" customWidth="1"/>
    <col min="14339" max="14339" width="43.1640625" style="15" customWidth="1"/>
    <col min="14340" max="14340" width="47.6640625" style="15" customWidth="1"/>
    <col min="14341" max="14341" width="15.6640625" style="15" customWidth="1"/>
    <col min="14342" max="14342" width="18.5" style="15" customWidth="1"/>
    <col min="14343" max="14593" width="15.6640625" style="15"/>
    <col min="14594" max="14594" width="5.1640625" style="15" customWidth="1"/>
    <col min="14595" max="14595" width="43.1640625" style="15" customWidth="1"/>
    <col min="14596" max="14596" width="47.6640625" style="15" customWidth="1"/>
    <col min="14597" max="14597" width="15.6640625" style="15" customWidth="1"/>
    <col min="14598" max="14598" width="18.5" style="15" customWidth="1"/>
    <col min="14599" max="14849" width="15.6640625" style="15"/>
    <col min="14850" max="14850" width="5.1640625" style="15" customWidth="1"/>
    <col min="14851" max="14851" width="43.1640625" style="15" customWidth="1"/>
    <col min="14852" max="14852" width="47.6640625" style="15" customWidth="1"/>
    <col min="14853" max="14853" width="15.6640625" style="15" customWidth="1"/>
    <col min="14854" max="14854" width="18.5" style="15" customWidth="1"/>
    <col min="14855" max="15105" width="15.6640625" style="15"/>
    <col min="15106" max="15106" width="5.1640625" style="15" customWidth="1"/>
    <col min="15107" max="15107" width="43.1640625" style="15" customWidth="1"/>
    <col min="15108" max="15108" width="47.6640625" style="15" customWidth="1"/>
    <col min="15109" max="15109" width="15.6640625" style="15" customWidth="1"/>
    <col min="15110" max="15110" width="18.5" style="15" customWidth="1"/>
    <col min="15111" max="15361" width="15.6640625" style="15"/>
    <col min="15362" max="15362" width="5.1640625" style="15" customWidth="1"/>
    <col min="15363" max="15363" width="43.1640625" style="15" customWidth="1"/>
    <col min="15364" max="15364" width="47.6640625" style="15" customWidth="1"/>
    <col min="15365" max="15365" width="15.6640625" style="15" customWidth="1"/>
    <col min="15366" max="15366" width="18.5" style="15" customWidth="1"/>
    <col min="15367" max="15617" width="15.6640625" style="15"/>
    <col min="15618" max="15618" width="5.1640625" style="15" customWidth="1"/>
    <col min="15619" max="15619" width="43.1640625" style="15" customWidth="1"/>
    <col min="15620" max="15620" width="47.6640625" style="15" customWidth="1"/>
    <col min="15621" max="15621" width="15.6640625" style="15" customWidth="1"/>
    <col min="15622" max="15622" width="18.5" style="15" customWidth="1"/>
    <col min="15623" max="15873" width="15.6640625" style="15"/>
    <col min="15874" max="15874" width="5.1640625" style="15" customWidth="1"/>
    <col min="15875" max="15875" width="43.1640625" style="15" customWidth="1"/>
    <col min="15876" max="15876" width="47.6640625" style="15" customWidth="1"/>
    <col min="15877" max="15877" width="15.6640625" style="15" customWidth="1"/>
    <col min="15878" max="15878" width="18.5" style="15" customWidth="1"/>
    <col min="15879" max="16129" width="15.6640625" style="15"/>
    <col min="16130" max="16130" width="5.1640625" style="15" customWidth="1"/>
    <col min="16131" max="16131" width="43.1640625" style="15" customWidth="1"/>
    <col min="16132" max="16132" width="47.6640625" style="15" customWidth="1"/>
    <col min="16133" max="16133" width="15.6640625" style="15" customWidth="1"/>
    <col min="16134" max="16134" width="18.5" style="15" customWidth="1"/>
    <col min="16135" max="16384" width="15.6640625" style="15"/>
  </cols>
  <sheetData>
    <row r="1" spans="1:7">
      <c r="C1" s="42"/>
      <c r="D1" s="42"/>
      <c r="E1" s="42"/>
      <c r="F1" s="42" t="s">
        <v>97</v>
      </c>
    </row>
    <row r="2" spans="1:7">
      <c r="C2" s="42"/>
      <c r="D2" s="42"/>
      <c r="E2" s="43"/>
      <c r="F2" s="42" t="s">
        <v>160</v>
      </c>
    </row>
    <row r="3" spans="1:7">
      <c r="C3" s="44"/>
      <c r="D3" s="44"/>
      <c r="E3" s="44"/>
      <c r="F3" s="44" t="s">
        <v>33</v>
      </c>
    </row>
    <row r="4" spans="1:7" ht="14.25" customHeight="1">
      <c r="C4" s="19"/>
      <c r="D4" s="19"/>
      <c r="E4" s="18"/>
      <c r="F4" s="20"/>
      <c r="G4" s="20"/>
    </row>
    <row r="5" spans="1:7" ht="103.5" customHeight="1">
      <c r="A5" s="74"/>
      <c r="B5" s="293" t="s">
        <v>154</v>
      </c>
      <c r="C5" s="293"/>
      <c r="D5" s="293"/>
      <c r="E5" s="293"/>
      <c r="F5" s="293"/>
      <c r="G5" s="21"/>
    </row>
    <row r="6" spans="1:7" ht="32.25" customHeight="1">
      <c r="A6" s="74"/>
      <c r="B6" s="80"/>
      <c r="C6" s="80"/>
      <c r="D6" s="80"/>
      <c r="E6" s="80"/>
      <c r="F6" s="77" t="s">
        <v>29</v>
      </c>
    </row>
    <row r="7" spans="1:7" ht="28.5" customHeight="1">
      <c r="A7" s="74"/>
      <c r="B7" s="294" t="s">
        <v>93</v>
      </c>
      <c r="C7" s="297" t="s">
        <v>94</v>
      </c>
      <c r="D7" s="298"/>
      <c r="E7" s="298"/>
      <c r="F7" s="299"/>
    </row>
    <row r="8" spans="1:7" ht="44.25" customHeight="1">
      <c r="A8" s="74"/>
      <c r="B8" s="294"/>
      <c r="C8" s="297" t="s">
        <v>110</v>
      </c>
      <c r="D8" s="298"/>
      <c r="E8" s="298"/>
      <c r="F8" s="299"/>
    </row>
    <row r="9" spans="1:7" ht="17.25">
      <c r="A9" s="74"/>
      <c r="B9" s="295"/>
      <c r="C9" s="81" t="s">
        <v>134</v>
      </c>
      <c r="D9" s="81" t="s">
        <v>134</v>
      </c>
      <c r="E9" s="296" t="s">
        <v>135</v>
      </c>
      <c r="F9" s="294" t="s">
        <v>122</v>
      </c>
    </row>
    <row r="10" spans="1:7" ht="17.25">
      <c r="A10" s="74"/>
      <c r="B10" s="295"/>
      <c r="C10" s="82" t="s">
        <v>133</v>
      </c>
      <c r="D10" s="82" t="s">
        <v>95</v>
      </c>
      <c r="E10" s="296"/>
      <c r="F10" s="294"/>
    </row>
    <row r="11" spans="1:7" ht="17.25">
      <c r="A11" s="74"/>
      <c r="B11" s="83" t="s">
        <v>3</v>
      </c>
      <c r="C11" s="84">
        <f t="shared" ref="C11:F11" si="0">C13</f>
        <v>220000</v>
      </c>
      <c r="D11" s="84">
        <f t="shared" ref="D11" si="1">D13</f>
        <v>236800</v>
      </c>
      <c r="E11" s="84">
        <f t="shared" si="0"/>
        <v>236800</v>
      </c>
      <c r="F11" s="84">
        <f t="shared" si="0"/>
        <v>236800</v>
      </c>
    </row>
    <row r="12" spans="1:7" ht="17.25">
      <c r="A12" s="74"/>
      <c r="B12" s="83" t="s">
        <v>2</v>
      </c>
      <c r="C12" s="83"/>
      <c r="D12" s="263"/>
      <c r="E12" s="83"/>
      <c r="F12" s="83"/>
    </row>
    <row r="13" spans="1:7" ht="17.25">
      <c r="A13" s="74"/>
      <c r="B13" s="85" t="s">
        <v>115</v>
      </c>
      <c r="C13" s="84">
        <f t="shared" ref="C13:F13" si="2">C15</f>
        <v>220000</v>
      </c>
      <c r="D13" s="84">
        <f t="shared" ref="D13" si="3">D15</f>
        <v>236800</v>
      </c>
      <c r="E13" s="84">
        <f t="shared" si="2"/>
        <v>236800</v>
      </c>
      <c r="F13" s="84">
        <f t="shared" si="2"/>
        <v>236800</v>
      </c>
    </row>
    <row r="14" spans="1:7" ht="17.25">
      <c r="A14" s="74"/>
      <c r="B14" s="83" t="s">
        <v>2</v>
      </c>
      <c r="C14" s="83"/>
      <c r="D14" s="263"/>
      <c r="E14" s="83"/>
      <c r="F14" s="83"/>
    </row>
    <row r="15" spans="1:7" ht="17.25">
      <c r="A15" s="74"/>
      <c r="B15" s="85" t="s">
        <v>96</v>
      </c>
      <c r="C15" s="84">
        <f>C17</f>
        <v>220000</v>
      </c>
      <c r="D15" s="84">
        <f>D17</f>
        <v>236800</v>
      </c>
      <c r="E15" s="84">
        <f t="shared" ref="E15:F15" si="4">E17</f>
        <v>236800</v>
      </c>
      <c r="F15" s="84">
        <f t="shared" si="4"/>
        <v>236800</v>
      </c>
    </row>
    <row r="16" spans="1:7" ht="17.25">
      <c r="A16" s="74"/>
      <c r="B16" s="83" t="s">
        <v>2</v>
      </c>
      <c r="C16" s="83"/>
      <c r="D16" s="224"/>
      <c r="E16" s="83"/>
      <c r="F16" s="83"/>
    </row>
    <row r="17" spans="1:6" ht="69">
      <c r="A17" s="74"/>
      <c r="B17" s="86" t="s">
        <v>132</v>
      </c>
      <c r="C17" s="84">
        <f>'6'!G10</f>
        <v>220000</v>
      </c>
      <c r="D17" s="84">
        <f>'6'!H10</f>
        <v>236800</v>
      </c>
      <c r="E17" s="84">
        <f>'6'!I10</f>
        <v>236800</v>
      </c>
      <c r="F17" s="84">
        <f>'6'!J10</f>
        <v>236800</v>
      </c>
    </row>
  </sheetData>
  <mergeCells count="6">
    <mergeCell ref="B5:F5"/>
    <mergeCell ref="B7:B10"/>
    <mergeCell ref="E9:E10"/>
    <mergeCell ref="F9:F10"/>
    <mergeCell ref="C7:F7"/>
    <mergeCell ref="C8:F8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C7" sqref="C7"/>
    </sheetView>
  </sheetViews>
  <sheetFormatPr defaultColWidth="10.6640625" defaultRowHeight="13.5"/>
  <cols>
    <col min="1" max="1" width="16.6640625" style="31" customWidth="1"/>
    <col min="2" max="2" width="76" style="31" customWidth="1"/>
    <col min="3" max="3" width="40.33203125" style="31" customWidth="1"/>
    <col min="4" max="4" width="10.6640625" style="31"/>
    <col min="5" max="5" width="14.33203125" style="31" bestFit="1" customWidth="1"/>
    <col min="6" max="16384" width="10.6640625" style="31"/>
  </cols>
  <sheetData>
    <row r="1" spans="1:15" ht="17.25">
      <c r="A1" s="29"/>
      <c r="B1" s="30"/>
      <c r="C1" s="42" t="s">
        <v>60</v>
      </c>
      <c r="D1" s="33"/>
      <c r="E1" s="33"/>
    </row>
    <row r="2" spans="1:15">
      <c r="A2" s="292"/>
      <c r="B2" s="292"/>
      <c r="C2" s="42" t="s">
        <v>153</v>
      </c>
    </row>
    <row r="3" spans="1:15">
      <c r="A3" s="30"/>
      <c r="B3" s="30"/>
      <c r="C3" s="44" t="s">
        <v>33</v>
      </c>
    </row>
    <row r="4" spans="1:15" ht="17.25">
      <c r="A4" s="30"/>
      <c r="B4" s="30"/>
      <c r="C4" s="33"/>
    </row>
    <row r="5" spans="1:15" ht="63.75" customHeight="1">
      <c r="A5" s="302" t="s">
        <v>155</v>
      </c>
      <c r="B5" s="302"/>
      <c r="C5" s="302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5" ht="14.25" customHeight="1">
      <c r="A6" s="87"/>
      <c r="B6" s="88"/>
      <c r="C6" s="77" t="s">
        <v>29</v>
      </c>
      <c r="D6" s="27"/>
      <c r="E6" s="27"/>
      <c r="F6" s="15"/>
      <c r="G6" s="15"/>
      <c r="H6" s="15"/>
      <c r="I6" s="15"/>
      <c r="J6" s="15"/>
      <c r="K6" s="15"/>
      <c r="L6" s="15"/>
      <c r="M6" s="15"/>
    </row>
    <row r="7" spans="1:15" ht="69">
      <c r="A7" s="303" t="s">
        <v>0</v>
      </c>
      <c r="B7" s="303" t="s">
        <v>7</v>
      </c>
      <c r="C7" s="32" t="s">
        <v>34</v>
      </c>
      <c r="D7" s="27"/>
      <c r="E7" s="27"/>
      <c r="F7" s="15"/>
      <c r="G7" s="15"/>
      <c r="H7" s="15"/>
      <c r="I7" s="15"/>
      <c r="J7" s="15"/>
      <c r="K7" s="15"/>
      <c r="L7" s="15"/>
      <c r="M7" s="15"/>
    </row>
    <row r="8" spans="1:15" ht="17.25">
      <c r="A8" s="304"/>
      <c r="B8" s="304"/>
      <c r="C8" s="32" t="s">
        <v>35</v>
      </c>
      <c r="D8" s="27"/>
      <c r="E8" s="15"/>
      <c r="F8" s="15"/>
      <c r="G8" s="15"/>
      <c r="H8" s="15"/>
      <c r="I8" s="15"/>
      <c r="J8" s="15"/>
      <c r="K8" s="15"/>
      <c r="L8" s="15"/>
      <c r="M8" s="15"/>
    </row>
    <row r="9" spans="1:15" ht="17.25">
      <c r="A9" s="300" t="s">
        <v>36</v>
      </c>
      <c r="B9" s="301"/>
      <c r="C9" s="89">
        <f>SUM(C10:C11)</f>
        <v>236800</v>
      </c>
      <c r="D9" s="15"/>
      <c r="E9" s="72"/>
      <c r="F9" s="15"/>
      <c r="G9" s="15"/>
      <c r="H9" s="15"/>
      <c r="I9" s="15"/>
      <c r="J9" s="15"/>
      <c r="K9" s="15"/>
      <c r="L9" s="15"/>
      <c r="M9" s="15"/>
    </row>
    <row r="10" spans="1:15" ht="51.75">
      <c r="A10" s="90">
        <v>1057</v>
      </c>
      <c r="B10" s="181" t="s">
        <v>123</v>
      </c>
      <c r="C10" s="89">
        <f>'6'!J19</f>
        <v>16800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5" ht="17.25">
      <c r="A11" s="91">
        <v>1120</v>
      </c>
      <c r="B11" s="113" t="s">
        <v>119</v>
      </c>
      <c r="C11" s="92">
        <f>'6'!J38</f>
        <v>220000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5">
      <c r="A12" s="15"/>
      <c r="B12" s="15"/>
      <c r="C12" s="2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>
      <c r="A14" s="15"/>
      <c r="B14" s="2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">
      <c r="A15" s="15"/>
      <c r="B15" s="2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">
      <c r="A16" s="15"/>
      <c r="B16" s="25"/>
      <c r="C16" s="2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</row>
    <row r="60" spans="1: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</row>
    <row r="61" spans="1: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</row>
    <row r="62" spans="1: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</row>
    <row r="63" spans="1: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1: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1: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</sheetData>
  <mergeCells count="5">
    <mergeCell ref="A9:B9"/>
    <mergeCell ref="A2:B2"/>
    <mergeCell ref="A5:C5"/>
    <mergeCell ref="A7:A8"/>
    <mergeCell ref="B7:B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workbookViewId="0">
      <selection activeCell="G7" sqref="G7:H7"/>
    </sheetView>
  </sheetViews>
  <sheetFormatPr defaultRowHeight="13.5"/>
  <cols>
    <col min="1" max="1" width="11.33203125" style="1" customWidth="1"/>
    <col min="2" max="2" width="13.1640625" style="1" customWidth="1"/>
    <col min="3" max="3" width="70.5" style="1" customWidth="1"/>
    <col min="4" max="4" width="20.33203125" style="1" customWidth="1"/>
    <col min="5" max="5" width="17.5" style="1" customWidth="1"/>
    <col min="6" max="6" width="18.1640625" style="1" customWidth="1"/>
    <col min="7" max="7" width="21.6640625" style="1" customWidth="1"/>
    <col min="8" max="8" width="20.5" style="1" customWidth="1"/>
    <col min="9" max="9" width="12.83203125" style="1" bestFit="1" customWidth="1"/>
    <col min="10" max="10" width="9.33203125" style="1"/>
    <col min="11" max="11" width="17.83203125" style="1" bestFit="1" customWidth="1"/>
    <col min="12" max="16384" width="9.33203125" style="1"/>
  </cols>
  <sheetData>
    <row r="1" spans="1:44">
      <c r="D1" s="34"/>
      <c r="E1" s="34"/>
      <c r="F1" s="45"/>
      <c r="G1" s="45"/>
      <c r="H1" s="42" t="s">
        <v>82</v>
      </c>
      <c r="I1" s="35"/>
    </row>
    <row r="2" spans="1:44">
      <c r="D2" s="45"/>
      <c r="E2" s="45"/>
      <c r="F2" s="45"/>
      <c r="G2" s="45"/>
      <c r="H2" s="42" t="s">
        <v>160</v>
      </c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</row>
    <row r="3" spans="1:44">
      <c r="D3" s="45"/>
      <c r="E3" s="45"/>
      <c r="F3" s="45"/>
      <c r="G3" s="45"/>
      <c r="H3" s="44" t="s">
        <v>33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>
      <c r="D4" s="305"/>
      <c r="E4" s="305"/>
      <c r="F4" s="305"/>
      <c r="G4" s="35"/>
      <c r="H4" s="35"/>
      <c r="I4" s="35"/>
    </row>
    <row r="5" spans="1:44">
      <c r="D5" s="305"/>
      <c r="E5" s="305"/>
      <c r="F5" s="305"/>
      <c r="G5" s="35"/>
      <c r="H5" s="35"/>
      <c r="I5" s="35"/>
    </row>
    <row r="6" spans="1:44" ht="54.75" customHeight="1">
      <c r="A6" s="306" t="s">
        <v>164</v>
      </c>
      <c r="B6" s="306"/>
      <c r="C6" s="306"/>
      <c r="D6" s="306"/>
      <c r="E6" s="306"/>
      <c r="F6" s="306"/>
      <c r="G6" s="306"/>
      <c r="H6" s="306"/>
      <c r="I6" s="37"/>
    </row>
    <row r="7" spans="1:44" ht="17.25">
      <c r="A7" s="3"/>
      <c r="B7" s="93"/>
      <c r="C7" s="93"/>
      <c r="D7" s="93"/>
      <c r="E7" s="93"/>
      <c r="F7" s="93"/>
      <c r="G7" s="307" t="s">
        <v>29</v>
      </c>
      <c r="H7" s="307"/>
      <c r="I7" s="37"/>
    </row>
    <row r="8" spans="1:44" ht="45.75" customHeight="1">
      <c r="A8" s="308" t="s">
        <v>37</v>
      </c>
      <c r="B8" s="308"/>
      <c r="C8" s="309" t="s">
        <v>38</v>
      </c>
      <c r="D8" s="309" t="s">
        <v>36</v>
      </c>
      <c r="E8" s="310" t="s">
        <v>39</v>
      </c>
      <c r="F8" s="310"/>
      <c r="G8" s="310"/>
      <c r="H8" s="310"/>
      <c r="I8" s="37"/>
    </row>
    <row r="9" spans="1:44" ht="17.25">
      <c r="A9" s="308"/>
      <c r="B9" s="308"/>
      <c r="C9" s="309"/>
      <c r="D9" s="309"/>
      <c r="E9" s="309" t="s">
        <v>40</v>
      </c>
      <c r="F9" s="309"/>
      <c r="G9" s="309"/>
      <c r="H9" s="309"/>
    </row>
    <row r="10" spans="1:44" ht="138">
      <c r="A10" s="94" t="s">
        <v>9</v>
      </c>
      <c r="B10" s="94" t="s">
        <v>1</v>
      </c>
      <c r="C10" s="309"/>
      <c r="D10" s="309"/>
      <c r="E10" s="95" t="s">
        <v>78</v>
      </c>
      <c r="F10" s="107" t="s">
        <v>79</v>
      </c>
      <c r="G10" s="95" t="s">
        <v>80</v>
      </c>
      <c r="H10" s="32" t="s">
        <v>81</v>
      </c>
    </row>
    <row r="11" spans="1:44" ht="17.25">
      <c r="A11" s="96"/>
      <c r="B11" s="96"/>
      <c r="C11" s="97" t="s">
        <v>36</v>
      </c>
      <c r="D11" s="98">
        <f>D13</f>
        <v>220000</v>
      </c>
      <c r="E11" s="98">
        <f t="shared" ref="E11:H11" si="0">E13</f>
        <v>0</v>
      </c>
      <c r="F11" s="98">
        <f t="shared" si="0"/>
        <v>0</v>
      </c>
      <c r="G11" s="98">
        <f t="shared" si="0"/>
        <v>0</v>
      </c>
      <c r="H11" s="98">
        <f t="shared" si="0"/>
        <v>220000</v>
      </c>
      <c r="K11" s="208"/>
    </row>
    <row r="12" spans="1:44" ht="17.25">
      <c r="A12" s="96"/>
      <c r="B12" s="96"/>
      <c r="C12" s="99" t="s">
        <v>2</v>
      </c>
      <c r="D12" s="100"/>
      <c r="E12" s="100"/>
      <c r="F12" s="100"/>
      <c r="G12" s="100"/>
      <c r="H12" s="100"/>
    </row>
    <row r="13" spans="1:44" ht="17.25">
      <c r="A13" s="101"/>
      <c r="B13" s="101"/>
      <c r="C13" s="102" t="s">
        <v>41</v>
      </c>
      <c r="D13" s="103">
        <f>+D15</f>
        <v>220000</v>
      </c>
      <c r="E13" s="103">
        <f t="shared" ref="E13:H13" si="1">+E15</f>
        <v>0</v>
      </c>
      <c r="F13" s="103">
        <f t="shared" si="1"/>
        <v>0</v>
      </c>
      <c r="G13" s="103">
        <f t="shared" si="1"/>
        <v>0</v>
      </c>
      <c r="H13" s="103">
        <f t="shared" si="1"/>
        <v>220000</v>
      </c>
    </row>
    <row r="14" spans="1:44" ht="17.25">
      <c r="A14" s="101"/>
      <c r="B14" s="101"/>
      <c r="C14" s="104" t="s">
        <v>32</v>
      </c>
      <c r="D14" s="103"/>
      <c r="E14" s="103"/>
      <c r="F14" s="103"/>
      <c r="G14" s="103"/>
      <c r="H14" s="103"/>
    </row>
    <row r="15" spans="1:44" ht="69">
      <c r="A15" s="105">
        <v>1120</v>
      </c>
      <c r="B15" s="105">
        <v>31001</v>
      </c>
      <c r="C15" s="106" t="s">
        <v>148</v>
      </c>
      <c r="D15" s="103">
        <f>E15+F15+G15+H15</f>
        <v>220000</v>
      </c>
      <c r="E15" s="103"/>
      <c r="F15" s="103"/>
      <c r="G15" s="103"/>
      <c r="H15" s="103">
        <f>'6'!J38</f>
        <v>220000</v>
      </c>
    </row>
  </sheetData>
  <mergeCells count="9">
    <mergeCell ref="D4:F4"/>
    <mergeCell ref="D5:F5"/>
    <mergeCell ref="A6:H6"/>
    <mergeCell ref="G7:H7"/>
    <mergeCell ref="A8:B9"/>
    <mergeCell ref="C8:C10"/>
    <mergeCell ref="D8:D10"/>
    <mergeCell ref="E8:H8"/>
    <mergeCell ref="E9:H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A7" sqref="A7"/>
    </sheetView>
  </sheetViews>
  <sheetFormatPr defaultRowHeight="12.75"/>
  <cols>
    <col min="1" max="1" width="11.6640625" style="4" customWidth="1"/>
    <col min="2" max="2" width="12.1640625" style="4" customWidth="1"/>
    <col min="3" max="3" width="80.83203125" style="4" customWidth="1"/>
    <col min="4" max="5" width="19.1640625" style="4" customWidth="1"/>
    <col min="6" max="7" width="18.5" style="4" customWidth="1"/>
    <col min="8" max="8" width="19.1640625" style="4" customWidth="1"/>
    <col min="9" max="9" width="9.33203125" style="4"/>
    <col min="10" max="10" width="11.83203125" style="4" bestFit="1" customWidth="1"/>
    <col min="11" max="16384" width="9.33203125" style="4"/>
  </cols>
  <sheetData>
    <row r="1" spans="1:9" ht="13.5">
      <c r="A1" s="5"/>
      <c r="B1" s="5"/>
      <c r="C1" s="5"/>
      <c r="D1" s="5"/>
      <c r="E1" s="5"/>
      <c r="F1" s="5"/>
      <c r="G1" s="5"/>
      <c r="H1" s="5"/>
    </row>
    <row r="2" spans="1:9" ht="13.5" customHeight="1">
      <c r="A2" s="5"/>
      <c r="B2" s="5"/>
      <c r="C2" s="9"/>
      <c r="D2" s="9"/>
      <c r="E2" s="9"/>
      <c r="F2" s="13"/>
      <c r="G2" s="12" t="s">
        <v>108</v>
      </c>
    </row>
    <row r="3" spans="1:9" ht="16.5" customHeight="1">
      <c r="A3" s="5"/>
      <c r="B3" s="5"/>
      <c r="C3" s="9"/>
      <c r="D3" s="9"/>
      <c r="E3" s="9"/>
      <c r="F3" s="13"/>
      <c r="G3" s="11" t="s">
        <v>168</v>
      </c>
    </row>
    <row r="4" spans="1:9" ht="16.5" customHeight="1">
      <c r="A4" s="5"/>
      <c r="B4" s="5"/>
      <c r="C4" s="9"/>
      <c r="D4" s="9"/>
      <c r="E4" s="9"/>
      <c r="F4" s="13"/>
      <c r="G4" s="11" t="s">
        <v>8</v>
      </c>
    </row>
    <row r="5" spans="1:9" ht="69" customHeight="1">
      <c r="A5" s="306" t="s">
        <v>185</v>
      </c>
      <c r="B5" s="306"/>
      <c r="C5" s="306"/>
      <c r="D5" s="306"/>
      <c r="E5" s="306"/>
      <c r="F5" s="306"/>
      <c r="G5" s="306"/>
      <c r="H5" s="8"/>
    </row>
    <row r="6" spans="1:9" ht="36.75" customHeight="1">
      <c r="A6" s="306"/>
      <c r="B6" s="306"/>
      <c r="C6" s="306"/>
      <c r="D6" s="306"/>
      <c r="E6" s="306"/>
      <c r="F6" s="306"/>
      <c r="G6" s="306"/>
      <c r="H6" s="8"/>
    </row>
    <row r="7" spans="1:9" ht="17.25">
      <c r="A7" s="108"/>
      <c r="B7" s="108"/>
      <c r="C7" s="108"/>
      <c r="D7" s="108"/>
      <c r="E7" s="108"/>
      <c r="F7" s="307" t="s">
        <v>29</v>
      </c>
      <c r="G7" s="307"/>
      <c r="H7" s="5"/>
    </row>
    <row r="8" spans="1:9" s="39" customFormat="1" ht="77.25" customHeight="1">
      <c r="A8" s="311" t="s">
        <v>44</v>
      </c>
      <c r="B8" s="311"/>
      <c r="C8" s="311" t="s">
        <v>61</v>
      </c>
      <c r="D8" s="297" t="s">
        <v>39</v>
      </c>
      <c r="E8" s="298"/>
      <c r="F8" s="298"/>
      <c r="G8" s="299"/>
    </row>
    <row r="9" spans="1:9" s="39" customFormat="1" ht="48" customHeight="1">
      <c r="A9" s="109" t="s">
        <v>49</v>
      </c>
      <c r="B9" s="109" t="s">
        <v>1</v>
      </c>
      <c r="C9" s="311"/>
      <c r="D9" s="109" t="s">
        <v>136</v>
      </c>
      <c r="E9" s="264" t="s">
        <v>42</v>
      </c>
      <c r="F9" s="110" t="s">
        <v>62</v>
      </c>
      <c r="G9" s="109" t="s">
        <v>63</v>
      </c>
    </row>
    <row r="10" spans="1:9" s="39" customFormat="1" ht="30" customHeight="1">
      <c r="A10" s="109"/>
      <c r="B10" s="312" t="s">
        <v>3</v>
      </c>
      <c r="C10" s="313"/>
      <c r="D10" s="111">
        <f>D11</f>
        <v>220000</v>
      </c>
      <c r="E10" s="111">
        <f t="shared" ref="E10:G10" si="0">E11</f>
        <v>236800</v>
      </c>
      <c r="F10" s="111">
        <f t="shared" si="0"/>
        <v>236800</v>
      </c>
      <c r="G10" s="111">
        <f t="shared" si="0"/>
        <v>236800</v>
      </c>
      <c r="I10" s="209"/>
    </row>
    <row r="11" spans="1:9" s="39" customFormat="1" ht="30" customHeight="1">
      <c r="A11" s="109"/>
      <c r="B11" s="47"/>
      <c r="C11" s="47" t="s">
        <v>23</v>
      </c>
      <c r="D11" s="111">
        <f>D24++D12</f>
        <v>220000</v>
      </c>
      <c r="E11" s="111">
        <f t="shared" ref="E11:G11" si="1">E24++E12</f>
        <v>236800</v>
      </c>
      <c r="F11" s="111">
        <f t="shared" si="1"/>
        <v>236800</v>
      </c>
      <c r="G11" s="111">
        <f t="shared" si="1"/>
        <v>236800</v>
      </c>
    </row>
    <row r="12" spans="1:9" s="39" customFormat="1" ht="17.25">
      <c r="A12" s="321">
        <v>1057</v>
      </c>
      <c r="B12" s="324"/>
      <c r="C12" s="232" t="s">
        <v>16</v>
      </c>
      <c r="D12" s="233">
        <f>D18</f>
        <v>0</v>
      </c>
      <c r="E12" s="233">
        <f t="shared" ref="E12:G12" si="2">E18</f>
        <v>16800</v>
      </c>
      <c r="F12" s="233">
        <f t="shared" si="2"/>
        <v>16800</v>
      </c>
      <c r="G12" s="233">
        <f t="shared" si="2"/>
        <v>16800</v>
      </c>
    </row>
    <row r="13" spans="1:9" s="39" customFormat="1" ht="66.75" customHeight="1">
      <c r="A13" s="322"/>
      <c r="B13" s="324"/>
      <c r="C13" s="207" t="s">
        <v>123</v>
      </c>
      <c r="D13" s="233"/>
      <c r="E13" s="233"/>
      <c r="F13" s="233"/>
      <c r="G13" s="233"/>
    </row>
    <row r="14" spans="1:9" s="39" customFormat="1" ht="17.25">
      <c r="A14" s="322"/>
      <c r="B14" s="324"/>
      <c r="C14" s="232" t="s">
        <v>17</v>
      </c>
      <c r="D14" s="232"/>
      <c r="E14" s="232"/>
      <c r="F14" s="232"/>
      <c r="G14" s="239"/>
    </row>
    <row r="15" spans="1:9" s="39" customFormat="1" ht="51.75">
      <c r="A15" s="322"/>
      <c r="B15" s="324"/>
      <c r="C15" s="207" t="s">
        <v>124</v>
      </c>
      <c r="D15" s="231"/>
      <c r="E15" s="231"/>
      <c r="F15" s="240"/>
      <c r="G15" s="239"/>
    </row>
    <row r="16" spans="1:9" s="39" customFormat="1" ht="17.25">
      <c r="A16" s="322"/>
      <c r="B16" s="324"/>
      <c r="C16" s="206" t="s">
        <v>18</v>
      </c>
      <c r="D16" s="232"/>
      <c r="E16" s="232"/>
      <c r="F16" s="232"/>
      <c r="G16" s="239"/>
    </row>
    <row r="17" spans="1:7" s="39" customFormat="1" ht="38.25" customHeight="1">
      <c r="A17" s="323"/>
      <c r="B17" s="324"/>
      <c r="C17" s="207" t="s">
        <v>125</v>
      </c>
      <c r="D17" s="231"/>
      <c r="E17" s="231"/>
      <c r="F17" s="240"/>
      <c r="G17" s="239"/>
    </row>
    <row r="18" spans="1:7" s="1" customFormat="1" ht="17.25">
      <c r="A18" s="325"/>
      <c r="B18" s="328">
        <v>11001</v>
      </c>
      <c r="C18" s="242" t="s">
        <v>19</v>
      </c>
      <c r="D18" s="233">
        <f>+'6'!G21</f>
        <v>0</v>
      </c>
      <c r="E18" s="233">
        <f>+'6'!H21</f>
        <v>16800</v>
      </c>
      <c r="F18" s="233">
        <f>+'6'!I21</f>
        <v>16800</v>
      </c>
      <c r="G18" s="233">
        <f>+'6'!J21</f>
        <v>16800</v>
      </c>
    </row>
    <row r="19" spans="1:7" s="1" customFormat="1" ht="51.75">
      <c r="A19" s="326"/>
      <c r="B19" s="329"/>
      <c r="C19" s="181" t="s">
        <v>124</v>
      </c>
      <c r="D19" s="243"/>
      <c r="E19" s="243"/>
      <c r="F19" s="243"/>
      <c r="G19" s="243"/>
    </row>
    <row r="20" spans="1:7" s="1" customFormat="1" ht="17.25">
      <c r="A20" s="326"/>
      <c r="B20" s="329"/>
      <c r="C20" s="232" t="s">
        <v>20</v>
      </c>
      <c r="D20" s="232"/>
      <c r="E20" s="232"/>
      <c r="F20" s="244"/>
      <c r="G20" s="245"/>
    </row>
    <row r="21" spans="1:7" s="1" customFormat="1" ht="49.5" customHeight="1">
      <c r="A21" s="326"/>
      <c r="B21" s="329"/>
      <c r="C21" s="240" t="s">
        <v>140</v>
      </c>
      <c r="D21" s="240"/>
      <c r="E21" s="270"/>
      <c r="F21" s="240"/>
      <c r="G21" s="246"/>
    </row>
    <row r="22" spans="1:7" s="1" customFormat="1" ht="17.25">
      <c r="A22" s="326"/>
      <c r="B22" s="329"/>
      <c r="C22" s="232" t="s">
        <v>21</v>
      </c>
      <c r="D22" s="232"/>
      <c r="E22" s="232"/>
      <c r="F22" s="244"/>
      <c r="G22" s="247"/>
    </row>
    <row r="23" spans="1:7" s="1" customFormat="1" ht="17.25">
      <c r="A23" s="327"/>
      <c r="B23" s="330"/>
      <c r="C23" s="234" t="s">
        <v>22</v>
      </c>
      <c r="D23" s="234"/>
      <c r="E23" s="234"/>
      <c r="F23" s="232"/>
      <c r="G23" s="247"/>
    </row>
    <row r="24" spans="1:7" s="39" customFormat="1" ht="15.75" customHeight="1">
      <c r="A24" s="321">
        <v>1120</v>
      </c>
      <c r="B24" s="311"/>
      <c r="C24" s="116" t="s">
        <v>16</v>
      </c>
      <c r="D24" s="117">
        <f>D31</f>
        <v>220000</v>
      </c>
      <c r="E24" s="117">
        <f t="shared" ref="E24:G24" si="3">E31</f>
        <v>220000</v>
      </c>
      <c r="F24" s="117">
        <f t="shared" si="3"/>
        <v>220000</v>
      </c>
      <c r="G24" s="117">
        <f t="shared" si="3"/>
        <v>220000</v>
      </c>
    </row>
    <row r="25" spans="1:7" s="39" customFormat="1" ht="17.25">
      <c r="A25" s="322"/>
      <c r="B25" s="311"/>
      <c r="C25" s="113" t="s">
        <v>119</v>
      </c>
      <c r="D25" s="118"/>
      <c r="E25" s="118"/>
      <c r="F25" s="211"/>
      <c r="G25" s="211"/>
    </row>
    <row r="26" spans="1:7" s="39" customFormat="1" ht="17.25">
      <c r="A26" s="322"/>
      <c r="B26" s="311"/>
      <c r="C26" s="116" t="s">
        <v>17</v>
      </c>
      <c r="D26" s="190"/>
      <c r="E26" s="232"/>
      <c r="F26" s="190"/>
      <c r="G26" s="185"/>
    </row>
    <row r="27" spans="1:7" s="39" customFormat="1" ht="34.5">
      <c r="A27" s="322"/>
      <c r="B27" s="311"/>
      <c r="C27" s="113" t="s">
        <v>120</v>
      </c>
      <c r="D27" s="114"/>
      <c r="E27" s="231"/>
      <c r="F27" s="189"/>
      <c r="G27" s="185"/>
    </row>
    <row r="28" spans="1:7" s="39" customFormat="1" ht="17.25">
      <c r="A28" s="322"/>
      <c r="B28" s="311"/>
      <c r="C28" s="116" t="s">
        <v>18</v>
      </c>
      <c r="D28" s="190"/>
      <c r="E28" s="232"/>
      <c r="F28" s="190"/>
      <c r="G28" s="185"/>
    </row>
    <row r="29" spans="1:7" s="39" customFormat="1" ht="42.75" customHeight="1">
      <c r="A29" s="323"/>
      <c r="B29" s="311"/>
      <c r="C29" s="113" t="s">
        <v>121</v>
      </c>
      <c r="D29" s="114"/>
      <c r="E29" s="231"/>
      <c r="F29" s="189"/>
      <c r="G29" s="185"/>
    </row>
    <row r="30" spans="1:7" s="1" customFormat="1" ht="17.25">
      <c r="A30" s="331"/>
      <c r="B30" s="332"/>
      <c r="C30" s="314" t="s">
        <v>10</v>
      </c>
      <c r="D30" s="315"/>
      <c r="E30" s="316"/>
      <c r="F30" s="315"/>
      <c r="G30" s="317"/>
    </row>
    <row r="31" spans="1:7" s="39" customFormat="1" ht="21.75" customHeight="1">
      <c r="A31" s="318"/>
      <c r="B31" s="321">
        <v>31001</v>
      </c>
      <c r="C31" s="190" t="s">
        <v>19</v>
      </c>
      <c r="D31" s="111">
        <f>'6'!G40</f>
        <v>220000</v>
      </c>
      <c r="E31" s="111">
        <f>'6'!H40</f>
        <v>220000</v>
      </c>
      <c r="F31" s="111">
        <f>'6'!I40</f>
        <v>220000</v>
      </c>
      <c r="G31" s="111">
        <f>'6'!J40</f>
        <v>220000</v>
      </c>
    </row>
    <row r="32" spans="1:7" s="39" customFormat="1" ht="33.75" customHeight="1">
      <c r="A32" s="319"/>
      <c r="B32" s="322"/>
      <c r="C32" s="119" t="s">
        <v>148</v>
      </c>
      <c r="D32" s="119"/>
      <c r="E32" s="204"/>
      <c r="F32" s="111"/>
      <c r="G32" s="111"/>
    </row>
    <row r="33" spans="1:8" s="39" customFormat="1" ht="17.25">
      <c r="A33" s="319"/>
      <c r="B33" s="322"/>
      <c r="C33" s="190" t="s">
        <v>20</v>
      </c>
      <c r="D33" s="190"/>
      <c r="E33" s="232"/>
      <c r="F33" s="190"/>
      <c r="G33" s="185"/>
    </row>
    <row r="34" spans="1:8" s="39" customFormat="1" ht="50.25" customHeight="1">
      <c r="A34" s="319"/>
      <c r="B34" s="322"/>
      <c r="C34" s="114" t="s">
        <v>161</v>
      </c>
      <c r="D34" s="114"/>
      <c r="E34" s="231"/>
      <c r="F34" s="189"/>
      <c r="G34" s="185"/>
    </row>
    <row r="35" spans="1:8" s="39" customFormat="1" ht="17.25">
      <c r="A35" s="319"/>
      <c r="B35" s="322"/>
      <c r="C35" s="190" t="s">
        <v>21</v>
      </c>
      <c r="D35" s="190"/>
      <c r="E35" s="232"/>
      <c r="F35" s="190"/>
      <c r="G35" s="185"/>
    </row>
    <row r="36" spans="1:8" s="39" customFormat="1" ht="34.5">
      <c r="A36" s="320"/>
      <c r="B36" s="323"/>
      <c r="C36" s="114" t="s">
        <v>64</v>
      </c>
      <c r="D36" s="114"/>
      <c r="E36" s="231"/>
      <c r="F36" s="189"/>
      <c r="G36" s="185"/>
      <c r="H36" s="46"/>
    </row>
  </sheetData>
  <mergeCells count="16">
    <mergeCell ref="C30:G30"/>
    <mergeCell ref="A31:A36"/>
    <mergeCell ref="B31:B36"/>
    <mergeCell ref="A12:A17"/>
    <mergeCell ref="B12:B17"/>
    <mergeCell ref="A18:A23"/>
    <mergeCell ref="B18:B23"/>
    <mergeCell ref="A24:A29"/>
    <mergeCell ref="B24:B29"/>
    <mergeCell ref="A30:B30"/>
    <mergeCell ref="A5:G6"/>
    <mergeCell ref="F7:G7"/>
    <mergeCell ref="A8:B8"/>
    <mergeCell ref="C8:C9"/>
    <mergeCell ref="B10:C10"/>
    <mergeCell ref="D8:G8"/>
  </mergeCells>
  <pageMargins left="0" right="0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zoomScaleSheetLayoutView="100" workbookViewId="0">
      <selection activeCell="E49" sqref="E49"/>
    </sheetView>
  </sheetViews>
  <sheetFormatPr defaultRowHeight="12.75"/>
  <cols>
    <col min="1" max="1" width="6.83203125" style="7" customWidth="1"/>
    <col min="2" max="2" width="7.33203125" style="7" customWidth="1"/>
    <col min="3" max="3" width="8.83203125" style="7" customWidth="1"/>
    <col min="4" max="4" width="7.5" style="7" customWidth="1"/>
    <col min="5" max="5" width="9.83203125" style="7" customWidth="1"/>
    <col min="6" max="6" width="83.33203125" style="7" customWidth="1"/>
    <col min="7" max="8" width="20" style="7" customWidth="1"/>
    <col min="9" max="9" width="20.5" style="7" customWidth="1"/>
    <col min="10" max="10" width="18.5" style="71" customWidth="1"/>
    <col min="11" max="11" width="14" style="7" bestFit="1" customWidth="1"/>
    <col min="12" max="12" width="15.5" style="7" bestFit="1" customWidth="1"/>
    <col min="13" max="13" width="15" style="7" bestFit="1" customWidth="1"/>
    <col min="14" max="14" width="9.33203125" style="7"/>
    <col min="15" max="15" width="14.33203125" style="7" bestFit="1" customWidth="1"/>
    <col min="16" max="16" width="13.1640625" style="7" customWidth="1"/>
    <col min="17" max="17" width="9.33203125" style="7"/>
    <col min="18" max="18" width="12.6640625" style="7" bestFit="1" customWidth="1"/>
    <col min="19" max="16384" width="9.33203125" style="7"/>
  </cols>
  <sheetData>
    <row r="1" spans="1:18" ht="14.45" customHeight="1">
      <c r="A1" s="5"/>
      <c r="B1" s="5"/>
      <c r="C1" s="5"/>
      <c r="D1" s="5"/>
      <c r="E1" s="5"/>
      <c r="G1" s="5"/>
      <c r="H1" s="5"/>
      <c r="I1" s="9"/>
      <c r="J1" s="10" t="s">
        <v>83</v>
      </c>
      <c r="K1" s="10"/>
    </row>
    <row r="2" spans="1:18" ht="14.45" customHeight="1">
      <c r="E2" s="5"/>
      <c r="G2" s="5"/>
      <c r="H2" s="5"/>
      <c r="I2" s="9"/>
      <c r="J2" s="70" t="s">
        <v>169</v>
      </c>
      <c r="K2" s="11"/>
    </row>
    <row r="3" spans="1:18" ht="14.45" customHeight="1">
      <c r="E3" s="5"/>
      <c r="G3" s="5"/>
      <c r="H3" s="5"/>
      <c r="I3" s="9"/>
      <c r="J3" s="70" t="s">
        <v>8</v>
      </c>
      <c r="K3" s="11"/>
    </row>
    <row r="4" spans="1:18" ht="14.45" customHeight="1">
      <c r="E4" s="5"/>
    </row>
    <row r="5" spans="1:18" ht="14.45" customHeight="1">
      <c r="A5" s="5"/>
      <c r="B5" s="5"/>
      <c r="C5" s="9"/>
      <c r="D5" s="9"/>
      <c r="E5" s="5"/>
    </row>
    <row r="6" spans="1:18" ht="35.25" customHeight="1">
      <c r="A6" s="306" t="s">
        <v>165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1:18" ht="14.45" customHeight="1">
      <c r="A7" s="108"/>
      <c r="B7" s="108"/>
      <c r="C7" s="108"/>
      <c r="D7" s="108"/>
      <c r="E7" s="120"/>
      <c r="F7" s="120"/>
      <c r="G7" s="120"/>
      <c r="H7" s="120"/>
      <c r="I7" s="307" t="s">
        <v>29</v>
      </c>
      <c r="J7" s="307"/>
    </row>
    <row r="8" spans="1:18" s="38" customFormat="1" ht="60" customHeight="1">
      <c r="A8" s="337" t="s">
        <v>43</v>
      </c>
      <c r="B8" s="338"/>
      <c r="C8" s="339"/>
      <c r="D8" s="333" t="s">
        <v>44</v>
      </c>
      <c r="E8" s="333"/>
      <c r="F8" s="333" t="s">
        <v>45</v>
      </c>
      <c r="G8" s="297" t="s">
        <v>39</v>
      </c>
      <c r="H8" s="298"/>
      <c r="I8" s="298"/>
      <c r="J8" s="299"/>
    </row>
    <row r="9" spans="1:18" s="38" customFormat="1" ht="51.75">
      <c r="A9" s="121" t="s">
        <v>46</v>
      </c>
      <c r="B9" s="122" t="s">
        <v>47</v>
      </c>
      <c r="C9" s="121" t="s">
        <v>48</v>
      </c>
      <c r="D9" s="123" t="s">
        <v>49</v>
      </c>
      <c r="E9" s="123" t="s">
        <v>50</v>
      </c>
      <c r="F9" s="333"/>
      <c r="G9" s="124" t="s">
        <v>137</v>
      </c>
      <c r="H9" s="124" t="s">
        <v>51</v>
      </c>
      <c r="I9" s="124" t="s">
        <v>52</v>
      </c>
      <c r="J9" s="125" t="s">
        <v>53</v>
      </c>
    </row>
    <row r="10" spans="1:18" s="38" customFormat="1" ht="17.25">
      <c r="A10" s="126"/>
      <c r="B10" s="127"/>
      <c r="C10" s="128"/>
      <c r="D10" s="127"/>
      <c r="E10" s="123"/>
      <c r="F10" s="176" t="s">
        <v>54</v>
      </c>
      <c r="G10" s="135">
        <f>+G30+G12</f>
        <v>220000</v>
      </c>
      <c r="H10" s="135">
        <f t="shared" ref="H10:J10" si="0">+H30+H12</f>
        <v>236800</v>
      </c>
      <c r="I10" s="135">
        <f t="shared" si="0"/>
        <v>236800</v>
      </c>
      <c r="J10" s="135">
        <f t="shared" si="0"/>
        <v>236800</v>
      </c>
    </row>
    <row r="11" spans="1:18" s="38" customFormat="1" ht="17.25">
      <c r="A11" s="129"/>
      <c r="B11" s="130"/>
      <c r="C11" s="131"/>
      <c r="D11" s="130"/>
      <c r="E11" s="132"/>
      <c r="F11" s="133" t="s">
        <v>55</v>
      </c>
      <c r="G11" s="177"/>
      <c r="H11" s="212"/>
      <c r="I11" s="177"/>
      <c r="J11" s="177"/>
    </row>
    <row r="12" spans="1:18" s="39" customFormat="1" ht="34.5">
      <c r="A12" s="282" t="s">
        <v>126</v>
      </c>
      <c r="B12" s="130"/>
      <c r="C12" s="134"/>
      <c r="D12" s="130"/>
      <c r="E12" s="134"/>
      <c r="F12" s="181" t="s">
        <v>127</v>
      </c>
      <c r="G12" s="212">
        <f t="shared" ref="G12:J12" si="1">G14</f>
        <v>0</v>
      </c>
      <c r="H12" s="212">
        <f t="shared" ref="H12" si="2">H14</f>
        <v>16800</v>
      </c>
      <c r="I12" s="212">
        <f t="shared" si="1"/>
        <v>16800</v>
      </c>
      <c r="J12" s="212">
        <f t="shared" si="1"/>
        <v>16800</v>
      </c>
    </row>
    <row r="13" spans="1:18" s="39" customFormat="1" ht="14.25" customHeight="1">
      <c r="A13" s="282"/>
      <c r="B13" s="249"/>
      <c r="C13" s="134"/>
      <c r="D13" s="249"/>
      <c r="E13" s="134"/>
      <c r="F13" s="200" t="s">
        <v>55</v>
      </c>
      <c r="G13" s="212"/>
      <c r="H13" s="212"/>
      <c r="I13" s="212"/>
      <c r="J13" s="212"/>
    </row>
    <row r="14" spans="1:18" s="39" customFormat="1" ht="51.75">
      <c r="A14" s="282"/>
      <c r="B14" s="340" t="s">
        <v>5</v>
      </c>
      <c r="C14" s="283"/>
      <c r="D14" s="250"/>
      <c r="E14" s="250"/>
      <c r="F14" s="281" t="s">
        <v>128</v>
      </c>
      <c r="G14" s="212">
        <f t="shared" ref="G14:J14" si="3">G16</f>
        <v>0</v>
      </c>
      <c r="H14" s="212">
        <f t="shared" ref="H14" si="4">H16</f>
        <v>16800</v>
      </c>
      <c r="I14" s="212">
        <f t="shared" si="3"/>
        <v>16800</v>
      </c>
      <c r="J14" s="212">
        <f t="shared" si="3"/>
        <v>16800</v>
      </c>
      <c r="R14" s="251"/>
    </row>
    <row r="15" spans="1:18" s="39" customFormat="1" ht="13.5" customHeight="1">
      <c r="A15" s="282"/>
      <c r="B15" s="341"/>
      <c r="C15" s="284"/>
      <c r="D15" s="252"/>
      <c r="E15" s="252"/>
      <c r="F15" s="200" t="s">
        <v>55</v>
      </c>
      <c r="G15" s="212"/>
      <c r="H15" s="212"/>
      <c r="I15" s="212"/>
      <c r="J15" s="212"/>
    </row>
    <row r="16" spans="1:18" s="39" customFormat="1" ht="17.25">
      <c r="A16" s="282"/>
      <c r="B16" s="341"/>
      <c r="C16" s="343" t="s">
        <v>126</v>
      </c>
      <c r="D16" s="250"/>
      <c r="E16" s="250"/>
      <c r="F16" s="281" t="s">
        <v>129</v>
      </c>
      <c r="G16" s="212">
        <f t="shared" ref="G16:J16" si="5">G19</f>
        <v>0</v>
      </c>
      <c r="H16" s="212">
        <f t="shared" ref="H16" si="6">H19</f>
        <v>16800</v>
      </c>
      <c r="I16" s="212">
        <f t="shared" si="5"/>
        <v>16800</v>
      </c>
      <c r="J16" s="212">
        <f t="shared" si="5"/>
        <v>16800</v>
      </c>
    </row>
    <row r="17" spans="1:10" s="39" customFormat="1" ht="13.5" customHeight="1">
      <c r="A17" s="282"/>
      <c r="B17" s="341"/>
      <c r="C17" s="344"/>
      <c r="D17" s="252"/>
      <c r="E17" s="252"/>
      <c r="F17" s="201" t="s">
        <v>55</v>
      </c>
      <c r="G17" s="212"/>
      <c r="H17" s="212"/>
      <c r="I17" s="212"/>
      <c r="J17" s="212"/>
    </row>
    <row r="18" spans="1:10" s="39" customFormat="1" ht="17.25">
      <c r="A18" s="282"/>
      <c r="B18" s="342"/>
      <c r="C18" s="345"/>
      <c r="D18" s="253"/>
      <c r="E18" s="253"/>
      <c r="F18" s="181" t="s">
        <v>31</v>
      </c>
      <c r="G18" s="212">
        <f>G19</f>
        <v>0</v>
      </c>
      <c r="H18" s="212">
        <f>H19</f>
        <v>16800</v>
      </c>
      <c r="I18" s="212">
        <f t="shared" ref="I18:J18" si="7">I19</f>
        <v>16800</v>
      </c>
      <c r="J18" s="212">
        <f t="shared" si="7"/>
        <v>16800</v>
      </c>
    </row>
    <row r="19" spans="1:10" s="210" customFormat="1" ht="51.75">
      <c r="A19" s="282"/>
      <c r="B19" s="198"/>
      <c r="C19" s="285"/>
      <c r="D19" s="130">
        <v>1057</v>
      </c>
      <c r="E19" s="346"/>
      <c r="F19" s="181" t="s">
        <v>123</v>
      </c>
      <c r="G19" s="212">
        <f>G21</f>
        <v>0</v>
      </c>
      <c r="H19" s="212">
        <f>H21</f>
        <v>16800</v>
      </c>
      <c r="I19" s="212">
        <f t="shared" ref="I19:J19" si="8">I21</f>
        <v>16800</v>
      </c>
      <c r="J19" s="212">
        <f t="shared" si="8"/>
        <v>16800</v>
      </c>
    </row>
    <row r="20" spans="1:10" s="210" customFormat="1" ht="17.25">
      <c r="A20" s="248"/>
      <c r="B20" s="213"/>
      <c r="C20" s="254"/>
      <c r="D20" s="130"/>
      <c r="E20" s="346"/>
      <c r="F20" s="139" t="s">
        <v>4</v>
      </c>
      <c r="G20" s="212"/>
      <c r="H20" s="212"/>
      <c r="I20" s="212"/>
      <c r="J20" s="212"/>
    </row>
    <row r="21" spans="1:10" s="210" customFormat="1" ht="51.75">
      <c r="A21" s="248"/>
      <c r="B21" s="213"/>
      <c r="C21" s="254"/>
      <c r="D21" s="130"/>
      <c r="E21" s="347">
        <v>11001</v>
      </c>
      <c r="F21" s="181" t="s">
        <v>124</v>
      </c>
      <c r="G21" s="212">
        <f t="shared" ref="G21:J21" si="9">G23</f>
        <v>0</v>
      </c>
      <c r="H21" s="212">
        <f t="shared" ref="H21" si="10">H23</f>
        <v>16800</v>
      </c>
      <c r="I21" s="212">
        <f t="shared" si="9"/>
        <v>16800</v>
      </c>
      <c r="J21" s="212">
        <f t="shared" si="9"/>
        <v>16800</v>
      </c>
    </row>
    <row r="22" spans="1:10" s="210" customFormat="1" ht="17.25">
      <c r="A22" s="248"/>
      <c r="B22" s="213"/>
      <c r="C22" s="254"/>
      <c r="D22" s="130"/>
      <c r="E22" s="348"/>
      <c r="F22" s="139" t="s">
        <v>11</v>
      </c>
      <c r="G22" s="212"/>
      <c r="H22" s="212"/>
      <c r="I22" s="212"/>
      <c r="J22" s="212"/>
    </row>
    <row r="23" spans="1:10" s="210" customFormat="1" ht="17.25">
      <c r="A23" s="248"/>
      <c r="B23" s="213"/>
      <c r="C23" s="254"/>
      <c r="D23" s="130"/>
      <c r="E23" s="348"/>
      <c r="F23" s="140" t="s">
        <v>12</v>
      </c>
      <c r="G23" s="212">
        <f t="shared" ref="G23:J23" si="11">G25</f>
        <v>0</v>
      </c>
      <c r="H23" s="212">
        <f t="shared" ref="H23" si="12">H25</f>
        <v>16800</v>
      </c>
      <c r="I23" s="212">
        <f t="shared" si="11"/>
        <v>16800</v>
      </c>
      <c r="J23" s="212">
        <f t="shared" si="11"/>
        <v>16800</v>
      </c>
    </row>
    <row r="24" spans="1:10" s="210" customFormat="1" ht="34.5">
      <c r="A24" s="248"/>
      <c r="B24" s="213"/>
      <c r="C24" s="254"/>
      <c r="D24" s="130"/>
      <c r="E24" s="348"/>
      <c r="F24" s="235" t="s">
        <v>13</v>
      </c>
      <c r="G24" s="212"/>
      <c r="H24" s="212"/>
      <c r="I24" s="212"/>
      <c r="J24" s="212"/>
    </row>
    <row r="25" spans="1:10" s="210" customFormat="1" ht="17.25">
      <c r="A25" s="248"/>
      <c r="B25" s="213"/>
      <c r="C25" s="254"/>
      <c r="D25" s="130"/>
      <c r="E25" s="348"/>
      <c r="F25" s="139" t="s">
        <v>14</v>
      </c>
      <c r="G25" s="212">
        <f t="shared" ref="G25:J26" si="13">G26</f>
        <v>0</v>
      </c>
      <c r="H25" s="212">
        <f t="shared" si="13"/>
        <v>16800</v>
      </c>
      <c r="I25" s="212">
        <f t="shared" si="13"/>
        <v>16800</v>
      </c>
      <c r="J25" s="212">
        <f t="shared" si="13"/>
        <v>16800</v>
      </c>
    </row>
    <row r="26" spans="1:10" s="210" customFormat="1" ht="17.25">
      <c r="A26" s="248"/>
      <c r="B26" s="213"/>
      <c r="C26" s="254"/>
      <c r="D26" s="130"/>
      <c r="E26" s="348"/>
      <c r="F26" s="139" t="s">
        <v>15</v>
      </c>
      <c r="G26" s="212">
        <f>G27</f>
        <v>0</v>
      </c>
      <c r="H26" s="212">
        <f>H27</f>
        <v>16800</v>
      </c>
      <c r="I26" s="212">
        <f t="shared" si="13"/>
        <v>16800</v>
      </c>
      <c r="J26" s="212">
        <f t="shared" si="13"/>
        <v>16800</v>
      </c>
    </row>
    <row r="27" spans="1:10" s="210" customFormat="1" ht="34.5">
      <c r="A27" s="248"/>
      <c r="B27" s="213"/>
      <c r="C27" s="254"/>
      <c r="D27" s="130"/>
      <c r="E27" s="348"/>
      <c r="F27" s="194" t="s">
        <v>27</v>
      </c>
      <c r="G27" s="212">
        <f t="shared" ref="G27:J28" si="14">G28</f>
        <v>0</v>
      </c>
      <c r="H27" s="212">
        <f t="shared" si="14"/>
        <v>16800</v>
      </c>
      <c r="I27" s="212">
        <f t="shared" si="14"/>
        <v>16800</v>
      </c>
      <c r="J27" s="212">
        <f t="shared" si="14"/>
        <v>16800</v>
      </c>
    </row>
    <row r="28" spans="1:10" s="210" customFormat="1" ht="17.25">
      <c r="A28" s="248"/>
      <c r="B28" s="213"/>
      <c r="C28" s="254"/>
      <c r="D28" s="130"/>
      <c r="E28" s="348"/>
      <c r="F28" s="203" t="s">
        <v>28</v>
      </c>
      <c r="G28" s="212">
        <f t="shared" si="14"/>
        <v>0</v>
      </c>
      <c r="H28" s="212">
        <f t="shared" si="14"/>
        <v>16800</v>
      </c>
      <c r="I28" s="212">
        <f t="shared" si="14"/>
        <v>16800</v>
      </c>
      <c r="J28" s="212">
        <f t="shared" si="14"/>
        <v>16800</v>
      </c>
    </row>
    <row r="29" spans="1:10" s="210" customFormat="1" ht="17.25">
      <c r="A29" s="248"/>
      <c r="B29" s="213"/>
      <c r="C29" s="254"/>
      <c r="D29" s="130"/>
      <c r="E29" s="348"/>
      <c r="F29" s="203" t="s">
        <v>139</v>
      </c>
      <c r="G29" s="212"/>
      <c r="H29" s="212">
        <v>16800</v>
      </c>
      <c r="I29" s="212">
        <v>16800</v>
      </c>
      <c r="J29" s="212">
        <v>16800</v>
      </c>
    </row>
    <row r="30" spans="1:10" s="40" customFormat="1" ht="34.5">
      <c r="A30" s="286" t="s">
        <v>57</v>
      </c>
      <c r="B30" s="122"/>
      <c r="C30" s="121"/>
      <c r="D30" s="122"/>
      <c r="E30" s="122"/>
      <c r="F30" s="178" t="s">
        <v>58</v>
      </c>
      <c r="G30" s="136">
        <f>G32</f>
        <v>220000</v>
      </c>
      <c r="H30" s="136">
        <f t="shared" ref="H30:J30" si="15">H32</f>
        <v>220000</v>
      </c>
      <c r="I30" s="136">
        <f t="shared" si="15"/>
        <v>220000</v>
      </c>
      <c r="J30" s="136">
        <f t="shared" si="15"/>
        <v>220000</v>
      </c>
    </row>
    <row r="31" spans="1:10" s="39" customFormat="1" ht="14.25" customHeight="1">
      <c r="A31" s="282"/>
      <c r="B31" s="130"/>
      <c r="C31" s="134"/>
      <c r="D31" s="130"/>
      <c r="E31" s="134"/>
      <c r="F31" s="133" t="s">
        <v>55</v>
      </c>
      <c r="G31" s="136"/>
      <c r="H31" s="136"/>
      <c r="I31" s="136"/>
      <c r="J31" s="136"/>
    </row>
    <row r="32" spans="1:10" s="40" customFormat="1" ht="17.25">
      <c r="A32" s="241"/>
      <c r="B32" s="351" t="s">
        <v>116</v>
      </c>
      <c r="C32" s="198"/>
      <c r="D32" s="186"/>
      <c r="E32" s="195"/>
      <c r="F32" s="281" t="s">
        <v>117</v>
      </c>
      <c r="G32" s="136">
        <f t="shared" ref="G32:J32" si="16">+G34</f>
        <v>220000</v>
      </c>
      <c r="H32" s="136">
        <f t="shared" si="16"/>
        <v>220000</v>
      </c>
      <c r="I32" s="136">
        <f t="shared" si="16"/>
        <v>220000</v>
      </c>
      <c r="J32" s="136">
        <f t="shared" si="16"/>
        <v>220000</v>
      </c>
    </row>
    <row r="33" spans="1:19" s="40" customFormat="1" ht="17.25">
      <c r="A33" s="241"/>
      <c r="B33" s="352"/>
      <c r="C33" s="199"/>
      <c r="D33" s="188"/>
      <c r="E33" s="196"/>
      <c r="F33" s="200" t="s">
        <v>55</v>
      </c>
      <c r="G33" s="136"/>
      <c r="H33" s="136"/>
      <c r="I33" s="136"/>
      <c r="J33" s="136"/>
    </row>
    <row r="34" spans="1:19" s="40" customFormat="1" ht="17.25">
      <c r="A34" s="241"/>
      <c r="B34" s="352"/>
      <c r="C34" s="351" t="s">
        <v>5</v>
      </c>
      <c r="D34" s="186"/>
      <c r="E34" s="195"/>
      <c r="F34" s="281" t="s">
        <v>117</v>
      </c>
      <c r="G34" s="136">
        <f>G38</f>
        <v>220000</v>
      </c>
      <c r="H34" s="136">
        <f t="shared" ref="H34:J34" si="17">H38</f>
        <v>220000</v>
      </c>
      <c r="I34" s="136">
        <f t="shared" si="17"/>
        <v>220000</v>
      </c>
      <c r="J34" s="136">
        <f t="shared" si="17"/>
        <v>220000</v>
      </c>
    </row>
    <row r="35" spans="1:19" s="40" customFormat="1" ht="17.25">
      <c r="A35" s="241"/>
      <c r="B35" s="352"/>
      <c r="C35" s="352"/>
      <c r="D35" s="187"/>
      <c r="E35" s="197"/>
      <c r="F35" s="201" t="s">
        <v>55</v>
      </c>
      <c r="G35" s="136"/>
      <c r="H35" s="136"/>
      <c r="I35" s="136"/>
      <c r="J35" s="136"/>
    </row>
    <row r="36" spans="1:19" s="210" customFormat="1" ht="17.25">
      <c r="A36" s="241"/>
      <c r="B36" s="352"/>
      <c r="C36" s="352"/>
      <c r="D36" s="262"/>
      <c r="E36" s="349"/>
      <c r="F36" s="137" t="s">
        <v>31</v>
      </c>
      <c r="G36" s="136">
        <f>G40</f>
        <v>220000</v>
      </c>
      <c r="H36" s="136">
        <f t="shared" ref="H36:J36" si="18">H40</f>
        <v>220000</v>
      </c>
      <c r="I36" s="136">
        <f t="shared" si="18"/>
        <v>220000</v>
      </c>
      <c r="J36" s="136">
        <f t="shared" si="18"/>
        <v>220000</v>
      </c>
    </row>
    <row r="37" spans="1:19" s="210" customFormat="1" ht="17.25">
      <c r="A37" s="241"/>
      <c r="B37" s="352"/>
      <c r="C37" s="352"/>
      <c r="D37" s="261"/>
      <c r="E37" s="350"/>
      <c r="F37" s="137" t="s">
        <v>55</v>
      </c>
      <c r="G37" s="136"/>
      <c r="H37" s="136"/>
      <c r="I37" s="136"/>
      <c r="J37" s="136"/>
    </row>
    <row r="38" spans="1:19" s="40" customFormat="1" ht="17.25">
      <c r="A38" s="241"/>
      <c r="B38" s="352"/>
      <c r="C38" s="352"/>
      <c r="D38" s="186">
        <v>1120</v>
      </c>
      <c r="E38" s="202"/>
      <c r="F38" s="181" t="s">
        <v>118</v>
      </c>
      <c r="G38" s="136">
        <f>G42</f>
        <v>220000</v>
      </c>
      <c r="H38" s="136">
        <f t="shared" ref="H38:J38" si="19">H42</f>
        <v>220000</v>
      </c>
      <c r="I38" s="136">
        <f t="shared" si="19"/>
        <v>220000</v>
      </c>
      <c r="J38" s="136">
        <f t="shared" si="19"/>
        <v>220000</v>
      </c>
    </row>
    <row r="39" spans="1:19" s="40" customFormat="1" ht="17.25">
      <c r="A39" s="241"/>
      <c r="B39" s="352"/>
      <c r="C39" s="352"/>
      <c r="D39" s="354"/>
      <c r="E39" s="202"/>
      <c r="F39" s="139" t="s">
        <v>4</v>
      </c>
      <c r="G39" s="136"/>
      <c r="H39" s="136"/>
      <c r="I39" s="136"/>
      <c r="J39" s="136"/>
    </row>
    <row r="40" spans="1:19" s="40" customFormat="1" ht="51.75">
      <c r="A40" s="241"/>
      <c r="B40" s="352"/>
      <c r="C40" s="352"/>
      <c r="D40" s="354"/>
      <c r="E40" s="334">
        <v>31001</v>
      </c>
      <c r="F40" s="181" t="s">
        <v>148</v>
      </c>
      <c r="G40" s="136">
        <f t="shared" ref="G40:J40" si="20">G42</f>
        <v>220000</v>
      </c>
      <c r="H40" s="136">
        <f t="shared" si="20"/>
        <v>220000</v>
      </c>
      <c r="I40" s="136">
        <f t="shared" si="20"/>
        <v>220000</v>
      </c>
      <c r="J40" s="136">
        <f t="shared" si="20"/>
        <v>220000</v>
      </c>
    </row>
    <row r="41" spans="1:19" s="40" customFormat="1" ht="17.25">
      <c r="A41" s="241"/>
      <c r="B41" s="352"/>
      <c r="C41" s="352"/>
      <c r="D41" s="354"/>
      <c r="E41" s="335"/>
      <c r="F41" s="139" t="s">
        <v>11</v>
      </c>
      <c r="G41" s="179"/>
      <c r="H41" s="275"/>
      <c r="I41" s="179"/>
      <c r="J41" s="180"/>
    </row>
    <row r="42" spans="1:19" s="40" customFormat="1" ht="17.25">
      <c r="A42" s="241"/>
      <c r="B42" s="352"/>
      <c r="C42" s="352"/>
      <c r="D42" s="354"/>
      <c r="E42" s="335"/>
      <c r="F42" s="205" t="s">
        <v>12</v>
      </c>
      <c r="G42" s="136">
        <f>G44</f>
        <v>220000</v>
      </c>
      <c r="H42" s="136">
        <f t="shared" ref="H42:J42" si="21">H44</f>
        <v>220000</v>
      </c>
      <c r="I42" s="136">
        <f t="shared" si="21"/>
        <v>220000</v>
      </c>
      <c r="J42" s="136">
        <f t="shared" si="21"/>
        <v>220000</v>
      </c>
      <c r="O42" s="41"/>
    </row>
    <row r="43" spans="1:19" s="40" customFormat="1" ht="34.5">
      <c r="A43" s="241"/>
      <c r="B43" s="352"/>
      <c r="C43" s="352"/>
      <c r="D43" s="354"/>
      <c r="E43" s="335"/>
      <c r="F43" s="235" t="s">
        <v>13</v>
      </c>
      <c r="G43" s="136"/>
      <c r="H43" s="212"/>
      <c r="I43" s="136"/>
      <c r="J43" s="136"/>
      <c r="O43" s="41"/>
    </row>
    <row r="44" spans="1:19" s="40" customFormat="1" ht="17.25">
      <c r="A44" s="241"/>
      <c r="B44" s="352"/>
      <c r="C44" s="352"/>
      <c r="D44" s="354"/>
      <c r="E44" s="335"/>
      <c r="F44" s="139" t="s">
        <v>14</v>
      </c>
      <c r="G44" s="136">
        <f>G46</f>
        <v>220000</v>
      </c>
      <c r="H44" s="136">
        <f t="shared" ref="H44:J44" si="22">H46</f>
        <v>220000</v>
      </c>
      <c r="I44" s="136">
        <f t="shared" si="22"/>
        <v>220000</v>
      </c>
      <c r="J44" s="136">
        <f t="shared" si="22"/>
        <v>220000</v>
      </c>
      <c r="O44" s="41"/>
    </row>
    <row r="45" spans="1:19" s="40" customFormat="1" ht="17.25">
      <c r="A45" s="241"/>
      <c r="B45" s="352"/>
      <c r="C45" s="352"/>
      <c r="D45" s="354"/>
      <c r="E45" s="335"/>
      <c r="F45" s="139" t="s">
        <v>76</v>
      </c>
      <c r="G45" s="136">
        <f>G46</f>
        <v>220000</v>
      </c>
      <c r="H45" s="136">
        <f t="shared" ref="H45:J45" si="23">H46</f>
        <v>220000</v>
      </c>
      <c r="I45" s="136">
        <f t="shared" si="23"/>
        <v>220000</v>
      </c>
      <c r="J45" s="136">
        <f t="shared" si="23"/>
        <v>220000</v>
      </c>
      <c r="O45" s="41"/>
    </row>
    <row r="46" spans="1:19" s="40" customFormat="1" ht="17.25">
      <c r="A46" s="241"/>
      <c r="B46" s="352"/>
      <c r="C46" s="352"/>
      <c r="D46" s="354"/>
      <c r="E46" s="335"/>
      <c r="F46" s="139" t="s">
        <v>77</v>
      </c>
      <c r="G46" s="136">
        <f t="shared" ref="G46:J46" si="24">G47</f>
        <v>220000</v>
      </c>
      <c r="H46" s="136">
        <f t="shared" si="24"/>
        <v>220000</v>
      </c>
      <c r="I46" s="136">
        <f t="shared" si="24"/>
        <v>220000</v>
      </c>
      <c r="J46" s="136">
        <f t="shared" si="24"/>
        <v>220000</v>
      </c>
      <c r="O46" s="41"/>
    </row>
    <row r="47" spans="1:19" s="40" customFormat="1" ht="17.25">
      <c r="A47" s="241"/>
      <c r="B47" s="352"/>
      <c r="C47" s="352"/>
      <c r="D47" s="354"/>
      <c r="E47" s="335"/>
      <c r="F47" s="138" t="s">
        <v>56</v>
      </c>
      <c r="G47" s="136">
        <f t="shared" ref="G47:J47" si="25">G48</f>
        <v>220000</v>
      </c>
      <c r="H47" s="136">
        <f t="shared" si="25"/>
        <v>220000</v>
      </c>
      <c r="I47" s="136">
        <f t="shared" si="25"/>
        <v>220000</v>
      </c>
      <c r="J47" s="136">
        <f t="shared" si="25"/>
        <v>220000</v>
      </c>
      <c r="O47" s="41"/>
      <c r="Q47" s="41"/>
      <c r="R47" s="41"/>
      <c r="S47" s="41"/>
    </row>
    <row r="48" spans="1:19" s="40" customFormat="1" ht="17.25">
      <c r="A48" s="266"/>
      <c r="B48" s="353"/>
      <c r="C48" s="353"/>
      <c r="D48" s="350"/>
      <c r="E48" s="336"/>
      <c r="F48" s="138" t="s">
        <v>162</v>
      </c>
      <c r="G48" s="136">
        <v>220000</v>
      </c>
      <c r="H48" s="136">
        <v>220000</v>
      </c>
      <c r="I48" s="136">
        <v>220000</v>
      </c>
      <c r="J48" s="136">
        <v>220000</v>
      </c>
      <c r="O48" s="41"/>
      <c r="Q48" s="41"/>
      <c r="R48" s="41"/>
      <c r="S48" s="41"/>
    </row>
  </sheetData>
  <mergeCells count="15">
    <mergeCell ref="A6:J6"/>
    <mergeCell ref="F8:F9"/>
    <mergeCell ref="I7:J7"/>
    <mergeCell ref="G8:J8"/>
    <mergeCell ref="E40:E48"/>
    <mergeCell ref="A8:C8"/>
    <mergeCell ref="D8:E8"/>
    <mergeCell ref="B14:B18"/>
    <mergeCell ref="C16:C18"/>
    <mergeCell ref="E19:E20"/>
    <mergeCell ref="E21:E29"/>
    <mergeCell ref="E36:E37"/>
    <mergeCell ref="B32:B48"/>
    <mergeCell ref="C34:C48"/>
    <mergeCell ref="D39:D48"/>
  </mergeCells>
  <pageMargins left="0.39370078740157499" right="0.23622047244094499" top="0.47244094488188998" bottom="0.511811023622047" header="0.31496062992126" footer="0.31496062992126"/>
  <pageSetup paperSize="9" scale="78" firstPageNumber="12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4" sqref="C4"/>
    </sheetView>
  </sheetViews>
  <sheetFormatPr defaultRowHeight="16.5"/>
  <cols>
    <col min="1" max="2" width="9.33203125" style="6"/>
    <col min="3" max="3" width="74.1640625" style="6" customWidth="1"/>
    <col min="4" max="7" width="22.1640625" style="6" customWidth="1"/>
    <col min="8" max="8" width="19.83203125" style="6" customWidth="1"/>
    <col min="9" max="9" width="19.1640625" style="6" bestFit="1" customWidth="1"/>
    <col min="10" max="10" width="16" style="6" bestFit="1" customWidth="1"/>
    <col min="11" max="16384" width="9.33203125" style="6"/>
  </cols>
  <sheetData>
    <row r="1" spans="1:11" s="1" customFormat="1" ht="13.5">
      <c r="C1" s="268"/>
      <c r="D1" s="268"/>
      <c r="E1" s="268"/>
      <c r="F1" s="268"/>
      <c r="G1" s="268" t="s">
        <v>109</v>
      </c>
    </row>
    <row r="2" spans="1:11" s="1" customFormat="1" ht="13.5">
      <c r="C2" s="358" t="s">
        <v>170</v>
      </c>
      <c r="D2" s="358"/>
      <c r="E2" s="358"/>
      <c r="F2" s="358"/>
      <c r="G2" s="358"/>
    </row>
    <row r="3" spans="1:11" s="1" customFormat="1" ht="13.5">
      <c r="C3" s="358" t="s">
        <v>84</v>
      </c>
      <c r="D3" s="358"/>
      <c r="E3" s="358"/>
      <c r="F3" s="358"/>
      <c r="G3" s="358"/>
    </row>
    <row r="4" spans="1:11" s="1" customFormat="1" ht="13.5"/>
    <row r="5" spans="1:11" s="1" customFormat="1" ht="52.5" customHeight="1">
      <c r="A5" s="359" t="s">
        <v>166</v>
      </c>
      <c r="B5" s="359"/>
      <c r="C5" s="359"/>
      <c r="D5" s="359"/>
      <c r="E5" s="359"/>
      <c r="F5" s="359"/>
      <c r="G5" s="359"/>
      <c r="H5" s="49"/>
    </row>
    <row r="7" spans="1:11" ht="17.25">
      <c r="A7" s="3"/>
      <c r="B7" s="3"/>
      <c r="C7" s="3"/>
      <c r="D7" s="3"/>
      <c r="E7" s="3"/>
      <c r="F7" s="307" t="s">
        <v>29</v>
      </c>
      <c r="G7" s="307"/>
    </row>
    <row r="8" spans="1:11" s="50" customFormat="1" ht="51.75" customHeight="1">
      <c r="A8" s="360" t="s">
        <v>85</v>
      </c>
      <c r="B8" s="360"/>
      <c r="C8" s="361" t="s">
        <v>89</v>
      </c>
      <c r="D8" s="362" t="s">
        <v>39</v>
      </c>
      <c r="E8" s="363"/>
      <c r="F8" s="363"/>
      <c r="G8" s="364"/>
      <c r="H8" s="51"/>
      <c r="I8" s="51"/>
      <c r="J8" s="51"/>
      <c r="K8" s="51"/>
    </row>
    <row r="9" spans="1:11" s="50" customFormat="1" ht="47.25" customHeight="1">
      <c r="A9" s="141" t="s">
        <v>9</v>
      </c>
      <c r="B9" s="141" t="s">
        <v>1</v>
      </c>
      <c r="C9" s="361"/>
      <c r="D9" s="142" t="s">
        <v>136</v>
      </c>
      <c r="E9" s="142" t="s">
        <v>42</v>
      </c>
      <c r="F9" s="142" t="s">
        <v>62</v>
      </c>
      <c r="G9" s="142" t="s">
        <v>63</v>
      </c>
      <c r="H9" s="51"/>
      <c r="I9" s="51"/>
      <c r="J9" s="51"/>
      <c r="K9" s="51"/>
    </row>
    <row r="10" spans="1:11" s="54" customFormat="1" ht="17.25">
      <c r="A10" s="52"/>
      <c r="B10" s="52"/>
      <c r="C10" s="53" t="s">
        <v>90</v>
      </c>
      <c r="D10" s="143">
        <f>D11</f>
        <v>220000</v>
      </c>
      <c r="E10" s="143">
        <f t="shared" ref="E10:G10" si="0">E11</f>
        <v>220000</v>
      </c>
      <c r="F10" s="143">
        <f t="shared" si="0"/>
        <v>220000</v>
      </c>
      <c r="G10" s="143">
        <f t="shared" si="0"/>
        <v>220000</v>
      </c>
      <c r="H10" s="55"/>
      <c r="I10" s="55"/>
      <c r="J10" s="55"/>
      <c r="K10" s="55"/>
    </row>
    <row r="11" spans="1:11" s="54" customFormat="1" ht="17.25">
      <c r="A11" s="56"/>
      <c r="B11" s="57"/>
      <c r="C11" s="57" t="s">
        <v>91</v>
      </c>
      <c r="D11" s="144">
        <f>+D13</f>
        <v>220000</v>
      </c>
      <c r="E11" s="144">
        <f t="shared" ref="E11:G11" si="1">+E13</f>
        <v>220000</v>
      </c>
      <c r="F11" s="144">
        <f t="shared" si="1"/>
        <v>220000</v>
      </c>
      <c r="G11" s="144">
        <f t="shared" si="1"/>
        <v>220000</v>
      </c>
      <c r="H11" s="55"/>
      <c r="I11" s="55"/>
      <c r="J11" s="55"/>
      <c r="K11" s="55"/>
    </row>
    <row r="12" spans="1:11" s="54" customFormat="1" ht="17.25">
      <c r="A12" s="56"/>
      <c r="B12" s="56"/>
      <c r="C12" s="56" t="s">
        <v>2</v>
      </c>
      <c r="D12" s="56"/>
      <c r="E12" s="276"/>
      <c r="F12" s="56"/>
      <c r="G12" s="145"/>
      <c r="H12" s="55"/>
      <c r="I12" s="55"/>
      <c r="J12" s="55"/>
      <c r="K12" s="55"/>
    </row>
    <row r="13" spans="1:11" s="58" customFormat="1" ht="69">
      <c r="A13" s="355">
        <v>1120</v>
      </c>
      <c r="B13" s="146">
        <v>31001</v>
      </c>
      <c r="C13" s="147" t="s">
        <v>150</v>
      </c>
      <c r="D13" s="148">
        <f>D15</f>
        <v>220000</v>
      </c>
      <c r="E13" s="148">
        <f>E15</f>
        <v>220000</v>
      </c>
      <c r="F13" s="148">
        <f t="shared" ref="F13:G13" si="2">F15</f>
        <v>220000</v>
      </c>
      <c r="G13" s="148">
        <f t="shared" si="2"/>
        <v>220000</v>
      </c>
      <c r="H13" s="59"/>
      <c r="I13" s="59"/>
      <c r="J13" s="59"/>
      <c r="K13" s="59"/>
    </row>
    <row r="14" spans="1:11" s="58" customFormat="1" ht="17.25">
      <c r="A14" s="356"/>
      <c r="B14" s="149"/>
      <c r="C14" s="150" t="s">
        <v>92</v>
      </c>
      <c r="D14" s="150"/>
      <c r="E14" s="150"/>
      <c r="F14" s="150"/>
      <c r="G14" s="151"/>
      <c r="H14" s="59"/>
      <c r="I14" s="59"/>
      <c r="J14" s="59"/>
      <c r="K14" s="59"/>
    </row>
    <row r="15" spans="1:11" s="60" customFormat="1" ht="17.25">
      <c r="A15" s="357"/>
      <c r="B15" s="152"/>
      <c r="C15" s="153" t="s">
        <v>41</v>
      </c>
      <c r="D15" s="154">
        <f>'6'!G40</f>
        <v>220000</v>
      </c>
      <c r="E15" s="154">
        <f>'6'!H40</f>
        <v>220000</v>
      </c>
      <c r="F15" s="154">
        <f>'6'!I40</f>
        <v>220000</v>
      </c>
      <c r="G15" s="154">
        <f>'6'!J40</f>
        <v>220000</v>
      </c>
      <c r="H15" s="61"/>
      <c r="I15" s="61"/>
      <c r="J15" s="61"/>
      <c r="K15" s="61"/>
    </row>
  </sheetData>
  <mergeCells count="8">
    <mergeCell ref="A13:A15"/>
    <mergeCell ref="C2:G2"/>
    <mergeCell ref="C3:G3"/>
    <mergeCell ref="A5:G5"/>
    <mergeCell ref="A8:B8"/>
    <mergeCell ref="C8:C9"/>
    <mergeCell ref="F7:G7"/>
    <mergeCell ref="D8:G8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31" zoomScaleNormal="100" workbookViewId="0">
      <selection activeCell="A37" sqref="A37:XFD45"/>
    </sheetView>
  </sheetViews>
  <sheetFormatPr defaultColWidth="10.6640625" defaultRowHeight="13.5"/>
  <cols>
    <col min="1" max="1" width="48.83203125" style="1" customWidth="1"/>
    <col min="2" max="2" width="68.5" style="1" customWidth="1"/>
    <col min="3" max="5" width="19.1640625" style="1" customWidth="1"/>
    <col min="6" max="6" width="18" style="1" customWidth="1"/>
    <col min="7" max="7" width="25" style="1" customWidth="1"/>
    <col min="8" max="8" width="22.6640625" style="1" customWidth="1"/>
    <col min="9" max="9" width="23.1640625" style="1" customWidth="1"/>
    <col min="10" max="10" width="15.6640625" style="1" bestFit="1" customWidth="1"/>
    <col min="11" max="11" width="17" style="1" customWidth="1"/>
    <col min="12" max="16384" width="10.6640625" style="1"/>
  </cols>
  <sheetData>
    <row r="1" spans="1:8">
      <c r="C1" s="2"/>
      <c r="D1" s="267"/>
      <c r="E1" s="9"/>
      <c r="F1" s="10" t="s">
        <v>163</v>
      </c>
    </row>
    <row r="2" spans="1:8">
      <c r="C2" s="227"/>
      <c r="D2" s="227"/>
      <c r="E2" s="9"/>
      <c r="F2" s="70" t="s">
        <v>169</v>
      </c>
    </row>
    <row r="3" spans="1:8">
      <c r="C3" s="228"/>
      <c r="D3" s="228"/>
      <c r="E3" s="9"/>
      <c r="F3" s="70" t="s">
        <v>8</v>
      </c>
    </row>
    <row r="4" spans="1:8">
      <c r="B4" s="11"/>
      <c r="C4" s="370"/>
      <c r="D4" s="370"/>
      <c r="E4" s="370"/>
      <c r="F4" s="370"/>
    </row>
    <row r="5" spans="1:8">
      <c r="C5" s="14"/>
      <c r="D5" s="14"/>
    </row>
    <row r="8" spans="1:8" ht="42" customHeight="1">
      <c r="A8" s="371" t="s">
        <v>171</v>
      </c>
      <c r="B8" s="371"/>
      <c r="C8" s="371"/>
      <c r="D8" s="371"/>
      <c r="E8" s="371"/>
      <c r="F8" s="371"/>
    </row>
    <row r="9" spans="1:8" ht="12.75" customHeight="1">
      <c r="A9" s="73"/>
      <c r="B9" s="73"/>
      <c r="C9" s="73"/>
      <c r="D9" s="271"/>
      <c r="E9" s="3"/>
      <c r="F9" s="3"/>
    </row>
    <row r="10" spans="1:8" s="3" customFormat="1" ht="17.25">
      <c r="A10" s="369" t="s">
        <v>23</v>
      </c>
      <c r="B10" s="369"/>
      <c r="C10" s="369"/>
      <c r="D10" s="369"/>
      <c r="E10" s="369"/>
      <c r="F10" s="369"/>
    </row>
    <row r="11" spans="1:8" s="3" customFormat="1" ht="17.25">
      <c r="A11" s="155"/>
      <c r="B11" s="155"/>
      <c r="C11" s="155"/>
      <c r="D11" s="155"/>
    </row>
    <row r="12" spans="1:8" s="3" customFormat="1" ht="17.25">
      <c r="A12" s="156" t="s">
        <v>6</v>
      </c>
      <c r="B12" s="155"/>
      <c r="C12" s="155"/>
      <c r="D12" s="155"/>
    </row>
    <row r="13" spans="1:8" s="3" customFormat="1" ht="17.25">
      <c r="A13" s="157"/>
      <c r="B13" s="157"/>
      <c r="C13" s="158"/>
      <c r="D13" s="158"/>
      <c r="H13" s="215"/>
    </row>
    <row r="14" spans="1:8" s="3" customFormat="1" ht="17.25">
      <c r="A14" s="236" t="s">
        <v>65</v>
      </c>
      <c r="B14" s="237" t="s">
        <v>66</v>
      </c>
      <c r="C14" s="160"/>
      <c r="D14" s="160"/>
      <c r="E14" s="160"/>
      <c r="F14" s="160"/>
    </row>
    <row r="15" spans="1:8" s="3" customFormat="1" ht="78" customHeight="1">
      <c r="A15" s="232">
        <v>1057</v>
      </c>
      <c r="B15" s="238" t="s">
        <v>130</v>
      </c>
      <c r="C15" s="161"/>
      <c r="D15" s="161"/>
      <c r="E15" s="161"/>
      <c r="F15" s="161"/>
    </row>
    <row r="16" spans="1:8" ht="17.25">
      <c r="A16" s="3"/>
      <c r="B16" s="3"/>
      <c r="C16" s="3"/>
      <c r="D16" s="3"/>
      <c r="E16" s="3"/>
      <c r="F16" s="3"/>
    </row>
    <row r="17" spans="1:11" s="3" customFormat="1" ht="57" customHeight="1">
      <c r="A17" s="183" t="s">
        <v>68</v>
      </c>
      <c r="B17" s="232" t="s">
        <v>131</v>
      </c>
      <c r="C17" s="367" t="s">
        <v>39</v>
      </c>
      <c r="D17" s="368"/>
      <c r="E17" s="368"/>
      <c r="F17" s="346"/>
    </row>
    <row r="18" spans="1:11" s="3" customFormat="1" ht="34.5">
      <c r="A18" s="183" t="s">
        <v>69</v>
      </c>
      <c r="B18" s="232" t="s">
        <v>141</v>
      </c>
      <c r="C18" s="239" t="s">
        <v>138</v>
      </c>
      <c r="D18" s="265" t="s">
        <v>70</v>
      </c>
      <c r="E18" s="239" t="s">
        <v>71</v>
      </c>
      <c r="F18" s="239" t="s">
        <v>53</v>
      </c>
    </row>
    <row r="19" spans="1:11" s="3" customFormat="1" ht="62.25" customHeight="1">
      <c r="A19" s="255" t="s">
        <v>72</v>
      </c>
      <c r="B19" s="214" t="s">
        <v>142</v>
      </c>
      <c r="C19" s="240"/>
      <c r="D19" s="270"/>
      <c r="E19" s="240"/>
      <c r="F19" s="240"/>
    </row>
    <row r="20" spans="1:11" s="3" customFormat="1" ht="53.25" customHeight="1">
      <c r="A20" s="202" t="s">
        <v>73</v>
      </c>
      <c r="B20" s="256" t="s">
        <v>143</v>
      </c>
      <c r="C20" s="240"/>
      <c r="D20" s="270"/>
      <c r="E20" s="240"/>
      <c r="F20" s="240"/>
    </row>
    <row r="21" spans="1:11" s="3" customFormat="1" ht="17.25">
      <c r="A21" s="255" t="s">
        <v>74</v>
      </c>
      <c r="B21" s="257" t="s">
        <v>24</v>
      </c>
      <c r="C21" s="240"/>
      <c r="D21" s="270"/>
      <c r="E21" s="240"/>
      <c r="F21" s="240"/>
    </row>
    <row r="22" spans="1:11" s="3" customFormat="1" ht="37.5" customHeight="1">
      <c r="A22" s="240" t="s">
        <v>88</v>
      </c>
      <c r="B22" s="257" t="s">
        <v>144</v>
      </c>
      <c r="C22" s="240"/>
      <c r="D22" s="270"/>
      <c r="E22" s="240"/>
      <c r="F22" s="240"/>
    </row>
    <row r="23" spans="1:11" s="3" customFormat="1" ht="17.25">
      <c r="A23" s="258"/>
      <c r="B23" s="259" t="s">
        <v>86</v>
      </c>
      <c r="C23" s="240"/>
      <c r="D23" s="270"/>
      <c r="E23" s="240"/>
      <c r="F23" s="240"/>
    </row>
    <row r="24" spans="1:11" ht="25.5" customHeight="1">
      <c r="A24" s="366" t="s">
        <v>26</v>
      </c>
      <c r="B24" s="366"/>
      <c r="C24" s="260">
        <f>'6'!G19</f>
        <v>0</v>
      </c>
      <c r="D24" s="260">
        <f>'6'!H19</f>
        <v>16800</v>
      </c>
      <c r="E24" s="260">
        <f>'6'!I19</f>
        <v>16800</v>
      </c>
      <c r="F24" s="260">
        <f>'6'!J19</f>
        <v>16800</v>
      </c>
      <c r="G24" s="48"/>
      <c r="H24" s="48"/>
      <c r="I24" s="48"/>
      <c r="J24" s="48"/>
      <c r="K24" s="48"/>
    </row>
    <row r="25" spans="1:11" s="3" customFormat="1" ht="17.25">
      <c r="A25" s="155"/>
      <c r="B25" s="155"/>
      <c r="C25" s="155"/>
      <c r="D25" s="155"/>
    </row>
    <row r="26" spans="1:11" s="3" customFormat="1" ht="17.25">
      <c r="A26" s="165" t="s">
        <v>65</v>
      </c>
      <c r="B26" s="159" t="s">
        <v>66</v>
      </c>
      <c r="C26" s="160"/>
      <c r="D26" s="160"/>
      <c r="E26" s="160"/>
      <c r="F26" s="160"/>
    </row>
    <row r="27" spans="1:11" s="3" customFormat="1" ht="51" customHeight="1">
      <c r="A27" s="112">
        <v>1120</v>
      </c>
      <c r="B27" s="167" t="s">
        <v>118</v>
      </c>
      <c r="C27" s="161"/>
      <c r="D27" s="161"/>
      <c r="E27" s="161"/>
      <c r="F27" s="161"/>
    </row>
    <row r="28" spans="1:11" s="3" customFormat="1" ht="17.25">
      <c r="A28" s="162"/>
      <c r="B28" s="162"/>
      <c r="C28" s="162"/>
      <c r="D28" s="162"/>
      <c r="E28" s="162"/>
      <c r="F28" s="162"/>
    </row>
    <row r="29" spans="1:11" s="3" customFormat="1" ht="17.25">
      <c r="A29" s="372" t="s">
        <v>67</v>
      </c>
      <c r="B29" s="372"/>
      <c r="C29" s="372"/>
      <c r="D29" s="372"/>
      <c r="E29" s="372"/>
      <c r="F29" s="372"/>
    </row>
    <row r="30" spans="1:11" s="3" customFormat="1" ht="63" customHeight="1">
      <c r="A30" s="115" t="s">
        <v>68</v>
      </c>
      <c r="B30" s="112">
        <v>1120</v>
      </c>
      <c r="C30" s="367" t="s">
        <v>39</v>
      </c>
      <c r="D30" s="368"/>
      <c r="E30" s="368"/>
      <c r="F30" s="346"/>
    </row>
    <row r="31" spans="1:11" s="3" customFormat="1" ht="34.5">
      <c r="A31" s="115" t="s">
        <v>69</v>
      </c>
      <c r="B31" s="112">
        <v>31001</v>
      </c>
      <c r="C31" s="265" t="s">
        <v>138</v>
      </c>
      <c r="D31" s="265" t="s">
        <v>70</v>
      </c>
      <c r="E31" s="265" t="s">
        <v>71</v>
      </c>
      <c r="F31" s="265" t="s">
        <v>53</v>
      </c>
    </row>
    <row r="32" spans="1:11" s="3" customFormat="1" ht="69">
      <c r="A32" s="115" t="s">
        <v>72</v>
      </c>
      <c r="B32" s="112" t="s">
        <v>148</v>
      </c>
      <c r="C32" s="115"/>
      <c r="D32" s="270"/>
      <c r="E32" s="115"/>
      <c r="F32" s="115"/>
    </row>
    <row r="33" spans="1:6" s="3" customFormat="1" ht="69">
      <c r="A33" s="115" t="s">
        <v>73</v>
      </c>
      <c r="B33" s="166" t="s">
        <v>149</v>
      </c>
      <c r="C33" s="115"/>
      <c r="D33" s="270"/>
      <c r="E33" s="115"/>
      <c r="F33" s="115"/>
    </row>
    <row r="34" spans="1:6" s="3" customFormat="1" ht="34.5">
      <c r="A34" s="115" t="s">
        <v>74</v>
      </c>
      <c r="B34" s="112" t="s">
        <v>64</v>
      </c>
      <c r="C34" s="115"/>
      <c r="D34" s="270"/>
      <c r="E34" s="115"/>
      <c r="F34" s="115"/>
    </row>
    <row r="35" spans="1:6" s="3" customFormat="1" ht="51.75">
      <c r="A35" s="184" t="s">
        <v>75</v>
      </c>
      <c r="B35" s="112" t="s">
        <v>151</v>
      </c>
      <c r="C35" s="115"/>
      <c r="D35" s="270"/>
      <c r="E35" s="115"/>
      <c r="F35" s="115"/>
    </row>
    <row r="36" spans="1:6" s="3" customFormat="1" ht="17.25">
      <c r="A36" s="311" t="s">
        <v>25</v>
      </c>
      <c r="B36" s="311"/>
      <c r="C36" s="115"/>
      <c r="D36" s="270"/>
      <c r="E36" s="115"/>
      <c r="F36" s="115"/>
    </row>
    <row r="37" spans="1:6" s="3" customFormat="1" ht="17.25">
      <c r="A37" s="373" t="s">
        <v>187</v>
      </c>
      <c r="B37" s="374"/>
      <c r="C37" s="163"/>
      <c r="D37" s="163"/>
      <c r="E37" s="163"/>
      <c r="F37" s="163"/>
    </row>
    <row r="38" spans="1:6" s="3" customFormat="1" ht="17.25">
      <c r="A38" s="290" t="s">
        <v>188</v>
      </c>
      <c r="B38" s="291"/>
      <c r="C38" s="399">
        <v>50</v>
      </c>
      <c r="D38" s="399">
        <v>50</v>
      </c>
      <c r="E38" s="399">
        <v>50</v>
      </c>
      <c r="F38" s="399">
        <v>50</v>
      </c>
    </row>
    <row r="39" spans="1:6" s="3" customFormat="1" ht="17.25">
      <c r="A39" s="290" t="s">
        <v>189</v>
      </c>
      <c r="B39" s="291"/>
      <c r="C39" s="399">
        <v>150</v>
      </c>
      <c r="D39" s="399">
        <v>150</v>
      </c>
      <c r="E39" s="399">
        <v>150</v>
      </c>
      <c r="F39" s="399">
        <v>150</v>
      </c>
    </row>
    <row r="40" spans="1:6" s="3" customFormat="1" ht="17.25">
      <c r="A40" s="373" t="s">
        <v>190</v>
      </c>
      <c r="B40" s="374"/>
      <c r="C40" s="399">
        <v>150</v>
      </c>
      <c r="D40" s="399">
        <v>150</v>
      </c>
      <c r="E40" s="399">
        <v>150</v>
      </c>
      <c r="F40" s="399">
        <v>150</v>
      </c>
    </row>
    <row r="41" spans="1:6" s="3" customFormat="1" ht="17.25">
      <c r="A41" s="373" t="s">
        <v>191</v>
      </c>
      <c r="B41" s="374"/>
      <c r="C41" s="399">
        <v>1</v>
      </c>
      <c r="D41" s="399">
        <v>1</v>
      </c>
      <c r="E41" s="399">
        <v>1</v>
      </c>
      <c r="F41" s="399">
        <v>1</v>
      </c>
    </row>
    <row r="42" spans="1:6" s="3" customFormat="1" ht="17.25">
      <c r="A42" s="290" t="s">
        <v>192</v>
      </c>
      <c r="B42" s="291"/>
      <c r="C42" s="399">
        <v>2</v>
      </c>
      <c r="D42" s="399">
        <v>2</v>
      </c>
      <c r="E42" s="399">
        <v>2</v>
      </c>
      <c r="F42" s="399">
        <v>2</v>
      </c>
    </row>
    <row r="43" spans="1:6" s="3" customFormat="1" ht="17.25">
      <c r="A43" s="290" t="s">
        <v>193</v>
      </c>
      <c r="B43" s="291"/>
      <c r="C43" s="399">
        <v>2</v>
      </c>
      <c r="D43" s="399">
        <v>2</v>
      </c>
      <c r="E43" s="399">
        <v>2</v>
      </c>
      <c r="F43" s="399">
        <v>2</v>
      </c>
    </row>
    <row r="44" spans="1:6" s="3" customFormat="1" ht="17.25">
      <c r="A44" s="373" t="s">
        <v>194</v>
      </c>
      <c r="B44" s="374"/>
      <c r="C44" s="399">
        <v>15</v>
      </c>
      <c r="D44" s="399">
        <v>15</v>
      </c>
      <c r="E44" s="399">
        <v>15</v>
      </c>
      <c r="F44" s="399">
        <v>15</v>
      </c>
    </row>
    <row r="45" spans="1:6" s="3" customFormat="1" ht="17.25">
      <c r="A45" s="373" t="s">
        <v>195</v>
      </c>
      <c r="B45" s="374"/>
      <c r="C45" s="399">
        <v>5</v>
      </c>
      <c r="D45" s="399">
        <v>5</v>
      </c>
      <c r="E45" s="399">
        <v>5</v>
      </c>
      <c r="F45" s="399">
        <v>5</v>
      </c>
    </row>
    <row r="46" spans="1:6" ht="17.25">
      <c r="A46" s="365" t="s">
        <v>26</v>
      </c>
      <c r="B46" s="365"/>
      <c r="C46" s="164">
        <f>'6'!G40</f>
        <v>220000</v>
      </c>
      <c r="D46" s="164">
        <f>'6'!H40</f>
        <v>220000</v>
      </c>
      <c r="E46" s="164">
        <f>'6'!I40</f>
        <v>220000</v>
      </c>
      <c r="F46" s="164">
        <f>'6'!J40</f>
        <v>220000</v>
      </c>
    </row>
    <row r="47" spans="1:6" ht="17.25">
      <c r="A47" s="3"/>
      <c r="B47" s="3"/>
      <c r="C47" s="3"/>
      <c r="D47" s="3"/>
      <c r="E47" s="3"/>
      <c r="F47" s="3"/>
    </row>
  </sheetData>
  <mergeCells count="14">
    <mergeCell ref="A46:B46"/>
    <mergeCell ref="A24:B24"/>
    <mergeCell ref="C30:F30"/>
    <mergeCell ref="A10:F10"/>
    <mergeCell ref="C4:F4"/>
    <mergeCell ref="A8:F8"/>
    <mergeCell ref="A29:F29"/>
    <mergeCell ref="A36:B36"/>
    <mergeCell ref="C17:F17"/>
    <mergeCell ref="A37:B37"/>
    <mergeCell ref="A40:B40"/>
    <mergeCell ref="A41:B41"/>
    <mergeCell ref="A44:B44"/>
    <mergeCell ref="A45:B45"/>
  </mergeCells>
  <pageMargins left="0.2" right="0" top="0.75" bottom="0.75" header="0.3" footer="0.3"/>
  <pageSetup paperSize="9"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zoomScaleSheetLayoutView="100" workbookViewId="0">
      <selection activeCell="B47" sqref="B47"/>
    </sheetView>
  </sheetViews>
  <sheetFormatPr defaultColWidth="10.6640625" defaultRowHeight="13.5"/>
  <cols>
    <col min="1" max="1" width="48.83203125" style="1" customWidth="1"/>
    <col min="2" max="2" width="66.83203125" style="1" customWidth="1"/>
    <col min="3" max="4" width="18.5" style="1" customWidth="1"/>
    <col min="5" max="5" width="18.33203125" style="1" customWidth="1"/>
    <col min="6" max="6" width="19.5" style="1" customWidth="1"/>
    <col min="7" max="7" width="10.6640625" style="1"/>
    <col min="8" max="8" width="15.1640625" style="1" bestFit="1" customWidth="1"/>
    <col min="9" max="9" width="20" style="1" customWidth="1"/>
    <col min="10" max="12" width="18.1640625" style="1" customWidth="1"/>
    <col min="13" max="16384" width="10.6640625" style="1"/>
  </cols>
  <sheetData>
    <row r="1" spans="1:6">
      <c r="C1" s="14"/>
      <c r="D1" s="14"/>
      <c r="E1" s="9"/>
      <c r="F1" s="10" t="s">
        <v>186</v>
      </c>
    </row>
    <row r="2" spans="1:6">
      <c r="E2" s="9"/>
      <c r="F2" s="70" t="s">
        <v>169</v>
      </c>
    </row>
    <row r="3" spans="1:6">
      <c r="E3" s="9"/>
      <c r="F3" s="70" t="s">
        <v>8</v>
      </c>
    </row>
    <row r="4" spans="1:6">
      <c r="E4" s="9"/>
      <c r="F4" s="70"/>
    </row>
    <row r="5" spans="1:6">
      <c r="E5" s="9"/>
      <c r="F5" s="70"/>
    </row>
    <row r="6" spans="1:6" ht="42" customHeight="1">
      <c r="A6" s="371" t="s">
        <v>172</v>
      </c>
      <c r="B6" s="371"/>
      <c r="C6" s="371"/>
      <c r="D6" s="371"/>
      <c r="E6" s="371"/>
      <c r="F6" s="371"/>
    </row>
    <row r="7" spans="1:6" ht="12.75" customHeight="1">
      <c r="A7" s="73"/>
      <c r="B7" s="73"/>
      <c r="C7" s="73"/>
      <c r="D7" s="271"/>
      <c r="E7" s="3"/>
      <c r="F7" s="3"/>
    </row>
    <row r="8" spans="1:6" s="3" customFormat="1" ht="17.25">
      <c r="A8" s="369" t="s">
        <v>23</v>
      </c>
      <c r="B8" s="369"/>
      <c r="C8" s="369"/>
      <c r="D8" s="369"/>
      <c r="E8" s="369"/>
      <c r="F8" s="369"/>
    </row>
    <row r="9" spans="1:6" s="3" customFormat="1" ht="17.25">
      <c r="A9" s="155"/>
      <c r="B9" s="155"/>
      <c r="C9" s="155"/>
      <c r="D9" s="155"/>
    </row>
    <row r="10" spans="1:6" s="3" customFormat="1" ht="17.25">
      <c r="A10" s="375" t="s">
        <v>87</v>
      </c>
      <c r="B10" s="375"/>
      <c r="C10" s="375"/>
      <c r="D10" s="273"/>
    </row>
    <row r="11" spans="1:6" s="3" customFormat="1" ht="17.25">
      <c r="A11" s="157"/>
      <c r="B11" s="157"/>
      <c r="C11" s="158"/>
      <c r="D11" s="158"/>
    </row>
    <row r="12" spans="1:6" s="3" customFormat="1" ht="17.25">
      <c r="A12" s="236" t="s">
        <v>65</v>
      </c>
      <c r="B12" s="237" t="s">
        <v>66</v>
      </c>
      <c r="C12" s="160"/>
      <c r="D12" s="160"/>
      <c r="E12" s="160"/>
      <c r="F12" s="160"/>
    </row>
    <row r="13" spans="1:6" s="3" customFormat="1" ht="78" customHeight="1">
      <c r="A13" s="232">
        <v>1057</v>
      </c>
      <c r="B13" s="238" t="s">
        <v>130</v>
      </c>
      <c r="C13" s="161"/>
      <c r="D13" s="161"/>
      <c r="E13" s="161"/>
      <c r="F13" s="161"/>
    </row>
    <row r="14" spans="1:6" ht="17.25">
      <c r="A14" s="3"/>
      <c r="B14" s="3"/>
      <c r="C14" s="3"/>
      <c r="D14" s="3"/>
      <c r="E14" s="3"/>
      <c r="F14" s="3"/>
    </row>
    <row r="15" spans="1:6" s="3" customFormat="1" ht="57" customHeight="1">
      <c r="A15" s="183" t="s">
        <v>68</v>
      </c>
      <c r="B15" s="232" t="s">
        <v>131</v>
      </c>
      <c r="C15" s="367" t="s">
        <v>39</v>
      </c>
      <c r="D15" s="368"/>
      <c r="E15" s="368"/>
      <c r="F15" s="346"/>
    </row>
    <row r="16" spans="1:6" s="3" customFormat="1" ht="34.5">
      <c r="A16" s="183" t="s">
        <v>69</v>
      </c>
      <c r="B16" s="232" t="s">
        <v>141</v>
      </c>
      <c r="C16" s="289" t="s">
        <v>138</v>
      </c>
      <c r="D16" s="289" t="s">
        <v>70</v>
      </c>
      <c r="E16" s="289" t="s">
        <v>71</v>
      </c>
      <c r="F16" s="289" t="s">
        <v>53</v>
      </c>
    </row>
    <row r="17" spans="1:11" s="3" customFormat="1" ht="62.25" customHeight="1">
      <c r="A17" s="255" t="s">
        <v>72</v>
      </c>
      <c r="B17" s="214" t="s">
        <v>142</v>
      </c>
      <c r="C17" s="240"/>
      <c r="D17" s="270"/>
      <c r="E17" s="240"/>
      <c r="F17" s="240"/>
    </row>
    <row r="18" spans="1:11" s="3" customFormat="1" ht="53.25" customHeight="1">
      <c r="A18" s="202" t="s">
        <v>73</v>
      </c>
      <c r="B18" s="256" t="s">
        <v>143</v>
      </c>
      <c r="C18" s="240"/>
      <c r="D18" s="270"/>
      <c r="E18" s="240"/>
      <c r="F18" s="240"/>
    </row>
    <row r="19" spans="1:11" s="3" customFormat="1" ht="17.25">
      <c r="A19" s="255" t="s">
        <v>74</v>
      </c>
      <c r="B19" s="257" t="s">
        <v>24</v>
      </c>
      <c r="C19" s="240"/>
      <c r="D19" s="270"/>
      <c r="E19" s="240"/>
      <c r="F19" s="240"/>
    </row>
    <row r="20" spans="1:11" s="3" customFormat="1" ht="37.5" customHeight="1">
      <c r="A20" s="240" t="s">
        <v>88</v>
      </c>
      <c r="B20" s="257" t="s">
        <v>144</v>
      </c>
      <c r="C20" s="240"/>
      <c r="D20" s="270"/>
      <c r="E20" s="240"/>
      <c r="F20" s="240"/>
    </row>
    <row r="21" spans="1:11" s="3" customFormat="1" ht="17.25">
      <c r="A21" s="258"/>
      <c r="B21" s="259" t="s">
        <v>86</v>
      </c>
      <c r="C21" s="240"/>
      <c r="D21" s="270"/>
      <c r="E21" s="240"/>
      <c r="F21" s="240"/>
    </row>
    <row r="22" spans="1:11" ht="25.5" customHeight="1">
      <c r="A22" s="366" t="s">
        <v>26</v>
      </c>
      <c r="B22" s="366"/>
      <c r="C22" s="260">
        <f>'6'!G21</f>
        <v>0</v>
      </c>
      <c r="D22" s="260">
        <f>'6'!H21</f>
        <v>16800</v>
      </c>
      <c r="E22" s="260">
        <f>'6'!I21</f>
        <v>16800</v>
      </c>
      <c r="F22" s="260">
        <f>'6'!J21</f>
        <v>16800</v>
      </c>
      <c r="G22" s="48"/>
      <c r="H22" s="48"/>
      <c r="I22" s="48"/>
      <c r="J22" s="48"/>
      <c r="K22" s="48"/>
    </row>
    <row r="23" spans="1:11" s="3" customFormat="1" ht="17.25">
      <c r="A23" s="157"/>
      <c r="B23" s="157"/>
      <c r="C23" s="158"/>
      <c r="D23" s="158"/>
    </row>
    <row r="25" spans="1:11" ht="17.25">
      <c r="A25" s="192" t="s">
        <v>65</v>
      </c>
      <c r="B25" s="372" t="s">
        <v>66</v>
      </c>
      <c r="C25" s="372"/>
      <c r="D25" s="372"/>
      <c r="E25" s="372"/>
      <c r="F25" s="372"/>
    </row>
    <row r="26" spans="1:11" ht="17.25">
      <c r="A26" s="193">
        <v>1120</v>
      </c>
      <c r="B26" s="226" t="s">
        <v>118</v>
      </c>
      <c r="C26" s="161"/>
      <c r="D26" s="161"/>
      <c r="E26" s="161"/>
      <c r="F26" s="161"/>
    </row>
    <row r="27" spans="1:11" ht="17.25">
      <c r="A27" s="162"/>
      <c r="B27" s="162"/>
      <c r="C27" s="162"/>
      <c r="D27" s="162"/>
      <c r="E27" s="162"/>
      <c r="F27" s="162"/>
    </row>
    <row r="28" spans="1:11" ht="17.25">
      <c r="A28" s="372" t="s">
        <v>67</v>
      </c>
      <c r="B28" s="372"/>
      <c r="C28" s="372"/>
      <c r="D28" s="372"/>
      <c r="E28" s="372"/>
      <c r="F28" s="372"/>
    </row>
    <row r="29" spans="1:11" ht="57" customHeight="1">
      <c r="A29" s="269" t="s">
        <v>68</v>
      </c>
      <c r="B29" s="272">
        <v>1120</v>
      </c>
      <c r="C29" s="367" t="s">
        <v>39</v>
      </c>
      <c r="D29" s="368"/>
      <c r="E29" s="368"/>
      <c r="F29" s="346"/>
    </row>
    <row r="30" spans="1:11" ht="34.5">
      <c r="A30" s="269" t="s">
        <v>69</v>
      </c>
      <c r="B30" s="272">
        <v>31001</v>
      </c>
      <c r="C30" s="289" t="s">
        <v>138</v>
      </c>
      <c r="D30" s="289" t="s">
        <v>70</v>
      </c>
      <c r="E30" s="289" t="s">
        <v>71</v>
      </c>
      <c r="F30" s="289" t="s">
        <v>53</v>
      </c>
    </row>
    <row r="31" spans="1:11" ht="69">
      <c r="A31" s="217" t="s">
        <v>72</v>
      </c>
      <c r="B31" s="225" t="s">
        <v>148</v>
      </c>
      <c r="C31" s="191"/>
      <c r="D31" s="270"/>
      <c r="E31" s="191"/>
      <c r="F31" s="191"/>
    </row>
    <row r="32" spans="1:11" ht="69">
      <c r="A32" s="217" t="s">
        <v>73</v>
      </c>
      <c r="B32" s="181" t="s">
        <v>149</v>
      </c>
      <c r="C32" s="191"/>
      <c r="D32" s="270"/>
      <c r="E32" s="191"/>
      <c r="F32" s="191"/>
    </row>
    <row r="33" spans="1:6" ht="51.75">
      <c r="A33" s="217" t="s">
        <v>74</v>
      </c>
      <c r="B33" s="225" t="s">
        <v>64</v>
      </c>
      <c r="C33" s="191"/>
      <c r="D33" s="270"/>
      <c r="E33" s="191"/>
      <c r="F33" s="191"/>
    </row>
    <row r="34" spans="1:6" ht="51.75">
      <c r="A34" s="217" t="s">
        <v>75</v>
      </c>
      <c r="B34" s="225" t="s">
        <v>151</v>
      </c>
      <c r="C34" s="191"/>
      <c r="D34" s="270"/>
      <c r="E34" s="191"/>
      <c r="F34" s="191"/>
    </row>
    <row r="35" spans="1:6" ht="17.25" customHeight="1">
      <c r="A35" s="376" t="s">
        <v>25</v>
      </c>
      <c r="B35" s="377"/>
      <c r="C35" s="191"/>
      <c r="D35" s="270"/>
      <c r="E35" s="191"/>
      <c r="F35" s="191"/>
    </row>
    <row r="36" spans="1:6" s="3" customFormat="1" ht="17.25">
      <c r="A36" s="373" t="s">
        <v>187</v>
      </c>
      <c r="B36" s="374"/>
      <c r="C36" s="163"/>
      <c r="D36" s="163"/>
      <c r="E36" s="163"/>
      <c r="F36" s="163"/>
    </row>
    <row r="37" spans="1:6" s="3" customFormat="1" ht="17.25">
      <c r="A37" s="290" t="s">
        <v>188</v>
      </c>
      <c r="B37" s="291"/>
      <c r="C37" s="399">
        <v>50</v>
      </c>
      <c r="D37" s="399">
        <v>50</v>
      </c>
      <c r="E37" s="399">
        <v>50</v>
      </c>
      <c r="F37" s="399">
        <v>50</v>
      </c>
    </row>
    <row r="38" spans="1:6" s="3" customFormat="1" ht="17.25">
      <c r="A38" s="290" t="s">
        <v>189</v>
      </c>
      <c r="B38" s="291"/>
      <c r="C38" s="399">
        <v>150</v>
      </c>
      <c r="D38" s="399">
        <v>150</v>
      </c>
      <c r="E38" s="399">
        <v>150</v>
      </c>
      <c r="F38" s="399">
        <v>150</v>
      </c>
    </row>
    <row r="39" spans="1:6" s="3" customFormat="1" ht="17.25">
      <c r="A39" s="373" t="s">
        <v>190</v>
      </c>
      <c r="B39" s="374"/>
      <c r="C39" s="399">
        <v>150</v>
      </c>
      <c r="D39" s="399">
        <v>150</v>
      </c>
      <c r="E39" s="399">
        <v>150</v>
      </c>
      <c r="F39" s="399">
        <v>150</v>
      </c>
    </row>
    <row r="40" spans="1:6" s="3" customFormat="1" ht="17.25">
      <c r="A40" s="373" t="s">
        <v>191</v>
      </c>
      <c r="B40" s="374"/>
      <c r="C40" s="399">
        <v>1</v>
      </c>
      <c r="D40" s="399">
        <v>1</v>
      </c>
      <c r="E40" s="399">
        <v>1</v>
      </c>
      <c r="F40" s="399">
        <v>1</v>
      </c>
    </row>
    <row r="41" spans="1:6" s="3" customFormat="1" ht="17.25">
      <c r="A41" s="290" t="s">
        <v>192</v>
      </c>
      <c r="B41" s="291"/>
      <c r="C41" s="399">
        <v>2</v>
      </c>
      <c r="D41" s="399">
        <v>2</v>
      </c>
      <c r="E41" s="399">
        <v>2</v>
      </c>
      <c r="F41" s="399">
        <v>2</v>
      </c>
    </row>
    <row r="42" spans="1:6" s="3" customFormat="1" ht="17.25">
      <c r="A42" s="290" t="s">
        <v>193</v>
      </c>
      <c r="B42" s="291"/>
      <c r="C42" s="399">
        <v>2</v>
      </c>
      <c r="D42" s="399">
        <v>2</v>
      </c>
      <c r="E42" s="399">
        <v>2</v>
      </c>
      <c r="F42" s="399">
        <v>2</v>
      </c>
    </row>
    <row r="43" spans="1:6" s="3" customFormat="1" ht="17.25">
      <c r="A43" s="373" t="s">
        <v>194</v>
      </c>
      <c r="B43" s="374"/>
      <c r="C43" s="399">
        <v>15</v>
      </c>
      <c r="D43" s="399">
        <v>15</v>
      </c>
      <c r="E43" s="399">
        <v>15</v>
      </c>
      <c r="F43" s="399">
        <v>15</v>
      </c>
    </row>
    <row r="44" spans="1:6" s="3" customFormat="1" ht="17.25">
      <c r="A44" s="373" t="s">
        <v>195</v>
      </c>
      <c r="B44" s="374"/>
      <c r="C44" s="399">
        <v>5</v>
      </c>
      <c r="D44" s="399">
        <v>5</v>
      </c>
      <c r="E44" s="399">
        <v>5</v>
      </c>
      <c r="F44" s="399">
        <v>5</v>
      </c>
    </row>
    <row r="45" spans="1:6" ht="17.25">
      <c r="A45" s="365" t="s">
        <v>26</v>
      </c>
      <c r="B45" s="365"/>
      <c r="C45" s="111">
        <f>'6'!G40</f>
        <v>220000</v>
      </c>
      <c r="D45" s="111">
        <f>'6'!H40</f>
        <v>220000</v>
      </c>
      <c r="E45" s="111">
        <f>'6'!I40</f>
        <v>220000</v>
      </c>
      <c r="F45" s="111">
        <f>'6'!J40</f>
        <v>220000</v>
      </c>
    </row>
    <row r="46" spans="1:6" ht="17.25">
      <c r="A46" s="3"/>
      <c r="B46" s="3"/>
      <c r="C46" s="3"/>
      <c r="D46" s="3"/>
      <c r="E46" s="3"/>
      <c r="F46" s="3"/>
    </row>
  </sheetData>
  <mergeCells count="15">
    <mergeCell ref="A45:B45"/>
    <mergeCell ref="C15:F15"/>
    <mergeCell ref="A22:B22"/>
    <mergeCell ref="A6:F6"/>
    <mergeCell ref="A10:C10"/>
    <mergeCell ref="A8:F8"/>
    <mergeCell ref="B25:F25"/>
    <mergeCell ref="A28:F28"/>
    <mergeCell ref="C29:F29"/>
    <mergeCell ref="A35:B35"/>
    <mergeCell ref="A36:B36"/>
    <mergeCell ref="A39:B39"/>
    <mergeCell ref="A40:B40"/>
    <mergeCell ref="A43:B43"/>
    <mergeCell ref="A44:B44"/>
  </mergeCells>
  <pageMargins left="0.393700787" right="0" top="0.47244094488188998" bottom="0.511811023622047" header="0.31496062992126" footer="0.31496062992126"/>
  <pageSetup paperSize="9" scale="78" firstPageNumber="123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Armine Vardanyan</dc:creator>
  <cp:keywords>https:/mul2.gov.am/tasks/604812/oneclick/havelvacner.xlsx?token=b714c1ab718b84574b1fbeabb4e96d28</cp:keywords>
  <cp:lastModifiedBy>Zara Margaryan</cp:lastModifiedBy>
  <cp:lastPrinted>2022-04-05T07:53:23Z</cp:lastPrinted>
  <dcterms:created xsi:type="dcterms:W3CDTF">2018-09-30T11:43:43Z</dcterms:created>
  <dcterms:modified xsi:type="dcterms:W3CDTF">2023-01-31T13:34:09Z</dcterms:modified>
</cp:coreProperties>
</file>