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Dramashnorh1\New folder\NOR\karavarutyun\2023\harkadir_pargev\"/>
    </mc:Choice>
  </mc:AlternateContent>
  <workbookProtection lockRevision="1"/>
  <bookViews>
    <workbookView xWindow="0" yWindow="0" windowWidth="28800" windowHeight="1233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Z_D4AF18F7_8FCD_4639_88C3_AC4B1F067E83_.wvu.Rows" localSheetId="4" hidden="1">'5'!$4:$5</definedName>
  </definedNames>
  <calcPr calcId="162913"/>
  <customWorkbookViews>
    <customWorkbookView name="Zara Margaryan - Personal View" guid="{D4AF18F7-8FCD-4639-88C3-AC4B1F067E83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G13" i="10" l="1"/>
  <c r="G12" i="10" s="1"/>
  <c r="G10" i="10" s="1"/>
  <c r="G14" i="10"/>
  <c r="D15" i="7" l="1"/>
  <c r="E15" i="7"/>
  <c r="F15" i="7"/>
  <c r="F13" i="5" l="1"/>
  <c r="G13" i="5"/>
  <c r="H13" i="5"/>
  <c r="I28" i="6" l="1"/>
  <c r="G29" i="6"/>
  <c r="G28" i="6" s="1"/>
  <c r="H29" i="6"/>
  <c r="H28" i="6" s="1"/>
  <c r="I29" i="6"/>
  <c r="G46" i="6"/>
  <c r="H46" i="6"/>
  <c r="I46" i="6"/>
  <c r="G27" i="6" l="1"/>
  <c r="H27" i="6"/>
  <c r="I27" i="6"/>
  <c r="H45" i="6"/>
  <c r="I45" i="6"/>
  <c r="G45" i="6"/>
  <c r="H26" i="6" l="1"/>
  <c r="H24" i="6" s="1"/>
  <c r="H22" i="6" s="1"/>
  <c r="G26" i="6"/>
  <c r="G24" i="6" s="1"/>
  <c r="G22" i="6" s="1"/>
  <c r="I26" i="6"/>
  <c r="I24" i="6" s="1"/>
  <c r="I22" i="6" s="1"/>
  <c r="I20" i="6" l="1"/>
  <c r="E26" i="8"/>
  <c r="E49" i="9"/>
  <c r="F32" i="4"/>
  <c r="F25" i="4" s="1"/>
  <c r="G20" i="6"/>
  <c r="C49" i="9"/>
  <c r="C26" i="8"/>
  <c r="D32" i="4"/>
  <c r="D25" i="4" s="1"/>
  <c r="H20" i="6"/>
  <c r="D49" i="9"/>
  <c r="D26" i="8"/>
  <c r="E32" i="4"/>
  <c r="E25" i="4" s="1"/>
  <c r="G11" i="5" l="1"/>
  <c r="D13" i="7" l="1"/>
  <c r="D11" i="7" s="1"/>
  <c r="E13" i="7" l="1"/>
  <c r="E11" i="7" s="1"/>
  <c r="F13" i="7"/>
  <c r="F11" i="7" s="1"/>
  <c r="E10" i="7" l="1"/>
  <c r="F10" i="7"/>
  <c r="D10" i="7"/>
  <c r="G44" i="6"/>
  <c r="G43" i="6" s="1"/>
  <c r="G41" i="6" s="1"/>
  <c r="G39" i="6" l="1"/>
  <c r="D19" i="4" s="1"/>
  <c r="D12" i="4" s="1"/>
  <c r="D11" i="4" s="1"/>
  <c r="D10" i="4" s="1"/>
  <c r="C17" i="2" s="1"/>
  <c r="C15" i="2" s="1"/>
  <c r="C13" i="2" s="1"/>
  <c r="C11" i="2" s="1"/>
  <c r="C28" i="9"/>
  <c r="H44" i="6"/>
  <c r="H43" i="6" s="1"/>
  <c r="H41" i="6" s="1"/>
  <c r="I44" i="6"/>
  <c r="I43" i="6" s="1"/>
  <c r="I41" i="6" s="1"/>
  <c r="G37" i="6"/>
  <c r="G35" i="6" s="1"/>
  <c r="G33" i="6" s="1"/>
  <c r="G31" i="6" s="1"/>
  <c r="I39" i="6" l="1"/>
  <c r="E28" i="9"/>
  <c r="H39" i="6"/>
  <c r="H37" i="6" s="1"/>
  <c r="D28" i="9"/>
  <c r="G18" i="6"/>
  <c r="G16" i="6" s="1"/>
  <c r="G14" i="6" s="1"/>
  <c r="C40" i="8"/>
  <c r="E19" i="4"/>
  <c r="E12" i="4" s="1"/>
  <c r="E11" i="4" s="1"/>
  <c r="E10" i="4" s="1"/>
  <c r="D17" i="2" s="1"/>
  <c r="D15" i="2" s="1"/>
  <c r="D13" i="2" s="1"/>
  <c r="D11" i="2" s="1"/>
  <c r="F11" i="5"/>
  <c r="I37" i="6" l="1"/>
  <c r="E15" i="5"/>
  <c r="F19" i="4"/>
  <c r="F12" i="4" s="1"/>
  <c r="F11" i="4" s="1"/>
  <c r="F10" i="4" s="1"/>
  <c r="E40" i="8"/>
  <c r="I35" i="6"/>
  <c r="I33" i="6" s="1"/>
  <c r="I31" i="6" s="1"/>
  <c r="D40" i="8"/>
  <c r="H35" i="6"/>
  <c r="H33" i="6" s="1"/>
  <c r="H31" i="6" s="1"/>
  <c r="G12" i="6"/>
  <c r="G10" i="6" s="1"/>
  <c r="I18" i="6"/>
  <c r="I16" i="6" s="1"/>
  <c r="I14" i="6" s="1"/>
  <c r="H18" i="6"/>
  <c r="H16" i="6" s="1"/>
  <c r="H14" i="6" s="1"/>
  <c r="E13" i="5" l="1"/>
  <c r="E11" i="5" s="1"/>
  <c r="D15" i="5"/>
  <c r="D13" i="5" s="1"/>
  <c r="D11" i="5" s="1"/>
  <c r="C12" i="1"/>
  <c r="C13" i="1" s="1"/>
  <c r="E17" i="2"/>
  <c r="E15" i="2" s="1"/>
  <c r="E13" i="2" s="1"/>
  <c r="E11" i="2" s="1"/>
  <c r="C10" i="3"/>
  <c r="C9" i="3" s="1"/>
  <c r="H12" i="6"/>
  <c r="H10" i="6" s="1"/>
  <c r="I12" i="6"/>
  <c r="I10" i="6" s="1"/>
  <c r="H11" i="5"/>
</calcChain>
</file>

<file path=xl/sharedStrings.xml><?xml version="1.0" encoding="utf-8"?>
<sst xmlns="http://schemas.openxmlformats.org/spreadsheetml/2006/main" count="311" uniqueCount="181">
  <si>
    <t>Ծրագրային դասիչը</t>
  </si>
  <si>
    <t>Միջոցառում</t>
  </si>
  <si>
    <t>այդ թվում`</t>
  </si>
  <si>
    <t>01</t>
  </si>
  <si>
    <t>ՄԱՍ 2. ՊԵՏԱԿԱՆ ՄԱՐՄՆԻ ԳԾՈՎ ԱՐԴՅՈՒՆՔԱՅԻՆ (ԿԱՏԱՐՈՂԱԿԱՆ) ՑՈՒՑԱՆԻՇՆԵՐԸ</t>
  </si>
  <si>
    <t>___________  ___-ի N _______     որոշման</t>
  </si>
  <si>
    <t>Ծրագիր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</si>
  <si>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</si>
  <si>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</si>
  <si>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ՀՀ  արդարադատության նախարարություն </t>
  </si>
  <si>
    <t xml:space="preserve"> Արդյունքի չափորոշիչներ </t>
  </si>
  <si>
    <t xml:space="preserve"> Միջոցառման վրա կատարվող ծախսը (հազար դրամ) </t>
  </si>
  <si>
    <t xml:space="preserve">այդ թվում՝ </t>
  </si>
  <si>
    <t>№ ---------- որոշման</t>
  </si>
  <si>
    <t>Ընդամենը</t>
  </si>
  <si>
    <t xml:space="preserve"> 1228 </t>
  </si>
  <si>
    <t>հազար դրամ</t>
  </si>
  <si>
    <t>Բյուջետային գլխավոր կարգադրիչների,  ծրագրերի և միջոցառումների  և ուղղությունների անվանումները</t>
  </si>
  <si>
    <t>այդ թվում</t>
  </si>
  <si>
    <t xml:space="preserve"> ՀՀ արդարադատության նախարարություն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</si>
  <si>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</si>
  <si>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</si>
  <si>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</si>
  <si>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</si>
  <si>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</si>
  <si>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</si>
  <si>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</si>
  <si>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</si>
  <si>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Տարի </t>
  </si>
  <si>
    <t xml:space="preserve"> ԸՆԴԱՄԵՆԸ</t>
  </si>
  <si>
    <t xml:space="preserve"> այդ թվում`</t>
  </si>
  <si>
    <t>03</t>
  </si>
  <si>
    <t xml:space="preserve"> ՀԱՍԱՐԱԿԱԿԱՆ ԿԱՐԳ,  ԱՆՎՏԱՆԳՈՒԹՅՈՒՆ ԵՎ ԴԱՏԱԿԱՆ ԳՈՐԾՈՒՆԵՈՒԹՅՈՒՆ</t>
  </si>
  <si>
    <t xml:space="preserve"> Հակակոռուպցիոն քաղաքականության մշակում,ծրագրերի համակարգում և մոնիտորինգի իրականացում</t>
  </si>
  <si>
    <t xml:space="preserve"> - Շենքերի և շինությունների շինարարություն</t>
  </si>
  <si>
    <t xml:space="preserve"> 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</si>
  <si>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</si>
  <si>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</si>
  <si>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</si>
  <si>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</si>
  <si>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</si>
  <si>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</si>
  <si>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</si>
  <si>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</si>
  <si>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Պետական մարմինների կողմից օգտագործվող ոչ ֆինանսական ակտիվների հետ գործառնություններ </t>
  </si>
  <si>
    <t xml:space="preserve"> Ակտիվն օգտագործող կազմակերպության(ների) անվանում(ներ)ը </t>
  </si>
  <si>
    <t xml:space="preserve"> Հակակոռուպցիոն քաղաքականության մշակում,ծրագրերի համակարգում և մոնիտրինգի իրականացում 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</si>
  <si>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</si>
  <si>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</si>
  <si>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</si>
  <si>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</si>
  <si>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______________ ի    ___Ն որոշման</t>
  </si>
  <si>
    <t>Ծրագրային դասիչ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</si>
  <si>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</si>
  <si>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 xml:space="preserve">ԸՆԴԱՄԵՆԸ </t>
  </si>
  <si>
    <t>ՀՀ ԱՐԴԱՐԱԴԱՏՈՒԹՅԱՆ ՆԱԽԱՐԱՐՈՒԹՅՈՒՆ</t>
  </si>
  <si>
    <t xml:space="preserve">այդ թվում`  ըստ կատարողների </t>
  </si>
  <si>
    <t xml:space="preserve">ՀՀ կառավարության </t>
  </si>
  <si>
    <t xml:space="preserve"> N    -Ն որոշման</t>
  </si>
  <si>
    <t>Կոդը</t>
  </si>
  <si>
    <t>Անվանումը</t>
  </si>
  <si>
    <t>Գնման ձևը</t>
  </si>
  <si>
    <t>Չափի
միավորը</t>
  </si>
  <si>
    <t>միավորի գինը</t>
  </si>
  <si>
    <t>քանակը</t>
  </si>
  <si>
    <t>գումարը (հազար դրամով)</t>
  </si>
  <si>
    <t xml:space="preserve"> </t>
  </si>
  <si>
    <t xml:space="preserve"> ՄԱՍ II.  ԱՇԽԱՏԱՆՔՆԵՐ</t>
  </si>
  <si>
    <t>Ցուցանիշների փոփոխությունը (ավելացումները նշված են դրական նշանով, իսկ նվազեցումները` փակագծերում)</t>
  </si>
  <si>
    <t xml:space="preserve"> ՄԱՍ 1. ՊԵՏԱԿԱՆ ՄԱՐՄՆԻ ԳԾՈՎ ԱՐԴՅՈՒՆՔԱՅԻՆ (ԿԱՏԱՐՈՂԱԿԱՆ) ՑՈՒՑԱՆԻՇՆԵՐԸ </t>
  </si>
  <si>
    <t xml:space="preserve"> Դատական գործունեություն և իրավական պաշտպանություն</t>
  </si>
  <si>
    <t xml:space="preserve"> Դատարաններ</t>
  </si>
  <si>
    <t xml:space="preserve"> ՀՀ քաղաքաշինության կոմիտե</t>
  </si>
  <si>
    <t>ՀՀ քաղաքաշինության կոմիտե</t>
  </si>
  <si>
    <t>ՀՀ  քաղաքաշինության կոմիտե</t>
  </si>
  <si>
    <t xml:space="preserve"> ՀՀ  քաղաքաշինության կոմիտե</t>
  </si>
  <si>
    <t xml:space="preserve"> Առաջին կիսամյակ</t>
  </si>
  <si>
    <t xml:space="preserve"> Ինն ամիս</t>
  </si>
  <si>
    <t>Առաջին կիսամյակ</t>
  </si>
  <si>
    <t>Ինն ամիս</t>
  </si>
  <si>
    <t>Տարի</t>
  </si>
  <si>
    <t xml:space="preserve"> Առաջին կիսամյակ </t>
  </si>
  <si>
    <t xml:space="preserve"> Ինն ամիս </t>
  </si>
  <si>
    <t xml:space="preserve">  ընդհանուր շինարարական աշխատանքներ</t>
  </si>
  <si>
    <t xml:space="preserve"> ԸՆԴԱՄԵՆԸ ԾԱԽՍԵՐ</t>
  </si>
  <si>
    <t xml:space="preserve"> ԸՆԹԱՑԻԿ ԾԱԽՍԵՐ</t>
  </si>
  <si>
    <t xml:space="preserve"> 11001 </t>
  </si>
  <si>
    <t xml:space="preserve"> Ծառայությունների մատուցում </t>
  </si>
  <si>
    <t xml:space="preserve"> Հարկադիր կատարման ենթակա ակտերի կատարումն ապահովող ծառայություններ</t>
  </si>
  <si>
    <t xml:space="preserve">ՀՀ կառավարության 2023թվականի </t>
  </si>
  <si>
    <t>հազ. դրամներով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</si>
  <si>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</si>
  <si>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նվազեցումները՝ փակագծերում)</t>
  </si>
  <si>
    <t>ՀՀ  արդարադատության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</si>
  <si>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</si>
  <si>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</si>
  <si>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</si>
  <si>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</si>
  <si>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</si>
  <si>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</si>
  <si>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</si>
  <si>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</si>
  <si>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Հակակոռուպցիոն ինստիտուցիոնալ համակարգի վերափոխում և զարգացում` նաև ոլորտային կոռուպցիոն ռիսկերի վերհանման ու նվազեցման և էլեկտրոնային ժողովրդավարության գործիքների ներդրման միջոցով</t>
  </si>
  <si>
    <t xml:space="preserve"> Կոռուպցիայի նվազեցում, հակակոռուպցիոն արդյունավետ ինստիտուցիոնալ համակարգի առկայություն</t>
  </si>
  <si>
    <t xml:space="preserve"> Պետական մարմինների կողմից օգտագործվող ոչ ֆինանսական ակտիվների հետ գործառնություններ</t>
  </si>
  <si>
    <t xml:space="preserve"> Հարկադիր կատարման ծառայություններ</t>
  </si>
  <si>
    <t xml:space="preserve"> Հարկադիր կատարման ենթակա ակտերի կատարման ապահովում</t>
  </si>
  <si>
    <t xml:space="preserve"> Հարկադիր կատարման ենթակա ակտերի կատարողական ընթացակարգերի զարգացում և  կատարման ապահովում</t>
  </si>
  <si>
    <t xml:space="preserve"> 1182 </t>
  </si>
  <si>
    <t xml:space="preserve"> Հարկադիր կատարման ծառայություններ </t>
  </si>
  <si>
    <t xml:space="preserve"> ՀՀ արդարադատության նախարարության հարկադիր կատարումն ապահովող ծառայություն </t>
  </si>
  <si>
    <t xml:space="preserve"> 45221142-1</t>
  </si>
  <si>
    <t xml:space="preserve"> ԲՄ</t>
  </si>
  <si>
    <t xml:space="preserve"> դրամ</t>
  </si>
  <si>
    <t>Ցուցանիշների փոփոխությունը (ավելացումները նշված են դրական նշանով)</t>
  </si>
  <si>
    <t xml:space="preserve"> Աղյուսակ 9.1.41 </t>
  </si>
  <si>
    <t>ՀՀ կառավարության 2023 թվականի ----------</t>
  </si>
  <si>
    <t xml:space="preserve">ՀՀ կառավարության 2023 թվականի </t>
  </si>
  <si>
    <t xml:space="preserve">ՀՀ կառավարության  2023 թվականի </t>
  </si>
  <si>
    <t xml:space="preserve">2023 թվականի __________ </t>
  </si>
  <si>
    <t xml:space="preserve"> Նախաքննություն</t>
  </si>
  <si>
    <t xml:space="preserve"> ՀՀ  արդարադատության նախարարություն</t>
  </si>
  <si>
    <t>07</t>
  </si>
  <si>
    <t xml:space="preserve"> Հակակոռուպցիոն կոմիտեի շենքային պայմանների ապահովում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</si>
  <si>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</si>
  <si>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</si>
  <si>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</si>
  <si>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ՀՀ արդարադատության նախարարության հարկադիր կատարումն ապահովող ծառայություն</t>
  </si>
  <si>
    <t xml:space="preserve"> ԱՇԽԱՏԱՆՔԻ ՎԱՐՁԱՏՐՈՒԹՅՈՒՆ</t>
  </si>
  <si>
    <t xml:space="preserve"> Դրամով վճարվող աշխատավարձեր և հավելավճարներ</t>
  </si>
  <si>
    <t xml:space="preserve"> - Պարգևատրումներ, դրամական խրախուսումներ և հատուկ վճարներ</t>
  </si>
  <si>
    <t>Հակակոռուպցիոն կոմիտեի շենքային պայմանների ապահովում</t>
  </si>
  <si>
    <t xml:space="preserve"> Ժամանակակից իրավապահ մարմնի կարիքները սպասարկող շենքի կառուցում հաշվի առնելով Հակակոռուպցիոն կոմիտեի գործառութները</t>
  </si>
  <si>
    <t xml:space="preserve"> Դատական ակտերի, կատարողական թերթերի, կատարողական մակագրության թերթերի և անբողոքարկելի վարչական ակտերի պահանջների կատարման ապահովում:</t>
  </si>
  <si>
    <t xml:space="preserve"> Հարկադիր կատարման ենթակա ակտերի կատարումն ապահովող ծառայություններ </t>
  </si>
  <si>
    <t xml:space="preserve"> Դատական ակտերի, կատարողական թերթերի, կատարողական մակագրության թերթերի և անբողոքարկելի վարչական ակտերի պահանջների կատարման ապահովում: </t>
  </si>
  <si>
    <t xml:space="preserve"> 31001 </t>
  </si>
  <si>
    <t xml:space="preserve"> Հակակոռուպցիոն կոմիտեի շենքային պայմանների ապահովում </t>
  </si>
  <si>
    <t xml:space="preserve"> Ժամանակակից իրավապահ մարմնի կարիքները սպասարկող շենքի կառուցում հաշվի առնելով Հակակոռուպցիոն կոմիտեի գործառութները </t>
  </si>
  <si>
    <t xml:space="preserve"> Հակակոռուպցիոն կոմիտե </t>
  </si>
  <si>
    <t xml:space="preserve"> Աղյուսակ 9.1.43</t>
  </si>
  <si>
    <t>Բաժին N 03  Խումբ N 07  Դաս N 01 Նախաքննություն</t>
  </si>
  <si>
    <t>Հավելված  №  10</t>
  </si>
  <si>
    <t>Հավելված  № 9</t>
  </si>
  <si>
    <t>Հավելված №  8</t>
  </si>
  <si>
    <t>Հավելված № 7</t>
  </si>
  <si>
    <t>Հավելված № 6</t>
  </si>
  <si>
    <t>Հավելված  №  5</t>
  </si>
  <si>
    <t>Հավելված N 4</t>
  </si>
  <si>
    <t>Հավելված  № 1</t>
  </si>
  <si>
    <t>ՀՀ կառավարության 2023թվականի ----------</t>
  </si>
  <si>
    <t xml:space="preserve">«ՀԱՅԱՍՏԱՆԻ  ՀԱՆՐԱՊԵՏՈՒԹՅԱՆ  2023  ԹՎԱԿԱՆԻ ՊԵՏԱԿԱՆ ԲՅՈՒՋԵԻ 
ՄԱՍԻՆ» ՀԱՅԱՍՏԱՆԻ ՀԱՆՐԱՊԵՏՈՒԹՅԱՆ ՕՐԵՆՔԻ 2-ՐԴ ՀՈԴՎԱԾԻ ԱՂՅՈՒՍԱԿՈՒՄ  ԿԱՏԱՐՎՈՂ ՓՈՓՈԽՈՒԹՅՈՒՆՆԵՐԸ
</t>
  </si>
  <si>
    <t>(հազ. դրամ)</t>
  </si>
  <si>
    <t xml:space="preserve">Ցուցանիշների փոփոխություն                                                         (գումարների  ավելացումը նշված է դրական նշանով)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</si>
  <si>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 Եկամուտների գծով</t>
  </si>
  <si>
    <t>2.  Ծախսերի գծով</t>
  </si>
  <si>
    <t>3. Դեֆիցիտը (պակասուրդը)</t>
  </si>
  <si>
    <t>Հավելված  № 2</t>
  </si>
  <si>
    <t xml:space="preserve">«ՀԱՅԱՍՏԱՆԻ  ՀԱՆՐԱՊԵՏՈՒԹՅԱՆ  2023  ԹՎԱԿԱՆԻ ՊԵՏԱԿԱՆ ԲՅՈՒՋԵԻ 
ՄԱՍԻՆ» ՀԱՅԱՍՏԱՆԻ ՀԱՆՐԱՊԵՏՈՒԹՅԱՆ ՕՐԵՆՔԻ 3-ՐԴ ՀՈԴՎԱԾԻ ԱՂՅՈՒՍԱԿՈՒՄ, N 3 ՀԱՎԵԼՎԱԾԻ  N 1 ԱՂՅՈՒՍԱԿՈՒՄ  ԵՎ ՀԱՅԱՍՏԱՆԻ  ՀԱՆՐԱՊԵՏՈՒԹՅԱՆ ԿԱՌԱՎԱՐՈՒԹՅԱՆ 2022 ԹՎԱԿԱՆԻ ԴԵԿՏԵՄԲԵՐԻ 29-Ի N 2111-Ն  ՈՐՈՇՄԱՆ N 1  ՀԱՎԵԼՎԱԾԻ  N 1  ԱՂՅՈՒՍԱԿՈՒՄ  ԿԱՏԱՐՎՈՂ  ՓՈՓՈԽՈՒԹՅՈՒՆՆԵՐԸ  
</t>
  </si>
  <si>
    <t xml:space="preserve">Պետական բյուջեի դեֆիցիտի(պակասուրդի) ֆինանսավորման աղբյուրներն ու դրանց տարրերի անվանումները  
</t>
  </si>
  <si>
    <t> Ցուցանիշների փոփոխությունը</t>
  </si>
  <si>
    <t>(գումարների  ավելացումը նշված է դրական նշանով)</t>
  </si>
  <si>
    <t>Առաջին</t>
  </si>
  <si>
    <t>կիսամյակ</t>
  </si>
  <si>
    <t>ԸՆԴԱՄԵՆԸ</t>
  </si>
  <si>
    <t>Ա.Ներքին աղբյուրներ-ընդամենը</t>
  </si>
  <si>
    <t>2. Ֆինանսական զուտ ակտիվներ</t>
  </si>
  <si>
    <t>2.3. Ելքերի ֆինանսավորմանն ուղղվող պետական բյուջեի տարեսկզբի ազատ մնացորդի միջոցներ</t>
  </si>
  <si>
    <t>Հավելված  №  3</t>
  </si>
  <si>
    <t xml:space="preserve">«ՀԱՅԱՍՏԱՆԻ ՀԱՆՐԱՊԵՏՈՒԹՅԱՆ 2023 ԹՎԱԿԱՆԻ ՊԵՏԱԿԱՆ ԲՅՈՒՋԵԻ ՄԱՍԻՆ» ՀԱՅԱՍՏԱՆԻ ՀԱՆՐԱՊԵՏՈՒԹՅԱՆ ՕՐԵՆՔԻ N 1 ՀԱՎԵԼՎԱԾԻ N 1 ԱՂՅՈՒՍԱԿՈՒՄ ԿԱՏԱՐՎՈՂ ՓՈՓՈԽՈՒԹՅՈՒՆՆԵՐԸ </t>
  </si>
  <si>
    <t>Ծրագրի անվանումը</t>
  </si>
  <si>
    <t>Ցուցանիշների փոփոխությունը
(ավելացումները նշված են դրական նշանով)</t>
  </si>
  <si>
    <t>տարի</t>
  </si>
  <si>
    <t>Ցուցանիշների փոփոխությունը (նվազեցումները նշված են փակագծերում)</t>
  </si>
  <si>
    <t>ՀԱՅԱՍՏԱՆԻ ՀԱՆՐԱՊԵՏՈՒԹՅԱՆ 2023 ԹՎԱԿԱՆԻ ՊԵՏԱԿԱՆ ԲՅՈՒՋԵԻ ՄԱՍԻՆ ՕՐԵՆՔԻ N 1 ՀԱՎԵԼՎԱԾԻ N 3 ԱՂՅՈՒՍԱԿՈՒՄ ԿԱՏԱՐՎՈՂ  ՓՈՓՈԽՈՒԹՅՈՒՆՆԵՐԸ</t>
  </si>
  <si>
    <t xml:space="preserve">ՀԱՅԱՍՏԱՆԻ ՀԱՆՐԱՊԵՏՈՒԹՅԱՆ ԿԱՌԱՎԱՐՈՒԹՅԱՆ 2022 ԹՎԱԿԱՆԻ ԴԵԿՏԵՄԲԵՐԻ 29-Ի N 2111-Ն ՈՐՈՇՄԱՆ N 3  և N 4 ՀԱՎԵԼՎԱԾՆԵՐՈՒՄ ԿԱՏԱՐՎՈՂ  ՓՈՓՈԽՈՒԹՅՈՒՆՆԵՐԸ </t>
  </si>
  <si>
    <t xml:space="preserve">ՀԱՅԱՍՏԱՆԻ ՀԱՆՐԱՊԵՏՈՒԹՅԱՆ ԿԱՌԱՎԱՐՈՒԹՅԱՆ 2022 ԹՎԱԿԱՆԻ ԴԵԿՏԵՄԲԵՐԻ 29-Ի N 2111-Ն ՈՐՈՇՄԱՆ N5 ՀԱՎԵԼՎԱԾԻ N2 ԱՂՅՈՒՍԱԿՈՒՄ ԿԱՏԱՐՎՈՂ ՓՈՓՈԽՈՒԹՅՈՒՆՆԵՐԸ  </t>
  </si>
  <si>
    <t xml:space="preserve">ՀԱՅԱՍՏԱՆԻ ՀԱՆՐԱՊԵՏՈՒԹՅԱՆ ԿԱՌԱՎԱՐՈՒԹՅԱՆ 2022 ԹՎԱԿԱՆԻ ԴԵԿՏԵՄԲԵՐԻ 29-Ի N 2111-Ն ՈՐՈՇՄԱՆ N 9 ՀԱՎԵԼՎԱԾԻ  9.9 ԱՂՅՈՒՍԱԿՈՒՄ ԿԱՏԱՐՎՈՂ ՓՈՓՈԽՈՒԹՅՈՒՆՆԵՐԸ </t>
  </si>
  <si>
    <t xml:space="preserve">ՀԱՅԱՍՏԱՆԻ ՀԱՆՐԱՊԵՏՈՒԹՅԱՆ ԿԱՌԱՎԱՐՈՒԹՅԱՆ 2022 ԹՎԱԿԱՆԻ ԴԵԿՏԵՄԲԵՐԻ 29-Ի N 2111-Ն ՈՐՈՇՄԱՆ N 9.1 ՀԱՎԵԼՎԱԾԻ  9.1.41 և 9․1․43  ԱՂՅՈՒՍԱԿՆԵՐՈՒՄ ԿԱՏԱՐՎՈՂ ՓՈՓՈԽՈՒԹՅՈՒՆՆԵՐԸ </t>
  </si>
  <si>
    <t xml:space="preserve">ՀԱՅԱՍՏԱՆԻ ՀԱՆՐԱՊԵՏՈՒԹՅԱՆ ԿԱՌԱՎԱՐՈՒԹՅԱՆ 2022 ԹՎԱԿԱՆԻ ԴԵԿՏԵՄԲԵՐԻ 29-Ի N 2111-Ն ՈՐՈՇՄԱՆ N 10 ՀԱՎԵԼՎԱԾԻ ՑՈՒՑԱՆԻՇՆԵՐՈՒՄ ԿԱՏԱՐՎՈՂ ՓՈՓՈԽՈՒԹՅՈՒՆՆԵՐԸ </t>
  </si>
  <si>
    <t xml:space="preserve">«ՀԱՅԱUՏԱՆԻ ՀԱՆՐԱՊԵՏՈՒԹՅԱՆ 2023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2022 ԹՎԱԿԱՆԻ ԴԵԿՏԵՄԲԵՐԻ 29-Ի N 2111-Ն ՈՐՈՇՄԱՆ N5  ՀԱՎԵԼՎԱԾԻ  N1  ԱՂՅՈՒՍԱԿՈՒՄ ԿԱՏԱՐՎՈՂ ՓՈՓՈԽՈՒԹՅՈՒՆՆԵՐԸ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</si>
</sst>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\ _ _-;\-* #,##0.00\ _ _-;_-* &quot;-&quot;??\ _ _-;_-@_-"/>
    <numFmt numFmtId="165" formatCode="_(* #,##0.0_);_(* \(#,##0.0\);_(* &quot;-&quot;??_);_(@_)"/>
    <numFmt numFmtId="166" formatCode="##,##0.0;\(##,##0.0\);\-"/>
    <numFmt numFmtId="167" formatCode="_-* #,##0.00_р_._-;\-* #,##0.00_р_._-;_-* &quot;-&quot;??_р_._-;_-@_-"/>
    <numFmt numFmtId="168" formatCode="#,##0.0_);\(#,##0.0\)"/>
    <numFmt numFmtId="169" formatCode="0.0_);\(0.0\)"/>
    <numFmt numFmtId="170" formatCode="#,##0.0"/>
    <numFmt numFmtId="171" formatCode="#,##0.0\ _₽;\-#,##0.0\ _₽"/>
    <numFmt numFmtId="172" formatCode="_(* #,##0.0_);_(* \(#,##0.0\);_(* &quot;-&quot;?_);_(@_)"/>
    <numFmt numFmtId="173" formatCode="_-* #,##0.0_р_._-;\-* #,##0.0_р_._-;_-* &quot;-&quot;??_р_._-;_-@_-"/>
    <numFmt numFmtId="174" formatCode="_ * #,##0.00_)_ _ ;_ * \(#,##0.00\)_ _ ;_ * &quot;-&quot;??_)_ _ ;_ @_ "/>
  </numFmts>
  <fonts count="44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0"/>
      <name val="Arial"/>
      <family val="2"/>
      <charset val="204"/>
    </font>
    <font>
      <i/>
      <sz val="12"/>
      <name val="GHEA Grapalat"/>
      <family val="3"/>
    </font>
    <font>
      <b/>
      <sz val="8"/>
      <name val="GHEA Grapalat"/>
      <family val="2"/>
    </font>
    <font>
      <sz val="10"/>
      <name val="Arial Unicode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10"/>
      <color indexed="8"/>
      <name val="MS Sans Serif"/>
      <family val="2"/>
      <charset val="204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0"/>
      <name val="Arial Armenian"/>
      <family val="2"/>
    </font>
    <font>
      <sz val="12"/>
      <color rgb="FF000000"/>
      <name val="GHEA Grapalat"/>
      <family val="3"/>
    </font>
    <font>
      <sz val="12"/>
      <name val="GHEA Grapalat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2"/>
      <color rgb="FF000000"/>
      <name val="GHEA Grapalat"/>
      <family val="3"/>
    </font>
    <font>
      <b/>
      <sz val="12"/>
      <color rgb="FF000000"/>
      <name val="Times New Roman"/>
      <family val="1"/>
    </font>
    <font>
      <sz val="8"/>
      <color indexed="8"/>
      <name val="GHEA Grapalat"/>
      <family val="3"/>
    </font>
    <font>
      <b/>
      <sz val="10"/>
      <color rgb="FF000000"/>
      <name val="GHEA Grapalat"/>
      <family val="3"/>
    </font>
    <font>
      <i/>
      <sz val="12"/>
      <name val="GHEA Grapalat"/>
      <family val="2"/>
    </font>
    <font>
      <b/>
      <sz val="10"/>
      <name val="GHEA Grapalat"/>
      <family val="3"/>
    </font>
    <font>
      <sz val="10"/>
      <name val="GHEA Mariam"/>
      <family val="3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5" fillId="0" borderId="0" applyFill="0" applyBorder="0" applyProtection="0">
      <alignment horizontal="right" vertical="top"/>
    </xf>
    <xf numFmtId="0" fontId="3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0" fontId="15" fillId="0" borderId="0">
      <alignment horizontal="left" vertical="top" wrapText="1"/>
    </xf>
    <xf numFmtId="0" fontId="3" fillId="0" borderId="0"/>
    <xf numFmtId="166" fontId="20" fillId="0" borderId="0" applyFill="0" applyBorder="0" applyProtection="0">
      <alignment horizontal="right" vertical="top"/>
    </xf>
    <xf numFmtId="0" fontId="21" fillId="0" borderId="0"/>
    <xf numFmtId="0" fontId="3" fillId="0" borderId="0"/>
    <xf numFmtId="0" fontId="28" fillId="0" borderId="0"/>
    <xf numFmtId="0" fontId="31" fillId="0" borderId="0"/>
    <xf numFmtId="164" fontId="3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 applyFill="1" applyBorder="1" applyAlignment="1">
      <alignment horizontal="left" vertical="top"/>
    </xf>
    <xf numFmtId="0" fontId="8" fillId="0" borderId="0" xfId="0" applyFont="1"/>
    <xf numFmtId="0" fontId="10" fillId="0" borderId="0" xfId="0" applyFont="1"/>
    <xf numFmtId="0" fontId="8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Border="1"/>
    <xf numFmtId="0" fontId="17" fillId="0" borderId="0" xfId="0" applyFont="1" applyFill="1" applyAlignment="1">
      <alignment horizontal="center" wrapText="1"/>
    </xf>
    <xf numFmtId="0" fontId="4" fillId="2" borderId="0" xfId="16" applyFont="1" applyFill="1">
      <alignment horizontal="left" vertical="top" wrapText="1"/>
    </xf>
    <xf numFmtId="0" fontId="12" fillId="0" borderId="0" xfId="15" applyFont="1" applyAlignment="1">
      <alignment horizontal="right"/>
    </xf>
    <xf numFmtId="0" fontId="12" fillId="0" borderId="0" xfId="15" applyFont="1" applyFill="1" applyBorder="1" applyAlignment="1">
      <alignment horizontal="right"/>
    </xf>
    <xf numFmtId="0" fontId="8" fillId="0" borderId="0" xfId="0" applyFont="1" applyFill="1" applyAlignment="1"/>
    <xf numFmtId="0" fontId="4" fillId="0" borderId="0" xfId="0" applyFont="1" applyAlignment="1">
      <alignment horizontal="center" vertical="center" wrapText="1"/>
    </xf>
    <xf numFmtId="164" fontId="4" fillId="0" borderId="0" xfId="3" applyFont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textRotation="90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5" fillId="0" borderId="0" xfId="3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23" fillId="0" borderId="0" xfId="3" applyFont="1" applyAlignment="1">
      <alignment vertical="center" wrapText="1"/>
    </xf>
    <xf numFmtId="0" fontId="27" fillId="0" borderId="0" xfId="0" applyFont="1" applyAlignment="1">
      <alignment vertical="center" wrapText="1"/>
    </xf>
    <xf numFmtId="164" fontId="27" fillId="0" borderId="0" xfId="3" applyFont="1" applyAlignment="1">
      <alignment vertical="center" wrapText="1"/>
    </xf>
    <xf numFmtId="0" fontId="16" fillId="0" borderId="0" xfId="21" applyFont="1"/>
    <xf numFmtId="0" fontId="16" fillId="0" borderId="0" xfId="21" applyFont="1" applyAlignment="1" applyProtection="1">
      <alignment horizontal="left" wrapText="1"/>
      <protection locked="0"/>
    </xf>
    <xf numFmtId="0" fontId="29" fillId="0" borderId="0" xfId="21" applyFont="1" applyAlignment="1" applyProtection="1">
      <protection locked="0"/>
    </xf>
    <xf numFmtId="0" fontId="29" fillId="0" borderId="0" xfId="21" applyFont="1" applyAlignment="1" applyProtection="1">
      <alignment horizontal="right"/>
      <protection locked="0"/>
    </xf>
    <xf numFmtId="0" fontId="16" fillId="0" borderId="0" xfId="21" applyFont="1" applyProtection="1">
      <protection locked="0"/>
    </xf>
    <xf numFmtId="0" fontId="16" fillId="0" borderId="0" xfId="21" applyFont="1" applyAlignment="1" applyProtection="1">
      <alignment horizontal="center"/>
      <protection locked="0"/>
    </xf>
    <xf numFmtId="0" fontId="30" fillId="0" borderId="0" xfId="21" applyFont="1"/>
    <xf numFmtId="0" fontId="25" fillId="0" borderId="0" xfId="21" applyFont="1" applyBorder="1" applyAlignment="1" applyProtection="1">
      <alignment vertical="center" wrapText="1"/>
      <protection locked="0"/>
    </xf>
    <xf numFmtId="0" fontId="30" fillId="0" borderId="0" xfId="21" applyFont="1" applyAlignment="1" applyProtection="1">
      <alignment horizontal="center"/>
      <protection locked="0"/>
    </xf>
    <xf numFmtId="0" fontId="30" fillId="0" borderId="0" xfId="21" applyFont="1" applyProtection="1">
      <protection locked="0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165" fontId="12" fillId="2" borderId="0" xfId="5" applyNumberFormat="1" applyFont="1" applyFill="1" applyAlignment="1">
      <alignment horizontal="right" vertical="center"/>
    </xf>
    <xf numFmtId="165" fontId="1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165" fontId="6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2" borderId="0" xfId="0" applyFont="1" applyFill="1" applyAlignment="1">
      <alignment horizontal="right"/>
    </xf>
    <xf numFmtId="0" fontId="14" fillId="2" borderId="0" xfId="0" applyFont="1" applyFill="1"/>
    <xf numFmtId="165" fontId="12" fillId="2" borderId="0" xfId="3" applyNumberFormat="1" applyFont="1" applyFill="1" applyAlignment="1">
      <alignment horizontal="right" vertical="center"/>
    </xf>
    <xf numFmtId="0" fontId="9" fillId="2" borderId="0" xfId="0" applyFont="1" applyFill="1"/>
    <xf numFmtId="0" fontId="7" fillId="2" borderId="0" xfId="0" applyFont="1" applyFill="1" applyAlignment="1">
      <alignment horizontal="center" wrapText="1"/>
    </xf>
    <xf numFmtId="0" fontId="9" fillId="0" borderId="0" xfId="0" applyFont="1"/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3" fontId="7" fillId="0" borderId="5" xfId="3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3" fontId="7" fillId="0" borderId="3" xfId="3" applyNumberFormat="1" applyFont="1" applyBorder="1" applyAlignment="1">
      <alignment horizontal="center" vertical="center" wrapText="1"/>
    </xf>
    <xf numFmtId="0" fontId="25" fillId="2" borderId="5" xfId="16" applyFont="1" applyFill="1" applyBorder="1">
      <alignment horizontal="left" vertical="top" wrapText="1"/>
    </xf>
    <xf numFmtId="0" fontId="23" fillId="0" borderId="0" xfId="0" applyFont="1" applyAlignment="1">
      <alignment horizontal="left" vertical="top" wrapText="1"/>
    </xf>
    <xf numFmtId="43" fontId="9" fillId="0" borderId="5" xfId="3" applyNumberFormat="1" applyFont="1" applyBorder="1"/>
    <xf numFmtId="0" fontId="25" fillId="2" borderId="6" xfId="16" applyFont="1" applyFill="1" applyBorder="1" applyAlignment="1">
      <alignment horizontal="left" vertical="top" wrapText="1"/>
    </xf>
    <xf numFmtId="0" fontId="23" fillId="0" borderId="5" xfId="16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43" fontId="9" fillId="0" borderId="11" xfId="3" applyNumberFormat="1" applyFont="1" applyBorder="1"/>
    <xf numFmtId="0" fontId="25" fillId="2" borderId="11" xfId="0" applyFont="1" applyFill="1" applyBorder="1" applyAlignment="1">
      <alignment horizontal="left" vertical="top" wrapText="1"/>
    </xf>
    <xf numFmtId="166" fontId="19" fillId="2" borderId="1" xfId="11" applyNumberFormat="1" applyFont="1" applyFill="1" applyBorder="1" applyAlignment="1">
      <alignment horizontal="right" vertical="top"/>
    </xf>
    <xf numFmtId="0" fontId="32" fillId="2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25" fillId="2" borderId="1" xfId="17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left" vertical="top" wrapText="1"/>
    </xf>
    <xf numFmtId="0" fontId="9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4" xfId="16" applyNumberFormat="1" applyFont="1" applyFill="1" applyBorder="1" applyAlignment="1">
      <alignment vertical="top" wrapText="1"/>
    </xf>
    <xf numFmtId="0" fontId="30" fillId="2" borderId="17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vertical="center"/>
    </xf>
    <xf numFmtId="165" fontId="25" fillId="2" borderId="17" xfId="3" applyNumberFormat="1" applyFont="1" applyFill="1" applyBorder="1" applyAlignment="1">
      <alignment horizontal="center" vertical="center"/>
    </xf>
    <xf numFmtId="49" fontId="23" fillId="2" borderId="4" xfId="16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35" fillId="2" borderId="1" xfId="0" applyNumberFormat="1" applyFont="1" applyFill="1" applyBorder="1" applyAlignment="1">
      <alignment horizontal="right" vertical="top" wrapText="1"/>
    </xf>
    <xf numFmtId="0" fontId="33" fillId="2" borderId="4" xfId="0" applyFont="1" applyFill="1" applyBorder="1" applyAlignment="1">
      <alignment vertical="top" wrapText="1"/>
    </xf>
    <xf numFmtId="0" fontId="25" fillId="2" borderId="17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textRotation="90" wrapText="1"/>
    </xf>
    <xf numFmtId="168" fontId="25" fillId="0" borderId="11" xfId="0" applyNumberFormat="1" applyFont="1" applyBorder="1" applyAlignment="1">
      <alignment horizontal="center" vertical="center" wrapText="1"/>
    </xf>
    <xf numFmtId="0" fontId="23" fillId="2" borderId="0" xfId="0" applyFont="1" applyFill="1"/>
    <xf numFmtId="0" fontId="9" fillId="2" borderId="0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25" fillId="0" borderId="15" xfId="21" applyFont="1" applyBorder="1" applyAlignment="1" applyProtection="1">
      <alignment horizontal="center" vertical="center" wrapText="1"/>
      <protection locked="0"/>
    </xf>
    <xf numFmtId="0" fontId="30" fillId="0" borderId="15" xfId="21" applyFont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0" fontId="23" fillId="2" borderId="13" xfId="21" applyFont="1" applyFill="1" applyBorder="1" applyAlignment="1" applyProtection="1">
      <alignment horizontal="center" vertical="center" wrapText="1"/>
      <protection locked="0"/>
    </xf>
    <xf numFmtId="0" fontId="36" fillId="2" borderId="15" xfId="0" applyFont="1" applyFill="1" applyBorder="1" applyAlignment="1">
      <alignment horizontal="center" vertical="center" wrapText="1"/>
    </xf>
    <xf numFmtId="1" fontId="25" fillId="2" borderId="15" xfId="21" applyNumberFormat="1" applyFont="1" applyFill="1" applyBorder="1" applyAlignment="1" applyProtection="1">
      <alignment horizontal="center" vertical="center" wrapText="1"/>
      <protection locked="0"/>
    </xf>
    <xf numFmtId="0" fontId="25" fillId="2" borderId="15" xfId="21" applyFont="1" applyFill="1" applyBorder="1" applyAlignment="1" applyProtection="1">
      <alignment horizontal="center" vertical="center" wrapText="1"/>
      <protection locked="0"/>
    </xf>
    <xf numFmtId="1" fontId="25" fillId="2" borderId="15" xfId="21" applyNumberFormat="1" applyFont="1" applyFill="1" applyBorder="1" applyAlignment="1" applyProtection="1">
      <alignment horizontal="right" vertical="center" wrapText="1"/>
      <protection locked="0"/>
    </xf>
    <xf numFmtId="0" fontId="9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right" vertical="top" wrapText="1"/>
    </xf>
    <xf numFmtId="165" fontId="25" fillId="2" borderId="15" xfId="3" applyNumberFormat="1" applyFont="1" applyFill="1" applyBorder="1" applyAlignment="1">
      <alignment horizontal="center" vertical="top"/>
    </xf>
    <xf numFmtId="169" fontId="25" fillId="2" borderId="15" xfId="2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wrapText="1"/>
    </xf>
    <xf numFmtId="0" fontId="24" fillId="2" borderId="17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center" wrapText="1"/>
    </xf>
    <xf numFmtId="165" fontId="25" fillId="2" borderId="17" xfId="0" applyNumberFormat="1" applyFont="1" applyFill="1" applyBorder="1" applyAlignment="1">
      <alignment horizontal="left" vertical="center" wrapText="1"/>
    </xf>
    <xf numFmtId="165" fontId="25" fillId="2" borderId="17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5" fillId="2" borderId="4" xfId="16" applyFont="1" applyFill="1" applyBorder="1" applyAlignment="1">
      <alignment horizontal="center" vertical="top" wrapText="1"/>
    </xf>
    <xf numFmtId="0" fontId="25" fillId="2" borderId="3" xfId="16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30" fillId="2" borderId="21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vertical="center"/>
    </xf>
    <xf numFmtId="49" fontId="25" fillId="2" borderId="17" xfId="19" applyNumberFormat="1" applyFont="1" applyFill="1" applyBorder="1" applyAlignment="1">
      <alignment horizontal="left" vertical="center" wrapText="1"/>
    </xf>
    <xf numFmtId="165" fontId="25" fillId="2" borderId="18" xfId="0" applyNumberFormat="1" applyFont="1" applyFill="1" applyBorder="1" applyAlignment="1">
      <alignment horizontal="left" vertical="center" wrapText="1"/>
    </xf>
    <xf numFmtId="165" fontId="24" fillId="2" borderId="17" xfId="0" applyNumberFormat="1" applyFont="1" applyFill="1" applyBorder="1" applyAlignment="1">
      <alignment horizontal="left" vertical="center" wrapText="1"/>
    </xf>
    <xf numFmtId="165" fontId="23" fillId="2" borderId="17" xfId="0" applyNumberFormat="1" applyFont="1" applyFill="1" applyBorder="1" applyAlignment="1">
      <alignment horizontal="left" vertical="top" wrapText="1"/>
    </xf>
    <xf numFmtId="165" fontId="23" fillId="2" borderId="17" xfId="0" applyNumberFormat="1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top" wrapText="1"/>
    </xf>
    <xf numFmtId="165" fontId="35" fillId="2" borderId="17" xfId="0" applyNumberFormat="1" applyFont="1" applyFill="1" applyBorder="1" applyAlignment="1">
      <alignment horizontal="right" vertical="top" wrapText="1"/>
    </xf>
    <xf numFmtId="165" fontId="25" fillId="2" borderId="17" xfId="3" applyNumberFormat="1" applyFont="1" applyFill="1" applyBorder="1" applyAlignment="1">
      <alignment horizontal="right" vertical="center" wrapText="1"/>
    </xf>
    <xf numFmtId="165" fontId="23" fillId="2" borderId="17" xfId="18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170" fontId="24" fillId="2" borderId="21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/>
    <xf numFmtId="165" fontId="9" fillId="0" borderId="11" xfId="3" applyNumberFormat="1" applyFont="1" applyBorder="1"/>
    <xf numFmtId="171" fontId="30" fillId="2" borderId="15" xfId="3" applyNumberFormat="1" applyFont="1" applyFill="1" applyBorder="1" applyProtection="1">
      <protection locked="0"/>
    </xf>
    <xf numFmtId="165" fontId="7" fillId="0" borderId="11" xfId="3" applyNumberFormat="1" applyFont="1" applyBorder="1"/>
    <xf numFmtId="43" fontId="8" fillId="0" borderId="0" xfId="0" applyNumberFormat="1" applyFont="1"/>
    <xf numFmtId="0" fontId="25" fillId="2" borderId="17" xfId="0" applyFont="1" applyFill="1" applyBorder="1" applyAlignment="1">
      <alignment horizontal="center" vertical="center" wrapText="1"/>
    </xf>
    <xf numFmtId="168" fontId="23" fillId="2" borderId="11" xfId="0" applyNumberFormat="1" applyFont="1" applyFill="1" applyBorder="1" applyAlignment="1">
      <alignment horizontal="center" vertical="center" wrapText="1"/>
    </xf>
    <xf numFmtId="43" fontId="9" fillId="2" borderId="11" xfId="3" applyNumberFormat="1" applyFont="1" applyFill="1" applyBorder="1"/>
    <xf numFmtId="0" fontId="7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25" applyFont="1"/>
    <xf numFmtId="0" fontId="7" fillId="0" borderId="0" xfId="25" applyFont="1" applyAlignment="1">
      <alignment horizontal="center"/>
    </xf>
    <xf numFmtId="165" fontId="4" fillId="0" borderId="0" xfId="26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166" fontId="9" fillId="0" borderId="26" xfId="0" applyNumberFormat="1" applyFont="1" applyBorder="1" applyAlignment="1">
      <alignment vertical="top" wrapText="1"/>
    </xf>
    <xf numFmtId="0" fontId="9" fillId="2" borderId="23" xfId="0" applyFont="1" applyFill="1" applyBorder="1" applyAlignment="1">
      <alignment horizontal="center" vertical="top" wrapText="1"/>
    </xf>
    <xf numFmtId="166" fontId="25" fillId="2" borderId="23" xfId="11" applyFont="1" applyFill="1" applyBorder="1">
      <alignment horizontal="right" vertical="top"/>
    </xf>
    <xf numFmtId="0" fontId="19" fillId="2" borderId="23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center"/>
    </xf>
    <xf numFmtId="0" fontId="40" fillId="2" borderId="23" xfId="0" applyFont="1" applyFill="1" applyBorder="1" applyAlignment="1">
      <alignment horizontal="left" vertical="top" wrapText="1"/>
    </xf>
    <xf numFmtId="0" fontId="33" fillId="2" borderId="2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49" fontId="23" fillId="2" borderId="29" xfId="16" applyNumberFormat="1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left" vertical="top" wrapText="1"/>
    </xf>
    <xf numFmtId="49" fontId="23" fillId="2" borderId="29" xfId="16" applyNumberFormat="1" applyFont="1" applyFill="1" applyBorder="1" applyAlignment="1">
      <alignment vertical="top" wrapText="1"/>
    </xf>
    <xf numFmtId="0" fontId="25" fillId="2" borderId="29" xfId="16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vertical="top" wrapText="1"/>
    </xf>
    <xf numFmtId="49" fontId="23" fillId="2" borderId="3" xfId="16" applyNumberFormat="1" applyFont="1" applyFill="1" applyBorder="1" applyAlignment="1">
      <alignment horizontal="center" vertical="top" wrapText="1"/>
    </xf>
    <xf numFmtId="49" fontId="23" fillId="2" borderId="3" xfId="16" applyNumberFormat="1" applyFont="1" applyFill="1" applyBorder="1" applyAlignment="1">
      <alignment vertical="top" wrapText="1"/>
    </xf>
    <xf numFmtId="0" fontId="19" fillId="2" borderId="17" xfId="0" applyFont="1" applyFill="1" applyBorder="1" applyAlignment="1">
      <alignment vertical="center" wrapText="1"/>
    </xf>
    <xf numFmtId="0" fontId="25" fillId="2" borderId="17" xfId="0" applyFont="1" applyFill="1" applyBorder="1" applyAlignment="1">
      <alignment vertical="center" wrapText="1"/>
    </xf>
    <xf numFmtId="172" fontId="4" fillId="2" borderId="0" xfId="16" applyNumberFormat="1" applyFont="1" applyFill="1">
      <alignment horizontal="left" vertical="top" wrapText="1"/>
    </xf>
    <xf numFmtId="0" fontId="30" fillId="2" borderId="29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top" wrapText="1"/>
    </xf>
    <xf numFmtId="0" fontId="4" fillId="0" borderId="0" xfId="0" applyFont="1"/>
    <xf numFmtId="0" fontId="12" fillId="0" borderId="0" xfId="15" applyFont="1" applyAlignment="1"/>
    <xf numFmtId="0" fontId="12" fillId="0" borderId="0" xfId="0" applyFont="1"/>
    <xf numFmtId="0" fontId="41" fillId="0" borderId="0" xfId="0" applyFont="1" applyFill="1" applyAlignment="1"/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4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25" fillId="0" borderId="0" xfId="0" applyFont="1"/>
    <xf numFmtId="0" fontId="41" fillId="0" borderId="0" xfId="0" applyFont="1" applyBorder="1" applyAlignment="1">
      <alignment wrapText="1"/>
    </xf>
    <xf numFmtId="0" fontId="25" fillId="0" borderId="0" xfId="0" applyFont="1" applyBorder="1"/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wrapText="1"/>
    </xf>
    <xf numFmtId="0" fontId="4" fillId="0" borderId="0" xfId="0" applyFont="1" applyBorder="1"/>
    <xf numFmtId="0" fontId="25" fillId="0" borderId="2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173" fontId="25" fillId="0" borderId="28" xfId="3" applyNumberFormat="1" applyFont="1" applyBorder="1" applyAlignment="1">
      <alignment horizontal="right"/>
    </xf>
    <xf numFmtId="173" fontId="4" fillId="0" borderId="0" xfId="0" applyNumberFormat="1" applyFont="1"/>
    <xf numFmtId="174" fontId="4" fillId="0" borderId="0" xfId="0" applyNumberFormat="1" applyFont="1"/>
    <xf numFmtId="0" fontId="42" fillId="0" borderId="0" xfId="0" applyFont="1" applyAlignment="1"/>
    <xf numFmtId="0" fontId="18" fillId="0" borderId="0" xfId="0" applyFont="1"/>
    <xf numFmtId="0" fontId="0" fillId="0" borderId="0" xfId="0"/>
    <xf numFmtId="0" fontId="42" fillId="0" borderId="0" xfId="0" applyFont="1"/>
    <xf numFmtId="0" fontId="43" fillId="0" borderId="0" xfId="0" applyFont="1"/>
    <xf numFmtId="0" fontId="9" fillId="0" borderId="2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9" fillId="0" borderId="0" xfId="15" applyFont="1" applyAlignment="1"/>
    <xf numFmtId="0" fontId="4" fillId="2" borderId="0" xfId="0" applyFont="1" applyFill="1"/>
    <xf numFmtId="0" fontId="25" fillId="2" borderId="0" xfId="0" applyFont="1" applyFill="1"/>
    <xf numFmtId="0" fontId="23" fillId="2" borderId="2" xfId="0" applyFont="1" applyFill="1" applyBorder="1" applyAlignment="1">
      <alignment vertical="center" wrapText="1"/>
    </xf>
    <xf numFmtId="168" fontId="25" fillId="2" borderId="17" xfId="15" applyNumberFormat="1" applyFont="1" applyFill="1" applyBorder="1" applyAlignment="1">
      <alignment horizontal="center" vertical="center" wrapText="1"/>
    </xf>
    <xf numFmtId="168" fontId="4" fillId="0" borderId="0" xfId="0" applyNumberFormat="1" applyFont="1"/>
    <xf numFmtId="0" fontId="25" fillId="0" borderId="17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left" vertical="center"/>
    </xf>
    <xf numFmtId="0" fontId="23" fillId="2" borderId="28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top" wrapText="1"/>
    </xf>
    <xf numFmtId="0" fontId="23" fillId="2" borderId="2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5" fillId="2" borderId="29" xfId="16" applyFont="1" applyFill="1" applyBorder="1" applyAlignment="1">
      <alignment horizontal="center" vertical="top" wrapText="1"/>
    </xf>
    <xf numFmtId="0" fontId="25" fillId="2" borderId="4" xfId="16" applyFont="1" applyFill="1" applyBorder="1" applyAlignment="1">
      <alignment horizontal="center" vertical="top" wrapText="1"/>
    </xf>
    <xf numFmtId="0" fontId="25" fillId="2" borderId="3" xfId="16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5" fillId="2" borderId="2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25" applyFont="1" applyAlignment="1">
      <alignment horizontal="center"/>
    </xf>
    <xf numFmtId="0" fontId="23" fillId="2" borderId="18" xfId="21" applyFont="1" applyFill="1" applyBorder="1" applyAlignment="1" applyProtection="1">
      <alignment horizontal="center" vertical="center" wrapText="1"/>
      <protection locked="0"/>
    </xf>
    <xf numFmtId="0" fontId="23" fillId="2" borderId="19" xfId="21" applyFont="1" applyFill="1" applyBorder="1" applyAlignment="1" applyProtection="1">
      <alignment horizontal="center" vertical="center" wrapText="1"/>
      <protection locked="0"/>
    </xf>
    <xf numFmtId="0" fontId="23" fillId="2" borderId="20" xfId="21" applyFont="1" applyFill="1" applyBorder="1" applyAlignment="1" applyProtection="1">
      <alignment horizontal="center" vertical="center" wrapText="1"/>
      <protection locked="0"/>
    </xf>
    <xf numFmtId="0" fontId="25" fillId="0" borderId="12" xfId="21" applyFont="1" applyBorder="1" applyAlignment="1" applyProtection="1">
      <alignment horizontal="center" vertical="center" wrapText="1"/>
      <protection locked="0"/>
    </xf>
    <xf numFmtId="0" fontId="25" fillId="0" borderId="3" xfId="21" applyFont="1" applyBorder="1" applyAlignment="1" applyProtection="1">
      <alignment horizontal="center" vertical="center" wrapText="1"/>
      <protection locked="0"/>
    </xf>
    <xf numFmtId="0" fontId="30" fillId="0" borderId="13" xfId="21" applyFont="1" applyBorder="1" applyAlignment="1" applyProtection="1">
      <alignment horizontal="center" vertical="center" wrapText="1"/>
      <protection locked="0"/>
    </xf>
    <xf numFmtId="0" fontId="30" fillId="0" borderId="14" xfId="21" applyFont="1" applyBorder="1" applyAlignment="1" applyProtection="1">
      <alignment horizontal="center" vertical="center" wrapText="1"/>
      <protection locked="0"/>
    </xf>
    <xf numFmtId="0" fontId="30" fillId="0" borderId="12" xfId="21" applyFont="1" applyBorder="1" applyAlignment="1">
      <alignment horizontal="center" vertical="center" wrapText="1"/>
    </xf>
    <xf numFmtId="0" fontId="30" fillId="0" borderId="3" xfId="2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3" fillId="2" borderId="18" xfId="21" applyFont="1" applyFill="1" applyBorder="1" applyAlignment="1" applyProtection="1">
      <alignment horizontal="left" vertical="center" wrapText="1"/>
      <protection locked="0"/>
    </xf>
    <xf numFmtId="0" fontId="23" fillId="2" borderId="19" xfId="21" applyFont="1" applyFill="1" applyBorder="1" applyAlignment="1" applyProtection="1">
      <alignment horizontal="left" vertical="center" wrapText="1"/>
      <protection locked="0"/>
    </xf>
    <xf numFmtId="0" fontId="23" fillId="2" borderId="20" xfId="21" applyFont="1" applyFill="1" applyBorder="1" applyAlignment="1" applyProtection="1">
      <alignment horizontal="left" vertical="center" wrapText="1"/>
      <protection locked="0"/>
    </xf>
    <xf numFmtId="0" fontId="38" fillId="0" borderId="0" xfId="21" applyFont="1" applyAlignment="1" applyProtection="1">
      <alignment horizontal="right"/>
      <protection locked="0"/>
    </xf>
    <xf numFmtId="0" fontId="24" fillId="3" borderId="0" xfId="21" applyFont="1" applyFill="1" applyAlignment="1" applyProtection="1">
      <alignment horizontal="center" vertical="center" wrapText="1"/>
      <protection locked="0"/>
    </xf>
  </cellXfs>
  <cellStyles count="27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Comma 6" xfId="23"/>
    <cellStyle name="Comma 8" xfId="26"/>
    <cellStyle name="Normal" xfId="0" builtinId="0"/>
    <cellStyle name="Normal 11" xfId="17"/>
    <cellStyle name="Normal 12" xfId="20"/>
    <cellStyle name="Normal 14" xfId="25"/>
    <cellStyle name="Normal 2" xfId="1"/>
    <cellStyle name="Normal 3" xfId="10"/>
    <cellStyle name="Normal 3 2" xfId="24"/>
    <cellStyle name="Normal 4" xfId="13"/>
    <cellStyle name="Normal 5" xfId="22"/>
    <cellStyle name="Normal 5 2" xfId="15"/>
    <cellStyle name="Normal 8" xfId="16"/>
    <cellStyle name="Normal 8 2" xfId="19"/>
    <cellStyle name="Normal_MVD artabyug" xfId="21"/>
    <cellStyle name="SN_241" xfId="11"/>
    <cellStyle name="SN_b" xfId="18"/>
    <cellStyle name="Обычный 2" xfId="12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4D403E1-3DDF-438C-922E-AF56B4BAA915}" diskRevisions="1" revisionId="36" version="13" protected="1">
  <header guid="{2CADC044-1477-4C3E-8557-5355438B163A}" dateTime="2023-03-02T16:34:48" maxSheetId="11" userName="Zara Margaryan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22BCE5F-1CA1-48D3-9A06-82AAC0EC5C00}" dateTime="2023-03-02T16:37:06" maxSheetId="11" userName="Zara Margaryan" r:id="rId2" minRId="1" maxRId="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5678E16-73F0-499A-AA67-C6A54C446507}" dateTime="2023-03-02T16:43:36" maxSheetId="11" userName="Zara Margaryan" r:id="rId3" minRId="6" maxRId="2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0F4604F-FE42-4930-A4D1-B68987883CF9}" dateTime="2023-03-02T16:45:15" maxSheetId="11" userName="Zara Margaryan" r:id="rId4" minRId="2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8C672B0-195D-4D48-9AA1-3CFC0CB3F371}" dateTime="2023-03-02T16:47:40" maxSheetId="11" userName="Zara Margaryan" r:id="rId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B2EE563-DAC5-4D7B-A7C2-37CC71FF5F71}" dateTime="2023-03-02T16:50:15" maxSheetId="11" userName="Zara Margaryan" r:id="rId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A97977E-CEC0-4E32-902D-5805DA9ADEE0}" dateTime="2023-03-02T16:51:41" maxSheetId="11" userName="Zara Margaryan" r:id="rId7" minRId="2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370A097-5843-4792-A5E2-3FCD59AB4BCE}" dateTime="2023-03-02T16:54:01" maxSheetId="11" userName="Zara Margaryan" r:id="rId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1B3FB58-33C0-4E83-948A-19155E9534B2}" dateTime="2023-03-02T16:54:16" maxSheetId="11" userName="Zara Margaryan" r:id="rId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49BA866-4602-4CF8-8FE3-5E4662199349}" dateTime="2023-03-02T17:03:31" maxSheetId="11" userName="Zara Margaryan" r:id="rId10" minRId="26" maxRId="3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06AA29D-1E22-46A9-B55F-DD1A8A6E4C43}" dateTime="2023-03-02T17:06:24" maxSheetId="11" userName="Zara Margaryan" r:id="rId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16E9C4D-564A-4CDA-81F8-F8D650BF970B}" dateTime="2023-03-17T12:07:53" maxSheetId="11" userName="Zara Margaryan" r:id="rId12" minRId="3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4D403E1-3DDF-438C-922E-AF56B4BAA915}" dateTime="2023-03-17T12:08:38" maxSheetId="11" userName="Zara Margaryan" r:id="rId13" minRId="3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5">
    <oc r="A6" t="inlineStr">
      <is>
        <t>ՀԱՅԱՍՏԱՆԻ ՀԱՆՐԱՊԵՏՈՒԹՅԱՆ 2023 ԹՎԱԿԱՆԻ ՊԵՏԱԿԱՆ ԲՅՈՒՋԵԻ ՄԱՍԻՆ ՕՐԵՆՔԻ N 1 ՀԱՎԵԼՎԱԾԻ N 3 ԱՂՅՈՒՍԱԿՈՒՄ ԿԱՏԱՐՎՈՂ  ՓՈՓՈԽՈՒԹՅՈՒՆՆԵՐԸ ԵՎ ԼՐԱՑՈՒՄՆԵՐԸ</t>
      </is>
    </oc>
    <nc r="A6" t="inlineStr">
      <is>
        <t>ՀԱՅԱՍՏԱՆԻ ՀԱՆՐԱՊԵՏՈՒԹՅԱՆ 2023 ԹՎԱԿԱՆԻ ՊԵՏԱԿԱՆ ԲՅՈՒՋԵԻ ՄԱՍԻՆ ՕՐԵՆՔԻ N 1 ՀԱՎԵԼՎԱԾԻ N 3 ԱՂՅՈՒՍԱԿՈՒՄ ԿԱՏԱՐՎՈՂ  ՓՈՓՈԽՈՒԹՅՈՒՆՆԵՐԸ</t>
      </is>
    </nc>
  </rcc>
  <rcc rId="27" sId="6">
    <oc r="A6" t="inlineStr">
      <is>
        <t>ՀԱՅԱՍՏԱՆԻ ՀԱՆՐԱՊԵՏՈՒԹՅԱՆ ԿԱՌԱՎԱՐՈՒԹՅԱՆ 2022 ԹՎԱԿԱՆԻ ԴԵԿՏԵՄԲԵՐԻ 29-Ի N 2111-Ն ՈՐՈՇՄԱՆ N 3  և N 4 ՀԱՎԵԼՎԱԾՆԵՐՈՒՄ ԿԱՏԱՐՎՈՂ  ՓՈՓՈԽՈՒԹՅՈՒՆՆԵՐԸ  ԵՎ  ԼՐԱՑՈՒՄՆԵՐԸ</t>
      </is>
    </oc>
    <nc r="A6" t="inlineStr">
      <is>
        <t xml:space="preserve">ՀԱՅԱՍՏԱՆԻ ՀԱՆՐԱՊԵՏՈՒԹՅԱՆ ԿԱՌԱՎԱՐՈՒԹՅԱՆ 2022 ԹՎԱԿԱՆԻ ԴԵԿՏԵՄԲԵՐԻ 29-Ի N 2111-Ն ՈՐՈՇՄԱՆ N 3  և N 4 ՀԱՎԵԼՎԱԾՆԵՐՈՒՄ ԿԱՏԱՐՎՈՂ  ՓՈՓՈԽՈՒԹՅՈՒՆՆԵՐԸ </t>
      </is>
    </nc>
  </rcc>
  <rcc rId="28" sId="7">
    <oc r="A5" t="inlineStr">
      <is>
        <t>ՀԱՅԱՍՏԱՆԻ ՀԱՆՐԱՊԵՏՈՒԹՅԱՆ ԿԱՌԱՎԱՐՈՒԹՅԱՆ 2022 ԹՎԱԿԱՆԻ ԴԵԿՏԵՄԲԵՐԻ 29-Ի N 2111-Ն ՈՐՈՇՄԱՆ N5 ՀԱՎԵԼՎԱԾԻ N2 ԱՂՅՈՒՍԱԿՈՒՄ ԿԱՏԱՐՎՈՂ ՓՈՓՈԽՈՒԹՅՈՒՆՆԵՐԸ  ԵՎ ԼՐԱՑՈՒՄՆԵՐԸ</t>
      </is>
    </oc>
    <nc r="A5" t="inlineStr">
      <is>
        <t xml:space="preserve">ՀԱՅԱՍՏԱՆԻ ՀԱՆՐԱՊԵՏՈՒԹՅԱՆ ԿԱՌԱՎԱՐՈՒԹՅԱՆ 2022 ԹՎԱԿԱՆԻ ԴԵԿՏԵՄԲԵՐԻ 29-Ի N 2111-Ն ՈՐՈՇՄԱՆ N5 ՀԱՎԵԼՎԱԾԻ N2 ԱՂՅՈՒՍԱԿՈՒՄ ԿԱՏԱՐՎՈՂ ՓՈՓՈԽՈՒԹՅՈՒՆՆԵՐԸ  </t>
      </is>
    </nc>
  </rcc>
  <rcc rId="29" sId="8">
    <oc r="A8" t="inlineStr">
      <is>
        <t xml:space="preserve">ՀԱՅԱՍՏԱՆԻ ՀԱՆՐԱՊԵՏՈՒԹՅԱՆ ԿԱՌԱՎԱՐՈՒԹՅԱՆ 2022 ԹՎԱԿԱՆԻ ԴԵԿՏԵՄԲԵՐԻ 29-Ի N 2111-Ն ՈՐՈՇՄԱՆ N 9 ՀԱՎԵԼՎԱԾԻ  9.9 ԱՂՅՈՒՍԱԿՈՒՄ ԿԱՏԱՐՎՈՂ ՓՈՓՈԽՈՒԹՅՈՒՆՆԵՐԸ ԵՎ ԼՐԱՑՈՒՄՆԵՐԸ </t>
      </is>
    </oc>
    <nc r="A8" t="inlineStr">
      <is>
        <t xml:space="preserve">ՀԱՅԱՍՏԱՆԻ ՀԱՆՐԱՊԵՏՈՒԹՅԱՆ ԿԱՌԱՎԱՐՈՒԹՅԱՆ 2022 ԹՎԱԿԱՆԻ ԴԵԿՏԵՄԲԵՐԻ 29-Ի N 2111-Ն ՈՐՈՇՄԱՆ N 9 ՀԱՎԵԼՎԱԾԻ  9.9 ԱՂՅՈՒՍԱԿՈՒՄ ԿԱՏԱՐՎՈՂ ՓՈՓՈԽՈՒԹՅՈՒՆՆԵՐԸ </t>
      </is>
    </nc>
  </rcc>
  <rcc rId="30" sId="9">
    <oc r="A8" t="inlineStr">
      <is>
        <t xml:space="preserve">ՀԱՅԱՍՏԱՆԻ ՀԱՆՐԱՊԵՏՈՒԹՅԱՆ ԿԱՌԱՎԱՐՈՒԹՅԱՆ 2022 ԹՎԱԿԱՆԻ ԴԵԿՏԵՄԲԵՐԻ 29-Ի N 2111-Ն ՈՐՈՇՄԱՆ N 9.1 ՀԱՎԵԼՎԱԾԻ  9.1.41 և 9․1․43  ԱՂՅՈՒՍԱԿՆԵՐՈՒՄ ԿԱՏԱՐՎՈՂ ՓՈՓՈԽՈՒԹՅՈՒՆՆԵՐԸ ԵՎ ԼՐԱՑՈՒՄՆԵՐԸ </t>
      </is>
    </oc>
    <nc r="A8" t="inlineStr">
      <is>
        <t xml:space="preserve">ՀԱՅԱՍՏԱՆԻ ՀԱՆՐԱՊԵՏՈՒԹՅԱՆ ԿԱՌԱՎԱՐՈՒԹՅԱՆ 2022 ԹՎԱԿԱՆԻ ԴԵԿՏԵՄԲԵՐԻ 29-Ի N 2111-Ն ՈՐՈՇՄԱՆ N 9.1 ՀԱՎԵԼՎԱԾԻ  9.1.41 և 9․1․43  ԱՂՅՈՒՍԱԿՆԵՐՈՒՄ ԿԱՏԱՐՎՈՂ ՓՈՓՈԽՈՒԹՅՈՒՆՆԵՐԸ </t>
      </is>
    </nc>
  </rcc>
  <rcc rId="31" sId="10">
    <oc r="A5" t="inlineStr">
      <is>
        <t>ՀԱՅԱՍՏԱՆԻ ՀԱՆՐԱՊԵՏՈՒԹՅԱՆ ԿԱՌԱՎԱՐՈՒԹՅԱՆ 2022 ԹՎԱԿԱՆԻ ԴԵԿՏԵՄԲԵՐԻ 29-Ի N 2111-Ն ՈՐՈՇՄԱՆ N 10 ՀԱՎԵԼՎԱԾԻ ՑՈՒՑԱՆԻՇՆԵՐՈՒՄ ԿԱՏԱՐՎՈՂ ՓՈՓՈԽՈՒԹՅՈՒՆՆԵՐԸ ԵՎ ԼՐԱՑՈՒՄՆԵՐԸ</t>
      </is>
    </oc>
    <nc r="A5" t="inlineStr">
      <is>
        <t xml:space="preserve">ՀԱՅԱՍՏԱՆԻ ՀԱՆՐԱՊԵՏՈՒԹՅԱՆ ԿԱՌԱՎԱՐՈՒԹՅԱՆ 2022 ԹՎԱԿԱՆԻ ԴԵԿՏԵՄԲԵՐԻ 29-Ի N 2111-Ն ՈՐՈՇՄԱՆ N 10 ՀԱՎԵԼՎԱԾԻ ՑՈՒՑԱՆԻՇՆԵՐՈՒՄ ԿԱՏԱՐՎՈՂ ՓՈՓՈԽՈՒԹՅՈՒՆՆԵՐԸ </t>
      </is>
    </nc>
  </rcc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4">
    <oc r="A5" t="inlineStr">
      <is>
        <t>«ՀԱՅԱUՏԱՆԻ ՀԱՆՐԱՊԵՏՈՒԹՅԱՆ 2023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2022 ԹՎԱԿԱՆԻ ԴԵԿՏԵՄԲԵՐԻ 29-Ի N 2111-Ն ՈՐՈՇՄԱՆ N5  ՀԱՎԵԼՎԱԾԻ  N1  ԱՂՅՈՒՍԱԿՈՒՄ ԿԱՏԱՐՎՈՂ ՓՈՓՈԽՈՒԹՅՈՒՆՆԵՐԸ ԵՎ ԼՐԱՑՈՒՄՆԵՐԸ</t>
      </is>
    </oc>
    <nc r="A5" t="inlineStr">
      <is>
        <t xml:space="preserve">«ՀԱՅԱUՏԱՆԻ ՀԱՆՐԱՊԵՏՈՒԹՅԱՆ 2023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2022 ԹՎԱԿԱՆԻ ԴԵԿՏԵՄԲԵՐԻ 29-Ի N 2111-Ն ՈՐՈՇՄԱՆ N5  ՀԱՎԵԼՎԱԾԻ  N1  ԱՂՅՈՒՍԱԿՈՒՄ ԿԱՏԱՐՎՈՂ ՓՈՓՈԽՈՒԹՅՈՒՆՆԵՐԸ </t>
      </is>
    </nc>
  </rcc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0">
    <oc r="B12">
      <v>31002</v>
    </oc>
    <nc r="B12">
      <v>31001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2" ref="C1:C1048576" action="deleteCol">
    <rfmt sheetId="2" xfDxf="1" sqref="C1:C1048576" start="0" length="0">
      <dxf>
        <font>
          <color auto="1"/>
          <name val="GHEA Grapalat"/>
          <scheme val="none"/>
        </font>
      </dxf>
    </rfmt>
    <rfmt sheetId="2" s="1" sqref="C1" start="0" length="0">
      <dxf>
        <font>
          <sz val="8"/>
          <color auto="1"/>
          <name val="GHEA Grapalat"/>
          <scheme val="none"/>
        </font>
        <alignment horizontal="right" readingOrder="0"/>
      </dxf>
    </rfmt>
    <rfmt sheetId="2" s="1" sqref="C2" start="0" length="0">
      <dxf>
        <font>
          <sz val="8"/>
          <color auto="1"/>
          <name val="GHEA Grapalat"/>
          <scheme val="none"/>
        </font>
        <alignment horizontal="right" readingOrder="0"/>
      </dxf>
    </rfmt>
    <rfmt sheetId="2" s="1" sqref="C3" start="0" length="0">
      <dxf>
        <font>
          <sz val="8"/>
          <color auto="1"/>
          <name val="GHEA Grapalat"/>
          <scheme val="none"/>
        </font>
        <alignment horizontal="right" readingOrder="0"/>
      </dxf>
    </rfmt>
    <rfmt sheetId="2" sqref="C4" start="0" length="0">
      <dxf>
        <font>
          <b/>
          <color auto="1"/>
          <name val="GHEA Grapalat"/>
          <scheme val="none"/>
        </font>
        <alignment horizontal="right" vertical="center" readingOrder="0"/>
      </dxf>
    </rfmt>
    <rfmt sheetId="2" sqref="C5" start="0" length="0">
      <dxf>
        <font>
          <b/>
          <sz val="12"/>
          <color auto="1"/>
          <name val="GHEA Grapalat"/>
          <scheme val="none"/>
        </font>
        <alignment horizontal="center" vertical="top" wrapText="1" readingOrder="0"/>
      </dxf>
    </rfmt>
    <rfmt sheetId="2" sqref="C6" start="0" length="0">
      <dxf>
        <font>
          <sz val="12"/>
          <color auto="1"/>
          <name val="GHEA Grapalat"/>
          <scheme val="none"/>
        </font>
      </dxf>
    </rfmt>
    <rfmt sheetId="2" sqref="C7" start="0" length="0">
      <dxf>
        <font>
          <sz val="12"/>
          <color theme="1"/>
          <name val="GHEA Grapalat"/>
          <scheme val="none"/>
        </font>
        <alignment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C8" start="0" length="0">
      <dxf>
        <font>
          <sz val="12"/>
          <color theme="1"/>
          <name val="GHEA Grapalat"/>
          <scheme val="none"/>
        </font>
        <alignment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cc rId="0" sId="2" dxf="1">
      <nc r="C9" t="inlineStr">
        <is>
          <t>Առաջին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C10" t="inlineStr">
        <is>
          <t>եռամսյակ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11">
        <f>C13</f>
      </nc>
      <ndxf>
        <font>
          <sz val="12"/>
          <color theme="1"/>
          <name val="GHEA Grapalat"/>
          <scheme val="none"/>
        </font>
        <numFmt numFmtId="170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3">
        <f>C15</f>
      </nc>
      <ndxf>
        <font>
          <sz val="12"/>
          <color theme="1"/>
          <name val="GHEA Grapalat"/>
          <scheme val="none"/>
        </font>
        <numFmt numFmtId="170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4" start="0" length="0">
      <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>
        <f>C17</f>
      </nc>
      <ndxf>
        <font>
          <sz val="12"/>
          <color theme="1"/>
          <name val="GHEA Grapalat"/>
          <scheme val="none"/>
        </font>
        <numFmt numFmtId="170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6" start="0" length="0">
      <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C17">
        <v>0</v>
      </nc>
      <ndxf>
        <font>
          <sz val="12"/>
          <color theme="1"/>
          <name val="GHEA Grapalat"/>
          <scheme val="none"/>
        </font>
        <numFmt numFmtId="170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" sId="5">
    <oc r="E8" t="inlineStr">
      <is>
        <t>Ցուցանիշների փոփոխությունը (ավելացումները նշված են դրական նշանով, իսկ նվազեցումները` փակագծերում)</t>
      </is>
    </oc>
    <nc r="E8" t="inlineStr">
      <is>
        <t>Ցուցանիշների փոփոխությունը (նվազեցումները նշված են փակագծերում)</t>
      </is>
    </nc>
  </rcc>
  <rrc rId="3" sId="6" ref="G1:G1048576" action="deleteCol">
    <undo index="0" exp="ref" ref3D="1" v="1" dr="G22" r="C49" sId="9"/>
    <undo index="0" exp="ref" ref3D="1" v="1" dr="G41" r="C28" sId="9"/>
    <undo index="0" exp="ref" ref3D="1" v="1" dr="G37" r="C40" sId="8"/>
    <undo index="0" exp="ref" ref3D="1" v="1" dr="G22" r="C26" sId="8"/>
    <undo index="0" exp="ref" ref3D="1" v="1" dr="G47" r="D15" sId="7"/>
    <rfmt sheetId="6" xfDxf="1" sqref="G1:G1048576" start="0" length="0">
      <dxf>
        <font/>
        <fill>
          <patternFill patternType="solid">
            <bgColor theme="0"/>
          </patternFill>
        </fill>
        <alignment horizontal="left" vertical="top" readingOrder="0"/>
      </dxf>
    </rfmt>
    <rfmt sheetId="6" sqref="G6" start="0" length="0">
      <dxf>
        <font>
          <b/>
          <sz val="12"/>
          <color theme="1"/>
          <name val="GHEA Grapalat"/>
          <scheme val="none"/>
        </font>
        <alignment horizontal="center" wrapText="1" readingOrder="0"/>
      </dxf>
    </rfmt>
    <rfmt sheetId="6" sqref="G7" start="0" length="0">
      <dxf>
        <font>
          <sz val="12"/>
        </font>
      </dxf>
    </rfmt>
    <rcc rId="0" sId="6" dxf="1">
      <nc r="G8" t="inlineStr">
        <is>
          <t>Ցուցանիշների փոփոխությունը (ավելացումները նշված են դրական նշանով, իսկ նվազեցումները` փակագծերում)</t>
        </is>
      </nc>
      <ndxf>
        <font>
          <sz val="12"/>
          <color theme="1"/>
          <name val="GHEA Grapalat"/>
          <scheme val="none"/>
        </font>
        <alignment horizontal="general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6" dxf="1">
      <nc r="G9" t="inlineStr">
        <is>
          <t xml:space="preserve"> Առաջին եռամսյակ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10">
        <f>G12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11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6" dxf="1">
      <nc r="G12">
        <f>G14</f>
      </nc>
      <ndxf>
        <font>
          <b/>
          <sz val="12"/>
          <color auto="1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13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6" dxf="1">
      <nc r="G14">
        <f>G16</f>
      </nc>
      <ndxf>
        <font>
          <b/>
          <sz val="12"/>
          <color auto="1"/>
          <name val="GHEA Grapalat"/>
          <scheme val="none"/>
        </font>
        <numFmt numFmtId="165" formatCode="_(* #,##0.0_);_(* \(#,##0.0\);_(* &quot;-&quot;??_);_(@_)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15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6" dxf="1">
      <nc r="G16">
        <f>G18</f>
      </nc>
      <ndxf>
        <font>
          <b/>
          <sz val="12"/>
          <color auto="1"/>
          <name val="GHEA Grapalat"/>
          <scheme val="none"/>
        </font>
        <numFmt numFmtId="165" formatCode="_(* #,##0.0_);_(* \(#,##0.0\);_(* &quot;-&quot;??_);_(@_)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17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18">
        <f>G37+G20</f>
      </nc>
      <ndxf>
        <font>
          <b/>
          <sz val="12"/>
          <color indexed="8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19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20">
        <f>G22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21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22">
        <f>G24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G23" start="0" length="0">
      <dxf>
        <font>
          <sz val="12"/>
          <color auto="1"/>
          <name val="GHEA Grapalat"/>
          <scheme val="none"/>
        </font>
        <alignment horizontal="general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s="1" dxf="1">
      <nc r="G24">
        <f>G26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="1" sqref="G25" start="0" length="0">
      <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s="1" dxf="1">
      <nc r="G26">
        <f>G27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27">
        <f>G30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28">
        <f>G29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29">
        <f>G30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 numFmtId="34">
      <nc r="G30">
        <v>0</v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dxf="1">
      <nc r="G31">
        <f>G33</f>
      </nc>
      <ndxf>
        <font>
          <b/>
          <sz val="12"/>
          <color auto="1"/>
          <name val="GHEA Grapalat"/>
          <scheme val="none"/>
        </font>
        <numFmt numFmtId="165" formatCode="_(* #,##0.0_);_(* \(#,##0.0\);_(* &quot;-&quot;??_);_(@_)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32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6" dxf="1">
      <nc r="G33">
        <f>G35</f>
      </nc>
      <ndxf>
        <font>
          <b/>
          <sz val="12"/>
          <color auto="1"/>
          <name val="GHEA Grapalat"/>
          <scheme val="none"/>
        </font>
        <numFmt numFmtId="165" formatCode="_(* #,##0.0_);_(* \(#,##0.0\);_(* &quot;-&quot;??_);_(@_)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34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35">
        <f>G53+G37</f>
      </nc>
      <ndxf>
        <font>
          <b/>
          <sz val="12"/>
          <color indexed="8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36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37">
        <f>G39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qref="G38" start="0" length="0">
      <dxf>
        <font>
          <sz val="12"/>
          <color indexed="8"/>
          <name val="GHEA Grapalat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dxf="1">
      <nc r="G39">
        <f>G41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G40" start="0" length="0">
      <dxf>
        <font>
          <sz val="12"/>
          <color auto="1"/>
          <name val="GHEA Grapalat"/>
          <scheme val="none"/>
        </font>
        <alignment horizontal="general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s="1" dxf="1">
      <nc r="G41">
        <f>G43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6" s="1" sqref="G42" start="0" length="0">
      <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6" s="1" dxf="1">
      <nc r="G43">
        <f>G44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44">
        <f>G45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45">
        <f>G46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>
      <nc r="G46">
        <f>G47</f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6" s="1" dxf="1" numFmtId="34">
      <nc r="G47">
        <v>0</v>
      </nc>
      <ndxf>
        <font>
          <sz val="12"/>
          <color auto="1"/>
          <name val="GHEA Grapalat"/>
          <scheme val="none"/>
        </font>
        <numFmt numFmtId="165" formatCode="_(* #,##0.0_);_(* \(#,##0.0\);_(* &quot;-&quot;??_);_(@_)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" sId="7" ref="D1:D1048576" action="deleteCol">
    <rfmt sheetId="7" xfDxf="1" sqref="D1:D1048576" start="0" length="0">
      <dxf>
        <font>
          <sz val="11"/>
          <color theme="1"/>
          <name val="GHEA Grapalat"/>
          <scheme val="none"/>
        </font>
      </dxf>
    </rfmt>
    <rfmt sheetId="7" sqref="D1" start="0" length="0">
      <dxf>
        <font>
          <sz val="8"/>
          <color theme="1"/>
          <name val="GHEA Grapalat"/>
          <scheme val="none"/>
        </font>
        <alignment horizontal="right" vertical="top" readingOrder="0"/>
      </dxf>
    </rfmt>
    <rfmt sheetId="7" sqref="D2" start="0" length="0">
      <dxf>
        <font>
          <sz val="8"/>
          <color theme="1"/>
          <name val="GHEA Grapalat"/>
          <scheme val="none"/>
        </font>
        <alignment horizontal="right" vertical="top" readingOrder="0"/>
      </dxf>
    </rfmt>
    <rfmt sheetId="7" sqref="D3" start="0" length="0">
      <dxf>
        <font>
          <sz val="8"/>
          <color theme="1"/>
          <name val="GHEA Grapalat"/>
          <scheme val="none"/>
        </font>
        <alignment horizontal="right" vertical="top" readingOrder="0"/>
      </dxf>
    </rfmt>
    <rfmt sheetId="7" sqref="D4" start="0" length="0">
      <dxf>
        <font>
          <sz val="8"/>
          <color theme="1"/>
          <name val="GHEA Grapalat"/>
          <scheme val="none"/>
        </font>
      </dxf>
    </rfmt>
    <rfmt sheetId="7" sqref="D5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cc rId="0" sId="7" dxf="1">
      <nc r="D8" t="inlineStr">
        <is>
          <t>Ցուցանիշների փոփոխությունը (ավելացումները նշված են դրական նշանով, իսկ նվազեցումները` փակագծերում)</t>
        </is>
      </nc>
      <ndxf>
        <font>
          <sz val="12"/>
          <color theme="1"/>
          <name val="GHEA Grapalat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7" dxf="1">
      <nc r="D9" t="inlineStr">
        <is>
          <t>Առաջին եռամսյակ</t>
        </is>
      </nc>
      <ndxf>
        <font>
          <b/>
          <sz val="12"/>
          <color indexed="8"/>
          <name val="GHEA Grapalat"/>
          <scheme val="none"/>
        </font>
        <numFmt numFmtId="170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7" s="1" dxf="1">
      <nc r="D10">
        <f>D11</f>
      </nc>
      <ndxf>
        <font>
          <sz val="12"/>
          <color theme="1"/>
          <name val="GHEA Grapalat"/>
          <scheme val="none"/>
        </font>
        <numFmt numFmtId="35" formatCode="_(* #,##0.00_);_(* \(#,##0.00\);_(* &quot;-&quot;??_);_(@_)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7" s="1" dxf="1">
      <nc r="D11">
        <f>D13</f>
      </nc>
      <ndxf>
        <font>
          <sz val="12"/>
          <color theme="1"/>
          <name val="GHEA Grapalat"/>
          <scheme val="none"/>
        </font>
        <numFmt numFmtId="35" formatCode="_(* #,##0.00_);_(* \(#,##0.00\);_(* &quot;-&quot;??_);_(@_)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7" sqref="D12" start="0" length="0">
      <dxf>
        <font>
          <sz val="12"/>
          <color auto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D13">
        <f>D15</f>
      </nc>
      <ndxf>
        <font>
          <sz val="12"/>
          <color theme="1"/>
          <name val="GHEA Grapalat"/>
          <scheme val="none"/>
        </font>
        <numFmt numFmtId="35" formatCode="_(* #,##0.00_);_(* \(#,##0.00\);_(* &quot;-&quot;??_);_(@_)"/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7" sqref="D14" start="0" length="0">
      <dxf>
        <font>
          <sz val="12"/>
          <color auto="1"/>
          <name val="GHEA Grapalat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D15">
        <f>+'6'!#REF!</f>
      </nc>
      <ndxf>
        <font>
          <sz val="12"/>
          <color theme="1"/>
          <name val="GHEA Grapalat"/>
          <scheme val="none"/>
        </font>
        <numFmt numFmtId="35" formatCode="_(* #,##0.00_);_(* \(#,##0.00\);_(* &quot;-&quot;??_);_(@_)"/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5" sId="7">
    <nc r="D8" t="inlineStr">
      <is>
        <t>Ցուցանիշների փոփոխությունը (նվազեցումները նշված են փակագծերում)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E20">
    <dxf>
      <alignment wrapText="0" readingOrder="0"/>
    </dxf>
  </rfmt>
  <rfmt sheetId="8" sqref="E20">
    <dxf>
      <alignment wrapText="1" readingOrder="0"/>
    </dxf>
  </rfmt>
  <rrc rId="6" sId="8" ref="C1:C1048576" action="deleteCol">
    <rfmt sheetId="8" xfDxf="1" sqref="C1:C1048576" start="0" length="0">
      <dxf>
        <font>
          <color theme="1"/>
          <name val="GHEA Grapalat"/>
          <scheme val="none"/>
        </font>
        <fill>
          <patternFill patternType="solid">
            <bgColor theme="0"/>
          </patternFill>
        </fill>
      </dxf>
    </rfmt>
    <rfmt sheetId="8" sqref="C8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fmt sheetId="8" sqref="C9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fmt sheetId="8" sqref="C10" start="0" length="0">
      <dxf>
        <font>
          <b/>
          <sz val="12"/>
          <color theme="1"/>
          <name val="GHEA Grapalat"/>
          <scheme val="none"/>
        </font>
        <alignment horizontal="center" vertical="top" readingOrder="0"/>
      </dxf>
    </rfmt>
    <rfmt sheetId="8" sqref="C11" start="0" length="0">
      <dxf>
        <font>
          <sz val="12"/>
          <color theme="1"/>
          <name val="GHEA Grapalat"/>
          <scheme val="none"/>
        </font>
      </dxf>
    </rfmt>
    <rfmt sheetId="8" sqref="C12" start="0" length="0">
      <dxf>
        <font>
          <sz val="12"/>
          <color theme="1"/>
          <name val="GHEA Grapalat"/>
          <scheme val="none"/>
        </font>
      </dxf>
    </rfmt>
    <rfmt sheetId="8" sqref="C13" start="0" length="0">
      <dxf>
        <font>
          <sz val="12"/>
          <color theme="1"/>
          <name val="GHEA Grapalat"/>
          <scheme val="none"/>
        </font>
        <alignment horizontal="left" vertical="top" readingOrder="0"/>
      </dxf>
    </rfmt>
    <rfmt sheetId="8" sqref="C14" start="0" length="0">
      <dxf>
        <font>
          <b/>
          <sz val="12"/>
          <color auto="1"/>
          <name val="GHEA Grapalat"/>
          <scheme val="none"/>
        </font>
        <alignment vertical="top" wrapText="1" readingOrder="0"/>
      </dxf>
    </rfmt>
    <rfmt sheetId="8" sqref="C15" start="0" length="0">
      <dxf>
        <font>
          <i/>
          <sz val="12"/>
          <color auto="1"/>
          <name val="GHEA Grapalat"/>
          <scheme val="none"/>
        </font>
        <alignment vertical="top" wrapText="1" readingOrder="0"/>
      </dxf>
    </rfmt>
    <rfmt sheetId="8" sqref="C16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fmt sheetId="8" sqref="C17" start="0" length="0">
      <dxf>
        <font>
          <b/>
          <sz val="12"/>
          <color auto="1"/>
          <name val="GHEA Grapalat"/>
          <scheme val="none"/>
        </font>
        <alignment horizontal="left" vertical="top" wrapText="1" readingOrder="0"/>
      </dxf>
    </rfmt>
    <rfmt sheetId="8" sqref="C18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cc rId="0" sId="8" dxf="1">
      <nc r="C19" t="inlineStr">
        <is>
          <t>Ցուցանիշների փոփոխությունը (ավելացումները նշված են դրական նշանով)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8" dxf="1">
      <nc r="C20" t="inlineStr">
        <is>
          <t xml:space="preserve"> Առաջին եռամսյակ </t>
        </is>
      </nc>
      <ndxf>
        <font>
          <sz val="12"/>
          <color auto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C21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2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3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5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>
      <nc r="C26">
        <f>+'6'!#REF!</f>
      </nc>
      <ndxf>
        <font>
          <i/>
          <sz val="12"/>
          <color auto="1"/>
          <name val="GHEA Grapalat"/>
          <scheme val="none"/>
        </font>
        <numFmt numFmtId="166" formatCode="##,##0.0;\(##,##0.0\);\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C27" start="0" length="0">
      <dxf>
        <font>
          <sz val="12"/>
          <color theme="1"/>
          <name val="GHEA Grapalat"/>
          <scheme val="none"/>
        </font>
      </dxf>
    </rfmt>
    <rfmt sheetId="8" sqref="C28" start="0" length="0">
      <dxf>
        <font>
          <b/>
          <sz val="12"/>
          <color auto="1"/>
          <name val="GHEA Grapalat"/>
          <scheme val="none"/>
        </font>
        <alignment vertical="top" wrapText="1" readingOrder="0"/>
      </dxf>
    </rfmt>
    <rfmt sheetId="8" sqref="C29" start="0" length="0">
      <dxf>
        <font>
          <i/>
          <sz val="12"/>
          <color auto="1"/>
          <name val="GHEA Grapalat"/>
          <scheme val="none"/>
        </font>
        <alignment vertical="top" wrapText="1" readingOrder="0"/>
      </dxf>
    </rfmt>
    <rfmt sheetId="8" sqref="C30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fmt sheetId="8" sqref="C31" start="0" length="0">
      <dxf>
        <font>
          <b/>
          <sz val="12"/>
          <color auto="1"/>
          <name val="GHEA Grapalat"/>
          <scheme val="none"/>
        </font>
        <alignment horizontal="left" vertical="top" wrapText="1" readingOrder="0"/>
      </dxf>
    </rfmt>
    <rfmt sheetId="8" sqref="C32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cc rId="0" sId="8" dxf="1">
      <nc r="C33" t="inlineStr">
        <is>
          <t>Ցուցանիշների փոփոխությունը (ավելացումները նշված են դրական նշանով, իսկ նվազեցումները` փակագծերում)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8" dxf="1">
      <nc r="C34" t="inlineStr">
        <is>
          <t xml:space="preserve"> Առաջին եռամսյակ </t>
        </is>
      </nc>
      <ndxf>
        <font>
          <sz val="12"/>
          <color auto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C35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36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37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38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3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>
      <nc r="C40">
        <f>+'6'!#REF!</f>
      </nc>
      <ndxf>
        <font>
          <i/>
          <sz val="12"/>
          <color auto="1"/>
          <name val="GHEA Grapalat"/>
          <scheme val="none"/>
        </font>
        <numFmt numFmtId="166" formatCode="##,##0.0;\(##,##0.0\);\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C41" start="0" length="0">
      <dxf>
        <font>
          <sz val="12"/>
          <color theme="1"/>
          <name val="GHEA Grapalat"/>
          <scheme val="none"/>
        </font>
      </dxf>
    </rfmt>
    <rfmt sheetId="8" sqref="C42" start="0" length="0">
      <dxf>
        <font>
          <sz val="12"/>
          <color theme="1"/>
          <name val="GHEA Grapalat"/>
          <scheme val="none"/>
        </font>
        <fill>
          <patternFill patternType="none">
            <bgColor indexed="65"/>
          </patternFill>
        </fill>
      </dxf>
    </rfmt>
  </rrc>
  <rcc rId="7" sId="8">
    <nc r="C19" t="inlineStr">
      <is>
        <t>Ցուցանիշների փոփոխությունը (ավելացումները նշված են դրական նշանով)</t>
      </is>
    </nc>
  </rcc>
  <rcc rId="8" sId="8">
    <nc r="C33" t="inlineStr">
      <is>
        <t>Ցուցանիշների փոփոխությունը (նվազեցումները նշված են փակագծերում)</t>
      </is>
    </nc>
  </rcc>
  <rrc rId="9" sId="9" ref="C1:C1048576" action="deleteCol">
    <rfmt sheetId="9" xfDxf="1" sqref="C1:C1048576" start="0" length="0">
      <dxf>
        <font>
          <color theme="1"/>
          <name val="GHEA Grapalat"/>
          <scheme val="none"/>
        </font>
        <fill>
          <patternFill patternType="solid">
            <bgColor theme="0"/>
          </patternFill>
        </fill>
      </dxf>
    </rfmt>
    <rfmt sheetId="9" sqref="C8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fmt sheetId="9" sqref="C9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fmt sheetId="9" sqref="C10" start="0" length="0">
      <dxf>
        <font>
          <b/>
          <sz val="12"/>
          <color theme="1"/>
          <name val="GHEA Grapalat"/>
          <scheme val="none"/>
        </font>
        <alignment horizontal="center" vertical="top" wrapText="1" readingOrder="0"/>
      </dxf>
    </rfmt>
    <rfmt sheetId="9" sqref="C11" start="0" length="0">
      <dxf>
        <font>
          <b/>
          <sz val="12"/>
          <color theme="1"/>
          <name val="GHEA Grapalat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fmt sheetId="9" sqref="C12" start="0" length="0">
      <dxf>
        <font>
          <sz val="12"/>
          <color theme="1"/>
          <name val="GHEA Grapalat"/>
          <scheme val="none"/>
        </font>
      </dxf>
    </rfmt>
    <rfmt sheetId="9" sqref="C13" start="0" length="0">
      <dxf>
        <font>
          <sz val="12"/>
          <color theme="1"/>
          <name val="GHEA Grapalat"/>
          <scheme val="none"/>
        </font>
      </dxf>
    </rfmt>
    <rfmt sheetId="9" sqref="C14" start="0" length="0">
      <dxf>
        <font>
          <sz val="12"/>
          <color theme="1"/>
          <name val="GHEA Grapalat"/>
          <scheme val="none"/>
        </font>
      </dxf>
    </rfmt>
    <rfmt sheetId="9" sqref="C15" start="0" length="0">
      <dxf>
        <font>
          <sz val="12"/>
          <color theme="1"/>
          <name val="GHEA Grapalat"/>
          <scheme val="none"/>
        </font>
      </dxf>
    </rfmt>
    <rfmt sheetId="9" sqref="C16" start="0" length="0">
      <dxf>
        <font>
          <b/>
          <sz val="12"/>
          <color auto="1"/>
          <name val="GHEA Grapalat"/>
          <scheme val="none"/>
        </font>
        <alignment vertical="top" wrapText="1" readingOrder="0"/>
      </dxf>
    </rfmt>
    <rfmt sheetId="9" sqref="C17" start="0" length="0">
      <dxf>
        <font>
          <i/>
          <sz val="12"/>
          <color auto="1"/>
          <name val="GHEA Grapalat"/>
          <scheme val="none"/>
        </font>
        <alignment vertical="top" wrapText="1" readingOrder="0"/>
      </dxf>
    </rfmt>
    <rfmt sheetId="9" sqref="C18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fmt sheetId="9" sqref="C19" start="0" length="0">
      <dxf>
        <font>
          <b/>
          <sz val="12"/>
          <color auto="1"/>
          <name val="GHEA Grapalat"/>
          <scheme val="none"/>
        </font>
        <alignment horizontal="left" vertical="top" wrapText="1" readingOrder="0"/>
      </dxf>
    </rfmt>
    <rfmt sheetId="9" sqref="C20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cc rId="0" sId="9" dxf="1">
      <nc r="C21" t="inlineStr">
        <is>
          <t>Ցուցանիշների փոփոխությունը (ավելացումները նշված են դրական նշանով, իսկ նվազեցումները` փակագծերում)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9" dxf="1">
      <nc r="C22" t="inlineStr">
        <is>
          <t xml:space="preserve"> Առաջին եռամսյակ </t>
        </is>
      </nc>
      <ndxf>
        <font>
          <sz val="12"/>
          <color auto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C23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4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6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7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s="1" dxf="1">
      <nc r="C28">
        <f>+'6'!#REF!</f>
      </nc>
      <ndxf>
        <font>
          <i/>
          <sz val="12"/>
          <color auto="1"/>
          <name val="GHEA Grapalat"/>
          <scheme val="none"/>
        </font>
        <numFmt numFmtId="166" formatCode="##,##0.0;\(##,##0.0\);\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C29" start="0" length="0">
      <dxf>
        <font>
          <sz val="12"/>
          <color theme="1"/>
          <name val="GHEA Grapalat"/>
          <scheme val="none"/>
        </font>
      </dxf>
    </rfmt>
    <rfmt sheetId="9" s="1" sqref="C32" start="0" length="0">
      <dxf>
        <font>
          <b/>
          <sz val="12"/>
          <color theme="1"/>
          <name val="GHEA Grapalat"/>
          <scheme val="none"/>
        </font>
        <fill>
          <patternFill patternType="none">
            <bgColor indexed="65"/>
          </patternFill>
        </fill>
        <alignment horizontal="center" readingOrder="0"/>
      </dxf>
    </rfmt>
    <rfmt sheetId="9" s="1" sqref="C33" start="0" length="0">
      <dxf>
        <font>
          <b/>
          <sz val="12"/>
          <color theme="1"/>
          <name val="GHEA Grapalat"/>
          <scheme val="none"/>
        </font>
        <fill>
          <patternFill patternType="none">
            <bgColor indexed="65"/>
          </patternFill>
        </fill>
        <alignment horizontal="center" readingOrder="0"/>
      </dxf>
    </rfmt>
    <rfmt sheetId="9" s="1" sqref="C34" start="0" length="0">
      <dxf>
        <font>
          <sz val="12"/>
          <color theme="1"/>
          <name val="GHEA Grapalat"/>
          <scheme val="none"/>
        </font>
        <fill>
          <patternFill patternType="none">
            <bgColor indexed="65"/>
          </patternFill>
        </fill>
      </dxf>
    </rfmt>
    <rfmt sheetId="9" sqref="C35" start="0" length="0">
      <dxf>
        <font>
          <sz val="12"/>
          <color theme="1"/>
          <name val="GHEA Grapalat"/>
          <scheme val="none"/>
        </font>
      </dxf>
    </rfmt>
    <rfmt sheetId="9" sqref="C36" start="0" length="0">
      <dxf>
        <font>
          <sz val="12"/>
          <color theme="1"/>
          <name val="GHEA Grapalat"/>
          <scheme val="none"/>
        </font>
      </dxf>
    </rfmt>
    <rfmt sheetId="9" sqref="C37" start="0" length="0">
      <dxf>
        <font>
          <b/>
          <sz val="12"/>
          <color auto="1"/>
          <name val="GHEA Grapalat"/>
          <scheme val="none"/>
        </font>
        <alignment vertical="top" wrapText="1" readingOrder="0"/>
      </dxf>
    </rfmt>
    <rfmt sheetId="9" sqref="C38" start="0" length="0">
      <dxf>
        <font>
          <i/>
          <sz val="12"/>
          <color auto="1"/>
          <name val="GHEA Grapalat"/>
          <scheme val="none"/>
        </font>
        <alignment vertical="top" wrapText="1" readingOrder="0"/>
      </dxf>
    </rfmt>
    <rfmt sheetId="9" sqref="C39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fmt sheetId="9" sqref="C40" start="0" length="0">
      <dxf>
        <font>
          <b/>
          <sz val="12"/>
          <color auto="1"/>
          <name val="GHEA Grapalat"/>
          <scheme val="none"/>
        </font>
        <alignment horizontal="left" vertical="top" wrapText="1" readingOrder="0"/>
      </dxf>
    </rfmt>
    <rfmt sheetId="9" sqref="C41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</dxf>
    </rfmt>
    <rcc rId="0" sId="9" dxf="1">
      <nc r="C42" t="inlineStr">
        <is>
          <t>Ցուցանիշների փոփոխությունը (ավելացումները նշված են դրական նշանով)</t>
        </is>
      </nc>
      <ndxf>
        <font>
          <sz val="12"/>
          <color theme="1"/>
          <name val="GHEA Grapalat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9" dxf="1">
      <nc r="C43" t="inlineStr">
        <is>
          <t xml:space="preserve"> Առաջին եռամսյակ </t>
        </is>
      </nc>
      <ndxf>
        <font>
          <sz val="12"/>
          <color auto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C44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5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6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7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8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s="1" dxf="1">
      <nc r="C49">
        <f>+'6'!#REF!</f>
      </nc>
      <ndxf>
        <font>
          <i/>
          <sz val="12"/>
          <color auto="1"/>
          <name val="GHEA Grapalat"/>
          <scheme val="none"/>
        </font>
        <numFmt numFmtId="166" formatCode="##,##0.0;\(##,##0.0\);\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0" sId="9">
    <nc r="C21" t="inlineStr">
      <is>
        <t>Ցուցանիշների փոփոխությունը (նվազեցումները նշված են փակագծերում)</t>
      </is>
    </nc>
  </rcc>
  <rcc rId="11" sId="9">
    <nc r="C42" t="inlineStr">
      <is>
        <t>Ցուցանիշների փոփոխությունը (ավելացումները նշված են դրական նշանով)</t>
      </is>
    </nc>
  </rcc>
  <rrc rId="12" sId="9" ref="A48:XFD48" action="deleteRow">
    <rfmt sheetId="9" xfDxf="1" sqref="A48:XFD48" start="0" length="0">
      <dxf>
        <font>
          <color theme="1"/>
          <name val="GHEA Grapalat"/>
          <scheme val="none"/>
        </font>
        <fill>
          <patternFill patternType="solid">
            <bgColor theme="0"/>
          </patternFill>
        </fill>
      </dxf>
    </rfmt>
    <rcc rId="0" sId="9" dxf="1">
      <nc r="A48" t="inlineStr">
        <is>
          <t>Երևան քաղաքի Թևոսյան փողոցի թիվ 4 հասցեում Հարկադիր կատարումն ապահովող ծառայության նոր ավտոկայանատեղիի կառուցման, առկա շինության վերակառուցման/հիմնանորոգման, տարածքի բարեկարգման նախագծանախահաշվային փաստաթղթերի կազմման խորհրդատվական և փորձաքննության ծառայություններ</t>
        </is>
      </nc>
      <ndxf>
        <font>
          <sz val="12"/>
          <color theme="1"/>
          <name val="GHEA Grapalat"/>
          <scheme val="none"/>
        </font>
        <alignment horizontal="left" vertical="top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fmt sheetId="9" sqref="B48" start="0" length="0">
      <dxf>
        <font>
          <sz val="12"/>
          <color theme="1"/>
          <name val="GHEA Grapalat"/>
          <scheme val="none"/>
        </font>
        <alignment horizontal="left" vertical="top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9" sqref="C48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s="1" dxf="1" numFmtId="4">
      <nc r="D48">
        <v>1</v>
      </nc>
      <ndxf>
        <font>
          <i/>
          <sz val="12"/>
          <color auto="1"/>
          <name val="GHEA Grapalat"/>
          <scheme val="none"/>
        </font>
        <numFmt numFmtId="173" formatCode="##,##0;\(##,##0\);\-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s="1" dxf="1" numFmtId="4">
      <nc r="E48">
        <v>1</v>
      </nc>
      <ndxf>
        <font>
          <i/>
          <sz val="12"/>
          <color auto="1"/>
          <name val="GHEA Grapalat"/>
          <scheme val="none"/>
        </font>
        <numFmt numFmtId="173" formatCode="##,##0;\(##,##0\);\-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" sId="9" ref="A48:XFD48" action="insertRow"/>
  <rcc rId="14" sId="9" odxf="1" dxf="1">
    <nc r="A48" t="inlineStr">
      <is>
        <t xml:space="preserve"> Արդյունքի չափորոշիչներ </t>
      </is>
    </nc>
    <odxf>
      <alignment horizontal="left" readingOrder="0"/>
    </odxf>
    <ndxf>
      <alignment horizontal="center" readingOrder="0"/>
    </ndxf>
  </rcc>
  <rfmt sheetId="9" sqref="C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D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E48" start="0" length="0">
    <dxf/>
  </rfmt>
  <rrc rId="15" sId="9" ref="A48:XFD48" action="insertRow"/>
  <rcc rId="16" sId="9" odxf="1" dxf="1">
    <nc r="A48" t="inlineStr">
      <is>
        <t xml:space="preserve"> Արդյունքի չափորոշիչներ </t>
      </is>
    </nc>
    <odxf>
      <alignment horizontal="left" readingOrder="0"/>
    </odxf>
    <ndxf>
      <alignment horizontal="center" readingOrder="0"/>
    </ndxf>
  </rcc>
  <rfmt sheetId="9" sqref="C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D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E48" start="0" length="0">
    <dxf/>
  </rfmt>
  <rrc rId="17" sId="9" ref="A48:XFD48" action="insertRow"/>
  <rcc rId="18" sId="9" odxf="1" dxf="1">
    <nc r="A48" t="inlineStr">
      <is>
        <t xml:space="preserve"> Արդյունքի չափորոշիչներ </t>
      </is>
    </nc>
    <odxf>
      <alignment horizontal="left" readingOrder="0"/>
    </odxf>
    <ndxf>
      <alignment horizontal="center" readingOrder="0"/>
    </ndxf>
  </rcc>
  <rfmt sheetId="9" sqref="C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D48" start="0" length="0">
    <dxf>
      <font>
        <i val="0"/>
        <sz val="12"/>
        <color theme="1"/>
        <name val="GHEA Grapalat"/>
        <scheme val="none"/>
      </font>
      <alignment horizontal="center" readingOrder="0"/>
    </dxf>
  </rfmt>
  <rfmt sheetId="9" sqref="E48" start="0" length="0">
    <dxf/>
  </rfmt>
  <rrc rId="19" sId="9" ref="A49:XFD49" action="deleteRow">
    <rfmt sheetId="9" xfDxf="1" sqref="A49:XFD49" start="0" length="0">
      <dxf>
        <font>
          <color theme="1"/>
          <name val="GHEA Grapalat"/>
          <scheme val="none"/>
        </font>
        <fill>
          <patternFill patternType="solid">
            <bgColor theme="0"/>
          </patternFill>
        </fill>
      </dxf>
    </rfmt>
    <rcc rId="0" sId="9" dxf="1">
      <nc r="A49" t="inlineStr">
        <is>
          <t xml:space="preserve"> Արդյունքի չափորոշիչներ </t>
        </is>
      </nc>
      <n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B49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" sId="9" ref="A49:XFD49" action="deleteRow">
    <rfmt sheetId="9" xfDxf="1" sqref="A49:XFD49" start="0" length="0">
      <dxf>
        <font>
          <color theme="1"/>
          <name val="GHEA Grapalat"/>
          <scheme val="none"/>
        </font>
        <fill>
          <patternFill patternType="solid">
            <bgColor theme="0"/>
          </patternFill>
        </fill>
      </dxf>
    </rfmt>
    <rcc rId="0" sId="9" dxf="1">
      <nc r="A49" t="inlineStr">
        <is>
          <t xml:space="preserve"> Արդյունքի չափորոշիչներ </t>
        </is>
      </nc>
      <n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B49" start="0" length="0">
      <dxf>
        <font>
          <i/>
          <sz val="12"/>
          <color auto="1"/>
          <name val="GHEA Grapalat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49" start="0" length="0">
      <dxf>
        <font>
          <sz val="12"/>
          <color theme="1"/>
          <name val="GHEA Grapalat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9" sqref="A48:B48">
    <dxf>
      <alignment wrapText="0" readingOrder="0"/>
    </dxf>
  </rfmt>
  <rfmt sheetId="9" sqref="A48:B48">
    <dxf>
      <alignment wrapText="1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0">
    <oc r="F7" t="inlineStr">
      <is>
        <t>Ցուցանիշների փոփոխությունը (ավելացումները նշված են դրական նշանով, իսկ նվազեցումները` փակագծերում)</t>
      </is>
    </oc>
    <nc r="F7" t="inlineStr">
      <is>
        <t>Ցուցանիշների փոփոխությունը (նվազեցումները նշված են փակագծերում)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6">
    <oc r="M20">
      <v>1</v>
    </oc>
    <nc r="M20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L9">
    <dxf>
      <alignment horizontal="general" readingOrder="0"/>
    </dxf>
  </rfmt>
  <rfmt sheetId="6" sqref="L9">
    <dxf>
      <alignment horizontal="center" readingOrder="0"/>
    </dxf>
  </rfmt>
  <rfmt sheetId="6" sqref="L9">
    <dxf>
      <alignment horizontal="right" readingOrder="0"/>
    </dxf>
  </rfmt>
  <rfmt sheetId="6" sqref="L9">
    <dxf>
      <alignment horizontal="center" readingOrder="0"/>
    </dxf>
  </rfmt>
  <rfmt sheetId="6" sqref="L9">
    <dxf>
      <alignment horizontal="left" readingOrder="0"/>
    </dxf>
  </rfmt>
  <rfmt sheetId="6" sqref="L9">
    <dxf>
      <alignment vertical="bottom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4AF18F7-8FCD-4639-88C3-AC4B1F067E83}" action="delete"/>
  <rdn rId="0" localSheetId="5" customView="1" name="Z_D4AF18F7_8FCD_4639_88C3_AC4B1F067E83_.wvu.Rows" hidden="1" oldHidden="1">
    <formula>'5'!$4:$5</formula>
    <oldFormula>'5'!$4:$5</oldFormula>
  </rdn>
  <rcv guid="{D4AF18F7-8FCD-4639-88C3-AC4B1F067E83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16" sqref="J16"/>
    </sheetView>
  </sheetViews>
  <sheetFormatPr defaultColWidth="15.6640625" defaultRowHeight="13.5"/>
  <cols>
    <col min="1" max="1" width="5.1640625" style="200" customWidth="1"/>
    <col min="2" max="2" width="43.1640625" style="200" customWidth="1"/>
    <col min="3" max="3" width="60.5" style="200" customWidth="1"/>
    <col min="4" max="4" width="15.6640625" style="200" customWidth="1"/>
    <col min="5" max="5" width="18.5" style="200" customWidth="1"/>
    <col min="6" max="256" width="15.6640625" style="200"/>
    <col min="257" max="257" width="5.1640625" style="200" customWidth="1"/>
    <col min="258" max="258" width="43.1640625" style="200" customWidth="1"/>
    <col min="259" max="259" width="47.6640625" style="200" customWidth="1"/>
    <col min="260" max="260" width="15.6640625" style="200" customWidth="1"/>
    <col min="261" max="261" width="18.5" style="200" customWidth="1"/>
    <col min="262" max="512" width="15.6640625" style="200"/>
    <col min="513" max="513" width="5.1640625" style="200" customWidth="1"/>
    <col min="514" max="514" width="43.1640625" style="200" customWidth="1"/>
    <col min="515" max="515" width="47.6640625" style="200" customWidth="1"/>
    <col min="516" max="516" width="15.6640625" style="200" customWidth="1"/>
    <col min="517" max="517" width="18.5" style="200" customWidth="1"/>
    <col min="518" max="768" width="15.6640625" style="200"/>
    <col min="769" max="769" width="5.1640625" style="200" customWidth="1"/>
    <col min="770" max="770" width="43.1640625" style="200" customWidth="1"/>
    <col min="771" max="771" width="47.6640625" style="200" customWidth="1"/>
    <col min="772" max="772" width="15.6640625" style="200" customWidth="1"/>
    <col min="773" max="773" width="18.5" style="200" customWidth="1"/>
    <col min="774" max="1024" width="15.6640625" style="200"/>
    <col min="1025" max="1025" width="5.1640625" style="200" customWidth="1"/>
    <col min="1026" max="1026" width="43.1640625" style="200" customWidth="1"/>
    <col min="1027" max="1027" width="47.6640625" style="200" customWidth="1"/>
    <col min="1028" max="1028" width="15.6640625" style="200" customWidth="1"/>
    <col min="1029" max="1029" width="18.5" style="200" customWidth="1"/>
    <col min="1030" max="1280" width="15.6640625" style="200"/>
    <col min="1281" max="1281" width="5.1640625" style="200" customWidth="1"/>
    <col min="1282" max="1282" width="43.1640625" style="200" customWidth="1"/>
    <col min="1283" max="1283" width="47.6640625" style="200" customWidth="1"/>
    <col min="1284" max="1284" width="15.6640625" style="200" customWidth="1"/>
    <col min="1285" max="1285" width="18.5" style="200" customWidth="1"/>
    <col min="1286" max="1536" width="15.6640625" style="200"/>
    <col min="1537" max="1537" width="5.1640625" style="200" customWidth="1"/>
    <col min="1538" max="1538" width="43.1640625" style="200" customWidth="1"/>
    <col min="1539" max="1539" width="47.6640625" style="200" customWidth="1"/>
    <col min="1540" max="1540" width="15.6640625" style="200" customWidth="1"/>
    <col min="1541" max="1541" width="18.5" style="200" customWidth="1"/>
    <col min="1542" max="1792" width="15.6640625" style="200"/>
    <col min="1793" max="1793" width="5.1640625" style="200" customWidth="1"/>
    <col min="1794" max="1794" width="43.1640625" style="200" customWidth="1"/>
    <col min="1795" max="1795" width="47.6640625" style="200" customWidth="1"/>
    <col min="1796" max="1796" width="15.6640625" style="200" customWidth="1"/>
    <col min="1797" max="1797" width="18.5" style="200" customWidth="1"/>
    <col min="1798" max="2048" width="15.6640625" style="200"/>
    <col min="2049" max="2049" width="5.1640625" style="200" customWidth="1"/>
    <col min="2050" max="2050" width="43.1640625" style="200" customWidth="1"/>
    <col min="2051" max="2051" width="47.6640625" style="200" customWidth="1"/>
    <col min="2052" max="2052" width="15.6640625" style="200" customWidth="1"/>
    <col min="2053" max="2053" width="18.5" style="200" customWidth="1"/>
    <col min="2054" max="2304" width="15.6640625" style="200"/>
    <col min="2305" max="2305" width="5.1640625" style="200" customWidth="1"/>
    <col min="2306" max="2306" width="43.1640625" style="200" customWidth="1"/>
    <col min="2307" max="2307" width="47.6640625" style="200" customWidth="1"/>
    <col min="2308" max="2308" width="15.6640625" style="200" customWidth="1"/>
    <col min="2309" max="2309" width="18.5" style="200" customWidth="1"/>
    <col min="2310" max="2560" width="15.6640625" style="200"/>
    <col min="2561" max="2561" width="5.1640625" style="200" customWidth="1"/>
    <col min="2562" max="2562" width="43.1640625" style="200" customWidth="1"/>
    <col min="2563" max="2563" width="47.6640625" style="200" customWidth="1"/>
    <col min="2564" max="2564" width="15.6640625" style="200" customWidth="1"/>
    <col min="2565" max="2565" width="18.5" style="200" customWidth="1"/>
    <col min="2566" max="2816" width="15.6640625" style="200"/>
    <col min="2817" max="2817" width="5.1640625" style="200" customWidth="1"/>
    <col min="2818" max="2818" width="43.1640625" style="200" customWidth="1"/>
    <col min="2819" max="2819" width="47.6640625" style="200" customWidth="1"/>
    <col min="2820" max="2820" width="15.6640625" style="200" customWidth="1"/>
    <col min="2821" max="2821" width="18.5" style="200" customWidth="1"/>
    <col min="2822" max="3072" width="15.6640625" style="200"/>
    <col min="3073" max="3073" width="5.1640625" style="200" customWidth="1"/>
    <col min="3074" max="3074" width="43.1640625" style="200" customWidth="1"/>
    <col min="3075" max="3075" width="47.6640625" style="200" customWidth="1"/>
    <col min="3076" max="3076" width="15.6640625" style="200" customWidth="1"/>
    <col min="3077" max="3077" width="18.5" style="200" customWidth="1"/>
    <col min="3078" max="3328" width="15.6640625" style="200"/>
    <col min="3329" max="3329" width="5.1640625" style="200" customWidth="1"/>
    <col min="3330" max="3330" width="43.1640625" style="200" customWidth="1"/>
    <col min="3331" max="3331" width="47.6640625" style="200" customWidth="1"/>
    <col min="3332" max="3332" width="15.6640625" style="200" customWidth="1"/>
    <col min="3333" max="3333" width="18.5" style="200" customWidth="1"/>
    <col min="3334" max="3584" width="15.6640625" style="200"/>
    <col min="3585" max="3585" width="5.1640625" style="200" customWidth="1"/>
    <col min="3586" max="3586" width="43.1640625" style="200" customWidth="1"/>
    <col min="3587" max="3587" width="47.6640625" style="200" customWidth="1"/>
    <col min="3588" max="3588" width="15.6640625" style="200" customWidth="1"/>
    <col min="3589" max="3589" width="18.5" style="200" customWidth="1"/>
    <col min="3590" max="3840" width="15.6640625" style="200"/>
    <col min="3841" max="3841" width="5.1640625" style="200" customWidth="1"/>
    <col min="3842" max="3842" width="43.1640625" style="200" customWidth="1"/>
    <col min="3843" max="3843" width="47.6640625" style="200" customWidth="1"/>
    <col min="3844" max="3844" width="15.6640625" style="200" customWidth="1"/>
    <col min="3845" max="3845" width="18.5" style="200" customWidth="1"/>
    <col min="3846" max="4096" width="15.6640625" style="200"/>
    <col min="4097" max="4097" width="5.1640625" style="200" customWidth="1"/>
    <col min="4098" max="4098" width="43.1640625" style="200" customWidth="1"/>
    <col min="4099" max="4099" width="47.6640625" style="200" customWidth="1"/>
    <col min="4100" max="4100" width="15.6640625" style="200" customWidth="1"/>
    <col min="4101" max="4101" width="18.5" style="200" customWidth="1"/>
    <col min="4102" max="4352" width="15.6640625" style="200"/>
    <col min="4353" max="4353" width="5.1640625" style="200" customWidth="1"/>
    <col min="4354" max="4354" width="43.1640625" style="200" customWidth="1"/>
    <col min="4355" max="4355" width="47.6640625" style="200" customWidth="1"/>
    <col min="4356" max="4356" width="15.6640625" style="200" customWidth="1"/>
    <col min="4357" max="4357" width="18.5" style="200" customWidth="1"/>
    <col min="4358" max="4608" width="15.6640625" style="200"/>
    <col min="4609" max="4609" width="5.1640625" style="200" customWidth="1"/>
    <col min="4610" max="4610" width="43.1640625" style="200" customWidth="1"/>
    <col min="4611" max="4611" width="47.6640625" style="200" customWidth="1"/>
    <col min="4612" max="4612" width="15.6640625" style="200" customWidth="1"/>
    <col min="4613" max="4613" width="18.5" style="200" customWidth="1"/>
    <col min="4614" max="4864" width="15.6640625" style="200"/>
    <col min="4865" max="4865" width="5.1640625" style="200" customWidth="1"/>
    <col min="4866" max="4866" width="43.1640625" style="200" customWidth="1"/>
    <col min="4867" max="4867" width="47.6640625" style="200" customWidth="1"/>
    <col min="4868" max="4868" width="15.6640625" style="200" customWidth="1"/>
    <col min="4869" max="4869" width="18.5" style="200" customWidth="1"/>
    <col min="4870" max="5120" width="15.6640625" style="200"/>
    <col min="5121" max="5121" width="5.1640625" style="200" customWidth="1"/>
    <col min="5122" max="5122" width="43.1640625" style="200" customWidth="1"/>
    <col min="5123" max="5123" width="47.6640625" style="200" customWidth="1"/>
    <col min="5124" max="5124" width="15.6640625" style="200" customWidth="1"/>
    <col min="5125" max="5125" width="18.5" style="200" customWidth="1"/>
    <col min="5126" max="5376" width="15.6640625" style="200"/>
    <col min="5377" max="5377" width="5.1640625" style="200" customWidth="1"/>
    <col min="5378" max="5378" width="43.1640625" style="200" customWidth="1"/>
    <col min="5379" max="5379" width="47.6640625" style="200" customWidth="1"/>
    <col min="5380" max="5380" width="15.6640625" style="200" customWidth="1"/>
    <col min="5381" max="5381" width="18.5" style="200" customWidth="1"/>
    <col min="5382" max="5632" width="15.6640625" style="200"/>
    <col min="5633" max="5633" width="5.1640625" style="200" customWidth="1"/>
    <col min="5634" max="5634" width="43.1640625" style="200" customWidth="1"/>
    <col min="5635" max="5635" width="47.6640625" style="200" customWidth="1"/>
    <col min="5636" max="5636" width="15.6640625" style="200" customWidth="1"/>
    <col min="5637" max="5637" width="18.5" style="200" customWidth="1"/>
    <col min="5638" max="5888" width="15.6640625" style="200"/>
    <col min="5889" max="5889" width="5.1640625" style="200" customWidth="1"/>
    <col min="5890" max="5890" width="43.1640625" style="200" customWidth="1"/>
    <col min="5891" max="5891" width="47.6640625" style="200" customWidth="1"/>
    <col min="5892" max="5892" width="15.6640625" style="200" customWidth="1"/>
    <col min="5893" max="5893" width="18.5" style="200" customWidth="1"/>
    <col min="5894" max="6144" width="15.6640625" style="200"/>
    <col min="6145" max="6145" width="5.1640625" style="200" customWidth="1"/>
    <col min="6146" max="6146" width="43.1640625" style="200" customWidth="1"/>
    <col min="6147" max="6147" width="47.6640625" style="200" customWidth="1"/>
    <col min="6148" max="6148" width="15.6640625" style="200" customWidth="1"/>
    <col min="6149" max="6149" width="18.5" style="200" customWidth="1"/>
    <col min="6150" max="6400" width="15.6640625" style="200"/>
    <col min="6401" max="6401" width="5.1640625" style="200" customWidth="1"/>
    <col min="6402" max="6402" width="43.1640625" style="200" customWidth="1"/>
    <col min="6403" max="6403" width="47.6640625" style="200" customWidth="1"/>
    <col min="6404" max="6404" width="15.6640625" style="200" customWidth="1"/>
    <col min="6405" max="6405" width="18.5" style="200" customWidth="1"/>
    <col min="6406" max="6656" width="15.6640625" style="200"/>
    <col min="6657" max="6657" width="5.1640625" style="200" customWidth="1"/>
    <col min="6658" max="6658" width="43.1640625" style="200" customWidth="1"/>
    <col min="6659" max="6659" width="47.6640625" style="200" customWidth="1"/>
    <col min="6660" max="6660" width="15.6640625" style="200" customWidth="1"/>
    <col min="6661" max="6661" width="18.5" style="200" customWidth="1"/>
    <col min="6662" max="6912" width="15.6640625" style="200"/>
    <col min="6913" max="6913" width="5.1640625" style="200" customWidth="1"/>
    <col min="6914" max="6914" width="43.1640625" style="200" customWidth="1"/>
    <col min="6915" max="6915" width="47.6640625" style="200" customWidth="1"/>
    <col min="6916" max="6916" width="15.6640625" style="200" customWidth="1"/>
    <col min="6917" max="6917" width="18.5" style="200" customWidth="1"/>
    <col min="6918" max="7168" width="15.6640625" style="200"/>
    <col min="7169" max="7169" width="5.1640625" style="200" customWidth="1"/>
    <col min="7170" max="7170" width="43.1640625" style="200" customWidth="1"/>
    <col min="7171" max="7171" width="47.6640625" style="200" customWidth="1"/>
    <col min="7172" max="7172" width="15.6640625" style="200" customWidth="1"/>
    <col min="7173" max="7173" width="18.5" style="200" customWidth="1"/>
    <col min="7174" max="7424" width="15.6640625" style="200"/>
    <col min="7425" max="7425" width="5.1640625" style="200" customWidth="1"/>
    <col min="7426" max="7426" width="43.1640625" style="200" customWidth="1"/>
    <col min="7427" max="7427" width="47.6640625" style="200" customWidth="1"/>
    <col min="7428" max="7428" width="15.6640625" style="200" customWidth="1"/>
    <col min="7429" max="7429" width="18.5" style="200" customWidth="1"/>
    <col min="7430" max="7680" width="15.6640625" style="200"/>
    <col min="7681" max="7681" width="5.1640625" style="200" customWidth="1"/>
    <col min="7682" max="7682" width="43.1640625" style="200" customWidth="1"/>
    <col min="7683" max="7683" width="47.6640625" style="200" customWidth="1"/>
    <col min="7684" max="7684" width="15.6640625" style="200" customWidth="1"/>
    <col min="7685" max="7685" width="18.5" style="200" customWidth="1"/>
    <col min="7686" max="7936" width="15.6640625" style="200"/>
    <col min="7937" max="7937" width="5.1640625" style="200" customWidth="1"/>
    <col min="7938" max="7938" width="43.1640625" style="200" customWidth="1"/>
    <col min="7939" max="7939" width="47.6640625" style="200" customWidth="1"/>
    <col min="7940" max="7940" width="15.6640625" style="200" customWidth="1"/>
    <col min="7941" max="7941" width="18.5" style="200" customWidth="1"/>
    <col min="7942" max="8192" width="15.6640625" style="200"/>
    <col min="8193" max="8193" width="5.1640625" style="200" customWidth="1"/>
    <col min="8194" max="8194" width="43.1640625" style="200" customWidth="1"/>
    <col min="8195" max="8195" width="47.6640625" style="200" customWidth="1"/>
    <col min="8196" max="8196" width="15.6640625" style="200" customWidth="1"/>
    <col min="8197" max="8197" width="18.5" style="200" customWidth="1"/>
    <col min="8198" max="8448" width="15.6640625" style="200"/>
    <col min="8449" max="8449" width="5.1640625" style="200" customWidth="1"/>
    <col min="8450" max="8450" width="43.1640625" style="200" customWidth="1"/>
    <col min="8451" max="8451" width="47.6640625" style="200" customWidth="1"/>
    <col min="8452" max="8452" width="15.6640625" style="200" customWidth="1"/>
    <col min="8453" max="8453" width="18.5" style="200" customWidth="1"/>
    <col min="8454" max="8704" width="15.6640625" style="200"/>
    <col min="8705" max="8705" width="5.1640625" style="200" customWidth="1"/>
    <col min="8706" max="8706" width="43.1640625" style="200" customWidth="1"/>
    <col min="8707" max="8707" width="47.6640625" style="200" customWidth="1"/>
    <col min="8708" max="8708" width="15.6640625" style="200" customWidth="1"/>
    <col min="8709" max="8709" width="18.5" style="200" customWidth="1"/>
    <col min="8710" max="8960" width="15.6640625" style="200"/>
    <col min="8961" max="8961" width="5.1640625" style="200" customWidth="1"/>
    <col min="8962" max="8962" width="43.1640625" style="200" customWidth="1"/>
    <col min="8963" max="8963" width="47.6640625" style="200" customWidth="1"/>
    <col min="8964" max="8964" width="15.6640625" style="200" customWidth="1"/>
    <col min="8965" max="8965" width="18.5" style="200" customWidth="1"/>
    <col min="8966" max="9216" width="15.6640625" style="200"/>
    <col min="9217" max="9217" width="5.1640625" style="200" customWidth="1"/>
    <col min="9218" max="9218" width="43.1640625" style="200" customWidth="1"/>
    <col min="9219" max="9219" width="47.6640625" style="200" customWidth="1"/>
    <col min="9220" max="9220" width="15.6640625" style="200" customWidth="1"/>
    <col min="9221" max="9221" width="18.5" style="200" customWidth="1"/>
    <col min="9222" max="9472" width="15.6640625" style="200"/>
    <col min="9473" max="9473" width="5.1640625" style="200" customWidth="1"/>
    <col min="9474" max="9474" width="43.1640625" style="200" customWidth="1"/>
    <col min="9475" max="9475" width="47.6640625" style="200" customWidth="1"/>
    <col min="9476" max="9476" width="15.6640625" style="200" customWidth="1"/>
    <col min="9477" max="9477" width="18.5" style="200" customWidth="1"/>
    <col min="9478" max="9728" width="15.6640625" style="200"/>
    <col min="9729" max="9729" width="5.1640625" style="200" customWidth="1"/>
    <col min="9730" max="9730" width="43.1640625" style="200" customWidth="1"/>
    <col min="9731" max="9731" width="47.6640625" style="200" customWidth="1"/>
    <col min="9732" max="9732" width="15.6640625" style="200" customWidth="1"/>
    <col min="9733" max="9733" width="18.5" style="200" customWidth="1"/>
    <col min="9734" max="9984" width="15.6640625" style="200"/>
    <col min="9985" max="9985" width="5.1640625" style="200" customWidth="1"/>
    <col min="9986" max="9986" width="43.1640625" style="200" customWidth="1"/>
    <col min="9987" max="9987" width="47.6640625" style="200" customWidth="1"/>
    <col min="9988" max="9988" width="15.6640625" style="200" customWidth="1"/>
    <col min="9989" max="9989" width="18.5" style="200" customWidth="1"/>
    <col min="9990" max="10240" width="15.6640625" style="200"/>
    <col min="10241" max="10241" width="5.1640625" style="200" customWidth="1"/>
    <col min="10242" max="10242" width="43.1640625" style="200" customWidth="1"/>
    <col min="10243" max="10243" width="47.6640625" style="200" customWidth="1"/>
    <col min="10244" max="10244" width="15.6640625" style="200" customWidth="1"/>
    <col min="10245" max="10245" width="18.5" style="200" customWidth="1"/>
    <col min="10246" max="10496" width="15.6640625" style="200"/>
    <col min="10497" max="10497" width="5.1640625" style="200" customWidth="1"/>
    <col min="10498" max="10498" width="43.1640625" style="200" customWidth="1"/>
    <col min="10499" max="10499" width="47.6640625" style="200" customWidth="1"/>
    <col min="10500" max="10500" width="15.6640625" style="200" customWidth="1"/>
    <col min="10501" max="10501" width="18.5" style="200" customWidth="1"/>
    <col min="10502" max="10752" width="15.6640625" style="200"/>
    <col min="10753" max="10753" width="5.1640625" style="200" customWidth="1"/>
    <col min="10754" max="10754" width="43.1640625" style="200" customWidth="1"/>
    <col min="10755" max="10755" width="47.6640625" style="200" customWidth="1"/>
    <col min="10756" max="10756" width="15.6640625" style="200" customWidth="1"/>
    <col min="10757" max="10757" width="18.5" style="200" customWidth="1"/>
    <col min="10758" max="11008" width="15.6640625" style="200"/>
    <col min="11009" max="11009" width="5.1640625" style="200" customWidth="1"/>
    <col min="11010" max="11010" width="43.1640625" style="200" customWidth="1"/>
    <col min="11011" max="11011" width="47.6640625" style="200" customWidth="1"/>
    <col min="11012" max="11012" width="15.6640625" style="200" customWidth="1"/>
    <col min="11013" max="11013" width="18.5" style="200" customWidth="1"/>
    <col min="11014" max="11264" width="15.6640625" style="200"/>
    <col min="11265" max="11265" width="5.1640625" style="200" customWidth="1"/>
    <col min="11266" max="11266" width="43.1640625" style="200" customWidth="1"/>
    <col min="11267" max="11267" width="47.6640625" style="200" customWidth="1"/>
    <col min="11268" max="11268" width="15.6640625" style="200" customWidth="1"/>
    <col min="11269" max="11269" width="18.5" style="200" customWidth="1"/>
    <col min="11270" max="11520" width="15.6640625" style="200"/>
    <col min="11521" max="11521" width="5.1640625" style="200" customWidth="1"/>
    <col min="11522" max="11522" width="43.1640625" style="200" customWidth="1"/>
    <col min="11523" max="11523" width="47.6640625" style="200" customWidth="1"/>
    <col min="11524" max="11524" width="15.6640625" style="200" customWidth="1"/>
    <col min="11525" max="11525" width="18.5" style="200" customWidth="1"/>
    <col min="11526" max="11776" width="15.6640625" style="200"/>
    <col min="11777" max="11777" width="5.1640625" style="200" customWidth="1"/>
    <col min="11778" max="11778" width="43.1640625" style="200" customWidth="1"/>
    <col min="11779" max="11779" width="47.6640625" style="200" customWidth="1"/>
    <col min="11780" max="11780" width="15.6640625" style="200" customWidth="1"/>
    <col min="11781" max="11781" width="18.5" style="200" customWidth="1"/>
    <col min="11782" max="12032" width="15.6640625" style="200"/>
    <col min="12033" max="12033" width="5.1640625" style="200" customWidth="1"/>
    <col min="12034" max="12034" width="43.1640625" style="200" customWidth="1"/>
    <col min="12035" max="12035" width="47.6640625" style="200" customWidth="1"/>
    <col min="12036" max="12036" width="15.6640625" style="200" customWidth="1"/>
    <col min="12037" max="12037" width="18.5" style="200" customWidth="1"/>
    <col min="12038" max="12288" width="15.6640625" style="200"/>
    <col min="12289" max="12289" width="5.1640625" style="200" customWidth="1"/>
    <col min="12290" max="12290" width="43.1640625" style="200" customWidth="1"/>
    <col min="12291" max="12291" width="47.6640625" style="200" customWidth="1"/>
    <col min="12292" max="12292" width="15.6640625" style="200" customWidth="1"/>
    <col min="12293" max="12293" width="18.5" style="200" customWidth="1"/>
    <col min="12294" max="12544" width="15.6640625" style="200"/>
    <col min="12545" max="12545" width="5.1640625" style="200" customWidth="1"/>
    <col min="12546" max="12546" width="43.1640625" style="200" customWidth="1"/>
    <col min="12547" max="12547" width="47.6640625" style="200" customWidth="1"/>
    <col min="12548" max="12548" width="15.6640625" style="200" customWidth="1"/>
    <col min="12549" max="12549" width="18.5" style="200" customWidth="1"/>
    <col min="12550" max="12800" width="15.6640625" style="200"/>
    <col min="12801" max="12801" width="5.1640625" style="200" customWidth="1"/>
    <col min="12802" max="12802" width="43.1640625" style="200" customWidth="1"/>
    <col min="12803" max="12803" width="47.6640625" style="200" customWidth="1"/>
    <col min="12804" max="12804" width="15.6640625" style="200" customWidth="1"/>
    <col min="12805" max="12805" width="18.5" style="200" customWidth="1"/>
    <col min="12806" max="13056" width="15.6640625" style="200"/>
    <col min="13057" max="13057" width="5.1640625" style="200" customWidth="1"/>
    <col min="13058" max="13058" width="43.1640625" style="200" customWidth="1"/>
    <col min="13059" max="13059" width="47.6640625" style="200" customWidth="1"/>
    <col min="13060" max="13060" width="15.6640625" style="200" customWidth="1"/>
    <col min="13061" max="13061" width="18.5" style="200" customWidth="1"/>
    <col min="13062" max="13312" width="15.6640625" style="200"/>
    <col min="13313" max="13313" width="5.1640625" style="200" customWidth="1"/>
    <col min="13314" max="13314" width="43.1640625" style="200" customWidth="1"/>
    <col min="13315" max="13315" width="47.6640625" style="200" customWidth="1"/>
    <col min="13316" max="13316" width="15.6640625" style="200" customWidth="1"/>
    <col min="13317" max="13317" width="18.5" style="200" customWidth="1"/>
    <col min="13318" max="13568" width="15.6640625" style="200"/>
    <col min="13569" max="13569" width="5.1640625" style="200" customWidth="1"/>
    <col min="13570" max="13570" width="43.1640625" style="200" customWidth="1"/>
    <col min="13571" max="13571" width="47.6640625" style="200" customWidth="1"/>
    <col min="13572" max="13572" width="15.6640625" style="200" customWidth="1"/>
    <col min="13573" max="13573" width="18.5" style="200" customWidth="1"/>
    <col min="13574" max="13824" width="15.6640625" style="200"/>
    <col min="13825" max="13825" width="5.1640625" style="200" customWidth="1"/>
    <col min="13826" max="13826" width="43.1640625" style="200" customWidth="1"/>
    <col min="13827" max="13827" width="47.6640625" style="200" customWidth="1"/>
    <col min="13828" max="13828" width="15.6640625" style="200" customWidth="1"/>
    <col min="13829" max="13829" width="18.5" style="200" customWidth="1"/>
    <col min="13830" max="14080" width="15.6640625" style="200"/>
    <col min="14081" max="14081" width="5.1640625" style="200" customWidth="1"/>
    <col min="14082" max="14082" width="43.1640625" style="200" customWidth="1"/>
    <col min="14083" max="14083" width="47.6640625" style="200" customWidth="1"/>
    <col min="14084" max="14084" width="15.6640625" style="200" customWidth="1"/>
    <col min="14085" max="14085" width="18.5" style="200" customWidth="1"/>
    <col min="14086" max="14336" width="15.6640625" style="200"/>
    <col min="14337" max="14337" width="5.1640625" style="200" customWidth="1"/>
    <col min="14338" max="14338" width="43.1640625" style="200" customWidth="1"/>
    <col min="14339" max="14339" width="47.6640625" style="200" customWidth="1"/>
    <col min="14340" max="14340" width="15.6640625" style="200" customWidth="1"/>
    <col min="14341" max="14341" width="18.5" style="200" customWidth="1"/>
    <col min="14342" max="14592" width="15.6640625" style="200"/>
    <col min="14593" max="14593" width="5.1640625" style="200" customWidth="1"/>
    <col min="14594" max="14594" width="43.1640625" style="200" customWidth="1"/>
    <col min="14595" max="14595" width="47.6640625" style="200" customWidth="1"/>
    <col min="14596" max="14596" width="15.6640625" style="200" customWidth="1"/>
    <col min="14597" max="14597" width="18.5" style="200" customWidth="1"/>
    <col min="14598" max="14848" width="15.6640625" style="200"/>
    <col min="14849" max="14849" width="5.1640625" style="200" customWidth="1"/>
    <col min="14850" max="14850" width="43.1640625" style="200" customWidth="1"/>
    <col min="14851" max="14851" width="47.6640625" style="200" customWidth="1"/>
    <col min="14852" max="14852" width="15.6640625" style="200" customWidth="1"/>
    <col min="14853" max="14853" width="18.5" style="200" customWidth="1"/>
    <col min="14854" max="15104" width="15.6640625" style="200"/>
    <col min="15105" max="15105" width="5.1640625" style="200" customWidth="1"/>
    <col min="15106" max="15106" width="43.1640625" style="200" customWidth="1"/>
    <col min="15107" max="15107" width="47.6640625" style="200" customWidth="1"/>
    <col min="15108" max="15108" width="15.6640625" style="200" customWidth="1"/>
    <col min="15109" max="15109" width="18.5" style="200" customWidth="1"/>
    <col min="15110" max="15360" width="15.6640625" style="200"/>
    <col min="15361" max="15361" width="5.1640625" style="200" customWidth="1"/>
    <col min="15362" max="15362" width="43.1640625" style="200" customWidth="1"/>
    <col min="15363" max="15363" width="47.6640625" style="200" customWidth="1"/>
    <col min="15364" max="15364" width="15.6640625" style="200" customWidth="1"/>
    <col min="15365" max="15365" width="18.5" style="200" customWidth="1"/>
    <col min="15366" max="15616" width="15.6640625" style="200"/>
    <col min="15617" max="15617" width="5.1640625" style="200" customWidth="1"/>
    <col min="15618" max="15618" width="43.1640625" style="200" customWidth="1"/>
    <col min="15619" max="15619" width="47.6640625" style="200" customWidth="1"/>
    <col min="15620" max="15620" width="15.6640625" style="200" customWidth="1"/>
    <col min="15621" max="15621" width="18.5" style="200" customWidth="1"/>
    <col min="15622" max="15872" width="15.6640625" style="200"/>
    <col min="15873" max="15873" width="5.1640625" style="200" customWidth="1"/>
    <col min="15874" max="15874" width="43.1640625" style="200" customWidth="1"/>
    <col min="15875" max="15875" width="47.6640625" style="200" customWidth="1"/>
    <col min="15876" max="15876" width="15.6640625" style="200" customWidth="1"/>
    <col min="15877" max="15877" width="18.5" style="200" customWidth="1"/>
    <col min="15878" max="16128" width="15.6640625" style="200"/>
    <col min="16129" max="16129" width="5.1640625" style="200" customWidth="1"/>
    <col min="16130" max="16130" width="43.1640625" style="200" customWidth="1"/>
    <col min="16131" max="16131" width="47.6640625" style="200" customWidth="1"/>
    <col min="16132" max="16132" width="15.6640625" style="200" customWidth="1"/>
    <col min="16133" max="16133" width="18.5" style="200" customWidth="1"/>
    <col min="16134" max="16384" width="15.6640625" style="200"/>
  </cols>
  <sheetData>
    <row r="1" spans="1:6">
      <c r="C1" s="9" t="s">
        <v>149</v>
      </c>
      <c r="D1" s="9"/>
    </row>
    <row r="2" spans="1:6">
      <c r="C2" s="9" t="s">
        <v>150</v>
      </c>
      <c r="D2" s="201"/>
    </row>
    <row r="3" spans="1:6">
      <c r="C3" s="10" t="s">
        <v>13</v>
      </c>
      <c r="D3" s="10"/>
    </row>
    <row r="4" spans="1:6" ht="14.25">
      <c r="B4" s="202"/>
      <c r="C4" s="183"/>
      <c r="D4" s="203"/>
    </row>
    <row r="5" spans="1:6" ht="14.25">
      <c r="B5" s="237"/>
      <c r="C5" s="237"/>
      <c r="D5" s="203"/>
      <c r="E5" s="204"/>
      <c r="F5" s="204"/>
    </row>
    <row r="6" spans="1:6" ht="16.5" customHeight="1">
      <c r="D6" s="205"/>
      <c r="E6" s="206"/>
    </row>
    <row r="7" spans="1:6" ht="14.25" customHeight="1">
      <c r="C7" s="206"/>
      <c r="D7" s="205"/>
      <c r="E7" s="207"/>
      <c r="F7" s="207"/>
    </row>
    <row r="8" spans="1:6" ht="77.25" customHeight="1">
      <c r="A8" s="208"/>
      <c r="B8" s="238" t="s">
        <v>151</v>
      </c>
      <c r="C8" s="238"/>
      <c r="D8" s="209"/>
      <c r="E8" s="209"/>
      <c r="F8" s="209"/>
    </row>
    <row r="9" spans="1:6" s="213" customFormat="1" ht="18.75" customHeight="1">
      <c r="A9" s="210"/>
      <c r="B9" s="211"/>
      <c r="C9" s="212" t="s">
        <v>152</v>
      </c>
    </row>
    <row r="10" spans="1:6" ht="79.5" customHeight="1">
      <c r="A10" s="208"/>
      <c r="B10" s="214"/>
      <c r="C10" s="141" t="s">
        <v>153</v>
      </c>
    </row>
    <row r="11" spans="1:6" ht="17.25">
      <c r="A11" s="208"/>
      <c r="B11" s="215" t="s">
        <v>154</v>
      </c>
      <c r="C11" s="216">
        <v>0</v>
      </c>
    </row>
    <row r="12" spans="1:6" ht="17.25">
      <c r="A12" s="208"/>
      <c r="B12" s="215" t="s">
        <v>155</v>
      </c>
      <c r="C12" s="216">
        <f>+'4'!F10</f>
        <v>120000</v>
      </c>
    </row>
    <row r="13" spans="1:6" ht="17.25">
      <c r="A13" s="208"/>
      <c r="B13" s="215" t="s">
        <v>156</v>
      </c>
      <c r="C13" s="216">
        <f>C12-C11</f>
        <v>120000</v>
      </c>
      <c r="D13" s="217"/>
    </row>
    <row r="14" spans="1:6" ht="17.25">
      <c r="A14" s="208"/>
      <c r="B14" s="208"/>
      <c r="C14" s="208"/>
    </row>
    <row r="15" spans="1:6">
      <c r="C15" s="218"/>
    </row>
    <row r="16" spans="1:6">
      <c r="C16" s="218"/>
    </row>
    <row r="18" spans="2:5" ht="15">
      <c r="B18" s="219"/>
      <c r="C18" s="220"/>
      <c r="D18" s="221"/>
      <c r="E18" s="221"/>
    </row>
    <row r="19" spans="2:5" ht="15">
      <c r="B19" s="219"/>
      <c r="C19" s="220"/>
      <c r="D19" s="221"/>
      <c r="E19" s="221"/>
    </row>
    <row r="20" spans="2:5" ht="15">
      <c r="B20" s="219"/>
      <c r="C20" s="222"/>
      <c r="D20" s="221"/>
    </row>
  </sheetData>
  <customSheetViews>
    <customSheetView guid="{D4AF18F7-8FCD-4639-88C3-AC4B1F067E83}">
      <selection activeCell="J16" sqref="J16"/>
      <pageMargins left="0.7" right="0.7" top="0.75" bottom="0.75" header="0.3" footer="0.3"/>
    </customSheetView>
  </customSheetViews>
  <mergeCells count="2">
    <mergeCell ref="B5:C5"/>
    <mergeCell ref="B8:C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3" sqref="B13"/>
    </sheetView>
  </sheetViews>
  <sheetFormatPr defaultRowHeight="13.5"/>
  <cols>
    <col min="1" max="1" width="19.5" style="24" customWidth="1"/>
    <col min="2" max="2" width="46.83203125" style="25" customWidth="1"/>
    <col min="3" max="3" width="11.1640625" style="28" customWidth="1"/>
    <col min="4" max="4" width="12.83203125" style="29" customWidth="1"/>
    <col min="5" max="5" width="25.6640625" style="29" customWidth="1"/>
    <col min="6" max="6" width="12.5" style="28" customWidth="1"/>
    <col min="7" max="7" width="29.83203125" style="28" customWidth="1"/>
    <col min="8" max="8" width="6.33203125" style="24" customWidth="1"/>
    <col min="9" max="9" width="6.5" style="24" customWidth="1"/>
    <col min="10" max="10" width="39.33203125" style="24" customWidth="1"/>
    <col min="11" max="11" width="11.5" style="24" bestFit="1" customWidth="1"/>
    <col min="12" max="12" width="11.83203125" style="24" customWidth="1"/>
    <col min="13" max="13" width="9.33203125" style="24" customWidth="1"/>
    <col min="14" max="14" width="11.5" style="24" customWidth="1"/>
    <col min="15" max="15" width="19.33203125" style="24" customWidth="1"/>
    <col min="16" max="16" width="9.33203125" style="24"/>
    <col min="17" max="18" width="10.5" style="24" bestFit="1" customWidth="1"/>
    <col min="19" max="19" width="11.6640625" style="24" bestFit="1" customWidth="1"/>
    <col min="20" max="21" width="9.33203125" style="24"/>
    <col min="22" max="22" width="12.6640625" style="24" bestFit="1" customWidth="1"/>
    <col min="23" max="16384" width="9.33203125" style="24"/>
  </cols>
  <sheetData>
    <row r="1" spans="1:7" ht="14.25">
      <c r="C1" s="26"/>
      <c r="D1" s="26"/>
      <c r="E1" s="315" t="s">
        <v>142</v>
      </c>
      <c r="F1" s="315"/>
      <c r="G1" s="315"/>
    </row>
    <row r="2" spans="1:7" ht="15.75" customHeight="1">
      <c r="B2" s="27"/>
      <c r="C2" s="27"/>
      <c r="D2" s="27"/>
      <c r="E2" s="237" t="s">
        <v>57</v>
      </c>
      <c r="F2" s="237"/>
      <c r="G2" s="237"/>
    </row>
    <row r="3" spans="1:7" ht="15.75" customHeight="1">
      <c r="B3" s="27"/>
      <c r="C3" s="27"/>
      <c r="D3" s="27"/>
      <c r="E3" s="237" t="s">
        <v>119</v>
      </c>
      <c r="F3" s="237"/>
      <c r="G3" s="237"/>
    </row>
    <row r="4" spans="1:7" ht="15.75" customHeight="1">
      <c r="E4" s="237" t="s">
        <v>58</v>
      </c>
      <c r="F4" s="237"/>
      <c r="G4" s="237"/>
    </row>
    <row r="5" spans="1:7" ht="58.5" customHeight="1">
      <c r="A5" s="316" t="s">
        <v>179</v>
      </c>
      <c r="B5" s="316"/>
      <c r="C5" s="316"/>
      <c r="D5" s="316"/>
      <c r="E5" s="316"/>
      <c r="F5" s="316"/>
      <c r="G5" s="316"/>
    </row>
    <row r="6" spans="1:7" ht="18.75" customHeight="1">
      <c r="A6" s="30"/>
      <c r="B6" s="31"/>
      <c r="C6" s="32"/>
      <c r="D6" s="32"/>
      <c r="E6" s="32"/>
      <c r="F6" s="32"/>
      <c r="G6" s="33"/>
    </row>
    <row r="7" spans="1:7" ht="85.5" customHeight="1">
      <c r="A7" s="307" t="s">
        <v>59</v>
      </c>
      <c r="B7" s="303" t="s">
        <v>60</v>
      </c>
      <c r="C7" s="303" t="s">
        <v>61</v>
      </c>
      <c r="D7" s="303" t="s">
        <v>62</v>
      </c>
      <c r="E7" s="303" t="s">
        <v>63</v>
      </c>
      <c r="F7" s="305" t="s">
        <v>173</v>
      </c>
      <c r="G7" s="306"/>
    </row>
    <row r="8" spans="1:7" ht="55.5" customHeight="1">
      <c r="A8" s="308"/>
      <c r="B8" s="304"/>
      <c r="C8" s="304"/>
      <c r="D8" s="304"/>
      <c r="E8" s="304"/>
      <c r="F8" s="100" t="s">
        <v>64</v>
      </c>
      <c r="G8" s="100" t="s">
        <v>65</v>
      </c>
    </row>
    <row r="9" spans="1:7" ht="18" customHeight="1">
      <c r="A9" s="101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</row>
    <row r="10" spans="1:7" ht="18" customHeight="1">
      <c r="A10" s="309" t="s">
        <v>75</v>
      </c>
      <c r="B10" s="310"/>
      <c r="C10" s="310"/>
      <c r="D10" s="310"/>
      <c r="E10" s="311"/>
      <c r="F10" s="102"/>
      <c r="G10" s="150">
        <f>G12</f>
        <v>-280000</v>
      </c>
    </row>
    <row r="11" spans="1:7" ht="18" customHeight="1">
      <c r="A11" s="312" t="s">
        <v>141</v>
      </c>
      <c r="B11" s="313"/>
      <c r="C11" s="313"/>
      <c r="D11" s="313"/>
      <c r="E11" s="313"/>
      <c r="F11" s="314"/>
      <c r="G11" s="149"/>
    </row>
    <row r="12" spans="1:7" ht="36.75" customHeight="1">
      <c r="A12" s="103">
        <v>1228</v>
      </c>
      <c r="B12" s="104">
        <v>31001</v>
      </c>
      <c r="C12" s="300" t="s">
        <v>123</v>
      </c>
      <c r="D12" s="301"/>
      <c r="E12" s="302"/>
      <c r="F12" s="105"/>
      <c r="G12" s="150">
        <f>G13</f>
        <v>-280000</v>
      </c>
    </row>
    <row r="13" spans="1:7" ht="17.25">
      <c r="A13" s="108" t="s">
        <v>66</v>
      </c>
      <c r="B13" s="109" t="s">
        <v>67</v>
      </c>
      <c r="C13" s="106"/>
      <c r="D13" s="106"/>
      <c r="E13" s="107"/>
      <c r="F13" s="105"/>
      <c r="G13" s="150">
        <f>G14</f>
        <v>-280000</v>
      </c>
    </row>
    <row r="14" spans="1:7" ht="34.5">
      <c r="A14" s="108" t="s">
        <v>111</v>
      </c>
      <c r="B14" s="109" t="s">
        <v>83</v>
      </c>
      <c r="C14" s="106" t="s">
        <v>112</v>
      </c>
      <c r="D14" s="110" t="s">
        <v>113</v>
      </c>
      <c r="E14" s="111"/>
      <c r="F14" s="112"/>
      <c r="G14" s="148">
        <f>+'6'!I47</f>
        <v>-280000</v>
      </c>
    </row>
  </sheetData>
  <customSheetViews>
    <customSheetView guid="{D4AF18F7-8FCD-4639-88C3-AC4B1F067E83}">
      <selection activeCell="J7" sqref="J7"/>
      <pageMargins left="0.7" right="0.7" top="0.75" bottom="0.75" header="0.3" footer="0.3"/>
      <pageSetup paperSize="9" orientation="portrait" horizontalDpi="4294967293" r:id="rId1"/>
    </customSheetView>
  </customSheetViews>
  <mergeCells count="14">
    <mergeCell ref="E1:G1"/>
    <mergeCell ref="E2:G2"/>
    <mergeCell ref="E3:G3"/>
    <mergeCell ref="E4:G4"/>
    <mergeCell ref="A5:G5"/>
    <mergeCell ref="C12:E12"/>
    <mergeCell ref="D7:D8"/>
    <mergeCell ref="E7:E8"/>
    <mergeCell ref="F7:G7"/>
    <mergeCell ref="A7:A8"/>
    <mergeCell ref="B7:B8"/>
    <mergeCell ref="C7:C8"/>
    <mergeCell ref="A10:E10"/>
    <mergeCell ref="A11:F11"/>
  </mergeCell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8" sqref="G8"/>
    </sheetView>
  </sheetViews>
  <sheetFormatPr defaultColWidth="15.6640625" defaultRowHeight="13.5"/>
  <cols>
    <col min="1" max="1" width="5.1640625" style="200" customWidth="1"/>
    <col min="2" max="2" width="46.83203125" style="200" customWidth="1"/>
    <col min="3" max="3" width="18.1640625" style="200" customWidth="1"/>
    <col min="4" max="4" width="18.6640625" style="200" customWidth="1"/>
    <col min="5" max="5" width="21.33203125" style="200" customWidth="1"/>
    <col min="6" max="256" width="15.6640625" style="200"/>
    <col min="257" max="257" width="5.1640625" style="200" customWidth="1"/>
    <col min="258" max="258" width="43.1640625" style="200" customWidth="1"/>
    <col min="259" max="259" width="47.6640625" style="200" customWidth="1"/>
    <col min="260" max="260" width="15.6640625" style="200" customWidth="1"/>
    <col min="261" max="261" width="18.5" style="200" customWidth="1"/>
    <col min="262" max="512" width="15.6640625" style="200"/>
    <col min="513" max="513" width="5.1640625" style="200" customWidth="1"/>
    <col min="514" max="514" width="43.1640625" style="200" customWidth="1"/>
    <col min="515" max="515" width="47.6640625" style="200" customWidth="1"/>
    <col min="516" max="516" width="15.6640625" style="200" customWidth="1"/>
    <col min="517" max="517" width="18.5" style="200" customWidth="1"/>
    <col min="518" max="768" width="15.6640625" style="200"/>
    <col min="769" max="769" width="5.1640625" style="200" customWidth="1"/>
    <col min="770" max="770" width="43.1640625" style="200" customWidth="1"/>
    <col min="771" max="771" width="47.6640625" style="200" customWidth="1"/>
    <col min="772" max="772" width="15.6640625" style="200" customWidth="1"/>
    <col min="773" max="773" width="18.5" style="200" customWidth="1"/>
    <col min="774" max="1024" width="15.6640625" style="200"/>
    <col min="1025" max="1025" width="5.1640625" style="200" customWidth="1"/>
    <col min="1026" max="1026" width="43.1640625" style="200" customWidth="1"/>
    <col min="1027" max="1027" width="47.6640625" style="200" customWidth="1"/>
    <col min="1028" max="1028" width="15.6640625" style="200" customWidth="1"/>
    <col min="1029" max="1029" width="18.5" style="200" customWidth="1"/>
    <col min="1030" max="1280" width="15.6640625" style="200"/>
    <col min="1281" max="1281" width="5.1640625" style="200" customWidth="1"/>
    <col min="1282" max="1282" width="43.1640625" style="200" customWidth="1"/>
    <col min="1283" max="1283" width="47.6640625" style="200" customWidth="1"/>
    <col min="1284" max="1284" width="15.6640625" style="200" customWidth="1"/>
    <col min="1285" max="1285" width="18.5" style="200" customWidth="1"/>
    <col min="1286" max="1536" width="15.6640625" style="200"/>
    <col min="1537" max="1537" width="5.1640625" style="200" customWidth="1"/>
    <col min="1538" max="1538" width="43.1640625" style="200" customWidth="1"/>
    <col min="1539" max="1539" width="47.6640625" style="200" customWidth="1"/>
    <col min="1540" max="1540" width="15.6640625" style="200" customWidth="1"/>
    <col min="1541" max="1541" width="18.5" style="200" customWidth="1"/>
    <col min="1542" max="1792" width="15.6640625" style="200"/>
    <col min="1793" max="1793" width="5.1640625" style="200" customWidth="1"/>
    <col min="1794" max="1794" width="43.1640625" style="200" customWidth="1"/>
    <col min="1795" max="1795" width="47.6640625" style="200" customWidth="1"/>
    <col min="1796" max="1796" width="15.6640625" style="200" customWidth="1"/>
    <col min="1797" max="1797" width="18.5" style="200" customWidth="1"/>
    <col min="1798" max="2048" width="15.6640625" style="200"/>
    <col min="2049" max="2049" width="5.1640625" style="200" customWidth="1"/>
    <col min="2050" max="2050" width="43.1640625" style="200" customWidth="1"/>
    <col min="2051" max="2051" width="47.6640625" style="200" customWidth="1"/>
    <col min="2052" max="2052" width="15.6640625" style="200" customWidth="1"/>
    <col min="2053" max="2053" width="18.5" style="200" customWidth="1"/>
    <col min="2054" max="2304" width="15.6640625" style="200"/>
    <col min="2305" max="2305" width="5.1640625" style="200" customWidth="1"/>
    <col min="2306" max="2306" width="43.1640625" style="200" customWidth="1"/>
    <col min="2307" max="2307" width="47.6640625" style="200" customWidth="1"/>
    <col min="2308" max="2308" width="15.6640625" style="200" customWidth="1"/>
    <col min="2309" max="2309" width="18.5" style="200" customWidth="1"/>
    <col min="2310" max="2560" width="15.6640625" style="200"/>
    <col min="2561" max="2561" width="5.1640625" style="200" customWidth="1"/>
    <col min="2562" max="2562" width="43.1640625" style="200" customWidth="1"/>
    <col min="2563" max="2563" width="47.6640625" style="200" customWidth="1"/>
    <col min="2564" max="2564" width="15.6640625" style="200" customWidth="1"/>
    <col min="2565" max="2565" width="18.5" style="200" customWidth="1"/>
    <col min="2566" max="2816" width="15.6640625" style="200"/>
    <col min="2817" max="2817" width="5.1640625" style="200" customWidth="1"/>
    <col min="2818" max="2818" width="43.1640625" style="200" customWidth="1"/>
    <col min="2819" max="2819" width="47.6640625" style="200" customWidth="1"/>
    <col min="2820" max="2820" width="15.6640625" style="200" customWidth="1"/>
    <col min="2821" max="2821" width="18.5" style="200" customWidth="1"/>
    <col min="2822" max="3072" width="15.6640625" style="200"/>
    <col min="3073" max="3073" width="5.1640625" style="200" customWidth="1"/>
    <col min="3074" max="3074" width="43.1640625" style="200" customWidth="1"/>
    <col min="3075" max="3075" width="47.6640625" style="200" customWidth="1"/>
    <col min="3076" max="3076" width="15.6640625" style="200" customWidth="1"/>
    <col min="3077" max="3077" width="18.5" style="200" customWidth="1"/>
    <col min="3078" max="3328" width="15.6640625" style="200"/>
    <col min="3329" max="3329" width="5.1640625" style="200" customWidth="1"/>
    <col min="3330" max="3330" width="43.1640625" style="200" customWidth="1"/>
    <col min="3331" max="3331" width="47.6640625" style="200" customWidth="1"/>
    <col min="3332" max="3332" width="15.6640625" style="200" customWidth="1"/>
    <col min="3333" max="3333" width="18.5" style="200" customWidth="1"/>
    <col min="3334" max="3584" width="15.6640625" style="200"/>
    <col min="3585" max="3585" width="5.1640625" style="200" customWidth="1"/>
    <col min="3586" max="3586" width="43.1640625" style="200" customWidth="1"/>
    <col min="3587" max="3587" width="47.6640625" style="200" customWidth="1"/>
    <col min="3588" max="3588" width="15.6640625" style="200" customWidth="1"/>
    <col min="3589" max="3589" width="18.5" style="200" customWidth="1"/>
    <col min="3590" max="3840" width="15.6640625" style="200"/>
    <col min="3841" max="3841" width="5.1640625" style="200" customWidth="1"/>
    <col min="3842" max="3842" width="43.1640625" style="200" customWidth="1"/>
    <col min="3843" max="3843" width="47.6640625" style="200" customWidth="1"/>
    <col min="3844" max="3844" width="15.6640625" style="200" customWidth="1"/>
    <col min="3845" max="3845" width="18.5" style="200" customWidth="1"/>
    <col min="3846" max="4096" width="15.6640625" style="200"/>
    <col min="4097" max="4097" width="5.1640625" style="200" customWidth="1"/>
    <col min="4098" max="4098" width="43.1640625" style="200" customWidth="1"/>
    <col min="4099" max="4099" width="47.6640625" style="200" customWidth="1"/>
    <col min="4100" max="4100" width="15.6640625" style="200" customWidth="1"/>
    <col min="4101" max="4101" width="18.5" style="200" customWidth="1"/>
    <col min="4102" max="4352" width="15.6640625" style="200"/>
    <col min="4353" max="4353" width="5.1640625" style="200" customWidth="1"/>
    <col min="4354" max="4354" width="43.1640625" style="200" customWidth="1"/>
    <col min="4355" max="4355" width="47.6640625" style="200" customWidth="1"/>
    <col min="4356" max="4356" width="15.6640625" style="200" customWidth="1"/>
    <col min="4357" max="4357" width="18.5" style="200" customWidth="1"/>
    <col min="4358" max="4608" width="15.6640625" style="200"/>
    <col min="4609" max="4609" width="5.1640625" style="200" customWidth="1"/>
    <col min="4610" max="4610" width="43.1640625" style="200" customWidth="1"/>
    <col min="4611" max="4611" width="47.6640625" style="200" customWidth="1"/>
    <col min="4612" max="4612" width="15.6640625" style="200" customWidth="1"/>
    <col min="4613" max="4613" width="18.5" style="200" customWidth="1"/>
    <col min="4614" max="4864" width="15.6640625" style="200"/>
    <col min="4865" max="4865" width="5.1640625" style="200" customWidth="1"/>
    <col min="4866" max="4866" width="43.1640625" style="200" customWidth="1"/>
    <col min="4867" max="4867" width="47.6640625" style="200" customWidth="1"/>
    <col min="4868" max="4868" width="15.6640625" style="200" customWidth="1"/>
    <col min="4869" max="4869" width="18.5" style="200" customWidth="1"/>
    <col min="4870" max="5120" width="15.6640625" style="200"/>
    <col min="5121" max="5121" width="5.1640625" style="200" customWidth="1"/>
    <col min="5122" max="5122" width="43.1640625" style="200" customWidth="1"/>
    <col min="5123" max="5123" width="47.6640625" style="200" customWidth="1"/>
    <col min="5124" max="5124" width="15.6640625" style="200" customWidth="1"/>
    <col min="5125" max="5125" width="18.5" style="200" customWidth="1"/>
    <col min="5126" max="5376" width="15.6640625" style="200"/>
    <col min="5377" max="5377" width="5.1640625" style="200" customWidth="1"/>
    <col min="5378" max="5378" width="43.1640625" style="200" customWidth="1"/>
    <col min="5379" max="5379" width="47.6640625" style="200" customWidth="1"/>
    <col min="5380" max="5380" width="15.6640625" style="200" customWidth="1"/>
    <col min="5381" max="5381" width="18.5" style="200" customWidth="1"/>
    <col min="5382" max="5632" width="15.6640625" style="200"/>
    <col min="5633" max="5633" width="5.1640625" style="200" customWidth="1"/>
    <col min="5634" max="5634" width="43.1640625" style="200" customWidth="1"/>
    <col min="5635" max="5635" width="47.6640625" style="200" customWidth="1"/>
    <col min="5636" max="5636" width="15.6640625" style="200" customWidth="1"/>
    <col min="5637" max="5637" width="18.5" style="200" customWidth="1"/>
    <col min="5638" max="5888" width="15.6640625" style="200"/>
    <col min="5889" max="5889" width="5.1640625" style="200" customWidth="1"/>
    <col min="5890" max="5890" width="43.1640625" style="200" customWidth="1"/>
    <col min="5891" max="5891" width="47.6640625" style="200" customWidth="1"/>
    <col min="5892" max="5892" width="15.6640625" style="200" customWidth="1"/>
    <col min="5893" max="5893" width="18.5" style="200" customWidth="1"/>
    <col min="5894" max="6144" width="15.6640625" style="200"/>
    <col min="6145" max="6145" width="5.1640625" style="200" customWidth="1"/>
    <col min="6146" max="6146" width="43.1640625" style="200" customWidth="1"/>
    <col min="6147" max="6147" width="47.6640625" style="200" customWidth="1"/>
    <col min="6148" max="6148" width="15.6640625" style="200" customWidth="1"/>
    <col min="6149" max="6149" width="18.5" style="200" customWidth="1"/>
    <col min="6150" max="6400" width="15.6640625" style="200"/>
    <col min="6401" max="6401" width="5.1640625" style="200" customWidth="1"/>
    <col min="6402" max="6402" width="43.1640625" style="200" customWidth="1"/>
    <col min="6403" max="6403" width="47.6640625" style="200" customWidth="1"/>
    <col min="6404" max="6404" width="15.6640625" style="200" customWidth="1"/>
    <col min="6405" max="6405" width="18.5" style="200" customWidth="1"/>
    <col min="6406" max="6656" width="15.6640625" style="200"/>
    <col min="6657" max="6657" width="5.1640625" style="200" customWidth="1"/>
    <col min="6658" max="6658" width="43.1640625" style="200" customWidth="1"/>
    <col min="6659" max="6659" width="47.6640625" style="200" customWidth="1"/>
    <col min="6660" max="6660" width="15.6640625" style="200" customWidth="1"/>
    <col min="6661" max="6661" width="18.5" style="200" customWidth="1"/>
    <col min="6662" max="6912" width="15.6640625" style="200"/>
    <col min="6913" max="6913" width="5.1640625" style="200" customWidth="1"/>
    <col min="6914" max="6914" width="43.1640625" style="200" customWidth="1"/>
    <col min="6915" max="6915" width="47.6640625" style="200" customWidth="1"/>
    <col min="6916" max="6916" width="15.6640625" style="200" customWidth="1"/>
    <col min="6917" max="6917" width="18.5" style="200" customWidth="1"/>
    <col min="6918" max="7168" width="15.6640625" style="200"/>
    <col min="7169" max="7169" width="5.1640625" style="200" customWidth="1"/>
    <col min="7170" max="7170" width="43.1640625" style="200" customWidth="1"/>
    <col min="7171" max="7171" width="47.6640625" style="200" customWidth="1"/>
    <col min="7172" max="7172" width="15.6640625" style="200" customWidth="1"/>
    <col min="7173" max="7173" width="18.5" style="200" customWidth="1"/>
    <col min="7174" max="7424" width="15.6640625" style="200"/>
    <col min="7425" max="7425" width="5.1640625" style="200" customWidth="1"/>
    <col min="7426" max="7426" width="43.1640625" style="200" customWidth="1"/>
    <col min="7427" max="7427" width="47.6640625" style="200" customWidth="1"/>
    <col min="7428" max="7428" width="15.6640625" style="200" customWidth="1"/>
    <col min="7429" max="7429" width="18.5" style="200" customWidth="1"/>
    <col min="7430" max="7680" width="15.6640625" style="200"/>
    <col min="7681" max="7681" width="5.1640625" style="200" customWidth="1"/>
    <col min="7682" max="7682" width="43.1640625" style="200" customWidth="1"/>
    <col min="7683" max="7683" width="47.6640625" style="200" customWidth="1"/>
    <col min="7684" max="7684" width="15.6640625" style="200" customWidth="1"/>
    <col min="7685" max="7685" width="18.5" style="200" customWidth="1"/>
    <col min="7686" max="7936" width="15.6640625" style="200"/>
    <col min="7937" max="7937" width="5.1640625" style="200" customWidth="1"/>
    <col min="7938" max="7938" width="43.1640625" style="200" customWidth="1"/>
    <col min="7939" max="7939" width="47.6640625" style="200" customWidth="1"/>
    <col min="7940" max="7940" width="15.6640625" style="200" customWidth="1"/>
    <col min="7941" max="7941" width="18.5" style="200" customWidth="1"/>
    <col min="7942" max="8192" width="15.6640625" style="200"/>
    <col min="8193" max="8193" width="5.1640625" style="200" customWidth="1"/>
    <col min="8194" max="8194" width="43.1640625" style="200" customWidth="1"/>
    <col min="8195" max="8195" width="47.6640625" style="200" customWidth="1"/>
    <col min="8196" max="8196" width="15.6640625" style="200" customWidth="1"/>
    <col min="8197" max="8197" width="18.5" style="200" customWidth="1"/>
    <col min="8198" max="8448" width="15.6640625" style="200"/>
    <col min="8449" max="8449" width="5.1640625" style="200" customWidth="1"/>
    <col min="8450" max="8450" width="43.1640625" style="200" customWidth="1"/>
    <col min="8451" max="8451" width="47.6640625" style="200" customWidth="1"/>
    <col min="8452" max="8452" width="15.6640625" style="200" customWidth="1"/>
    <col min="8453" max="8453" width="18.5" style="200" customWidth="1"/>
    <col min="8454" max="8704" width="15.6640625" style="200"/>
    <col min="8705" max="8705" width="5.1640625" style="200" customWidth="1"/>
    <col min="8706" max="8706" width="43.1640625" style="200" customWidth="1"/>
    <col min="8707" max="8707" width="47.6640625" style="200" customWidth="1"/>
    <col min="8708" max="8708" width="15.6640625" style="200" customWidth="1"/>
    <col min="8709" max="8709" width="18.5" style="200" customWidth="1"/>
    <col min="8710" max="8960" width="15.6640625" style="200"/>
    <col min="8961" max="8961" width="5.1640625" style="200" customWidth="1"/>
    <col min="8962" max="8962" width="43.1640625" style="200" customWidth="1"/>
    <col min="8963" max="8963" width="47.6640625" style="200" customWidth="1"/>
    <col min="8964" max="8964" width="15.6640625" style="200" customWidth="1"/>
    <col min="8965" max="8965" width="18.5" style="200" customWidth="1"/>
    <col min="8966" max="9216" width="15.6640625" style="200"/>
    <col min="9217" max="9217" width="5.1640625" style="200" customWidth="1"/>
    <col min="9218" max="9218" width="43.1640625" style="200" customWidth="1"/>
    <col min="9219" max="9219" width="47.6640625" style="200" customWidth="1"/>
    <col min="9220" max="9220" width="15.6640625" style="200" customWidth="1"/>
    <col min="9221" max="9221" width="18.5" style="200" customWidth="1"/>
    <col min="9222" max="9472" width="15.6640625" style="200"/>
    <col min="9473" max="9473" width="5.1640625" style="200" customWidth="1"/>
    <col min="9474" max="9474" width="43.1640625" style="200" customWidth="1"/>
    <col min="9475" max="9475" width="47.6640625" style="200" customWidth="1"/>
    <col min="9476" max="9476" width="15.6640625" style="200" customWidth="1"/>
    <col min="9477" max="9477" width="18.5" style="200" customWidth="1"/>
    <col min="9478" max="9728" width="15.6640625" style="200"/>
    <col min="9729" max="9729" width="5.1640625" style="200" customWidth="1"/>
    <col min="9730" max="9730" width="43.1640625" style="200" customWidth="1"/>
    <col min="9731" max="9731" width="47.6640625" style="200" customWidth="1"/>
    <col min="9732" max="9732" width="15.6640625" style="200" customWidth="1"/>
    <col min="9733" max="9733" width="18.5" style="200" customWidth="1"/>
    <col min="9734" max="9984" width="15.6640625" style="200"/>
    <col min="9985" max="9985" width="5.1640625" style="200" customWidth="1"/>
    <col min="9986" max="9986" width="43.1640625" style="200" customWidth="1"/>
    <col min="9987" max="9987" width="47.6640625" style="200" customWidth="1"/>
    <col min="9988" max="9988" width="15.6640625" style="200" customWidth="1"/>
    <col min="9989" max="9989" width="18.5" style="200" customWidth="1"/>
    <col min="9990" max="10240" width="15.6640625" style="200"/>
    <col min="10241" max="10241" width="5.1640625" style="200" customWidth="1"/>
    <col min="10242" max="10242" width="43.1640625" style="200" customWidth="1"/>
    <col min="10243" max="10243" width="47.6640625" style="200" customWidth="1"/>
    <col min="10244" max="10244" width="15.6640625" style="200" customWidth="1"/>
    <col min="10245" max="10245" width="18.5" style="200" customWidth="1"/>
    <col min="10246" max="10496" width="15.6640625" style="200"/>
    <col min="10497" max="10497" width="5.1640625" style="200" customWidth="1"/>
    <col min="10498" max="10498" width="43.1640625" style="200" customWidth="1"/>
    <col min="10499" max="10499" width="47.6640625" style="200" customWidth="1"/>
    <col min="10500" max="10500" width="15.6640625" style="200" customWidth="1"/>
    <col min="10501" max="10501" width="18.5" style="200" customWidth="1"/>
    <col min="10502" max="10752" width="15.6640625" style="200"/>
    <col min="10753" max="10753" width="5.1640625" style="200" customWidth="1"/>
    <col min="10754" max="10754" width="43.1640625" style="200" customWidth="1"/>
    <col min="10755" max="10755" width="47.6640625" style="200" customWidth="1"/>
    <col min="10756" max="10756" width="15.6640625" style="200" customWidth="1"/>
    <col min="10757" max="10757" width="18.5" style="200" customWidth="1"/>
    <col min="10758" max="11008" width="15.6640625" style="200"/>
    <col min="11009" max="11009" width="5.1640625" style="200" customWidth="1"/>
    <col min="11010" max="11010" width="43.1640625" style="200" customWidth="1"/>
    <col min="11011" max="11011" width="47.6640625" style="200" customWidth="1"/>
    <col min="11012" max="11012" width="15.6640625" style="200" customWidth="1"/>
    <col min="11013" max="11013" width="18.5" style="200" customWidth="1"/>
    <col min="11014" max="11264" width="15.6640625" style="200"/>
    <col min="11265" max="11265" width="5.1640625" style="200" customWidth="1"/>
    <col min="11266" max="11266" width="43.1640625" style="200" customWidth="1"/>
    <col min="11267" max="11267" width="47.6640625" style="200" customWidth="1"/>
    <col min="11268" max="11268" width="15.6640625" style="200" customWidth="1"/>
    <col min="11269" max="11269" width="18.5" style="200" customWidth="1"/>
    <col min="11270" max="11520" width="15.6640625" style="200"/>
    <col min="11521" max="11521" width="5.1640625" style="200" customWidth="1"/>
    <col min="11522" max="11522" width="43.1640625" style="200" customWidth="1"/>
    <col min="11523" max="11523" width="47.6640625" style="200" customWidth="1"/>
    <col min="11524" max="11524" width="15.6640625" style="200" customWidth="1"/>
    <col min="11525" max="11525" width="18.5" style="200" customWidth="1"/>
    <col min="11526" max="11776" width="15.6640625" style="200"/>
    <col min="11777" max="11777" width="5.1640625" style="200" customWidth="1"/>
    <col min="11778" max="11778" width="43.1640625" style="200" customWidth="1"/>
    <col min="11779" max="11779" width="47.6640625" style="200" customWidth="1"/>
    <col min="11780" max="11780" width="15.6640625" style="200" customWidth="1"/>
    <col min="11781" max="11781" width="18.5" style="200" customWidth="1"/>
    <col min="11782" max="12032" width="15.6640625" style="200"/>
    <col min="12033" max="12033" width="5.1640625" style="200" customWidth="1"/>
    <col min="12034" max="12034" width="43.1640625" style="200" customWidth="1"/>
    <col min="12035" max="12035" width="47.6640625" style="200" customWidth="1"/>
    <col min="12036" max="12036" width="15.6640625" style="200" customWidth="1"/>
    <col min="12037" max="12037" width="18.5" style="200" customWidth="1"/>
    <col min="12038" max="12288" width="15.6640625" style="200"/>
    <col min="12289" max="12289" width="5.1640625" style="200" customWidth="1"/>
    <col min="12290" max="12290" width="43.1640625" style="200" customWidth="1"/>
    <col min="12291" max="12291" width="47.6640625" style="200" customWidth="1"/>
    <col min="12292" max="12292" width="15.6640625" style="200" customWidth="1"/>
    <col min="12293" max="12293" width="18.5" style="200" customWidth="1"/>
    <col min="12294" max="12544" width="15.6640625" style="200"/>
    <col min="12545" max="12545" width="5.1640625" style="200" customWidth="1"/>
    <col min="12546" max="12546" width="43.1640625" style="200" customWidth="1"/>
    <col min="12547" max="12547" width="47.6640625" style="200" customWidth="1"/>
    <col min="12548" max="12548" width="15.6640625" style="200" customWidth="1"/>
    <col min="12549" max="12549" width="18.5" style="200" customWidth="1"/>
    <col min="12550" max="12800" width="15.6640625" style="200"/>
    <col min="12801" max="12801" width="5.1640625" style="200" customWidth="1"/>
    <col min="12802" max="12802" width="43.1640625" style="200" customWidth="1"/>
    <col min="12803" max="12803" width="47.6640625" style="200" customWidth="1"/>
    <col min="12804" max="12804" width="15.6640625" style="200" customWidth="1"/>
    <col min="12805" max="12805" width="18.5" style="200" customWidth="1"/>
    <col min="12806" max="13056" width="15.6640625" style="200"/>
    <col min="13057" max="13057" width="5.1640625" style="200" customWidth="1"/>
    <col min="13058" max="13058" width="43.1640625" style="200" customWidth="1"/>
    <col min="13059" max="13059" width="47.6640625" style="200" customWidth="1"/>
    <col min="13060" max="13060" width="15.6640625" style="200" customWidth="1"/>
    <col min="13061" max="13061" width="18.5" style="200" customWidth="1"/>
    <col min="13062" max="13312" width="15.6640625" style="200"/>
    <col min="13313" max="13313" width="5.1640625" style="200" customWidth="1"/>
    <col min="13314" max="13314" width="43.1640625" style="200" customWidth="1"/>
    <col min="13315" max="13315" width="47.6640625" style="200" customWidth="1"/>
    <col min="13316" max="13316" width="15.6640625" style="200" customWidth="1"/>
    <col min="13317" max="13317" width="18.5" style="200" customWidth="1"/>
    <col min="13318" max="13568" width="15.6640625" style="200"/>
    <col min="13569" max="13569" width="5.1640625" style="200" customWidth="1"/>
    <col min="13570" max="13570" width="43.1640625" style="200" customWidth="1"/>
    <col min="13571" max="13571" width="47.6640625" style="200" customWidth="1"/>
    <col min="13572" max="13572" width="15.6640625" style="200" customWidth="1"/>
    <col min="13573" max="13573" width="18.5" style="200" customWidth="1"/>
    <col min="13574" max="13824" width="15.6640625" style="200"/>
    <col min="13825" max="13825" width="5.1640625" style="200" customWidth="1"/>
    <col min="13826" max="13826" width="43.1640625" style="200" customWidth="1"/>
    <col min="13827" max="13827" width="47.6640625" style="200" customWidth="1"/>
    <col min="13828" max="13828" width="15.6640625" style="200" customWidth="1"/>
    <col min="13829" max="13829" width="18.5" style="200" customWidth="1"/>
    <col min="13830" max="14080" width="15.6640625" style="200"/>
    <col min="14081" max="14081" width="5.1640625" style="200" customWidth="1"/>
    <col min="14082" max="14082" width="43.1640625" style="200" customWidth="1"/>
    <col min="14083" max="14083" width="47.6640625" style="200" customWidth="1"/>
    <col min="14084" max="14084" width="15.6640625" style="200" customWidth="1"/>
    <col min="14085" max="14085" width="18.5" style="200" customWidth="1"/>
    <col min="14086" max="14336" width="15.6640625" style="200"/>
    <col min="14337" max="14337" width="5.1640625" style="200" customWidth="1"/>
    <col min="14338" max="14338" width="43.1640625" style="200" customWidth="1"/>
    <col min="14339" max="14339" width="47.6640625" style="200" customWidth="1"/>
    <col min="14340" max="14340" width="15.6640625" style="200" customWidth="1"/>
    <col min="14341" max="14341" width="18.5" style="200" customWidth="1"/>
    <col min="14342" max="14592" width="15.6640625" style="200"/>
    <col min="14593" max="14593" width="5.1640625" style="200" customWidth="1"/>
    <col min="14594" max="14594" width="43.1640625" style="200" customWidth="1"/>
    <col min="14595" max="14595" width="47.6640625" style="200" customWidth="1"/>
    <col min="14596" max="14596" width="15.6640625" style="200" customWidth="1"/>
    <col min="14597" max="14597" width="18.5" style="200" customWidth="1"/>
    <col min="14598" max="14848" width="15.6640625" style="200"/>
    <col min="14849" max="14849" width="5.1640625" style="200" customWidth="1"/>
    <col min="14850" max="14850" width="43.1640625" style="200" customWidth="1"/>
    <col min="14851" max="14851" width="47.6640625" style="200" customWidth="1"/>
    <col min="14852" max="14852" width="15.6640625" style="200" customWidth="1"/>
    <col min="14853" max="14853" width="18.5" style="200" customWidth="1"/>
    <col min="14854" max="15104" width="15.6640625" style="200"/>
    <col min="15105" max="15105" width="5.1640625" style="200" customWidth="1"/>
    <col min="15106" max="15106" width="43.1640625" style="200" customWidth="1"/>
    <col min="15107" max="15107" width="47.6640625" style="200" customWidth="1"/>
    <col min="15108" max="15108" width="15.6640625" style="200" customWidth="1"/>
    <col min="15109" max="15109" width="18.5" style="200" customWidth="1"/>
    <col min="15110" max="15360" width="15.6640625" style="200"/>
    <col min="15361" max="15361" width="5.1640625" style="200" customWidth="1"/>
    <col min="15362" max="15362" width="43.1640625" style="200" customWidth="1"/>
    <col min="15363" max="15363" width="47.6640625" style="200" customWidth="1"/>
    <col min="15364" max="15364" width="15.6640625" style="200" customWidth="1"/>
    <col min="15365" max="15365" width="18.5" style="200" customWidth="1"/>
    <col min="15366" max="15616" width="15.6640625" style="200"/>
    <col min="15617" max="15617" width="5.1640625" style="200" customWidth="1"/>
    <col min="15618" max="15618" width="43.1640625" style="200" customWidth="1"/>
    <col min="15619" max="15619" width="47.6640625" style="200" customWidth="1"/>
    <col min="15620" max="15620" width="15.6640625" style="200" customWidth="1"/>
    <col min="15621" max="15621" width="18.5" style="200" customWidth="1"/>
    <col min="15622" max="15872" width="15.6640625" style="200"/>
    <col min="15873" max="15873" width="5.1640625" style="200" customWidth="1"/>
    <col min="15874" max="15874" width="43.1640625" style="200" customWidth="1"/>
    <col min="15875" max="15875" width="47.6640625" style="200" customWidth="1"/>
    <col min="15876" max="15876" width="15.6640625" style="200" customWidth="1"/>
    <col min="15877" max="15877" width="18.5" style="200" customWidth="1"/>
    <col min="15878" max="16128" width="15.6640625" style="200"/>
    <col min="16129" max="16129" width="5.1640625" style="200" customWidth="1"/>
    <col min="16130" max="16130" width="43.1640625" style="200" customWidth="1"/>
    <col min="16131" max="16131" width="47.6640625" style="200" customWidth="1"/>
    <col min="16132" max="16132" width="15.6640625" style="200" customWidth="1"/>
    <col min="16133" max="16133" width="18.5" style="200" customWidth="1"/>
    <col min="16134" max="16384" width="15.6640625" style="200"/>
  </cols>
  <sheetData>
    <row r="1" spans="1:6">
      <c r="C1" s="9"/>
      <c r="D1" s="9"/>
      <c r="E1" s="9" t="s">
        <v>157</v>
      </c>
    </row>
    <row r="2" spans="1:6">
      <c r="C2" s="9"/>
      <c r="D2" s="201"/>
      <c r="E2" s="9" t="s">
        <v>116</v>
      </c>
    </row>
    <row r="3" spans="1:6">
      <c r="C3" s="10"/>
      <c r="D3" s="10"/>
      <c r="E3" s="10" t="s">
        <v>13</v>
      </c>
    </row>
    <row r="4" spans="1:6" ht="14.25" customHeight="1">
      <c r="C4" s="206"/>
      <c r="D4" s="205"/>
      <c r="E4" s="207"/>
      <c r="F4" s="207"/>
    </row>
    <row r="5" spans="1:6" ht="103.5" customHeight="1">
      <c r="A5" s="208"/>
      <c r="B5" s="238" t="s">
        <v>158</v>
      </c>
      <c r="C5" s="238"/>
      <c r="D5" s="238"/>
      <c r="E5" s="238"/>
      <c r="F5" s="209"/>
    </row>
    <row r="6" spans="1:6" ht="32.25" customHeight="1">
      <c r="A6" s="208"/>
      <c r="B6" s="223"/>
      <c r="C6" s="223"/>
      <c r="D6" s="223"/>
      <c r="E6" s="212" t="s">
        <v>152</v>
      </c>
    </row>
    <row r="7" spans="1:6" ht="28.5" customHeight="1">
      <c r="A7" s="208"/>
      <c r="B7" s="239" t="s">
        <v>159</v>
      </c>
      <c r="C7" s="240" t="s">
        <v>160</v>
      </c>
      <c r="D7" s="242"/>
      <c r="E7" s="241"/>
    </row>
    <row r="8" spans="1:6" ht="44.25" customHeight="1">
      <c r="A8" s="208"/>
      <c r="B8" s="239"/>
      <c r="C8" s="240" t="s">
        <v>161</v>
      </c>
      <c r="D8" s="242"/>
      <c r="E8" s="241"/>
    </row>
    <row r="9" spans="1:6" ht="17.25">
      <c r="A9" s="208"/>
      <c r="B9" s="240"/>
      <c r="C9" s="224" t="s">
        <v>162</v>
      </c>
      <c r="D9" s="241" t="s">
        <v>79</v>
      </c>
      <c r="E9" s="239" t="s">
        <v>80</v>
      </c>
    </row>
    <row r="10" spans="1:6" ht="17.25">
      <c r="A10" s="208"/>
      <c r="B10" s="240"/>
      <c r="C10" s="225" t="s">
        <v>163</v>
      </c>
      <c r="D10" s="241"/>
      <c r="E10" s="239"/>
    </row>
    <row r="11" spans="1:6" ht="17.25">
      <c r="A11" s="208"/>
      <c r="B11" s="226" t="s">
        <v>164</v>
      </c>
      <c r="C11" s="227">
        <f t="shared" ref="C11:E11" si="0">C13</f>
        <v>120000</v>
      </c>
      <c r="D11" s="227">
        <f t="shared" si="0"/>
        <v>120000</v>
      </c>
      <c r="E11" s="227">
        <f t="shared" si="0"/>
        <v>120000</v>
      </c>
    </row>
    <row r="12" spans="1:6" ht="17.25">
      <c r="A12" s="208"/>
      <c r="B12" s="226" t="s">
        <v>2</v>
      </c>
      <c r="C12" s="226"/>
      <c r="D12" s="226"/>
      <c r="E12" s="226"/>
    </row>
    <row r="13" spans="1:6" ht="17.25">
      <c r="A13" s="208"/>
      <c r="B13" s="228" t="s">
        <v>165</v>
      </c>
      <c r="C13" s="227">
        <f t="shared" ref="C13:E13" si="1">C15</f>
        <v>120000</v>
      </c>
      <c r="D13" s="227">
        <f t="shared" si="1"/>
        <v>120000</v>
      </c>
      <c r="E13" s="227">
        <f t="shared" si="1"/>
        <v>120000</v>
      </c>
    </row>
    <row r="14" spans="1:6" ht="17.25">
      <c r="A14" s="208"/>
      <c r="B14" s="226" t="s">
        <v>2</v>
      </c>
      <c r="C14" s="226"/>
      <c r="D14" s="226"/>
      <c r="E14" s="226"/>
    </row>
    <row r="15" spans="1:6" ht="17.25">
      <c r="A15" s="208"/>
      <c r="B15" s="228" t="s">
        <v>166</v>
      </c>
      <c r="C15" s="227">
        <f>C17</f>
        <v>120000</v>
      </c>
      <c r="D15" s="227">
        <f t="shared" ref="D15:E15" si="2">D17</f>
        <v>120000</v>
      </c>
      <c r="E15" s="227">
        <f t="shared" si="2"/>
        <v>120000</v>
      </c>
    </row>
    <row r="16" spans="1:6" ht="17.25">
      <c r="A16" s="208"/>
      <c r="B16" s="226" t="s">
        <v>2</v>
      </c>
      <c r="C16" s="226"/>
      <c r="D16" s="226"/>
      <c r="E16" s="226"/>
    </row>
    <row r="17" spans="1:5" ht="69">
      <c r="A17" s="208"/>
      <c r="B17" s="228" t="s">
        <v>167</v>
      </c>
      <c r="C17" s="227">
        <f>+'4'!D10</f>
        <v>120000</v>
      </c>
      <c r="D17" s="227">
        <f>+'4'!E10</f>
        <v>120000</v>
      </c>
      <c r="E17" s="227">
        <f>+'4'!F10</f>
        <v>120000</v>
      </c>
    </row>
  </sheetData>
  <customSheetViews>
    <customSheetView guid="{D4AF18F7-8FCD-4639-88C3-AC4B1F067E83}">
      <selection activeCell="G8" sqref="G8"/>
      <pageMargins left="0.7" right="0.7" top="0.75" bottom="0.75" header="0.3" footer="0.3"/>
    </customSheetView>
  </customSheetViews>
  <mergeCells count="6">
    <mergeCell ref="B5:E5"/>
    <mergeCell ref="B7:B10"/>
    <mergeCell ref="D9:D10"/>
    <mergeCell ref="E9:E10"/>
    <mergeCell ref="C7:E7"/>
    <mergeCell ref="C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C11" sqref="C11"/>
    </sheetView>
  </sheetViews>
  <sheetFormatPr defaultColWidth="10.6640625" defaultRowHeight="13.5"/>
  <cols>
    <col min="1" max="1" width="16.6640625" style="230" customWidth="1"/>
    <col min="2" max="2" width="76" style="230" customWidth="1"/>
    <col min="3" max="3" width="40.33203125" style="230" customWidth="1"/>
    <col min="4" max="4" width="10.6640625" style="230"/>
    <col min="5" max="5" width="14.33203125" style="230" bestFit="1" customWidth="1"/>
    <col min="6" max="16384" width="10.6640625" style="230"/>
  </cols>
  <sheetData>
    <row r="1" spans="1:15" ht="17.25">
      <c r="A1" s="202"/>
      <c r="B1" s="183"/>
      <c r="C1" s="9" t="s">
        <v>168</v>
      </c>
      <c r="D1" s="229"/>
      <c r="E1" s="229"/>
    </row>
    <row r="2" spans="1:15">
      <c r="A2" s="237"/>
      <c r="B2" s="237"/>
      <c r="C2" s="9" t="s">
        <v>150</v>
      </c>
    </row>
    <row r="3" spans="1:15">
      <c r="A3" s="183"/>
      <c r="B3" s="183"/>
      <c r="C3" s="10" t="s">
        <v>13</v>
      </c>
    </row>
    <row r="4" spans="1:15" ht="17.25">
      <c r="A4" s="183"/>
      <c r="B4" s="183"/>
      <c r="C4" s="229"/>
    </row>
    <row r="5" spans="1:15" ht="63.75" customHeight="1">
      <c r="A5" s="243" t="s">
        <v>169</v>
      </c>
      <c r="B5" s="243"/>
      <c r="C5" s="243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5" ht="14.25" customHeight="1">
      <c r="A6" s="231"/>
      <c r="B6" s="232"/>
      <c r="C6" s="212" t="s">
        <v>152</v>
      </c>
      <c r="D6" s="221"/>
      <c r="E6" s="221"/>
      <c r="F6" s="200"/>
      <c r="G6" s="200"/>
      <c r="H6" s="200"/>
      <c r="I6" s="200"/>
      <c r="J6" s="200"/>
      <c r="K6" s="200"/>
      <c r="L6" s="200"/>
      <c r="M6" s="200"/>
    </row>
    <row r="7" spans="1:15" ht="69">
      <c r="A7" s="244" t="s">
        <v>0</v>
      </c>
      <c r="B7" s="244" t="s">
        <v>170</v>
      </c>
      <c r="C7" s="226" t="s">
        <v>171</v>
      </c>
      <c r="D7" s="221"/>
      <c r="E7" s="221"/>
      <c r="F7" s="200"/>
      <c r="G7" s="200"/>
      <c r="H7" s="200"/>
      <c r="I7" s="200"/>
      <c r="J7" s="200"/>
      <c r="K7" s="200"/>
      <c r="L7" s="200"/>
      <c r="M7" s="200"/>
    </row>
    <row r="8" spans="1:15" ht="17.25">
      <c r="A8" s="245"/>
      <c r="B8" s="245"/>
      <c r="C8" s="226" t="s">
        <v>172</v>
      </c>
      <c r="D8" s="221"/>
      <c r="E8" s="200"/>
      <c r="F8" s="200"/>
      <c r="G8" s="200"/>
      <c r="H8" s="200"/>
      <c r="I8" s="200"/>
      <c r="J8" s="200"/>
      <c r="K8" s="200"/>
      <c r="L8" s="200"/>
      <c r="M8" s="200"/>
    </row>
    <row r="9" spans="1:15" ht="17.25">
      <c r="A9" s="246" t="s">
        <v>14</v>
      </c>
      <c r="B9" s="247"/>
      <c r="C9" s="233">
        <f>SUM(C10:C10)</f>
        <v>120000</v>
      </c>
      <c r="D9" s="200"/>
      <c r="E9" s="234"/>
      <c r="F9" s="200"/>
      <c r="G9" s="200"/>
      <c r="H9" s="200"/>
      <c r="I9" s="200"/>
      <c r="J9" s="200"/>
      <c r="K9" s="200"/>
      <c r="L9" s="200"/>
      <c r="M9" s="200"/>
    </row>
    <row r="10" spans="1:15" ht="34.5">
      <c r="A10" s="235">
        <v>1182</v>
      </c>
      <c r="B10" s="89" t="s">
        <v>88</v>
      </c>
      <c r="C10" s="233">
        <f>+'4'!F10</f>
        <v>120000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5">
      <c r="A11" s="200"/>
      <c r="B11" s="200"/>
      <c r="C11" s="218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1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ht="15">
      <c r="A13" s="200"/>
      <c r="B13" s="219"/>
      <c r="C13" s="22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5">
      <c r="A14" s="200"/>
      <c r="B14" s="219"/>
      <c r="C14" s="22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ht="15">
      <c r="A15" s="200"/>
      <c r="B15" s="219"/>
      <c r="C15" s="222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</row>
    <row r="16" spans="1:1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1:1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</row>
    <row r="19" spans="1:1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</row>
    <row r="23" spans="1:1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1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1:1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  <row r="29" spans="1:1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  <row r="31" spans="1:1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  <row r="32" spans="1:1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</row>
    <row r="33" spans="1:1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</row>
    <row r="35" spans="1:1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</row>
    <row r="38" spans="1:1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1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1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15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1:1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1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1:1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</row>
    <row r="53" spans="1:1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1:15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1:1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1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</row>
    <row r="60" spans="1:1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</row>
    <row r="61" spans="1:1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</row>
    <row r="62" spans="1:1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</row>
    <row r="63" spans="1:1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</row>
    <row r="64" spans="1:1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</row>
    <row r="65" spans="1:1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</row>
    <row r="66" spans="1:1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</row>
    <row r="67" spans="1:1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</row>
  </sheetData>
  <customSheetViews>
    <customSheetView guid="{D4AF18F7-8FCD-4639-88C3-AC4B1F067E83}">
      <selection activeCell="C11" sqref="C11"/>
      <pageMargins left="0.7" right="0.7" top="0.75" bottom="0.75" header="0.3" footer="0.3"/>
    </customSheetView>
  </customSheetViews>
  <mergeCells count="5">
    <mergeCell ref="A2:B2"/>
    <mergeCell ref="A5:C5"/>
    <mergeCell ref="A7:A8"/>
    <mergeCell ref="B7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workbookViewId="0">
      <selection activeCell="G22" sqref="G22"/>
    </sheetView>
  </sheetViews>
  <sheetFormatPr defaultColWidth="10.6640625" defaultRowHeight="13.5"/>
  <cols>
    <col min="1" max="1" width="9.83203125" style="1" customWidth="1"/>
    <col min="2" max="2" width="15.6640625" style="1" customWidth="1"/>
    <col min="3" max="3" width="92.83203125" style="1" customWidth="1"/>
    <col min="4" max="6" width="16.1640625" style="1" customWidth="1"/>
    <col min="7" max="16384" width="10.6640625" style="1"/>
  </cols>
  <sheetData>
    <row r="1" spans="1:8" ht="13.5" customHeight="1">
      <c r="D1" s="160"/>
      <c r="E1" s="160"/>
      <c r="F1" s="160" t="s">
        <v>148</v>
      </c>
    </row>
    <row r="2" spans="1:8" ht="13.5" customHeight="1">
      <c r="C2" s="161"/>
      <c r="D2" s="162"/>
      <c r="E2" s="163"/>
      <c r="F2" s="163" t="s">
        <v>89</v>
      </c>
      <c r="G2" s="164"/>
    </row>
    <row r="3" spans="1:8" ht="13.5" customHeight="1">
      <c r="C3" s="161"/>
      <c r="D3" s="165"/>
      <c r="E3" s="165"/>
      <c r="F3" s="165" t="s">
        <v>5</v>
      </c>
      <c r="G3" s="166"/>
      <c r="H3" s="164"/>
    </row>
    <row r="5" spans="1:8" ht="91.5" customHeight="1">
      <c r="A5" s="250" t="s">
        <v>180</v>
      </c>
      <c r="B5" s="250"/>
      <c r="C5" s="250"/>
      <c r="D5" s="250"/>
      <c r="E5" s="250"/>
      <c r="F5" s="250"/>
    </row>
    <row r="7" spans="1:8">
      <c r="D7" s="163"/>
      <c r="E7" s="163"/>
      <c r="F7" s="163" t="s">
        <v>90</v>
      </c>
    </row>
    <row r="8" spans="1:8" s="167" customFormat="1" ht="65.25" customHeight="1">
      <c r="A8" s="251" t="s">
        <v>21</v>
      </c>
      <c r="B8" s="251"/>
      <c r="C8" s="251" t="s">
        <v>91</v>
      </c>
      <c r="D8" s="240" t="s">
        <v>92</v>
      </c>
      <c r="E8" s="242"/>
      <c r="F8" s="241"/>
    </row>
    <row r="9" spans="1:8" s="167" customFormat="1" ht="47.25" customHeight="1">
      <c r="A9" s="168" t="s">
        <v>26</v>
      </c>
      <c r="B9" s="168" t="s">
        <v>27</v>
      </c>
      <c r="C9" s="251"/>
      <c r="D9" s="169" t="s">
        <v>76</v>
      </c>
      <c r="E9" s="169" t="s">
        <v>77</v>
      </c>
      <c r="F9" s="169" t="s">
        <v>35</v>
      </c>
    </row>
    <row r="10" spans="1:8" s="167" customFormat="1" ht="30" customHeight="1">
      <c r="A10" s="169"/>
      <c r="B10" s="252" t="s">
        <v>14</v>
      </c>
      <c r="C10" s="253"/>
      <c r="D10" s="170">
        <f t="shared" ref="D10:F10" si="0">+D11</f>
        <v>120000</v>
      </c>
      <c r="E10" s="170">
        <f t="shared" si="0"/>
        <v>120000</v>
      </c>
      <c r="F10" s="170">
        <f t="shared" si="0"/>
        <v>120000</v>
      </c>
    </row>
    <row r="11" spans="1:8" s="167" customFormat="1" ht="17.25">
      <c r="A11" s="171"/>
      <c r="B11" s="248" t="s">
        <v>93</v>
      </c>
      <c r="C11" s="249"/>
      <c r="D11" s="172">
        <f t="shared" ref="D11:F11" si="1">D12+D25</f>
        <v>120000</v>
      </c>
      <c r="E11" s="172">
        <f t="shared" si="1"/>
        <v>120000</v>
      </c>
      <c r="F11" s="172">
        <f t="shared" si="1"/>
        <v>120000</v>
      </c>
    </row>
    <row r="12" spans="1:8" s="167" customFormat="1" ht="24" customHeight="1">
      <c r="A12" s="254">
        <v>1228</v>
      </c>
      <c r="B12" s="257"/>
      <c r="C12" s="173" t="s">
        <v>94</v>
      </c>
      <c r="D12" s="172">
        <f t="shared" ref="D12:F12" si="2">+D19</f>
        <v>0</v>
      </c>
      <c r="E12" s="172">
        <f t="shared" si="2"/>
        <v>-120000</v>
      </c>
      <c r="F12" s="172">
        <f t="shared" si="2"/>
        <v>-280000</v>
      </c>
    </row>
    <row r="13" spans="1:8" s="167" customFormat="1" ht="36.75" customHeight="1">
      <c r="A13" s="255"/>
      <c r="B13" s="257"/>
      <c r="C13" s="174" t="s">
        <v>33</v>
      </c>
      <c r="D13" s="172"/>
      <c r="E13" s="172"/>
      <c r="F13" s="172"/>
    </row>
    <row r="14" spans="1:8" s="167" customFormat="1" ht="17.25">
      <c r="A14" s="255"/>
      <c r="B14" s="257"/>
      <c r="C14" s="173" t="s">
        <v>95</v>
      </c>
      <c r="D14" s="171"/>
      <c r="E14" s="171"/>
      <c r="F14" s="171"/>
    </row>
    <row r="15" spans="1:8" s="167" customFormat="1" ht="69">
      <c r="A15" s="255"/>
      <c r="B15" s="257"/>
      <c r="C15" s="174" t="s">
        <v>102</v>
      </c>
      <c r="D15" s="171"/>
      <c r="E15" s="171"/>
      <c r="F15" s="171"/>
    </row>
    <row r="16" spans="1:8" s="167" customFormat="1" ht="17.25">
      <c r="A16" s="255"/>
      <c r="B16" s="257"/>
      <c r="C16" s="173" t="s">
        <v>96</v>
      </c>
      <c r="D16" s="171"/>
      <c r="E16" s="171"/>
      <c r="F16" s="171"/>
    </row>
    <row r="17" spans="1:6" s="167" customFormat="1" ht="34.5" customHeight="1">
      <c r="A17" s="256"/>
      <c r="B17" s="257"/>
      <c r="C17" s="174" t="s">
        <v>103</v>
      </c>
      <c r="D17" s="171"/>
      <c r="E17" s="171"/>
      <c r="F17" s="171"/>
    </row>
    <row r="18" spans="1:6" ht="17.25">
      <c r="A18" s="258"/>
      <c r="B18" s="259"/>
      <c r="C18" s="179" t="s">
        <v>97</v>
      </c>
      <c r="D18" s="175"/>
      <c r="E18" s="175"/>
      <c r="F18" s="175"/>
    </row>
    <row r="19" spans="1:6" s="167" customFormat="1" ht="24" customHeight="1">
      <c r="A19" s="254"/>
      <c r="B19" s="257">
        <v>31001</v>
      </c>
      <c r="C19" s="176" t="s">
        <v>98</v>
      </c>
      <c r="D19" s="172">
        <f>'6'!G39</f>
        <v>0</v>
      </c>
      <c r="E19" s="172">
        <f>'6'!H39</f>
        <v>-120000</v>
      </c>
      <c r="F19" s="172">
        <f>'6'!I39</f>
        <v>-280000</v>
      </c>
    </row>
    <row r="20" spans="1:6" s="167" customFormat="1" ht="17.25">
      <c r="A20" s="255"/>
      <c r="B20" s="257"/>
      <c r="C20" s="177" t="s">
        <v>123</v>
      </c>
      <c r="D20" s="172"/>
      <c r="E20" s="172"/>
      <c r="F20" s="172"/>
    </row>
    <row r="21" spans="1:6" s="167" customFormat="1" ht="17.25">
      <c r="A21" s="255"/>
      <c r="B21" s="257"/>
      <c r="C21" s="176" t="s">
        <v>99</v>
      </c>
      <c r="D21" s="171"/>
      <c r="E21" s="171"/>
      <c r="F21" s="171"/>
    </row>
    <row r="22" spans="1:6" s="167" customFormat="1" ht="51.75">
      <c r="A22" s="255"/>
      <c r="B22" s="257"/>
      <c r="C22" s="177" t="s">
        <v>132</v>
      </c>
      <c r="D22" s="171"/>
      <c r="E22" s="171"/>
      <c r="F22" s="171"/>
    </row>
    <row r="23" spans="1:6" s="167" customFormat="1" ht="17.25">
      <c r="A23" s="255"/>
      <c r="B23" s="257"/>
      <c r="C23" s="176" t="s">
        <v>100</v>
      </c>
      <c r="D23" s="171"/>
      <c r="E23" s="171"/>
      <c r="F23" s="171"/>
    </row>
    <row r="24" spans="1:6" s="167" customFormat="1" ht="39" customHeight="1">
      <c r="A24" s="256"/>
      <c r="B24" s="257"/>
      <c r="C24" s="177" t="s">
        <v>104</v>
      </c>
      <c r="D24" s="171"/>
      <c r="E24" s="171"/>
      <c r="F24" s="171"/>
    </row>
    <row r="25" spans="1:6" s="167" customFormat="1" ht="24" customHeight="1">
      <c r="A25" s="254">
        <v>1182</v>
      </c>
      <c r="B25" s="257"/>
      <c r="C25" s="173" t="s">
        <v>94</v>
      </c>
      <c r="D25" s="172">
        <f t="shared" ref="D25:F25" si="3">+D32</f>
        <v>120000</v>
      </c>
      <c r="E25" s="172">
        <f t="shared" si="3"/>
        <v>240000</v>
      </c>
      <c r="F25" s="172">
        <f t="shared" si="3"/>
        <v>400000</v>
      </c>
    </row>
    <row r="26" spans="1:6" s="167" customFormat="1" ht="18.75" customHeight="1">
      <c r="A26" s="255"/>
      <c r="B26" s="257"/>
      <c r="C26" s="174" t="s">
        <v>105</v>
      </c>
      <c r="D26" s="172"/>
      <c r="E26" s="172"/>
      <c r="F26" s="172"/>
    </row>
    <row r="27" spans="1:6" s="167" customFormat="1" ht="17.25">
      <c r="A27" s="255"/>
      <c r="B27" s="257"/>
      <c r="C27" s="173" t="s">
        <v>95</v>
      </c>
      <c r="D27" s="171"/>
      <c r="E27" s="171"/>
      <c r="F27" s="171"/>
    </row>
    <row r="28" spans="1:6" s="167" customFormat="1" ht="17.25">
      <c r="A28" s="255"/>
      <c r="B28" s="257"/>
      <c r="C28" s="174" t="s">
        <v>106</v>
      </c>
      <c r="D28" s="171"/>
      <c r="E28" s="171"/>
      <c r="F28" s="171"/>
    </row>
    <row r="29" spans="1:6" s="167" customFormat="1" ht="17.25">
      <c r="A29" s="255"/>
      <c r="B29" s="257"/>
      <c r="C29" s="173" t="s">
        <v>96</v>
      </c>
      <c r="D29" s="171"/>
      <c r="E29" s="171"/>
      <c r="F29" s="171"/>
    </row>
    <row r="30" spans="1:6" s="167" customFormat="1" ht="34.5" customHeight="1">
      <c r="A30" s="256"/>
      <c r="B30" s="257"/>
      <c r="C30" s="174" t="s">
        <v>107</v>
      </c>
      <c r="D30" s="171"/>
      <c r="E30" s="171"/>
      <c r="F30" s="171"/>
    </row>
    <row r="31" spans="1:6" ht="17.25">
      <c r="A31" s="258"/>
      <c r="B31" s="259"/>
      <c r="C31" s="179" t="s">
        <v>97</v>
      </c>
      <c r="D31" s="175"/>
      <c r="E31" s="175"/>
      <c r="F31" s="175"/>
    </row>
    <row r="32" spans="1:6" s="167" customFormat="1" ht="24" customHeight="1">
      <c r="A32" s="254"/>
      <c r="B32" s="257">
        <v>11001</v>
      </c>
      <c r="C32" s="176" t="s">
        <v>98</v>
      </c>
      <c r="D32" s="172">
        <f>+'6'!G22</f>
        <v>120000</v>
      </c>
      <c r="E32" s="172">
        <f>+'6'!H22</f>
        <v>240000</v>
      </c>
      <c r="F32" s="172">
        <f>+'6'!I22</f>
        <v>400000</v>
      </c>
    </row>
    <row r="33" spans="1:6" s="167" customFormat="1" ht="34.5" customHeight="1">
      <c r="A33" s="255"/>
      <c r="B33" s="257"/>
      <c r="C33" s="177" t="s">
        <v>88</v>
      </c>
      <c r="D33" s="172"/>
      <c r="E33" s="172"/>
      <c r="F33" s="172"/>
    </row>
    <row r="34" spans="1:6" s="167" customFormat="1" ht="17.25">
      <c r="A34" s="255"/>
      <c r="B34" s="257"/>
      <c r="C34" s="176" t="s">
        <v>99</v>
      </c>
      <c r="D34" s="171"/>
      <c r="E34" s="171"/>
      <c r="F34" s="171"/>
    </row>
    <row r="35" spans="1:6" s="167" customFormat="1" ht="51.75">
      <c r="A35" s="255"/>
      <c r="B35" s="257"/>
      <c r="C35" s="177" t="s">
        <v>133</v>
      </c>
      <c r="D35" s="171"/>
      <c r="E35" s="171"/>
      <c r="F35" s="171"/>
    </row>
    <row r="36" spans="1:6" s="167" customFormat="1" ht="17.25">
      <c r="A36" s="255"/>
      <c r="B36" s="257"/>
      <c r="C36" s="176" t="s">
        <v>100</v>
      </c>
      <c r="D36" s="171"/>
      <c r="E36" s="171"/>
      <c r="F36" s="171"/>
    </row>
    <row r="37" spans="1:6" s="167" customFormat="1" ht="39" customHeight="1">
      <c r="A37" s="256"/>
      <c r="B37" s="257"/>
      <c r="C37" s="177" t="s">
        <v>101</v>
      </c>
      <c r="D37" s="171"/>
      <c r="E37" s="171"/>
      <c r="F37" s="171"/>
    </row>
  </sheetData>
  <customSheetViews>
    <customSheetView guid="{D4AF18F7-8FCD-4639-88C3-AC4B1F067E83}">
      <selection activeCell="D9" sqref="D9"/>
      <pageMargins left="0.7" right="0.7" top="0.75" bottom="0.75" header="0.3" footer="0.3"/>
    </customSheetView>
  </customSheetViews>
  <mergeCells count="16">
    <mergeCell ref="A25:A30"/>
    <mergeCell ref="B25:B30"/>
    <mergeCell ref="A31:B31"/>
    <mergeCell ref="A32:A37"/>
    <mergeCell ref="B32:B37"/>
    <mergeCell ref="A12:A17"/>
    <mergeCell ref="B12:B17"/>
    <mergeCell ref="A18:B18"/>
    <mergeCell ref="A19:A24"/>
    <mergeCell ref="B19:B24"/>
    <mergeCell ref="B11:C11"/>
    <mergeCell ref="A5:F5"/>
    <mergeCell ref="A8:B8"/>
    <mergeCell ref="C8:C9"/>
    <mergeCell ref="B10:C10"/>
    <mergeCell ref="D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selection activeCell="G15" sqref="G15"/>
    </sheetView>
  </sheetViews>
  <sheetFormatPr defaultRowHeight="13.5"/>
  <cols>
    <col min="1" max="1" width="11.33203125" style="1" customWidth="1"/>
    <col min="2" max="2" width="13.1640625" style="1" customWidth="1"/>
    <col min="3" max="3" width="70.5" style="1" customWidth="1"/>
    <col min="4" max="4" width="21.6640625" style="1" customWidth="1"/>
    <col min="5" max="5" width="22" style="1" customWidth="1"/>
    <col min="6" max="6" width="23.83203125" style="1" customWidth="1"/>
    <col min="7" max="7" width="21.6640625" style="1" customWidth="1"/>
    <col min="8" max="8" width="18.83203125" style="1" customWidth="1"/>
    <col min="9" max="9" width="32.83203125" style="1" customWidth="1"/>
    <col min="10" max="16384" width="9.33203125" style="1"/>
  </cols>
  <sheetData>
    <row r="1" spans="1:44">
      <c r="D1" s="4"/>
      <c r="E1" s="4"/>
      <c r="F1" s="11"/>
      <c r="G1" s="11"/>
      <c r="H1" s="9" t="s">
        <v>147</v>
      </c>
      <c r="I1" s="5"/>
    </row>
    <row r="2" spans="1:44">
      <c r="D2" s="11"/>
      <c r="E2" s="11"/>
      <c r="F2" s="11"/>
      <c r="G2" s="11"/>
      <c r="H2" s="9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>
      <c r="D3" s="11"/>
      <c r="E3" s="11"/>
      <c r="F3" s="11"/>
      <c r="G3" s="11"/>
      <c r="H3" s="10" t="s">
        <v>13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idden="1">
      <c r="D4" s="260"/>
      <c r="E4" s="260"/>
      <c r="F4" s="260"/>
      <c r="G4" s="5"/>
      <c r="H4" s="5"/>
      <c r="I4" s="5"/>
    </row>
    <row r="5" spans="1:44" hidden="1">
      <c r="D5" s="260"/>
      <c r="E5" s="260"/>
      <c r="F5" s="260"/>
      <c r="G5" s="5"/>
      <c r="H5" s="5"/>
      <c r="I5" s="5"/>
    </row>
    <row r="6" spans="1:44" ht="51" customHeight="1">
      <c r="A6" s="261" t="s">
        <v>174</v>
      </c>
      <c r="B6" s="261"/>
      <c r="C6" s="261"/>
      <c r="D6" s="261"/>
      <c r="E6" s="261"/>
      <c r="F6" s="261"/>
      <c r="G6" s="261"/>
      <c r="H6" s="261"/>
      <c r="I6" s="7"/>
    </row>
    <row r="7" spans="1:44" ht="17.25">
      <c r="A7" s="49"/>
      <c r="B7" s="125"/>
      <c r="C7" s="125"/>
      <c r="D7" s="125"/>
      <c r="E7" s="125"/>
      <c r="F7" s="125"/>
      <c r="G7" s="262" t="s">
        <v>16</v>
      </c>
      <c r="H7" s="262"/>
      <c r="I7" s="7"/>
    </row>
    <row r="8" spans="1:44" ht="48.75" customHeight="1">
      <c r="A8" s="263" t="s">
        <v>0</v>
      </c>
      <c r="B8" s="263"/>
      <c r="C8" s="264" t="s">
        <v>17</v>
      </c>
      <c r="D8" s="264" t="s">
        <v>14</v>
      </c>
      <c r="E8" s="265" t="s">
        <v>173</v>
      </c>
      <c r="F8" s="266"/>
      <c r="G8" s="266"/>
      <c r="H8" s="267"/>
      <c r="I8" s="7"/>
    </row>
    <row r="9" spans="1:44" ht="17.25">
      <c r="A9" s="263"/>
      <c r="B9" s="263"/>
      <c r="C9" s="264"/>
      <c r="D9" s="264"/>
      <c r="E9" s="264" t="s">
        <v>18</v>
      </c>
      <c r="F9" s="264"/>
      <c r="G9" s="264"/>
      <c r="H9" s="264"/>
    </row>
    <row r="10" spans="1:44" ht="103.5">
      <c r="A10" s="50" t="s">
        <v>6</v>
      </c>
      <c r="B10" s="50" t="s">
        <v>1</v>
      </c>
      <c r="C10" s="264"/>
      <c r="D10" s="264"/>
      <c r="E10" s="51" t="s">
        <v>47</v>
      </c>
      <c r="F10" s="51" t="s">
        <v>48</v>
      </c>
      <c r="G10" s="51" t="s">
        <v>49</v>
      </c>
      <c r="H10" s="126" t="s">
        <v>50</v>
      </c>
    </row>
    <row r="11" spans="1:44" ht="17.25">
      <c r="A11" s="52"/>
      <c r="B11" s="52"/>
      <c r="C11" s="53" t="s">
        <v>14</v>
      </c>
      <c r="D11" s="54">
        <f>+D13</f>
        <v>-280000</v>
      </c>
      <c r="E11" s="54">
        <f>+E13</f>
        <v>-280000</v>
      </c>
      <c r="F11" s="54">
        <f t="shared" ref="F11:H11" si="0">+F13</f>
        <v>0</v>
      </c>
      <c r="G11" s="54">
        <f>+G13</f>
        <v>0</v>
      </c>
      <c r="H11" s="54">
        <f t="shared" si="0"/>
        <v>0</v>
      </c>
    </row>
    <row r="12" spans="1:44" ht="17.25">
      <c r="A12" s="52"/>
      <c r="B12" s="52"/>
      <c r="C12" s="55" t="s">
        <v>2</v>
      </c>
      <c r="D12" s="56"/>
      <c r="E12" s="56"/>
      <c r="F12" s="56"/>
      <c r="G12" s="56"/>
      <c r="H12" s="56"/>
    </row>
    <row r="13" spans="1:44" ht="17.25">
      <c r="A13" s="57"/>
      <c r="B13" s="57"/>
      <c r="C13" s="58" t="s">
        <v>19</v>
      </c>
      <c r="D13" s="59">
        <f>+D15</f>
        <v>-280000</v>
      </c>
      <c r="E13" s="59">
        <f>E15</f>
        <v>-280000</v>
      </c>
      <c r="F13" s="59">
        <f t="shared" ref="F13:H13" si="1">F15</f>
        <v>0</v>
      </c>
      <c r="G13" s="59">
        <f t="shared" si="1"/>
        <v>0</v>
      </c>
      <c r="H13" s="59">
        <f t="shared" si="1"/>
        <v>0</v>
      </c>
    </row>
    <row r="14" spans="1:44" ht="17.25">
      <c r="A14" s="57"/>
      <c r="B14" s="57"/>
      <c r="C14" s="60" t="s">
        <v>12</v>
      </c>
      <c r="D14" s="59"/>
      <c r="E14" s="59"/>
      <c r="F14" s="59"/>
      <c r="G14" s="59"/>
      <c r="H14" s="59"/>
    </row>
    <row r="15" spans="1:44" ht="34.5">
      <c r="A15" s="61">
        <v>1228</v>
      </c>
      <c r="B15" s="61">
        <v>31001</v>
      </c>
      <c r="C15" s="62" t="s">
        <v>131</v>
      </c>
      <c r="D15" s="59">
        <f>SUM(E15:H15)</f>
        <v>-280000</v>
      </c>
      <c r="E15" s="59">
        <f>'6'!I39</f>
        <v>-280000</v>
      </c>
      <c r="F15" s="59">
        <v>0</v>
      </c>
      <c r="G15" s="59">
        <v>0</v>
      </c>
      <c r="H15" s="59">
        <v>0</v>
      </c>
      <c r="I15" s="151"/>
    </row>
  </sheetData>
  <customSheetViews>
    <customSheetView guid="{D4AF18F7-8FCD-4639-88C3-AC4B1F067E83}" hiddenRows="1">
      <selection activeCell="G15" sqref="G15"/>
      <pageMargins left="0.25" right="0.25" top="0.75" bottom="0.75" header="0.3" footer="0.3"/>
      <pageSetup paperSize="9" scale="75" orientation="landscape" horizontalDpi="4294967294" verticalDpi="4294967294" r:id="rId1"/>
    </customSheetView>
  </customSheetViews>
  <mergeCells count="9">
    <mergeCell ref="D4:F4"/>
    <mergeCell ref="D5:F5"/>
    <mergeCell ref="A6:H6"/>
    <mergeCell ref="G7:H7"/>
    <mergeCell ref="A8:B9"/>
    <mergeCell ref="C8:C10"/>
    <mergeCell ref="D8:D10"/>
    <mergeCell ref="E8:H8"/>
    <mergeCell ref="E9:H9"/>
  </mergeCells>
  <pageMargins left="0.25" right="0.25" top="0.75" bottom="0.75" header="0.3" footer="0.3"/>
  <pageSetup paperSize="9" scale="75" orientation="landscape" horizontalDpi="4294967294" vertic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zoomScaleNormal="100" zoomScaleSheetLayoutView="100" workbookViewId="0">
      <selection activeCell="K8" sqref="K8"/>
    </sheetView>
  </sheetViews>
  <sheetFormatPr defaultRowHeight="12.75"/>
  <cols>
    <col min="1" max="1" width="6.5" style="36" customWidth="1"/>
    <col min="2" max="2" width="7" style="36" customWidth="1"/>
    <col min="3" max="3" width="8.33203125" style="36" customWidth="1"/>
    <col min="4" max="4" width="9.33203125" style="36" customWidth="1"/>
    <col min="5" max="5" width="9.83203125" style="36" customWidth="1"/>
    <col min="6" max="6" width="70.6640625" style="36" customWidth="1"/>
    <col min="7" max="7" width="18.5" style="36" customWidth="1"/>
    <col min="8" max="8" width="19.83203125" style="36" customWidth="1"/>
    <col min="9" max="9" width="18.83203125" style="41" customWidth="1"/>
    <col min="10" max="10" width="14" style="36" bestFit="1" customWidth="1"/>
    <col min="11" max="11" width="15.5" style="36" bestFit="1" customWidth="1"/>
    <col min="12" max="12" width="15" style="36" bestFit="1" customWidth="1"/>
    <col min="13" max="13" width="13" style="36" bestFit="1" customWidth="1"/>
    <col min="14" max="14" width="14.33203125" style="36" bestFit="1" customWidth="1"/>
    <col min="15" max="15" width="10.5" style="36" bestFit="1" customWidth="1"/>
    <col min="16" max="16" width="9.33203125" style="36"/>
    <col min="17" max="17" width="12.6640625" style="36" bestFit="1" customWidth="1"/>
    <col min="18" max="16384" width="9.33203125" style="36"/>
  </cols>
  <sheetData>
    <row r="1" spans="1:12" ht="14.45" customHeight="1">
      <c r="A1" s="35"/>
      <c r="B1" s="35"/>
      <c r="C1" s="35"/>
      <c r="D1" s="35"/>
      <c r="E1" s="35"/>
      <c r="I1" s="38" t="s">
        <v>146</v>
      </c>
      <c r="J1" s="38"/>
    </row>
    <row r="2" spans="1:12" ht="14.45" customHeight="1">
      <c r="E2" s="35"/>
      <c r="I2" s="39" t="s">
        <v>117</v>
      </c>
      <c r="J2" s="40"/>
    </row>
    <row r="3" spans="1:12" ht="14.45" customHeight="1">
      <c r="E3" s="35"/>
      <c r="I3" s="39" t="s">
        <v>5</v>
      </c>
      <c r="J3" s="40"/>
    </row>
    <row r="4" spans="1:12" ht="14.45" customHeight="1">
      <c r="E4" s="35"/>
    </row>
    <row r="5" spans="1:12" ht="14.45" customHeight="1">
      <c r="A5" s="35"/>
      <c r="B5" s="35"/>
      <c r="C5" s="37"/>
      <c r="D5" s="37"/>
      <c r="E5" s="35"/>
    </row>
    <row r="6" spans="1:12" ht="35.25" customHeight="1">
      <c r="A6" s="280" t="s">
        <v>175</v>
      </c>
      <c r="B6" s="280"/>
      <c r="C6" s="280"/>
      <c r="D6" s="280"/>
      <c r="E6" s="280"/>
      <c r="F6" s="280"/>
      <c r="G6" s="280"/>
      <c r="H6" s="280"/>
      <c r="I6" s="280"/>
    </row>
    <row r="7" spans="1:12" ht="17.25">
      <c r="A7" s="66"/>
      <c r="B7" s="66"/>
      <c r="C7" s="66"/>
      <c r="D7" s="66"/>
      <c r="E7" s="67"/>
      <c r="F7" s="67"/>
      <c r="G7" s="67"/>
      <c r="H7" s="281" t="s">
        <v>16</v>
      </c>
      <c r="I7" s="281"/>
    </row>
    <row r="8" spans="1:12" s="42" customFormat="1" ht="107.25" customHeight="1">
      <c r="A8" s="276" t="s">
        <v>20</v>
      </c>
      <c r="B8" s="277"/>
      <c r="C8" s="278"/>
      <c r="D8" s="279" t="s">
        <v>21</v>
      </c>
      <c r="E8" s="279"/>
      <c r="F8" s="279" t="s">
        <v>22</v>
      </c>
      <c r="G8" s="282" t="s">
        <v>68</v>
      </c>
      <c r="H8" s="283"/>
      <c r="I8" s="284"/>
    </row>
    <row r="9" spans="1:12" s="42" customFormat="1" ht="51.75">
      <c r="A9" s="68" t="s">
        <v>23</v>
      </c>
      <c r="B9" s="69" t="s">
        <v>24</v>
      </c>
      <c r="C9" s="68" t="s">
        <v>25</v>
      </c>
      <c r="D9" s="70" t="s">
        <v>26</v>
      </c>
      <c r="E9" s="70" t="s">
        <v>27</v>
      </c>
      <c r="F9" s="279"/>
      <c r="G9" s="119" t="s">
        <v>76</v>
      </c>
      <c r="H9" s="119" t="s">
        <v>77</v>
      </c>
      <c r="I9" s="71" t="s">
        <v>35</v>
      </c>
      <c r="L9" s="236"/>
    </row>
    <row r="10" spans="1:12" s="42" customFormat="1" ht="17.25">
      <c r="A10" s="72"/>
      <c r="B10" s="73"/>
      <c r="C10" s="74"/>
      <c r="D10" s="73"/>
      <c r="E10" s="70"/>
      <c r="F10" s="64" t="s">
        <v>29</v>
      </c>
      <c r="G10" s="118">
        <f t="shared" ref="G10:I10" si="0">G12</f>
        <v>120000</v>
      </c>
      <c r="H10" s="118">
        <f t="shared" si="0"/>
        <v>120000</v>
      </c>
      <c r="I10" s="118">
        <f t="shared" si="0"/>
        <v>120000</v>
      </c>
    </row>
    <row r="11" spans="1:12" s="43" customFormat="1" ht="14.25" customHeight="1">
      <c r="A11" s="88"/>
      <c r="B11" s="78"/>
      <c r="C11" s="77"/>
      <c r="D11" s="78"/>
      <c r="E11" s="77"/>
      <c r="F11" s="76" t="s">
        <v>30</v>
      </c>
      <c r="G11" s="128"/>
      <c r="H11" s="128"/>
      <c r="I11" s="87"/>
    </row>
    <row r="12" spans="1:12" s="8" customFormat="1" ht="34.5">
      <c r="A12" s="184" t="s">
        <v>31</v>
      </c>
      <c r="B12" s="185"/>
      <c r="C12" s="186"/>
      <c r="D12" s="187"/>
      <c r="E12" s="187"/>
      <c r="F12" s="129" t="s">
        <v>32</v>
      </c>
      <c r="G12" s="136">
        <f t="shared" ref="G12:I12" si="1">G14</f>
        <v>120000</v>
      </c>
      <c r="H12" s="136">
        <f t="shared" si="1"/>
        <v>120000</v>
      </c>
      <c r="I12" s="136">
        <f t="shared" si="1"/>
        <v>120000</v>
      </c>
    </row>
    <row r="13" spans="1:12" s="43" customFormat="1" ht="14.25" customHeight="1">
      <c r="A13" s="115"/>
      <c r="B13" s="116"/>
      <c r="C13" s="137"/>
      <c r="D13" s="75"/>
      <c r="E13" s="188"/>
      <c r="F13" s="198" t="s">
        <v>30</v>
      </c>
      <c r="G13" s="128"/>
      <c r="H13" s="128"/>
      <c r="I13" s="138"/>
    </row>
    <row r="14" spans="1:12" s="8" customFormat="1" ht="34.5">
      <c r="A14" s="84"/>
      <c r="B14" s="189" t="s">
        <v>31</v>
      </c>
      <c r="C14" s="189"/>
      <c r="D14" s="190"/>
      <c r="E14" s="191"/>
      <c r="F14" s="130" t="s">
        <v>70</v>
      </c>
      <c r="G14" s="135">
        <f t="shared" ref="G14:I14" si="2">G16</f>
        <v>120000</v>
      </c>
      <c r="H14" s="135">
        <f t="shared" si="2"/>
        <v>120000</v>
      </c>
      <c r="I14" s="135">
        <f t="shared" si="2"/>
        <v>120000</v>
      </c>
    </row>
    <row r="15" spans="1:12" s="8" customFormat="1" ht="17.25">
      <c r="A15" s="84"/>
      <c r="B15" s="80"/>
      <c r="C15" s="80"/>
      <c r="D15" s="123"/>
      <c r="E15" s="180"/>
      <c r="F15" s="198" t="s">
        <v>30</v>
      </c>
      <c r="G15" s="128"/>
      <c r="H15" s="128"/>
      <c r="I15" s="139"/>
    </row>
    <row r="16" spans="1:12" s="8" customFormat="1" ht="17.25">
      <c r="A16" s="84"/>
      <c r="B16" s="80"/>
      <c r="C16" s="189" t="s">
        <v>3</v>
      </c>
      <c r="D16" s="268"/>
      <c r="E16" s="271"/>
      <c r="F16" s="130" t="s">
        <v>71</v>
      </c>
      <c r="G16" s="135">
        <f t="shared" ref="G16:I16" si="3">G18</f>
        <v>120000</v>
      </c>
      <c r="H16" s="135">
        <f t="shared" si="3"/>
        <v>120000</v>
      </c>
      <c r="I16" s="135">
        <f t="shared" si="3"/>
        <v>120000</v>
      </c>
    </row>
    <row r="17" spans="1:13" s="8" customFormat="1" ht="17.25">
      <c r="A17" s="84"/>
      <c r="B17" s="80"/>
      <c r="C17" s="80"/>
      <c r="D17" s="269"/>
      <c r="E17" s="272"/>
      <c r="F17" s="81" t="s">
        <v>30</v>
      </c>
      <c r="G17" s="81"/>
      <c r="H17" s="81"/>
      <c r="I17" s="140"/>
    </row>
    <row r="18" spans="1:13" s="8" customFormat="1" ht="17.25">
      <c r="A18" s="84"/>
      <c r="B18" s="80"/>
      <c r="C18" s="80"/>
      <c r="D18" s="269"/>
      <c r="E18" s="272"/>
      <c r="F18" s="114" t="s">
        <v>19</v>
      </c>
      <c r="G18" s="134">
        <f>G37+G20</f>
        <v>120000</v>
      </c>
      <c r="H18" s="134">
        <f>H37+H20</f>
        <v>120000</v>
      </c>
      <c r="I18" s="134">
        <f>I37+I20</f>
        <v>120000</v>
      </c>
    </row>
    <row r="19" spans="1:13" s="8" customFormat="1" ht="17.25">
      <c r="A19" s="84"/>
      <c r="B19" s="80"/>
      <c r="C19" s="80"/>
      <c r="D19" s="270"/>
      <c r="E19" s="273"/>
      <c r="F19" s="81" t="s">
        <v>30</v>
      </c>
      <c r="G19" s="81"/>
      <c r="H19" s="81"/>
      <c r="I19" s="140"/>
    </row>
    <row r="20" spans="1:13" s="8" customFormat="1" ht="34.5">
      <c r="A20" s="84"/>
      <c r="B20" s="80"/>
      <c r="C20" s="80"/>
      <c r="D20" s="190">
        <v>1182</v>
      </c>
      <c r="E20" s="274"/>
      <c r="F20" s="199" t="s">
        <v>88</v>
      </c>
      <c r="G20" s="117">
        <f t="shared" ref="G20:I20" si="4">G22</f>
        <v>120000</v>
      </c>
      <c r="H20" s="117">
        <f t="shared" si="4"/>
        <v>240000</v>
      </c>
      <c r="I20" s="117">
        <f t="shared" si="4"/>
        <v>400000</v>
      </c>
    </row>
    <row r="21" spans="1:13" s="8" customFormat="1" ht="17.25">
      <c r="A21" s="84"/>
      <c r="B21" s="80"/>
      <c r="C21" s="80"/>
      <c r="D21" s="124"/>
      <c r="E21" s="275"/>
      <c r="F21" s="81" t="s">
        <v>30</v>
      </c>
      <c r="G21" s="81"/>
      <c r="H21" s="81"/>
      <c r="I21" s="140"/>
    </row>
    <row r="22" spans="1:13" s="8" customFormat="1" ht="60.75" customHeight="1">
      <c r="A22" s="84"/>
      <c r="B22" s="80"/>
      <c r="C22" s="84"/>
      <c r="D22" s="123"/>
      <c r="E22" s="192">
        <v>11001</v>
      </c>
      <c r="F22" s="89" t="s">
        <v>88</v>
      </c>
      <c r="G22" s="133">
        <f t="shared" ref="G22:I22" si="5">G24</f>
        <v>120000</v>
      </c>
      <c r="H22" s="133">
        <f t="shared" si="5"/>
        <v>240000</v>
      </c>
      <c r="I22" s="117">
        <f t="shared" si="5"/>
        <v>400000</v>
      </c>
    </row>
    <row r="23" spans="1:13" s="8" customFormat="1" ht="17.25">
      <c r="A23" s="84"/>
      <c r="B23" s="80"/>
      <c r="C23" s="84"/>
      <c r="D23" s="123"/>
      <c r="E23" s="85"/>
      <c r="F23" s="82" t="s">
        <v>7</v>
      </c>
      <c r="G23" s="82"/>
      <c r="H23" s="82"/>
      <c r="I23" s="83"/>
    </row>
    <row r="24" spans="1:13" s="8" customFormat="1" ht="34.5">
      <c r="A24" s="84"/>
      <c r="B24" s="80"/>
      <c r="C24" s="84"/>
      <c r="D24" s="123"/>
      <c r="E24" s="85"/>
      <c r="F24" s="195" t="s">
        <v>127</v>
      </c>
      <c r="G24" s="83">
        <f t="shared" ref="G24:I24" si="6">G26</f>
        <v>120000</v>
      </c>
      <c r="H24" s="83">
        <f t="shared" si="6"/>
        <v>240000</v>
      </c>
      <c r="I24" s="83">
        <f t="shared" si="6"/>
        <v>400000</v>
      </c>
    </row>
    <row r="25" spans="1:13" s="8" customFormat="1" ht="34.5">
      <c r="A25" s="84"/>
      <c r="B25" s="80"/>
      <c r="C25" s="84"/>
      <c r="D25" s="123"/>
      <c r="E25" s="85"/>
      <c r="F25" s="196" t="s">
        <v>8</v>
      </c>
      <c r="G25" s="83"/>
      <c r="H25" s="83"/>
      <c r="I25" s="83"/>
    </row>
    <row r="26" spans="1:13" s="8" customFormat="1" ht="17.25">
      <c r="A26" s="84"/>
      <c r="B26" s="80"/>
      <c r="C26" s="84"/>
      <c r="D26" s="123"/>
      <c r="E26" s="85"/>
      <c r="F26" s="82" t="s">
        <v>84</v>
      </c>
      <c r="G26" s="83">
        <f t="shared" ref="G26:I26" si="7">G27</f>
        <v>120000</v>
      </c>
      <c r="H26" s="83">
        <f t="shared" si="7"/>
        <v>240000</v>
      </c>
      <c r="I26" s="83">
        <f t="shared" si="7"/>
        <v>400000</v>
      </c>
    </row>
    <row r="27" spans="1:13" s="8" customFormat="1" ht="17.25">
      <c r="A27" s="84"/>
      <c r="B27" s="80"/>
      <c r="C27" s="84"/>
      <c r="D27" s="123"/>
      <c r="E27" s="85"/>
      <c r="F27" s="82" t="s">
        <v>85</v>
      </c>
      <c r="G27" s="83">
        <f t="shared" ref="G27:I27" si="8">G30</f>
        <v>120000</v>
      </c>
      <c r="H27" s="83">
        <f t="shared" si="8"/>
        <v>240000</v>
      </c>
      <c r="I27" s="83">
        <f t="shared" si="8"/>
        <v>400000</v>
      </c>
    </row>
    <row r="28" spans="1:13" s="8" customFormat="1" ht="17.25">
      <c r="A28" s="84"/>
      <c r="B28" s="80"/>
      <c r="C28" s="84"/>
      <c r="D28" s="123"/>
      <c r="E28" s="85"/>
      <c r="F28" s="82" t="s">
        <v>128</v>
      </c>
      <c r="G28" s="83">
        <f t="shared" ref="G28:I28" si="9">G29</f>
        <v>120000</v>
      </c>
      <c r="H28" s="83">
        <f t="shared" si="9"/>
        <v>240000</v>
      </c>
      <c r="I28" s="83">
        <f t="shared" si="9"/>
        <v>400000</v>
      </c>
    </row>
    <row r="29" spans="1:13" s="8" customFormat="1" ht="17.25">
      <c r="A29" s="84"/>
      <c r="B29" s="80"/>
      <c r="C29" s="84"/>
      <c r="D29" s="123"/>
      <c r="E29" s="85"/>
      <c r="F29" s="82" t="s">
        <v>129</v>
      </c>
      <c r="G29" s="83">
        <f t="shared" ref="G29:I29" si="10">G30</f>
        <v>120000</v>
      </c>
      <c r="H29" s="83">
        <f t="shared" si="10"/>
        <v>240000</v>
      </c>
      <c r="I29" s="83">
        <f t="shared" si="10"/>
        <v>400000</v>
      </c>
    </row>
    <row r="30" spans="1:13" s="8" customFormat="1" ht="34.5">
      <c r="A30" s="84"/>
      <c r="B30" s="80"/>
      <c r="C30" s="84"/>
      <c r="D30" s="123"/>
      <c r="E30" s="86"/>
      <c r="F30" s="132" t="s">
        <v>130</v>
      </c>
      <c r="G30" s="83">
        <v>120000</v>
      </c>
      <c r="H30" s="83">
        <v>240000</v>
      </c>
      <c r="I30" s="83">
        <v>400000</v>
      </c>
      <c r="L30" s="197"/>
      <c r="M30" s="197"/>
    </row>
    <row r="31" spans="1:13" s="8" customFormat="1" ht="17.25">
      <c r="A31" s="84"/>
      <c r="B31" s="189" t="s">
        <v>122</v>
      </c>
      <c r="C31" s="189"/>
      <c r="D31" s="190"/>
      <c r="E31" s="191"/>
      <c r="F31" s="130" t="s">
        <v>120</v>
      </c>
      <c r="G31" s="135">
        <f t="shared" ref="G31:I31" si="11">G33</f>
        <v>0</v>
      </c>
      <c r="H31" s="135">
        <f t="shared" si="11"/>
        <v>-120000</v>
      </c>
      <c r="I31" s="135">
        <f t="shared" si="11"/>
        <v>-280000</v>
      </c>
    </row>
    <row r="32" spans="1:13" s="8" customFormat="1" ht="17.25">
      <c r="A32" s="84"/>
      <c r="B32" s="80"/>
      <c r="C32" s="80"/>
      <c r="D32" s="123"/>
      <c r="E32" s="180"/>
      <c r="F32" s="198" t="s">
        <v>30</v>
      </c>
      <c r="G32" s="128"/>
      <c r="H32" s="128"/>
      <c r="I32" s="139"/>
    </row>
    <row r="33" spans="1:13" s="8" customFormat="1" ht="17.25">
      <c r="A33" s="84"/>
      <c r="B33" s="80"/>
      <c r="C33" s="189" t="s">
        <v>3</v>
      </c>
      <c r="D33" s="190"/>
      <c r="E33" s="191"/>
      <c r="F33" s="130" t="s">
        <v>120</v>
      </c>
      <c r="G33" s="135">
        <f t="shared" ref="G33:I33" si="12">G35</f>
        <v>0</v>
      </c>
      <c r="H33" s="135">
        <f t="shared" si="12"/>
        <v>-120000</v>
      </c>
      <c r="I33" s="135">
        <f t="shared" si="12"/>
        <v>-280000</v>
      </c>
    </row>
    <row r="34" spans="1:13" s="8" customFormat="1" ht="17.25">
      <c r="A34" s="84"/>
      <c r="B34" s="80"/>
      <c r="C34" s="80"/>
      <c r="D34" s="124"/>
      <c r="E34" s="181"/>
      <c r="F34" s="81" t="s">
        <v>30</v>
      </c>
      <c r="G34" s="81"/>
      <c r="H34" s="81"/>
      <c r="I34" s="140"/>
    </row>
    <row r="35" spans="1:13" s="8" customFormat="1" ht="17.25">
      <c r="A35" s="84"/>
      <c r="B35" s="80"/>
      <c r="C35" s="80"/>
      <c r="D35" s="123"/>
      <c r="E35" s="271"/>
      <c r="F35" s="114" t="s">
        <v>121</v>
      </c>
      <c r="G35" s="134">
        <f>G53+G37</f>
        <v>0</v>
      </c>
      <c r="H35" s="134">
        <f>H53+H37</f>
        <v>-120000</v>
      </c>
      <c r="I35" s="134">
        <f>I53+I37</f>
        <v>-280000</v>
      </c>
    </row>
    <row r="36" spans="1:13" s="8" customFormat="1" ht="17.25">
      <c r="A36" s="84"/>
      <c r="B36" s="80"/>
      <c r="C36" s="80"/>
      <c r="D36" s="124"/>
      <c r="E36" s="273"/>
      <c r="F36" s="81" t="s">
        <v>30</v>
      </c>
      <c r="G36" s="81"/>
      <c r="H36" s="81"/>
      <c r="I36" s="140"/>
    </row>
    <row r="37" spans="1:13" s="8" customFormat="1" ht="51.75">
      <c r="A37" s="84"/>
      <c r="B37" s="80"/>
      <c r="C37" s="80"/>
      <c r="D37" s="190">
        <v>1228</v>
      </c>
      <c r="E37" s="274"/>
      <c r="F37" s="89" t="s">
        <v>33</v>
      </c>
      <c r="G37" s="117">
        <f t="shared" ref="G37:I37" si="13">G39</f>
        <v>0</v>
      </c>
      <c r="H37" s="117">
        <f t="shared" si="13"/>
        <v>-120000</v>
      </c>
      <c r="I37" s="117">
        <f t="shared" si="13"/>
        <v>-280000</v>
      </c>
      <c r="M37" s="8">
        <v>1</v>
      </c>
    </row>
    <row r="38" spans="1:13" s="8" customFormat="1" ht="17.25">
      <c r="A38" s="84"/>
      <c r="B38" s="80"/>
      <c r="C38" s="80"/>
      <c r="D38" s="124"/>
      <c r="E38" s="275"/>
      <c r="F38" s="81" t="s">
        <v>30</v>
      </c>
      <c r="G38" s="81"/>
      <c r="H38" s="81"/>
      <c r="I38" s="140"/>
    </row>
    <row r="39" spans="1:13" s="8" customFormat="1" ht="40.5" customHeight="1">
      <c r="A39" s="84"/>
      <c r="B39" s="80"/>
      <c r="C39" s="84"/>
      <c r="D39" s="123"/>
      <c r="E39" s="192">
        <v>31001</v>
      </c>
      <c r="F39" s="89" t="s">
        <v>123</v>
      </c>
      <c r="G39" s="133">
        <f t="shared" ref="G39:I39" si="14">G41</f>
        <v>0</v>
      </c>
      <c r="H39" s="133">
        <f t="shared" si="14"/>
        <v>-120000</v>
      </c>
      <c r="I39" s="117">
        <f t="shared" si="14"/>
        <v>-280000</v>
      </c>
    </row>
    <row r="40" spans="1:13" s="8" customFormat="1" ht="17.25">
      <c r="A40" s="84"/>
      <c r="B40" s="80"/>
      <c r="C40" s="84"/>
      <c r="D40" s="123"/>
      <c r="E40" s="85"/>
      <c r="F40" s="82" t="s">
        <v>7</v>
      </c>
      <c r="G40" s="82"/>
      <c r="H40" s="82"/>
      <c r="I40" s="83"/>
    </row>
    <row r="41" spans="1:13" s="8" customFormat="1" ht="17.25">
      <c r="A41" s="84"/>
      <c r="B41" s="80"/>
      <c r="C41" s="84"/>
      <c r="D41" s="123"/>
      <c r="E41" s="85"/>
      <c r="F41" s="131" t="s">
        <v>72</v>
      </c>
      <c r="G41" s="83">
        <f t="shared" ref="G41:I41" si="15">G43</f>
        <v>0</v>
      </c>
      <c r="H41" s="83">
        <f t="shared" si="15"/>
        <v>-120000</v>
      </c>
      <c r="I41" s="83">
        <f t="shared" si="15"/>
        <v>-280000</v>
      </c>
    </row>
    <row r="42" spans="1:13" s="8" customFormat="1" ht="17.25">
      <c r="A42" s="84"/>
      <c r="B42" s="80"/>
      <c r="C42" s="84"/>
      <c r="D42" s="123"/>
      <c r="E42" s="85"/>
      <c r="F42" s="82" t="s">
        <v>8</v>
      </c>
      <c r="G42" s="83"/>
      <c r="H42" s="83"/>
      <c r="I42" s="83"/>
    </row>
    <row r="43" spans="1:13" s="8" customFormat="1" ht="17.25">
      <c r="A43" s="84"/>
      <c r="B43" s="80"/>
      <c r="C43" s="84"/>
      <c r="D43" s="123"/>
      <c r="E43" s="85"/>
      <c r="F43" s="82" t="s">
        <v>84</v>
      </c>
      <c r="G43" s="83">
        <f t="shared" ref="G43:I43" si="16">G44</f>
        <v>0</v>
      </c>
      <c r="H43" s="83">
        <f t="shared" si="16"/>
        <v>-120000</v>
      </c>
      <c r="I43" s="83">
        <f t="shared" si="16"/>
        <v>-280000</v>
      </c>
    </row>
    <row r="44" spans="1:13" s="8" customFormat="1" ht="17.25">
      <c r="A44" s="84"/>
      <c r="B44" s="80"/>
      <c r="C44" s="84"/>
      <c r="D44" s="123"/>
      <c r="E44" s="85"/>
      <c r="F44" s="82" t="s">
        <v>124</v>
      </c>
      <c r="G44" s="83">
        <f t="shared" ref="G44:H46" si="17">G45</f>
        <v>0</v>
      </c>
      <c r="H44" s="83">
        <f t="shared" si="17"/>
        <v>-120000</v>
      </c>
      <c r="I44" s="83">
        <f t="shared" ref="I44:I46" si="18">I45</f>
        <v>-280000</v>
      </c>
    </row>
    <row r="45" spans="1:13" s="8" customFormat="1" ht="17.25">
      <c r="A45" s="84"/>
      <c r="B45" s="80"/>
      <c r="C45" s="84"/>
      <c r="D45" s="123"/>
      <c r="E45" s="85"/>
      <c r="F45" s="82" t="s">
        <v>125</v>
      </c>
      <c r="G45" s="83">
        <f t="shared" si="17"/>
        <v>0</v>
      </c>
      <c r="H45" s="83">
        <f t="shared" si="17"/>
        <v>-120000</v>
      </c>
      <c r="I45" s="83">
        <f t="shared" si="18"/>
        <v>-280000</v>
      </c>
    </row>
    <row r="46" spans="1:13" s="8" customFormat="1" ht="17.25">
      <c r="A46" s="84"/>
      <c r="B46" s="80"/>
      <c r="C46" s="84"/>
      <c r="D46" s="123"/>
      <c r="E46" s="85"/>
      <c r="F46" s="82" t="s">
        <v>126</v>
      </c>
      <c r="G46" s="83">
        <f t="shared" si="17"/>
        <v>0</v>
      </c>
      <c r="H46" s="83">
        <f t="shared" si="17"/>
        <v>-120000</v>
      </c>
      <c r="I46" s="83">
        <f t="shared" si="18"/>
        <v>-280000</v>
      </c>
    </row>
    <row r="47" spans="1:13" s="8" customFormat="1" ht="17.25">
      <c r="A47" s="193"/>
      <c r="B47" s="194"/>
      <c r="C47" s="193"/>
      <c r="D47" s="124"/>
      <c r="E47" s="86"/>
      <c r="F47" s="132" t="s">
        <v>34</v>
      </c>
      <c r="G47" s="83">
        <v>0</v>
      </c>
      <c r="H47" s="83">
        <v>-120000</v>
      </c>
      <c r="I47" s="83">
        <v>-280000</v>
      </c>
    </row>
  </sheetData>
  <customSheetViews>
    <customSheetView guid="{D4AF18F7-8FCD-4639-88C3-AC4B1F067E83}" topLeftCell="A4">
      <selection activeCell="K8" sqref="K8"/>
      <pageMargins left="0.23622047244094491" right="0.23622047244094491" top="0.74803149606299213" bottom="0.74803149606299213" header="0.31496062992125984" footer="0.31496062992125984"/>
      <pageSetup paperSize="9" scale="55" firstPageNumber="1233" orientation="portrait" horizontalDpi="4294967294" verticalDpi="4294967294" r:id="rId1"/>
    </customSheetView>
  </customSheetViews>
  <mergeCells count="11">
    <mergeCell ref="A8:C8"/>
    <mergeCell ref="D8:E8"/>
    <mergeCell ref="A6:I6"/>
    <mergeCell ref="F8:F9"/>
    <mergeCell ref="H7:I7"/>
    <mergeCell ref="G8:I8"/>
    <mergeCell ref="D16:D19"/>
    <mergeCell ref="E16:E19"/>
    <mergeCell ref="E20:E21"/>
    <mergeCell ref="E35:E36"/>
    <mergeCell ref="E37:E38"/>
  </mergeCells>
  <pageMargins left="0.23622047244094491" right="0.23622047244094491" top="0.74803149606299213" bottom="0.74803149606299213" header="0.31496062992125984" footer="0.31496062992125984"/>
  <pageSetup paperSize="9" scale="55" firstPageNumber="1233" orientation="portrait" horizontalDpi="4294967294" verticalDpi="4294967294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6" sqref="A6"/>
    </sheetView>
  </sheetViews>
  <sheetFormatPr defaultRowHeight="16.5"/>
  <cols>
    <col min="1" max="2" width="9.33203125" style="2"/>
    <col min="3" max="3" width="70.1640625" style="2" customWidth="1"/>
    <col min="4" max="6" width="19.33203125" style="2" customWidth="1"/>
    <col min="7" max="7" width="19.6640625" style="2" customWidth="1"/>
    <col min="8" max="16384" width="9.33203125" style="2"/>
  </cols>
  <sheetData>
    <row r="1" spans="1:8" s="1" customFormat="1" ht="13.5">
      <c r="C1" s="146"/>
      <c r="D1" s="146"/>
      <c r="E1" s="146"/>
      <c r="F1" s="146" t="s">
        <v>145</v>
      </c>
    </row>
    <row r="2" spans="1:8" s="1" customFormat="1" ht="13.5">
      <c r="C2" s="288" t="s">
        <v>118</v>
      </c>
      <c r="D2" s="288"/>
      <c r="E2" s="288"/>
      <c r="F2" s="288"/>
    </row>
    <row r="3" spans="1:8" s="1" customFormat="1" ht="13.5">
      <c r="C3" s="288" t="s">
        <v>51</v>
      </c>
      <c r="D3" s="288"/>
      <c r="E3" s="288"/>
      <c r="F3" s="288"/>
    </row>
    <row r="4" spans="1:8" s="1" customFormat="1" ht="13.5">
      <c r="C4" s="147"/>
      <c r="D4" s="147"/>
      <c r="E4" s="147"/>
      <c r="F4" s="147"/>
    </row>
    <row r="5" spans="1:8" s="1" customFormat="1" ht="52.5" customHeight="1">
      <c r="A5" s="250" t="s">
        <v>176</v>
      </c>
      <c r="B5" s="250"/>
      <c r="C5" s="250"/>
      <c r="D5" s="250"/>
      <c r="E5" s="250"/>
      <c r="F5" s="250"/>
    </row>
    <row r="7" spans="1:8" ht="17.25">
      <c r="F7" s="49" t="s">
        <v>16</v>
      </c>
    </row>
    <row r="8" spans="1:8" s="12" customFormat="1" ht="82.5" customHeight="1">
      <c r="A8" s="289" t="s">
        <v>52</v>
      </c>
      <c r="B8" s="289"/>
      <c r="C8" s="290" t="s">
        <v>53</v>
      </c>
      <c r="D8" s="286" t="s">
        <v>173</v>
      </c>
      <c r="E8" s="286"/>
      <c r="F8" s="287"/>
      <c r="G8" s="13"/>
      <c r="H8" s="13"/>
    </row>
    <row r="9" spans="1:8" s="12" customFormat="1" ht="47.25" customHeight="1">
      <c r="A9" s="90" t="s">
        <v>6</v>
      </c>
      <c r="B9" s="90" t="s">
        <v>1</v>
      </c>
      <c r="C9" s="290"/>
      <c r="D9" s="142" t="s">
        <v>78</v>
      </c>
      <c r="E9" s="142" t="s">
        <v>79</v>
      </c>
      <c r="F9" s="142" t="s">
        <v>80</v>
      </c>
      <c r="G9" s="13"/>
      <c r="H9" s="13"/>
    </row>
    <row r="10" spans="1:8" s="16" customFormat="1" ht="17.25">
      <c r="A10" s="14"/>
      <c r="B10" s="14"/>
      <c r="C10" s="15" t="s">
        <v>54</v>
      </c>
      <c r="D10" s="63">
        <f t="shared" ref="D10:F10" si="0">D11</f>
        <v>0</v>
      </c>
      <c r="E10" s="63">
        <f t="shared" si="0"/>
        <v>-120000</v>
      </c>
      <c r="F10" s="63">
        <f t="shared" si="0"/>
        <v>-280000</v>
      </c>
      <c r="G10" s="17"/>
      <c r="H10" s="17"/>
    </row>
    <row r="11" spans="1:8" s="16" customFormat="1" ht="17.25">
      <c r="A11" s="18"/>
      <c r="B11" s="19"/>
      <c r="C11" s="19" t="s">
        <v>55</v>
      </c>
      <c r="D11" s="63">
        <f t="shared" ref="D11:F11" si="1">D13</f>
        <v>0</v>
      </c>
      <c r="E11" s="63">
        <f t="shared" si="1"/>
        <v>-120000</v>
      </c>
      <c r="F11" s="63">
        <f t="shared" si="1"/>
        <v>-280000</v>
      </c>
      <c r="G11" s="17"/>
      <c r="H11" s="17"/>
    </row>
    <row r="12" spans="1:8" s="16" customFormat="1" ht="17.25">
      <c r="A12" s="18"/>
      <c r="B12" s="18"/>
      <c r="C12" s="18" t="s">
        <v>2</v>
      </c>
      <c r="D12" s="141"/>
      <c r="E12" s="141"/>
      <c r="F12" s="91" t="s">
        <v>66</v>
      </c>
      <c r="G12" s="17"/>
      <c r="H12" s="17"/>
    </row>
    <row r="13" spans="1:8" s="20" customFormat="1" ht="34.5">
      <c r="A13" s="285">
        <v>1228</v>
      </c>
      <c r="B13" s="291">
        <v>31001</v>
      </c>
      <c r="C13" s="121" t="s">
        <v>131</v>
      </c>
      <c r="D13" s="154">
        <f t="shared" ref="D13:F13" si="2">D15</f>
        <v>0</v>
      </c>
      <c r="E13" s="154">
        <f t="shared" si="2"/>
        <v>-120000</v>
      </c>
      <c r="F13" s="154">
        <f t="shared" si="2"/>
        <v>-280000</v>
      </c>
      <c r="G13" s="21"/>
      <c r="H13" s="21"/>
    </row>
    <row r="14" spans="1:8" s="20" customFormat="1" ht="17.25">
      <c r="A14" s="285"/>
      <c r="B14" s="292"/>
      <c r="C14" s="18" t="s">
        <v>56</v>
      </c>
      <c r="D14" s="152"/>
      <c r="E14" s="152"/>
      <c r="F14" s="153"/>
      <c r="G14" s="21"/>
      <c r="H14" s="21"/>
    </row>
    <row r="15" spans="1:8" s="22" customFormat="1" ht="17.25">
      <c r="A15" s="285"/>
      <c r="B15" s="293"/>
      <c r="C15" s="120" t="s">
        <v>73</v>
      </c>
      <c r="D15" s="154">
        <f>+'6'!G47</f>
        <v>0</v>
      </c>
      <c r="E15" s="154">
        <f>+'6'!H47</f>
        <v>-120000</v>
      </c>
      <c r="F15" s="154">
        <f>+'6'!I47</f>
        <v>-280000</v>
      </c>
      <c r="G15" s="23"/>
      <c r="H15" s="23"/>
    </row>
  </sheetData>
  <customSheetViews>
    <customSheetView guid="{D4AF18F7-8FCD-4639-88C3-AC4B1F067E83}">
      <selection activeCell="A6" sqref="A6"/>
      <pageMargins left="0.7" right="0.7" top="0.75" bottom="0.75" header="0.3" footer="0.3"/>
      <pageSetup paperSize="9" orientation="portrait" horizontalDpi="4294967293" r:id="rId1"/>
    </customSheetView>
  </customSheetViews>
  <mergeCells count="8">
    <mergeCell ref="A13:A15"/>
    <mergeCell ref="D8:F8"/>
    <mergeCell ref="C2:F2"/>
    <mergeCell ref="C3:F3"/>
    <mergeCell ref="A5:F5"/>
    <mergeCell ref="A8:B8"/>
    <mergeCell ref="C8:C9"/>
    <mergeCell ref="B13:B15"/>
  </mergeCells>
  <pageMargins left="0.7" right="0.7" top="0.75" bottom="0.75" header="0.3" footer="0.3"/>
  <pageSetup paperSize="9" orientation="portrait" horizont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28" workbookViewId="0">
      <selection activeCell="G15" sqref="G15"/>
    </sheetView>
  </sheetViews>
  <sheetFormatPr defaultColWidth="10.6640625" defaultRowHeight="13.5"/>
  <cols>
    <col min="1" max="1" width="42.5" style="3" customWidth="1"/>
    <col min="2" max="2" width="61.6640625" style="3" customWidth="1"/>
    <col min="3" max="4" width="18" style="3" customWidth="1"/>
    <col min="5" max="5" width="17" style="3" customWidth="1"/>
    <col min="6" max="6" width="23.1640625" style="3" customWidth="1"/>
    <col min="7" max="7" width="19.1640625" style="3" customWidth="1"/>
    <col min="8" max="8" width="17" style="3" customWidth="1"/>
    <col min="9" max="16384" width="10.6640625" style="3"/>
  </cols>
  <sheetData>
    <row r="2" spans="1:5">
      <c r="C2" s="46"/>
      <c r="D2" s="46"/>
      <c r="E2" s="46" t="s">
        <v>144</v>
      </c>
    </row>
    <row r="3" spans="1:5">
      <c r="C3" s="40"/>
      <c r="D3" s="40"/>
      <c r="E3" s="40" t="s">
        <v>89</v>
      </c>
    </row>
    <row r="4" spans="1:5">
      <c r="C4" s="40"/>
      <c r="D4" s="40"/>
      <c r="E4" s="40" t="s">
        <v>5</v>
      </c>
    </row>
    <row r="7" spans="1:5" ht="29.25" customHeight="1"/>
    <row r="8" spans="1:5" ht="50.25" customHeight="1">
      <c r="A8" s="280" t="s">
        <v>177</v>
      </c>
      <c r="B8" s="280"/>
      <c r="C8" s="280"/>
      <c r="D8" s="280"/>
      <c r="E8" s="280"/>
    </row>
    <row r="9" spans="1:5" ht="12.75" customHeight="1">
      <c r="A9" s="48"/>
      <c r="B9" s="48"/>
      <c r="C9" s="47"/>
    </row>
    <row r="10" spans="1:5" s="47" customFormat="1" ht="17.25">
      <c r="A10" s="294" t="s">
        <v>9</v>
      </c>
      <c r="B10" s="294"/>
      <c r="C10" s="294"/>
    </row>
    <row r="11" spans="1:5" s="47" customFormat="1" ht="17.25"/>
    <row r="12" spans="1:5" s="47" customFormat="1" ht="17.25">
      <c r="A12" s="92" t="s">
        <v>4</v>
      </c>
    </row>
    <row r="13" spans="1:5" s="47" customFormat="1" ht="17.25">
      <c r="A13" s="93"/>
      <c r="B13" s="93"/>
    </row>
    <row r="14" spans="1:5" ht="17.25">
      <c r="A14" s="79" t="s">
        <v>36</v>
      </c>
      <c r="B14" s="94" t="s">
        <v>37</v>
      </c>
      <c r="C14" s="95"/>
    </row>
    <row r="15" spans="1:5" ht="17.25">
      <c r="A15" s="96" t="s">
        <v>108</v>
      </c>
      <c r="B15" s="99" t="s">
        <v>109</v>
      </c>
      <c r="C15" s="97"/>
    </row>
    <row r="16" spans="1:5" ht="17.25">
      <c r="A16" s="98"/>
      <c r="B16" s="98"/>
      <c r="C16" s="98"/>
    </row>
    <row r="17" spans="1:5" ht="17.25">
      <c r="A17" s="295" t="s">
        <v>38</v>
      </c>
      <c r="B17" s="295"/>
      <c r="C17" s="295"/>
    </row>
    <row r="18" spans="1:5" ht="17.25">
      <c r="A18" s="98"/>
      <c r="B18" s="98"/>
      <c r="C18" s="98"/>
    </row>
    <row r="19" spans="1:5" ht="72" customHeight="1">
      <c r="A19" s="156" t="s">
        <v>39</v>
      </c>
      <c r="B19" s="96" t="s">
        <v>108</v>
      </c>
      <c r="C19" s="286" t="s">
        <v>114</v>
      </c>
      <c r="D19" s="286"/>
      <c r="E19" s="287"/>
    </row>
    <row r="20" spans="1:5" ht="34.5">
      <c r="A20" s="156" t="s">
        <v>40</v>
      </c>
      <c r="B20" s="96" t="s">
        <v>86</v>
      </c>
      <c r="C20" s="145" t="s">
        <v>81</v>
      </c>
      <c r="D20" s="145" t="s">
        <v>82</v>
      </c>
      <c r="E20" s="157" t="s">
        <v>28</v>
      </c>
    </row>
    <row r="21" spans="1:5" ht="34.5">
      <c r="A21" s="156" t="s">
        <v>41</v>
      </c>
      <c r="B21" s="96" t="s">
        <v>134</v>
      </c>
      <c r="C21" s="143"/>
      <c r="D21" s="143"/>
      <c r="E21" s="157"/>
    </row>
    <row r="22" spans="1:5" ht="86.25">
      <c r="A22" s="156" t="s">
        <v>42</v>
      </c>
      <c r="B22" s="96" t="s">
        <v>135</v>
      </c>
      <c r="C22" s="143"/>
      <c r="D22" s="143"/>
      <c r="E22" s="157"/>
    </row>
    <row r="23" spans="1:5" ht="17.25">
      <c r="A23" s="156" t="s">
        <v>43</v>
      </c>
      <c r="B23" s="96" t="s">
        <v>87</v>
      </c>
      <c r="C23" s="143"/>
      <c r="D23" s="143"/>
      <c r="E23" s="157"/>
    </row>
    <row r="24" spans="1:5" ht="51.75">
      <c r="A24" s="156" t="s">
        <v>45</v>
      </c>
      <c r="B24" s="96" t="s">
        <v>110</v>
      </c>
      <c r="C24" s="143"/>
      <c r="D24" s="143"/>
      <c r="E24" s="157"/>
    </row>
    <row r="25" spans="1:5" ht="17.25">
      <c r="A25" s="296" t="s">
        <v>10</v>
      </c>
      <c r="B25" s="296"/>
      <c r="C25" s="144"/>
      <c r="D25" s="144"/>
      <c r="E25" s="157"/>
    </row>
    <row r="26" spans="1:5" ht="17.25">
      <c r="A26" s="297" t="s">
        <v>11</v>
      </c>
      <c r="B26" s="297"/>
      <c r="C26" s="65">
        <f>+'6'!G22</f>
        <v>120000</v>
      </c>
      <c r="D26" s="65">
        <f>+'6'!H22</f>
        <v>240000</v>
      </c>
      <c r="E26" s="65">
        <f>+'6'!I22</f>
        <v>400000</v>
      </c>
    </row>
    <row r="27" spans="1:5" ht="17.25">
      <c r="A27" s="47"/>
      <c r="B27" s="47"/>
      <c r="C27" s="47"/>
    </row>
    <row r="28" spans="1:5" ht="17.25">
      <c r="A28" s="79" t="s">
        <v>36</v>
      </c>
      <c r="B28" s="94" t="s">
        <v>37</v>
      </c>
      <c r="C28" s="95"/>
    </row>
    <row r="29" spans="1:5" ht="54" customHeight="1">
      <c r="A29" s="96" t="s">
        <v>15</v>
      </c>
      <c r="B29" s="99" t="s">
        <v>46</v>
      </c>
      <c r="C29" s="97"/>
    </row>
    <row r="30" spans="1:5" ht="17.25">
      <c r="A30" s="98"/>
      <c r="B30" s="98"/>
      <c r="C30" s="98"/>
    </row>
    <row r="31" spans="1:5" ht="17.25">
      <c r="A31" s="295" t="s">
        <v>38</v>
      </c>
      <c r="B31" s="295"/>
      <c r="C31" s="295"/>
    </row>
    <row r="32" spans="1:5" ht="17.25">
      <c r="A32" s="98"/>
      <c r="B32" s="98"/>
      <c r="C32" s="98"/>
    </row>
    <row r="33" spans="1:5" ht="72" customHeight="1">
      <c r="A33" s="156" t="s">
        <v>39</v>
      </c>
      <c r="B33" s="96" t="s">
        <v>15</v>
      </c>
      <c r="C33" s="286" t="s">
        <v>173</v>
      </c>
      <c r="D33" s="286"/>
      <c r="E33" s="287"/>
    </row>
    <row r="34" spans="1:5" ht="34.5">
      <c r="A34" s="156" t="s">
        <v>40</v>
      </c>
      <c r="B34" s="96" t="s">
        <v>136</v>
      </c>
      <c r="C34" s="145" t="s">
        <v>81</v>
      </c>
      <c r="D34" s="145" t="s">
        <v>82</v>
      </c>
      <c r="E34" s="157" t="s">
        <v>28</v>
      </c>
    </row>
    <row r="35" spans="1:5" ht="34.5">
      <c r="A35" s="156" t="s">
        <v>41</v>
      </c>
      <c r="B35" s="96" t="s">
        <v>137</v>
      </c>
      <c r="C35" s="143"/>
      <c r="D35" s="143"/>
      <c r="E35" s="157"/>
    </row>
    <row r="36" spans="1:5" ht="69">
      <c r="A36" s="156" t="s">
        <v>42</v>
      </c>
      <c r="B36" s="96" t="s">
        <v>138</v>
      </c>
      <c r="C36" s="143"/>
      <c r="D36" s="143"/>
      <c r="E36" s="157"/>
    </row>
    <row r="37" spans="1:5" ht="51.75">
      <c r="A37" s="156" t="s">
        <v>43</v>
      </c>
      <c r="B37" s="96" t="s">
        <v>44</v>
      </c>
      <c r="C37" s="143"/>
      <c r="D37" s="143"/>
      <c r="E37" s="157"/>
    </row>
    <row r="38" spans="1:5" ht="51.75">
      <c r="A38" s="156" t="s">
        <v>45</v>
      </c>
      <c r="B38" s="96" t="s">
        <v>139</v>
      </c>
      <c r="C38" s="143"/>
      <c r="D38" s="143"/>
      <c r="E38" s="157"/>
    </row>
    <row r="39" spans="1:5" ht="17.25">
      <c r="A39" s="296" t="s">
        <v>10</v>
      </c>
      <c r="B39" s="296"/>
      <c r="C39" s="144"/>
      <c r="D39" s="144"/>
      <c r="E39" s="157"/>
    </row>
    <row r="40" spans="1:5" ht="17.25">
      <c r="A40" s="297" t="s">
        <v>11</v>
      </c>
      <c r="B40" s="297"/>
      <c r="C40" s="65">
        <f>+'6'!G37</f>
        <v>0</v>
      </c>
      <c r="D40" s="65">
        <f>+'6'!H37</f>
        <v>-120000</v>
      </c>
      <c r="E40" s="65">
        <f>+'6'!I37</f>
        <v>-280000</v>
      </c>
    </row>
    <row r="41" spans="1:5" ht="17.25">
      <c r="A41" s="47"/>
      <c r="B41" s="47"/>
      <c r="C41" s="47"/>
    </row>
    <row r="42" spans="1:5" ht="17.25">
      <c r="A42" s="49"/>
      <c r="B42" s="49"/>
      <c r="C42" s="49"/>
    </row>
  </sheetData>
  <customSheetViews>
    <customSheetView guid="{D4AF18F7-8FCD-4639-88C3-AC4B1F067E83}" topLeftCell="A28">
      <selection activeCell="G15" sqref="G15"/>
      <pageMargins left="0.2" right="0" top="0.75" bottom="0.75" header="0.3" footer="0.3"/>
      <pageSetup paperSize="9" scale="78" orientation="portrait" r:id="rId1"/>
    </customSheetView>
  </customSheetViews>
  <mergeCells count="10">
    <mergeCell ref="A40:B40"/>
    <mergeCell ref="A17:C17"/>
    <mergeCell ref="C19:E19"/>
    <mergeCell ref="A25:B25"/>
    <mergeCell ref="A26:B26"/>
    <mergeCell ref="A8:E8"/>
    <mergeCell ref="A10:C10"/>
    <mergeCell ref="A31:C31"/>
    <mergeCell ref="C33:E33"/>
    <mergeCell ref="A39:B39"/>
  </mergeCells>
  <pageMargins left="0.2" right="0" top="0.75" bottom="0.75" header="0.3" footer="0.3"/>
  <pageSetup paperSize="9" scale="78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SheetLayoutView="100" workbookViewId="0">
      <selection activeCell="E13" sqref="E13"/>
    </sheetView>
  </sheetViews>
  <sheetFormatPr defaultColWidth="10.6640625" defaultRowHeight="13.5"/>
  <cols>
    <col min="1" max="1" width="48.83203125" style="3" customWidth="1"/>
    <col min="2" max="2" width="58.6640625" style="3" customWidth="1"/>
    <col min="3" max="5" width="18.5" style="3" customWidth="1"/>
    <col min="6" max="6" width="71.83203125" style="3" customWidth="1"/>
    <col min="7" max="7" width="16.5" style="3" customWidth="1"/>
    <col min="8" max="8" width="10.6640625" style="3"/>
    <col min="9" max="9" width="15.1640625" style="3" bestFit="1" customWidth="1"/>
    <col min="10" max="10" width="26.83203125" style="3" customWidth="1"/>
    <col min="11" max="12" width="18.1640625" style="3" customWidth="1"/>
    <col min="13" max="13" width="21.6640625" style="3" customWidth="1"/>
    <col min="14" max="16384" width="10.6640625" style="3"/>
  </cols>
  <sheetData>
    <row r="1" spans="1:8">
      <c r="E1" s="44"/>
    </row>
    <row r="2" spans="1:8">
      <c r="D2" s="45"/>
      <c r="E2" s="46" t="s">
        <v>143</v>
      </c>
    </row>
    <row r="3" spans="1:8">
      <c r="D3" s="45"/>
      <c r="E3" s="40" t="s">
        <v>117</v>
      </c>
    </row>
    <row r="4" spans="1:8">
      <c r="D4" s="45"/>
      <c r="E4" s="40" t="s">
        <v>5</v>
      </c>
    </row>
    <row r="7" spans="1:8" ht="29.25" customHeight="1"/>
    <row r="8" spans="1:8" ht="49.5" customHeight="1">
      <c r="A8" s="280" t="s">
        <v>178</v>
      </c>
      <c r="B8" s="280"/>
      <c r="C8" s="280"/>
      <c r="D8" s="280"/>
      <c r="E8" s="280"/>
      <c r="F8" s="113"/>
      <c r="G8" s="113"/>
    </row>
    <row r="9" spans="1:8" ht="12.75" customHeight="1">
      <c r="A9" s="34"/>
      <c r="B9" s="34"/>
      <c r="C9" s="127"/>
      <c r="D9" s="127"/>
      <c r="E9" s="34"/>
    </row>
    <row r="10" spans="1:8" ht="12.75" customHeight="1">
      <c r="A10" s="155"/>
      <c r="B10" s="155"/>
      <c r="C10" s="155"/>
      <c r="D10" s="178" t="s">
        <v>115</v>
      </c>
      <c r="E10" s="155"/>
    </row>
    <row r="11" spans="1:8" s="47" customFormat="1" ht="17.25">
      <c r="A11" s="298" t="s">
        <v>74</v>
      </c>
      <c r="B11" s="298"/>
      <c r="C11" s="298"/>
      <c r="D11" s="298"/>
      <c r="E11" s="298"/>
      <c r="F11" s="122"/>
      <c r="G11" s="122"/>
      <c r="H11" s="122"/>
    </row>
    <row r="12" spans="1:8" s="47" customFormat="1" ht="17.25"/>
    <row r="13" spans="1:8" s="47" customFormat="1" ht="17.25"/>
    <row r="14" spans="1:8" s="47" customFormat="1" ht="17.25">
      <c r="A14" s="92" t="s">
        <v>69</v>
      </c>
    </row>
    <row r="15" spans="1:8" s="47" customFormat="1" ht="17.25"/>
    <row r="16" spans="1:8" ht="17.25">
      <c r="A16" s="79" t="s">
        <v>36</v>
      </c>
      <c r="B16" s="94" t="s">
        <v>37</v>
      </c>
      <c r="C16" s="95"/>
    </row>
    <row r="17" spans="1:5" ht="54" customHeight="1">
      <c r="A17" s="96" t="s">
        <v>15</v>
      </c>
      <c r="B17" s="99" t="s">
        <v>46</v>
      </c>
      <c r="C17" s="97"/>
    </row>
    <row r="18" spans="1:5" ht="17.25">
      <c r="A18" s="98"/>
      <c r="B18" s="98"/>
      <c r="C18" s="98"/>
    </row>
    <row r="19" spans="1:5" ht="17.25">
      <c r="A19" s="295" t="s">
        <v>38</v>
      </c>
      <c r="B19" s="295"/>
      <c r="C19" s="295"/>
    </row>
    <row r="20" spans="1:5" ht="17.25">
      <c r="A20" s="98"/>
      <c r="B20" s="98"/>
      <c r="C20" s="98"/>
    </row>
    <row r="21" spans="1:5" ht="72" customHeight="1">
      <c r="A21" s="156" t="s">
        <v>39</v>
      </c>
      <c r="B21" s="96" t="s">
        <v>15</v>
      </c>
      <c r="C21" s="286" t="s">
        <v>173</v>
      </c>
      <c r="D21" s="286"/>
      <c r="E21" s="287"/>
    </row>
    <row r="22" spans="1:5" ht="34.5">
      <c r="A22" s="156" t="s">
        <v>40</v>
      </c>
      <c r="B22" s="96" t="s">
        <v>136</v>
      </c>
      <c r="C22" s="145" t="s">
        <v>81</v>
      </c>
      <c r="D22" s="145" t="s">
        <v>82</v>
      </c>
      <c r="E22" s="157" t="s">
        <v>28</v>
      </c>
    </row>
    <row r="23" spans="1:5" ht="34.5">
      <c r="A23" s="156" t="s">
        <v>41</v>
      </c>
      <c r="B23" s="96" t="s">
        <v>137</v>
      </c>
      <c r="C23" s="143"/>
      <c r="D23" s="143"/>
      <c r="E23" s="157"/>
    </row>
    <row r="24" spans="1:5" ht="69">
      <c r="A24" s="156" t="s">
        <v>42</v>
      </c>
      <c r="B24" s="96" t="s">
        <v>138</v>
      </c>
      <c r="C24" s="143"/>
      <c r="D24" s="143"/>
      <c r="E24" s="157"/>
    </row>
    <row r="25" spans="1:5" ht="51.75">
      <c r="A25" s="156" t="s">
        <v>43</v>
      </c>
      <c r="B25" s="96" t="s">
        <v>44</v>
      </c>
      <c r="C25" s="143"/>
      <c r="D25" s="143"/>
      <c r="E25" s="157"/>
    </row>
    <row r="26" spans="1:5" ht="51.75">
      <c r="A26" s="156" t="s">
        <v>45</v>
      </c>
      <c r="B26" s="96" t="s">
        <v>139</v>
      </c>
      <c r="C26" s="143"/>
      <c r="D26" s="143"/>
      <c r="E26" s="157"/>
    </row>
    <row r="27" spans="1:5" ht="17.25">
      <c r="A27" s="296" t="s">
        <v>10</v>
      </c>
      <c r="B27" s="296"/>
      <c r="C27" s="144"/>
      <c r="D27" s="144"/>
      <c r="E27" s="157"/>
    </row>
    <row r="28" spans="1:5" ht="17.25">
      <c r="A28" s="297" t="s">
        <v>11</v>
      </c>
      <c r="B28" s="297"/>
      <c r="C28" s="65">
        <f>+'6'!G41</f>
        <v>0</v>
      </c>
      <c r="D28" s="65">
        <f>+'6'!H41</f>
        <v>-120000</v>
      </c>
      <c r="E28" s="65">
        <f>+'6'!I41</f>
        <v>-280000</v>
      </c>
    </row>
    <row r="29" spans="1:5" ht="17.25">
      <c r="A29" s="47"/>
      <c r="B29" s="47"/>
      <c r="C29" s="47"/>
      <c r="D29" s="47"/>
      <c r="E29" s="47"/>
    </row>
    <row r="31" spans="1:5">
      <c r="D31" s="3" t="s">
        <v>140</v>
      </c>
    </row>
    <row r="32" spans="1:5" s="1" customFormat="1" ht="17.25">
      <c r="A32" s="299" t="s">
        <v>127</v>
      </c>
      <c r="B32" s="299"/>
      <c r="C32" s="299"/>
      <c r="D32" s="299"/>
      <c r="E32" s="299"/>
    </row>
    <row r="33" spans="1:5" s="1" customFormat="1" ht="17.25">
      <c r="A33" s="158"/>
      <c r="B33" s="159"/>
      <c r="C33" s="159"/>
      <c r="D33" s="159"/>
      <c r="E33" s="159"/>
    </row>
    <row r="34" spans="1:5" s="1" customFormat="1" ht="17.25">
      <c r="A34" s="158"/>
      <c r="B34" s="158"/>
      <c r="C34" s="158"/>
      <c r="D34" s="158"/>
      <c r="E34" s="158"/>
    </row>
    <row r="35" spans="1:5" s="47" customFormat="1" ht="17.25">
      <c r="A35" s="92" t="s">
        <v>69</v>
      </c>
    </row>
    <row r="36" spans="1:5" ht="17.25">
      <c r="A36" s="47"/>
      <c r="B36" s="47"/>
      <c r="C36" s="47"/>
      <c r="D36" s="47"/>
      <c r="E36" s="47"/>
    </row>
    <row r="37" spans="1:5" ht="17.25">
      <c r="A37" s="79" t="s">
        <v>36</v>
      </c>
      <c r="B37" s="94" t="s">
        <v>37</v>
      </c>
      <c r="C37" s="95"/>
    </row>
    <row r="38" spans="1:5" ht="17.25">
      <c r="A38" s="96" t="s">
        <v>108</v>
      </c>
      <c r="B38" s="99" t="s">
        <v>109</v>
      </c>
      <c r="C38" s="97"/>
    </row>
    <row r="39" spans="1:5" ht="17.25">
      <c r="A39" s="98"/>
      <c r="B39" s="98"/>
      <c r="C39" s="98"/>
    </row>
    <row r="40" spans="1:5" ht="17.25">
      <c r="A40" s="295" t="s">
        <v>38</v>
      </c>
      <c r="B40" s="295"/>
      <c r="C40" s="295"/>
    </row>
    <row r="41" spans="1:5" ht="17.25">
      <c r="A41" s="98"/>
      <c r="B41" s="98"/>
      <c r="C41" s="98"/>
    </row>
    <row r="42" spans="1:5" ht="72" customHeight="1">
      <c r="A42" s="156" t="s">
        <v>39</v>
      </c>
      <c r="B42" s="96" t="s">
        <v>108</v>
      </c>
      <c r="C42" s="286" t="s">
        <v>114</v>
      </c>
      <c r="D42" s="286"/>
      <c r="E42" s="287"/>
    </row>
    <row r="43" spans="1:5" ht="34.5">
      <c r="A43" s="156" t="s">
        <v>40</v>
      </c>
      <c r="B43" s="96" t="s">
        <v>86</v>
      </c>
      <c r="C43" s="145" t="s">
        <v>81</v>
      </c>
      <c r="D43" s="145" t="s">
        <v>82</v>
      </c>
      <c r="E43" s="157" t="s">
        <v>28</v>
      </c>
    </row>
    <row r="44" spans="1:5" ht="34.5">
      <c r="A44" s="156" t="s">
        <v>41</v>
      </c>
      <c r="B44" s="96" t="s">
        <v>134</v>
      </c>
      <c r="C44" s="143"/>
      <c r="D44" s="143"/>
      <c r="E44" s="157"/>
    </row>
    <row r="45" spans="1:5" ht="86.25">
      <c r="A45" s="156" t="s">
        <v>42</v>
      </c>
      <c r="B45" s="96" t="s">
        <v>135</v>
      </c>
      <c r="C45" s="143"/>
      <c r="D45" s="143"/>
      <c r="E45" s="157"/>
    </row>
    <row r="46" spans="1:5" ht="17.25">
      <c r="A46" s="156" t="s">
        <v>43</v>
      </c>
      <c r="B46" s="96" t="s">
        <v>87</v>
      </c>
      <c r="C46" s="143"/>
      <c r="D46" s="143"/>
      <c r="E46" s="157"/>
    </row>
    <row r="47" spans="1:5" ht="51.75">
      <c r="A47" s="156" t="s">
        <v>45</v>
      </c>
      <c r="B47" s="96" t="s">
        <v>110</v>
      </c>
      <c r="C47" s="143"/>
      <c r="D47" s="143"/>
      <c r="E47" s="157"/>
    </row>
    <row r="48" spans="1:5" ht="17.25">
      <c r="A48" s="182" t="s">
        <v>10</v>
      </c>
      <c r="B48" s="143"/>
      <c r="C48" s="144"/>
      <c r="D48" s="144"/>
      <c r="E48" s="182"/>
    </row>
    <row r="49" spans="1:5" ht="17.25">
      <c r="A49" s="297" t="s">
        <v>11</v>
      </c>
      <c r="B49" s="297"/>
      <c r="C49" s="65">
        <f>+'6'!G22</f>
        <v>120000</v>
      </c>
      <c r="D49" s="65">
        <f>+'6'!H22</f>
        <v>240000</v>
      </c>
      <c r="E49" s="65">
        <f>+'6'!I22</f>
        <v>400000</v>
      </c>
    </row>
    <row r="50" spans="1:5" ht="29.25" customHeight="1"/>
  </sheetData>
  <dataConsolidate/>
  <customSheetViews>
    <customSheetView guid="{D4AF18F7-8FCD-4639-88C3-AC4B1F067E83}">
      <selection activeCell="E13" sqref="E13"/>
      <pageMargins left="0.393700787" right="0" top="0.47244094488188998" bottom="0.511811023622047" header="0.31496062992126" footer="0.31496062992126"/>
      <pageSetup paperSize="9" scale="78" firstPageNumber="1233" orientation="portrait" horizontalDpi="4294967294" verticalDpi="4294967294" r:id="rId1"/>
    </customSheetView>
  </customSheetViews>
  <mergeCells count="10">
    <mergeCell ref="A8:E8"/>
    <mergeCell ref="A40:C40"/>
    <mergeCell ref="C42:E42"/>
    <mergeCell ref="A27:B27"/>
    <mergeCell ref="A28:B28"/>
    <mergeCell ref="A49:B49"/>
    <mergeCell ref="A19:C19"/>
    <mergeCell ref="C21:E21"/>
    <mergeCell ref="A11:E11"/>
    <mergeCell ref="A32:E32"/>
  </mergeCells>
  <pageMargins left="0.393700787" right="0" top="0.47244094488188998" bottom="0.511811023622047" header="0.31496062992126" footer="0.31496062992126"/>
  <pageSetup paperSize="9" scale="78" firstPageNumber="1233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https:/mul2-moj.gov.am/tasks/362809/oneclick/havelvacner2022 (2).xlsx?token=fa84a213a592c74ba39d93b665a71ee5</cp:keywords>
  <cp:lastModifiedBy>Zara Margaryan</cp:lastModifiedBy>
  <cp:lastPrinted>2023-02-09T07:33:02Z</cp:lastPrinted>
  <dcterms:created xsi:type="dcterms:W3CDTF">2018-09-30T11:43:43Z</dcterms:created>
  <dcterms:modified xsi:type="dcterms:W3CDTF">2023-03-17T08:08:49Z</dcterms:modified>
</cp:coreProperties>
</file>