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lena\Downloads\"/>
    </mc:Choice>
  </mc:AlternateContent>
  <xr:revisionPtr revIDLastSave="0" documentId="13_ncr:1_{7D92313A-3066-4193-801D-7E3822A74E90}" xr6:coauthVersionLast="47" xr6:coauthVersionMax="47" xr10:uidLastSave="{00000000-0000-0000-0000-000000000000}"/>
  <bookViews>
    <workbookView xWindow="-120" yWindow="-120" windowWidth="21840" windowHeight="13140" tabRatio="847" xr2:uid="{00000000-000D-0000-FFFF-FFFF00000000}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5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56" l="1"/>
  <c r="G49" i="56"/>
  <c r="G48" i="56"/>
  <c r="G47" i="56"/>
  <c r="G41" i="56"/>
  <c r="G38" i="56"/>
  <c r="G37" i="56"/>
  <c r="G36" i="56"/>
  <c r="G35" i="56"/>
  <c r="G34" i="56"/>
  <c r="G33" i="56"/>
  <c r="G32" i="56"/>
  <c r="G31" i="56"/>
  <c r="G30" i="56"/>
  <c r="G29" i="56"/>
  <c r="G28" i="56"/>
  <c r="G27" i="56"/>
  <c r="G18" i="56"/>
  <c r="G19" i="56"/>
  <c r="G20" i="56"/>
  <c r="G21" i="56"/>
  <c r="G22" i="56"/>
  <c r="G23" i="56"/>
  <c r="G24" i="56"/>
  <c r="G25" i="56"/>
  <c r="G17" i="56"/>
  <c r="E46" i="56"/>
  <c r="D49" i="56"/>
  <c r="E17" i="55"/>
  <c r="F45" i="55"/>
  <c r="H45" i="55"/>
  <c r="E45" i="55"/>
  <c r="D25" i="56"/>
  <c r="D28" i="56"/>
  <c r="D29" i="56"/>
  <c r="D30" i="56"/>
  <c r="D31" i="56"/>
  <c r="D32" i="56"/>
  <c r="D33" i="56"/>
  <c r="D34" i="56"/>
  <c r="D35" i="56"/>
  <c r="D36" i="56"/>
  <c r="D37" i="56"/>
  <c r="D38" i="56"/>
  <c r="D27" i="56"/>
  <c r="E26" i="56"/>
  <c r="E16" i="56"/>
  <c r="D18" i="56"/>
  <c r="D19" i="56"/>
  <c r="D20" i="56"/>
  <c r="D21" i="56"/>
  <c r="D22" i="56"/>
  <c r="D23" i="56"/>
  <c r="D24" i="56"/>
  <c r="D17" i="56"/>
  <c r="H27" i="55"/>
  <c r="F27" i="55"/>
  <c r="E27" i="55"/>
  <c r="E15" i="55" l="1"/>
  <c r="E14" i="56"/>
  <c r="G32" i="32" s="1"/>
  <c r="G31" i="32" s="1"/>
  <c r="G30" i="32" s="1"/>
  <c r="G29" i="32" s="1"/>
  <c r="G28" i="32" s="1"/>
  <c r="G26" i="32" s="1"/>
  <c r="D25" i="65" s="1"/>
  <c r="H17" i="55"/>
  <c r="H15" i="55" s="1"/>
  <c r="F17" i="55"/>
  <c r="F15" i="55" s="1"/>
  <c r="G24" i="32" l="1"/>
  <c r="D22" i="27" s="1"/>
  <c r="D25" i="29" l="1"/>
  <c r="E50" i="56"/>
  <c r="D51" i="56"/>
  <c r="D48" i="56"/>
  <c r="D47" i="56"/>
  <c r="F49" i="55"/>
  <c r="H49" i="55"/>
  <c r="E49" i="55"/>
  <c r="E39" i="56" l="1"/>
  <c r="F40" i="55" l="1"/>
  <c r="G40" i="55"/>
  <c r="H40" i="55"/>
  <c r="G41" i="32"/>
  <c r="I27" i="54"/>
  <c r="I29" i="54"/>
  <c r="I30" i="54"/>
  <c r="I61" i="54"/>
  <c r="I20" i="54"/>
  <c r="I19" i="54"/>
  <c r="I18" i="54"/>
  <c r="I62" i="54"/>
  <c r="I17" i="54"/>
  <c r="G40" i="32" l="1"/>
  <c r="E44" i="56"/>
  <c r="G39" i="32" l="1"/>
  <c r="G38" i="32" s="1"/>
  <c r="G37" i="32" s="1"/>
  <c r="G35" i="32" s="1"/>
  <c r="F43" i="55"/>
  <c r="F13" i="55" s="1"/>
  <c r="H43" i="55"/>
  <c r="H13" i="55" s="1"/>
  <c r="E43" i="55"/>
  <c r="G33" i="32" l="1"/>
  <c r="D58" i="65"/>
  <c r="I65" i="54"/>
  <c r="G46" i="55" s="1"/>
  <c r="I67" i="54"/>
  <c r="I41" i="54"/>
  <c r="G21" i="55" s="1"/>
  <c r="I40" i="54"/>
  <c r="G20" i="55" s="1"/>
  <c r="I58" i="54"/>
  <c r="I57" i="54"/>
  <c r="I39" i="54"/>
  <c r="G19" i="55" s="1"/>
  <c r="I56" i="54"/>
  <c r="I38" i="54"/>
  <c r="G18" i="55" s="1"/>
  <c r="I66" i="54"/>
  <c r="G47" i="55" s="1"/>
  <c r="I55" i="54"/>
  <c r="I54" i="54"/>
  <c r="I53" i="54"/>
  <c r="I68" i="54"/>
  <c r="I52" i="54"/>
  <c r="I51" i="54"/>
  <c r="G32" i="55" s="1"/>
  <c r="D32" i="55" s="1"/>
  <c r="I50" i="54"/>
  <c r="G31" i="55" s="1"/>
  <c r="D31" i="55" s="1"/>
  <c r="I49" i="54"/>
  <c r="I48" i="54"/>
  <c r="G29" i="55" s="1"/>
  <c r="D29" i="55" s="1"/>
  <c r="I47" i="54"/>
  <c r="I46" i="54"/>
  <c r="I45" i="54"/>
  <c r="I44" i="54"/>
  <c r="I43" i="54"/>
  <c r="I37" i="54"/>
  <c r="G39" i="55" s="1"/>
  <c r="D39" i="55" s="1"/>
  <c r="I36" i="54"/>
  <c r="G38" i="55" s="1"/>
  <c r="D38" i="55" s="1"/>
  <c r="I35" i="54"/>
  <c r="I34" i="54"/>
  <c r="I33" i="54"/>
  <c r="I32" i="54"/>
  <c r="I64" i="54"/>
  <c r="I31" i="54"/>
  <c r="I28" i="54"/>
  <c r="I26" i="54"/>
  <c r="I24" i="54"/>
  <c r="I23" i="54"/>
  <c r="I25" i="54"/>
  <c r="G26" i="55" s="1"/>
  <c r="I22" i="54"/>
  <c r="I21" i="54"/>
  <c r="I63" i="54"/>
  <c r="I42" i="54"/>
  <c r="G48" i="55" l="1"/>
  <c r="D48" i="55" s="1"/>
  <c r="I60" i="54"/>
  <c r="I16" i="54"/>
  <c r="G24" i="55"/>
  <c r="D24" i="55" s="1"/>
  <c r="G36" i="55"/>
  <c r="D36" i="55" s="1"/>
  <c r="G30" i="55"/>
  <c r="D30" i="55" s="1"/>
  <c r="G33" i="55"/>
  <c r="D33" i="55" s="1"/>
  <c r="G35" i="55"/>
  <c r="D35" i="55" s="1"/>
  <c r="G23" i="55"/>
  <c r="D23" i="55" s="1"/>
  <c r="G28" i="55"/>
  <c r="G37" i="55"/>
  <c r="D37" i="55" s="1"/>
  <c r="G34" i="55"/>
  <c r="D34" i="55" s="1"/>
  <c r="G22" i="55"/>
  <c r="D22" i="55" s="1"/>
  <c r="G25" i="55"/>
  <c r="D25" i="55" s="1"/>
  <c r="D20" i="55"/>
  <c r="D18" i="55"/>
  <c r="D21" i="55"/>
  <c r="D19" i="55"/>
  <c r="D26" i="55"/>
  <c r="G50" i="55"/>
  <c r="D50" i="55" s="1"/>
  <c r="D47" i="55"/>
  <c r="G45" i="55" l="1"/>
  <c r="D28" i="55"/>
  <c r="G27" i="55"/>
  <c r="D27" i="55" s="1"/>
  <c r="G16" i="56"/>
  <c r="F16" i="56"/>
  <c r="G17" i="55"/>
  <c r="G49" i="55"/>
  <c r="F50" i="56"/>
  <c r="G26" i="56" l="1"/>
  <c r="G14" i="56" s="1"/>
  <c r="I32" i="32" s="1"/>
  <c r="I31" i="32" s="1"/>
  <c r="I30" i="32" s="1"/>
  <c r="I29" i="32" s="1"/>
  <c r="I28" i="32" s="1"/>
  <c r="I26" i="32" s="1"/>
  <c r="F26" i="56"/>
  <c r="F14" i="56" s="1"/>
  <c r="H32" i="32" s="1"/>
  <c r="H31" i="32" s="1"/>
  <c r="H30" i="32" s="1"/>
  <c r="H29" i="32" s="1"/>
  <c r="H28" i="32" s="1"/>
  <c r="H26" i="32" s="1"/>
  <c r="G15" i="55"/>
  <c r="G43" i="55"/>
  <c r="D17" i="55"/>
  <c r="D49" i="55"/>
  <c r="G50" i="56"/>
  <c r="G13" i="55" l="1"/>
  <c r="F25" i="65"/>
  <c r="I24" i="32"/>
  <c r="F22" i="27" s="1"/>
  <c r="E25" i="65"/>
  <c r="H24" i="32"/>
  <c r="E22" i="27" s="1"/>
  <c r="E42" i="55"/>
  <c r="E40" i="55" s="1"/>
  <c r="E13" i="55" s="1"/>
  <c r="F25" i="29" l="1"/>
  <c r="E25" i="29"/>
  <c r="D42" i="55"/>
  <c r="F39" i="56" s="1"/>
  <c r="D15" i="55"/>
  <c r="G49" i="32"/>
  <c r="G48" i="32" s="1"/>
  <c r="G47" i="32" s="1"/>
  <c r="G46" i="32" s="1"/>
  <c r="G44" i="32" s="1"/>
  <c r="G42" i="32" s="1"/>
  <c r="G22" i="32" s="1"/>
  <c r="H41" i="32" l="1"/>
  <c r="H40" i="32" s="1"/>
  <c r="H39" i="32" s="1"/>
  <c r="H38" i="32" s="1"/>
  <c r="H37" i="32" s="1"/>
  <c r="H35" i="32" s="1"/>
  <c r="G39" i="56"/>
  <c r="D36" i="65"/>
  <c r="D34" i="27"/>
  <c r="D46" i="55"/>
  <c r="F46" i="56" s="1"/>
  <c r="I41" i="32" l="1"/>
  <c r="I40" i="32" s="1"/>
  <c r="I39" i="32" s="1"/>
  <c r="I38" i="32" s="1"/>
  <c r="I37" i="32" s="1"/>
  <c r="I35" i="32" s="1"/>
  <c r="F44" i="56"/>
  <c r="E58" i="65"/>
  <c r="H33" i="32"/>
  <c r="D46" i="29"/>
  <c r="D45" i="55"/>
  <c r="G46" i="56" l="1"/>
  <c r="G44" i="56" s="1"/>
  <c r="I50" i="32" s="1"/>
  <c r="I49" i="32" s="1"/>
  <c r="I48" i="32" s="1"/>
  <c r="I47" i="32" s="1"/>
  <c r="I46" i="32" s="1"/>
  <c r="I44" i="32" s="1"/>
  <c r="I42" i="32" s="1"/>
  <c r="F58" i="65"/>
  <c r="I33" i="32"/>
  <c r="D40" i="55"/>
  <c r="G11" i="55"/>
  <c r="F11" i="55"/>
  <c r="I22" i="32" l="1"/>
  <c r="H50" i="32"/>
  <c r="H49" i="32" s="1"/>
  <c r="H48" i="32" s="1"/>
  <c r="H47" i="32" s="1"/>
  <c r="H46" i="32" s="1"/>
  <c r="H44" i="32" s="1"/>
  <c r="H42" i="32" s="1"/>
  <c r="H22" i="32" s="1"/>
  <c r="F36" i="65"/>
  <c r="F34" i="27"/>
  <c r="F46" i="29" s="1"/>
  <c r="E42" i="56"/>
  <c r="E12" i="56" s="1"/>
  <c r="E10" i="56" s="1"/>
  <c r="D43" i="55"/>
  <c r="E36" i="65" l="1"/>
  <c r="E34" i="27"/>
  <c r="E46" i="29" s="1"/>
  <c r="F42" i="56"/>
  <c r="F12" i="56" s="1"/>
  <c r="F10" i="56" s="1"/>
  <c r="E11" i="55"/>
  <c r="D28" i="27" l="1"/>
  <c r="D15" i="27" s="1"/>
  <c r="G20" i="32"/>
  <c r="G18" i="32" s="1"/>
  <c r="G16" i="32" s="1"/>
  <c r="G14" i="32" s="1"/>
  <c r="G13" i="32" s="1"/>
  <c r="G11" i="32" s="1"/>
  <c r="G42" i="56"/>
  <c r="G12" i="56" s="1"/>
  <c r="G10" i="56" s="1"/>
  <c r="D35" i="29" l="1"/>
  <c r="D13" i="27"/>
  <c r="D11" i="27" s="1"/>
  <c r="F28" i="27"/>
  <c r="F15" i="27" s="1"/>
  <c r="I20" i="32"/>
  <c r="I18" i="32" s="1"/>
  <c r="I16" i="32" s="1"/>
  <c r="I14" i="32" s="1"/>
  <c r="I13" i="32" s="1"/>
  <c r="I11" i="32" s="1"/>
  <c r="E28" i="27"/>
  <c r="E15" i="27" s="1"/>
  <c r="H20" i="32"/>
  <c r="H18" i="32" s="1"/>
  <c r="H16" i="32" s="1"/>
  <c r="H14" i="32" s="1"/>
  <c r="H13" i="32" s="1"/>
  <c r="H11" i="32" s="1"/>
  <c r="D13" i="55"/>
  <c r="F35" i="29" l="1"/>
  <c r="F13" i="27"/>
  <c r="F11" i="27" s="1"/>
  <c r="E35" i="29"/>
  <c r="E13" i="27"/>
  <c r="E11" i="27" s="1"/>
  <c r="H11" i="55"/>
  <c r="D11" i="55" s="1"/>
  <c r="I59" i="54" l="1"/>
  <c r="I15" i="54" l="1"/>
  <c r="I14" i="54" s="1"/>
  <c r="I13" i="54" s="1"/>
</calcChain>
</file>

<file path=xl/sharedStrings.xml><?xml version="1.0" encoding="utf-8"?>
<sst xmlns="http://schemas.openxmlformats.org/spreadsheetml/2006/main" count="492" uniqueCount="170">
  <si>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</si>
  <si>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</si>
  <si>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</si>
  <si>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</si>
  <si>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</si>
  <si>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</si>
  <si>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</si>
  <si>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</si>
  <si>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</si>
  <si>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</si>
  <si>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</si>
  <si>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</si>
  <si>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</si>
  <si>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</si>
  <si>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</si>
  <si>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</si>
  <si>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</si>
  <si>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</si>
  <si>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</si>
  <si>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</si>
  <si>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</si>
  <si>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</si>
  <si>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</si>
  <si>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</si>
  <si>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</si>
  <si>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</si>
  <si>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</si>
  <si>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</si>
  <si>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</si>
  <si>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</si>
  <si>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</si>
  <si>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</si>
  <si>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</si>
  <si>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</si>
  <si>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</si>
  <si>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</si>
  <si>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</si>
  <si>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</si>
  <si>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</si>
  <si>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</si>
  <si>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</si>
  <si>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</si>
  <si>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</si>
  <si>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</si>
  <si>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</si>
  <si>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</si>
  <si>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</si>
  <si>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</si>
  <si>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</si>
  <si>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</si>
  <si>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</si>
  <si>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</si>
  <si>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</si>
  <si>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</si>
  <si>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</si>
  <si>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</si>
  <si>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</si>
  <si>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</si>
  <si>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</si>
  <si>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</si>
  <si>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</si>
  <si>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</si>
  <si>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</si>
  <si>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</si>
  <si>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</si>
  <si>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</si>
  <si>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</si>
  <si>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</si>
  <si>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</si>
  <si>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</si>
  <si>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</si>
  <si>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</si>
  <si>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</si>
  <si>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</si>
  <si>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</si>
  <si>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</si>
  <si>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</si>
  <si>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</si>
  <si>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>Առաջին կիսամյակ</t>
  </si>
  <si>
    <t xml:space="preserve">ՀՀ կառավարության  2023 թվականի </t>
  </si>
  <si>
    <t>Դաս N 01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</si>
  <si>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</si>
  <si>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</si>
  <si>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</si>
  <si>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Բաժին N 09</t>
  </si>
  <si>
    <t>Խումբ N 06</t>
  </si>
  <si>
    <t>Կրթությանը տրամադրվող օժանդակ ծառայություններ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</si>
  <si>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</si>
  <si>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</si>
  <si>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</si>
  <si>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</si>
  <si>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</si>
  <si>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</si>
  <si>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</si>
  <si>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</si>
  <si>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</si>
  <si>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</si>
  <si>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</si>
  <si>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</si>
  <si>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</si>
  <si>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</si>
  <si>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9․1.41</t>
  </si>
  <si>
    <t xml:space="preserve">Ցուցանիշների փոփոխությունը (ավելացումները նշված են դրական նշանով, իսկ նվազեցումները փակագծերում)  </t>
  </si>
  <si>
    <t>Փոքրաքանակ երեխաներով համալրված հանրակրթական դպրոցների և կրթահամալիրների մոդուլային շենքերի կառուցում</t>
  </si>
  <si>
    <t xml:space="preserve">  նախագծերի պատրաստում, ծախսերի գնահատում</t>
  </si>
  <si>
    <t xml:space="preserve"> Փոքրաքանակ երեխաներով համալրված հանրակրթական դպրոցների և կրթահամալիրների մոդուլային շենքերի կառուցում</t>
  </si>
  <si>
    <t xml:space="preserve"> փորձաքննության ծառայություններ</t>
  </si>
  <si>
    <t>1183-32013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</si>
  <si>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</si>
  <si>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Ապահով դպրոց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</si>
  <si>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</si>
  <si>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</si>
  <si>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</si>
  <si>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</si>
  <si>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</si>
  <si>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5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</si>
  <si>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</si>
  <si>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</si>
  <si>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</si>
  <si>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Նախագծանախահաշվային փաստաթղթերի քանակ, հատ </t>
  </si>
  <si>
    <t xml:space="preserve"> ՀՀ մարզերում տեղակայված կրթահամալիրներ</t>
  </si>
  <si>
    <t xml:space="preserve">ՀԱՅԱՍՏԱՆԻ ՀԱՆՐԱՊԵՏՈՒԹՅԱՆ ԿԱՌԱՎԱՐՈՒԹՅԱՆ 2022 ԹՎԱԿԱՆԻ ԴԵԿՏԵՄԲԵՐԻ 29-Ի N 2111-Ն ՈՐՈՇՄԱՆ N 9.1 ՀԱՎԵԼՎԱԾԻ  N 9.1.41 ԵՎ 9.1.58 ԱՂՅՈՒՍԱԿՆԵՐՈՒՄ ԿԱՏԱՐՎՈՂ ՓՈՓՈԽՈՒԹՅՈՒՆՆԵՐԸ ԵՎ ԼՐԱՑՈՒՄՆԵՐԸ </t>
  </si>
  <si>
    <t xml:space="preserve">Հավելված N 7 </t>
  </si>
  <si>
    <t>Աղյուսակ 9․1.58</t>
  </si>
  <si>
    <t>ՀՀ Արարատի մարզ</t>
  </si>
  <si>
    <t>ՀՀ Կոտայքի մարզ</t>
  </si>
  <si>
    <t>Արտաշատի թիվ 1 հիմնական դպրոց</t>
  </si>
  <si>
    <t>Արտավազի կրթահամալիր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</si>
  <si>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</si>
  <si>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 xml:space="preserve">ՀԱՅԱՍՏԱՆԻ ՀԱՆՐԱՊԵՏՈՒԹՅԱՆ ԿԱՌԱՎԱՐՈՒԹՅԱՆ 2022 ԹՎԱԿԱՆԻ ԴԵԿՏԵՄԲԵՐԻ 29-Ի N 2111-Ն N 10 ՀԱՎԵԼՎԱԾՈՒՄ ԿԱՏԱՐՎՈՂ ԼՐԱՑՈՒՄՆԵՐԸ
</t>
  </si>
  <si>
    <t>Ցուցանիշների փոփոխությունը (ավելացումները նշված են դրական նշանով)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</si>
  <si>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</si>
  <si>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ՓՈՓՈԽՈՒԹՅՈՒՆԸ ԵՎ ԼՐԱՑՈՒՄՆԵՐԸ</t>
  </si>
  <si>
    <t>Պարույր Սևակ բնակավայրի կրթահամալիր</t>
  </si>
  <si>
    <t>Լուսաշող բնակավայրի կրթահամալիր</t>
  </si>
  <si>
    <t>Կրթական օբյեկտների շենքային ապահովվածության բարելավում</t>
  </si>
  <si>
    <t>1183-32002</t>
  </si>
  <si>
    <t xml:space="preserve"> Կրթական օբյեկտների շենքային ապահովվածության բարելավում</t>
  </si>
  <si>
    <t>Ջրաշեն բնակավայրի միջնակարգ դպրոց</t>
  </si>
  <si>
    <t>Գեղանիստ բնակավայրի միջնակարգ դպրոց</t>
  </si>
  <si>
    <t>Ոսկետափ բնակավայրի միջնակարգ դպրոց</t>
  </si>
  <si>
    <t>Ջրահովիտ բնակավայրի միջնակարգ դպրոց</t>
  </si>
  <si>
    <t>Վերին Դվին բնակավայրի միջնակարգ դպրոց</t>
  </si>
  <si>
    <t>Գետազատ բնակավայրի միջնակարգ դպրոց</t>
  </si>
  <si>
    <t>Այգեստան բնակավայրի միջնակարգ դպրոց</t>
  </si>
  <si>
    <t>Կապուտան բնակավայրի միջնակարգ դպրոց</t>
  </si>
  <si>
    <t>Զառ բնակավայրի միջնակարգ դպրոց</t>
  </si>
  <si>
    <t>Գեղադիր բնակավայրի միջնակարգ դպրոց</t>
  </si>
  <si>
    <t>Արգել բնակավայրի միջնակարգ դպրոց</t>
  </si>
  <si>
    <t>Արագյուղ բնակավայրի միջնակարգ դպրոց</t>
  </si>
  <si>
    <t>Գողթ բնակավայրի միջնակարգ դպրոց</t>
  </si>
  <si>
    <t>Պռոշյան բնակավայրի միջնակարգ դպրոց</t>
  </si>
  <si>
    <t>Զովունի բնակավայրի միջնակարգ դպրոց</t>
  </si>
  <si>
    <t>Լեռնանիստ բնակավայրի միջնակարգ դպրոց</t>
  </si>
  <si>
    <t>Մայակովսկի բնակավայրի միջնակարգ դպրոց</t>
  </si>
  <si>
    <t>Արամուս բնակավայրի միջնակարգ դպրոց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</si>
  <si>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</si>
  <si>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Միջոցառման անվանումը` </t>
  </si>
  <si>
    <t xml:space="preserve"> Կրթական օբյեկտների շենքային ապահովվածության բարելավում </t>
  </si>
  <si>
    <t xml:space="preserve"> Նկարագրությունը`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</si>
  <si>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</si>
  <si>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</si>
  <si>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</si>
  <si>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Հանրակրթական դպրոցներ </t>
  </si>
  <si>
    <t>Արարատ գյուղի միջնակարգ դպրոց</t>
  </si>
  <si>
    <t>Կոտայք և Նոր Գյուղ բնակավայրերի միջնակարգ դպրոց</t>
  </si>
  <si>
    <t>Նոր կյուրին բնակավայրի կրթահամալիր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</si>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</sst>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_-* #,##0.0\ _₽_-;\-* #,##0.0\ _₽_-;_-* &quot;-&quot;?\ _₽_-;_-@_-"/>
    <numFmt numFmtId="174" formatCode="General_)"/>
    <numFmt numFmtId="175" formatCode="_-* #,##0.0\ _р_._-;\-* #,##0.0\ _р_._-;_-* &quot;-&quot;?\ _р_._-;_-@_-"/>
    <numFmt numFmtId="176" formatCode="_-* #,##0.00\ _р_._-;\-* #,##0.00\ _р_._-;_-* &quot;-&quot;??\ _р_._-;_-@_-"/>
    <numFmt numFmtId="177" formatCode="0.000%"/>
  </numFmts>
  <fonts count="96">
    <font>
      <sz val="11"/>
      <color theme="1"/>
      <name val="Arial"/>
      <family val="2"/>
      <charset val="1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Arial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8"/>
      <color theme="3"/>
      <name val="Arial"/>
      <family val="2"/>
      <scheme val="major"/>
    </font>
    <font>
      <sz val="11"/>
      <color theme="0"/>
      <name val="Arial"/>
      <family val="2"/>
      <charset val="1"/>
      <scheme val="minor"/>
    </font>
    <font>
      <sz val="11"/>
      <color rgb="FF9C0006"/>
      <name val="Arial"/>
      <family val="2"/>
      <charset val="1"/>
      <scheme val="minor"/>
    </font>
    <font>
      <b/>
      <sz val="11"/>
      <color rgb="FFFA7D00"/>
      <name val="Arial"/>
      <family val="2"/>
      <charset val="1"/>
      <scheme val="minor"/>
    </font>
    <font>
      <b/>
      <sz val="11"/>
      <color theme="0"/>
      <name val="Arial"/>
      <family val="2"/>
      <charset val="1"/>
      <scheme val="minor"/>
    </font>
    <font>
      <i/>
      <sz val="11"/>
      <color rgb="FF7F7F7F"/>
      <name val="Arial"/>
      <family val="2"/>
      <charset val="1"/>
      <scheme val="minor"/>
    </font>
    <font>
      <sz val="11"/>
      <color rgb="FF006100"/>
      <name val="Arial"/>
      <family val="2"/>
      <charset val="1"/>
      <scheme val="minor"/>
    </font>
    <font>
      <b/>
      <sz val="15"/>
      <color theme="3"/>
      <name val="Arial"/>
      <family val="2"/>
      <charset val="1"/>
      <scheme val="minor"/>
    </font>
    <font>
      <b/>
      <sz val="13"/>
      <color theme="3"/>
      <name val="Arial"/>
      <family val="2"/>
      <charset val="1"/>
      <scheme val="minor"/>
    </font>
    <font>
      <b/>
      <sz val="11"/>
      <color theme="3"/>
      <name val="Arial"/>
      <family val="2"/>
      <charset val="1"/>
      <scheme val="minor"/>
    </font>
    <font>
      <sz val="11"/>
      <color rgb="FF3F3F76"/>
      <name val="Arial"/>
      <family val="2"/>
      <charset val="1"/>
      <scheme val="minor"/>
    </font>
    <font>
      <sz val="11"/>
      <color rgb="FFFA7D00"/>
      <name val="Arial"/>
      <family val="2"/>
      <charset val="1"/>
      <scheme val="minor"/>
    </font>
    <font>
      <sz val="11"/>
      <color rgb="FF9C6500"/>
      <name val="Arial"/>
      <family val="2"/>
      <charset val="1"/>
      <scheme val="minor"/>
    </font>
    <font>
      <b/>
      <sz val="11"/>
      <color rgb="FF3F3F3F"/>
      <name val="Arial"/>
      <family val="2"/>
      <charset val="1"/>
      <scheme val="minor"/>
    </font>
    <font>
      <b/>
      <sz val="18"/>
      <color theme="3"/>
      <name val="Arial"/>
      <family val="2"/>
      <charset val="1"/>
      <scheme val="major"/>
    </font>
    <font>
      <b/>
      <sz val="11"/>
      <color theme="1"/>
      <name val="Arial"/>
      <family val="2"/>
      <charset val="1"/>
      <scheme val="minor"/>
    </font>
    <font>
      <sz val="11"/>
      <color rgb="FFFF0000"/>
      <name val="Arial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Arial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Arial"/>
      <family val="2"/>
      <charset val="204"/>
      <scheme val="minor"/>
    </font>
    <font>
      <b/>
      <sz val="12"/>
      <name val="Arial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Arial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Arial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Arial"/>
      <family val="2"/>
      <charset val="1"/>
      <scheme val="minor"/>
    </font>
    <font>
      <sz val="12"/>
      <name val="Arial"/>
      <family val="2"/>
      <charset val="1"/>
      <scheme val="minor"/>
    </font>
    <font>
      <b/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164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7" fillId="0" borderId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5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4" fontId="81" fillId="0" borderId="32">
      <protection locked="0"/>
    </xf>
    <xf numFmtId="174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83" fillId="0" borderId="0"/>
    <xf numFmtId="164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164" fontId="1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164" fontId="90" fillId="0" borderId="0" applyFont="0" applyFill="0" applyBorder="0" applyAlignment="0" applyProtection="0"/>
    <xf numFmtId="176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282">
    <xf numFmtId="0" fontId="0" fillId="0" borderId="0" xfId="0"/>
    <xf numFmtId="0" fontId="73" fillId="2" borderId="0" xfId="0" applyFont="1" applyFill="1"/>
    <xf numFmtId="170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6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7" fontId="72" fillId="2" borderId="27" xfId="7" applyNumberFormat="1" applyFont="1" applyFill="1" applyBorder="1" applyAlignment="1">
      <alignment horizontal="center" vertical="center" wrapText="1"/>
    </xf>
    <xf numFmtId="170" fontId="72" fillId="2" borderId="27" xfId="7" applyNumberFormat="1" applyFont="1" applyFill="1" applyBorder="1" applyAlignment="1">
      <alignment horizontal="center" vertical="center" wrapText="1"/>
    </xf>
    <xf numFmtId="167" fontId="85" fillId="2" borderId="27" xfId="7" applyNumberFormat="1" applyFont="1" applyFill="1" applyBorder="1" applyAlignment="1">
      <alignment horizontal="center" vertical="center" wrapText="1"/>
    </xf>
    <xf numFmtId="167" fontId="72" fillId="2" borderId="27" xfId="7" applyNumberFormat="1" applyFont="1" applyFill="1" applyBorder="1" applyAlignment="1">
      <alignment vertical="center" wrapText="1"/>
    </xf>
    <xf numFmtId="167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7" fontId="85" fillId="2" borderId="27" xfId="7" applyNumberFormat="1" applyFont="1" applyFill="1" applyBorder="1" applyAlignment="1">
      <alignment horizontal="right" vertical="center" wrapText="1"/>
    </xf>
    <xf numFmtId="170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4" fontId="72" fillId="2" borderId="27" xfId="7" applyNumberFormat="1" applyFont="1" applyFill="1" applyBorder="1" applyAlignment="1">
      <alignment horizontal="center" vertical="center" wrapText="1"/>
    </xf>
    <xf numFmtId="170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3" fontId="72" fillId="2" borderId="0" xfId="0" applyNumberFormat="1" applyFont="1" applyFill="1" applyAlignment="1">
      <alignment horizontal="left" vertical="top" wrapText="1"/>
    </xf>
    <xf numFmtId="168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85" fillId="2" borderId="27" xfId="165" applyFont="1" applyFill="1" applyBorder="1">
      <alignment horizontal="left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166" fontId="72" fillId="2" borderId="37" xfId="6" applyNumberFormat="1" applyFont="1" applyFill="1" applyBorder="1" applyAlignment="1">
      <alignment horizontal="center" vertical="center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8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2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6" fontId="72" fillId="2" borderId="1" xfId="6" applyNumberFormat="1" applyFont="1" applyFill="1" applyBorder="1" applyAlignment="1">
      <alignment horizontal="right" vertical="center"/>
    </xf>
    <xf numFmtId="169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2" fillId="2" borderId="38" xfId="1737" applyFont="1" applyFill="1" applyBorder="1" applyAlignment="1">
      <alignment vertical="center"/>
    </xf>
    <xf numFmtId="0" fontId="72" fillId="2" borderId="39" xfId="1737" applyFont="1" applyFill="1" applyBorder="1" applyAlignment="1">
      <alignment vertical="center"/>
    </xf>
    <xf numFmtId="0" fontId="72" fillId="2" borderId="39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7" xfId="299" applyFont="1" applyFill="1" applyBorder="1" applyAlignment="1">
      <alignment horizontal="center" vertical="center" wrapText="1"/>
    </xf>
    <xf numFmtId="172" fontId="72" fillId="2" borderId="3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6" fontId="72" fillId="2" borderId="0" xfId="2027" applyFont="1" applyFill="1" applyAlignment="1">
      <alignment horizontal="left" vertical="center" wrapText="1"/>
    </xf>
    <xf numFmtId="176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8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0" fontId="85" fillId="2" borderId="27" xfId="0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center" wrapText="1"/>
    </xf>
    <xf numFmtId="166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70" fontId="72" fillId="2" borderId="0" xfId="96" applyNumberFormat="1" applyFont="1" applyFill="1" applyAlignment="1">
      <alignment vertical="top" wrapText="1"/>
    </xf>
    <xf numFmtId="170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169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6" fontId="16" fillId="2" borderId="37" xfId="6" applyNumberFormat="1" applyFont="1" applyFill="1" applyBorder="1" applyAlignment="1">
      <alignment horizontal="center" vertical="center"/>
    </xf>
    <xf numFmtId="170" fontId="16" fillId="2" borderId="37" xfId="96" applyNumberFormat="1" applyFont="1" applyFill="1" applyBorder="1" applyAlignment="1">
      <alignment horizontal="center" vertical="center" wrapText="1"/>
    </xf>
    <xf numFmtId="0" fontId="72" fillId="2" borderId="37" xfId="96" applyFont="1" applyFill="1" applyBorder="1" applyAlignment="1">
      <alignment horizontal="center" vertical="center" wrapText="1"/>
    </xf>
    <xf numFmtId="0" fontId="91" fillId="2" borderId="37" xfId="96" applyFont="1" applyFill="1" applyBorder="1" applyAlignment="1">
      <alignment horizontal="center" vertical="center" wrapText="1"/>
    </xf>
    <xf numFmtId="169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67" fontId="92" fillId="2" borderId="37" xfId="223" applyNumberFormat="1" applyFont="1" applyFill="1" applyBorder="1"/>
    <xf numFmtId="167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7" xfId="253" applyFont="1" applyFill="1" applyBorder="1" applyAlignment="1">
      <alignment horizontal="center" vertical="center" wrapText="1"/>
    </xf>
    <xf numFmtId="169" fontId="95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169" fontId="72" fillId="2" borderId="37" xfId="96" applyNumberFormat="1" applyFont="1" applyFill="1" applyBorder="1" applyAlignment="1">
      <alignment vertical="center" wrapText="1"/>
    </xf>
    <xf numFmtId="0" fontId="92" fillId="2" borderId="40" xfId="96" applyFont="1" applyFill="1" applyBorder="1" applyAlignment="1">
      <alignment horizontal="center" vertical="center" wrapText="1"/>
    </xf>
    <xf numFmtId="166" fontId="92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7" fontId="93" fillId="2" borderId="0" xfId="0" applyNumberFormat="1" applyFont="1" applyFill="1"/>
    <xf numFmtId="0" fontId="93" fillId="2" borderId="0" xfId="0" applyFont="1" applyFill="1"/>
    <xf numFmtId="0" fontId="85" fillId="2" borderId="40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7" xfId="253" applyFont="1" applyFill="1" applyBorder="1"/>
    <xf numFmtId="0" fontId="92" fillId="2" borderId="37" xfId="96" applyFont="1" applyFill="1" applyBorder="1" applyAlignment="1">
      <alignment horizontal="left" vertical="center" wrapText="1"/>
    </xf>
    <xf numFmtId="164" fontId="13" fillId="2" borderId="37" xfId="253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27" xfId="0" applyFont="1" applyFill="1" applyBorder="1" applyAlignment="1">
      <alignment horizontal="center" vertical="center" wrapText="1"/>
    </xf>
    <xf numFmtId="0" fontId="13" fillId="2" borderId="37" xfId="165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70" fontId="72" fillId="57" borderId="40" xfId="0" applyNumberFormat="1" applyFont="1" applyFill="1" applyBorder="1" applyAlignment="1">
      <alignment horizontal="right" vertical="center" wrapText="1"/>
    </xf>
    <xf numFmtId="167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0" fontId="16" fillId="0" borderId="37" xfId="96" applyFont="1" applyBorder="1" applyAlignment="1">
      <alignment horizontal="left" vertical="center" wrapText="1"/>
    </xf>
    <xf numFmtId="0" fontId="85" fillId="2" borderId="29" xfId="0" applyFont="1" applyFill="1" applyBorder="1" applyAlignment="1">
      <alignment vertical="center" wrapText="1"/>
    </xf>
    <xf numFmtId="170" fontId="72" fillId="2" borderId="37" xfId="299" applyNumberFormat="1" applyFont="1" applyFill="1" applyBorder="1" applyAlignment="1">
      <alignment horizontal="right" vertical="center" wrapText="1"/>
    </xf>
    <xf numFmtId="170" fontId="72" fillId="2" borderId="40" xfId="1737" applyNumberFormat="1" applyFont="1" applyFill="1" applyBorder="1" applyAlignment="1">
      <alignment vertical="center"/>
    </xf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85" fillId="0" borderId="37" xfId="0" applyFont="1" applyBorder="1" applyAlignment="1">
      <alignment horizontal="left" vertical="top" wrapText="1"/>
    </xf>
    <xf numFmtId="0" fontId="16" fillId="0" borderId="37" xfId="8" applyFont="1" applyBorder="1" applyAlignment="1">
      <alignment horizontal="left" vertical="center" wrapText="1"/>
    </xf>
    <xf numFmtId="0" fontId="72" fillId="0" borderId="37" xfId="8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center" vertical="top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vertical="top"/>
    </xf>
    <xf numFmtId="170" fontId="72" fillId="2" borderId="37" xfId="7" applyNumberFormat="1" applyFont="1" applyFill="1" applyBorder="1" applyAlignment="1">
      <alignment horizontal="right" vertical="top" wrapText="1"/>
    </xf>
    <xf numFmtId="0" fontId="85" fillId="2" borderId="3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/>
    </xf>
    <xf numFmtId="0" fontId="84" fillId="2" borderId="0" xfId="0" applyFont="1" applyFill="1"/>
    <xf numFmtId="0" fontId="16" fillId="2" borderId="29" xfId="0" applyFont="1" applyFill="1" applyBorder="1" applyAlignment="1">
      <alignment vertical="center" wrapText="1"/>
    </xf>
    <xf numFmtId="167" fontId="16" fillId="2" borderId="37" xfId="223" applyNumberFormat="1" applyFont="1" applyFill="1" applyBorder="1" applyAlignment="1">
      <alignment vertical="center"/>
    </xf>
    <xf numFmtId="0" fontId="72" fillId="2" borderId="45" xfId="0" applyFont="1" applyFill="1" applyBorder="1" applyAlignment="1">
      <alignment vertical="top" wrapText="1"/>
    </xf>
    <xf numFmtId="0" fontId="72" fillId="2" borderId="42" xfId="0" applyFont="1" applyFill="1" applyBorder="1" applyAlignment="1">
      <alignment vertical="top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5" fontId="72" fillId="2" borderId="0" xfId="299" applyNumberFormat="1" applyFont="1" applyFill="1"/>
    <xf numFmtId="164" fontId="72" fillId="2" borderId="0" xfId="299" applyNumberFormat="1" applyFont="1" applyFill="1"/>
    <xf numFmtId="177" fontId="72" fillId="2" borderId="37" xfId="2029" applyNumberFormat="1" applyFont="1" applyFill="1" applyBorder="1"/>
    <xf numFmtId="167" fontId="72" fillId="2" borderId="37" xfId="0" applyNumberFormat="1" applyFont="1" applyFill="1" applyBorder="1"/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6" applyFont="1" applyFill="1" applyBorder="1" applyAlignment="1">
      <alignment horizontal="center" vertical="center"/>
    </xf>
    <xf numFmtId="0" fontId="72" fillId="2" borderId="37" xfId="1735" applyFont="1" applyFill="1" applyBorder="1" applyAlignment="1">
      <alignment horizontal="center"/>
    </xf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72" fillId="2" borderId="37" xfId="0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0" xfId="1734" applyFont="1" applyFill="1" applyAlignment="1">
      <alignment horizontal="right" vertical="center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0" applyFont="1" applyFill="1" applyBorder="1" applyAlignment="1"/>
    <xf numFmtId="0" fontId="72" fillId="2" borderId="3" xfId="299" applyFont="1" applyFill="1" applyBorder="1" applyAlignment="1">
      <alignment horizontal="center"/>
    </xf>
    <xf numFmtId="164" fontId="72" fillId="2" borderId="37" xfId="7" applyFont="1" applyFill="1" applyBorder="1" applyAlignment="1">
      <alignment vertical="center"/>
    </xf>
    <xf numFmtId="0" fontId="72" fillId="2" borderId="0" xfId="253" applyFont="1" applyFill="1"/>
    <xf numFmtId="164" fontId="16" fillId="2" borderId="37" xfId="253" applyNumberFormat="1" applyFont="1" applyFill="1" applyBorder="1"/>
    <xf numFmtId="0" fontId="72" fillId="2" borderId="37" xfId="253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 vertical="top"/>
    </xf>
    <xf numFmtId="0" fontId="16" fillId="2" borderId="37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8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top" wrapText="1"/>
    </xf>
    <xf numFmtId="49" fontId="16" fillId="2" borderId="45" xfId="0" applyNumberFormat="1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29" xfId="0" applyNumberFormat="1" applyFont="1" applyFill="1" applyBorder="1" applyAlignment="1">
      <alignment horizontal="center" vertical="top" wrapText="1"/>
    </xf>
    <xf numFmtId="170" fontId="72" fillId="2" borderId="0" xfId="96" applyNumberFormat="1" applyFont="1" applyFill="1" applyAlignment="1">
      <alignment horizontal="right" vertical="top" wrapText="1"/>
    </xf>
    <xf numFmtId="170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1" xfId="2028" applyFont="1" applyFill="1" applyBorder="1" applyAlignment="1">
      <alignment horizontal="right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9" fontId="16" fillId="2" borderId="28" xfId="96" applyNumberFormat="1" applyFont="1" applyFill="1" applyBorder="1" applyAlignment="1">
      <alignment horizontal="center" vertical="center" wrapText="1"/>
    </xf>
    <xf numFmtId="169" fontId="16" fillId="2" borderId="3" xfId="96" applyNumberFormat="1" applyFont="1" applyFill="1" applyBorder="1" applyAlignment="1">
      <alignment horizontal="center" vertical="center" wrapText="1"/>
    </xf>
    <xf numFmtId="169" fontId="72" fillId="2" borderId="38" xfId="96" applyNumberFormat="1" applyFont="1" applyFill="1" applyBorder="1" applyAlignment="1">
      <alignment horizontal="center" vertical="center" wrapText="1"/>
    </xf>
    <xf numFmtId="169" fontId="72" fillId="2" borderId="39" xfId="96" applyNumberFormat="1" applyFont="1" applyFill="1" applyBorder="1" applyAlignment="1">
      <alignment horizontal="center" vertical="center" wrapText="1"/>
    </xf>
    <xf numFmtId="169" fontId="72" fillId="2" borderId="40" xfId="96" applyNumberFormat="1" applyFont="1" applyFill="1" applyBorder="1" applyAlignment="1">
      <alignment horizontal="center" vertical="center" wrapText="1"/>
    </xf>
    <xf numFmtId="0" fontId="72" fillId="2" borderId="28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28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0" fontId="72" fillId="2" borderId="3" xfId="299" applyFont="1" applyFill="1" applyBorder="1" applyAlignment="1">
      <alignment horizontal="center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0" fontId="73" fillId="2" borderId="0" xfId="253" applyFont="1" applyFill="1" applyAlignment="1">
      <alignment horizontal="right" wrapText="1"/>
    </xf>
    <xf numFmtId="0" fontId="73" fillId="2" borderId="0" xfId="253" applyFont="1" applyFill="1" applyAlignment="1">
      <alignment horizontal="right" vertical="top" wrapText="1"/>
    </xf>
    <xf numFmtId="169" fontId="95" fillId="2" borderId="38" xfId="96" applyNumberFormat="1" applyFont="1" applyFill="1" applyBorder="1" applyAlignment="1">
      <alignment horizontal="center" vertical="center" wrapText="1"/>
    </xf>
    <xf numFmtId="169" fontId="95" fillId="2" borderId="44" xfId="96" applyNumberFormat="1" applyFont="1" applyFill="1" applyBorder="1" applyAlignment="1">
      <alignment horizontal="center" vertical="center" wrapText="1"/>
    </xf>
    <xf numFmtId="169" fontId="95" fillId="2" borderId="29" xfId="96" applyNumberFormat="1" applyFont="1" applyFill="1" applyBorder="1" applyAlignment="1">
      <alignment horizontal="center" vertical="center" wrapText="1"/>
    </xf>
    <xf numFmtId="0" fontId="16" fillId="2" borderId="0" xfId="299" applyFont="1" applyFill="1" applyAlignment="1">
      <alignment horizontal="center" vertical="center" wrapText="1"/>
    </xf>
    <xf numFmtId="49" fontId="16" fillId="2" borderId="28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85" fillId="2" borderId="38" xfId="0" applyFont="1" applyFill="1" applyBorder="1" applyAlignment="1">
      <alignment horizontal="left" vertical="top" wrapText="1"/>
    </xf>
    <xf numFmtId="0" fontId="86" fillId="2" borderId="4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9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16" fillId="58" borderId="37" xfId="0" applyFont="1" applyFill="1" applyBorder="1" applyAlignment="1">
      <alignment vertical="top" wrapText="1"/>
    </xf>
    <xf numFmtId="0" fontId="72" fillId="2" borderId="38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center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2" borderId="38" xfId="1735" applyFont="1" applyFill="1" applyBorder="1" applyAlignment="1">
      <alignment horizontal="center" wrapText="1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44" xfId="299" applyFont="1" applyFill="1" applyBorder="1" applyAlignment="1">
      <alignment horizontal="left" vertical="center" wrapText="1"/>
    </xf>
    <xf numFmtId="0" fontId="72" fillId="2" borderId="29" xfId="299" applyFont="1" applyFill="1" applyBorder="1" applyAlignment="1">
      <alignment horizontal="left" vertical="center" wrapText="1"/>
    </xf>
  </cellXfs>
  <cellStyles count="2030"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— акцент1" xfId="29" builtinId="30" customBuiltin="1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— акцент2" xfId="33" builtinId="34" customBuiltin="1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— акцент3" xfId="37" builtinId="38" customBuiltin="1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— акцент4" xfId="41" builtinId="42" customBuiltin="1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— акцент5" xfId="45" builtinId="46" customBuiltin="1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— акцент6" xfId="49" builtinId="50" customBuiltin="1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— акцент1" xfId="30" builtinId="31" customBuiltin="1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— акцент2" xfId="34" builtinId="35" customBuiltin="1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— акцент3" xfId="38" builtinId="39" customBuiltin="1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— акцент4" xfId="42" builtinId="43" customBuiltin="1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— акцент5" xfId="46" builtinId="47" customBuiltin="1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— акцент6" xfId="50" builtinId="51" customBuiltin="1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 2" xfId="64" xr:uid="{00000000-0005-0000-0000-0000E1010000}"/>
    <cellStyle name="60% - Accent1 2 2" xfId="120" xr:uid="{00000000-0005-0000-0000-0000E2010000}"/>
    <cellStyle name="60% - Accent2 2" xfId="62" xr:uid="{00000000-0005-0000-0000-0000E4010000}"/>
    <cellStyle name="60% - Accent2 2 2" xfId="121" xr:uid="{00000000-0005-0000-0000-0000E5010000}"/>
    <cellStyle name="60% - Accent3 2" xfId="56" xr:uid="{00000000-0005-0000-0000-0000E7010000}"/>
    <cellStyle name="60% - Accent3 2 2" xfId="122" xr:uid="{00000000-0005-0000-0000-0000E8010000}"/>
    <cellStyle name="60% - Accent4 2" xfId="66" xr:uid="{00000000-0005-0000-0000-0000EA010000}"/>
    <cellStyle name="60% - Accent4 2 2" xfId="123" xr:uid="{00000000-0005-0000-0000-0000EB010000}"/>
    <cellStyle name="60% - Accent5 2" xfId="73" xr:uid="{00000000-0005-0000-0000-0000ED010000}"/>
    <cellStyle name="60% - Accent5 2 2" xfId="124" xr:uid="{00000000-0005-0000-0000-0000EE010000}"/>
    <cellStyle name="60% - Accent6 2" xfId="55" xr:uid="{00000000-0005-0000-0000-0000F0010000}"/>
    <cellStyle name="60% - Accent6 2 2" xfId="125" xr:uid="{00000000-0005-0000-0000-0000F1010000}"/>
    <cellStyle name="60% — акцент1" xfId="31" builtinId="32" customBuiltin="1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— акцент2" xfId="35" builtinId="36" customBuiltin="1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— акцент3" xfId="39" builtinId="40" customBuiltin="1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— акцент4" xfId="43" builtinId="44" customBuiltin="1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— акцент5" xfId="47" builtinId="48" customBuiltin="1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— акцент6" xfId="51" builtinId="52" customBuiltin="1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 2" xfId="57" xr:uid="{00000000-0005-0000-0000-0000C5020000}"/>
    <cellStyle name="Accent1 2 2" xfId="126" xr:uid="{00000000-0005-0000-0000-0000C6020000}"/>
    <cellStyle name="Accent2 2" xfId="53" xr:uid="{00000000-0005-0000-0000-0000C8020000}"/>
    <cellStyle name="Accent2 2 2" xfId="127" xr:uid="{00000000-0005-0000-0000-0000C9020000}"/>
    <cellStyle name="Accent3 2" xfId="90" xr:uid="{00000000-0005-0000-0000-0000CB020000}"/>
    <cellStyle name="Accent3 2 2" xfId="128" xr:uid="{00000000-0005-0000-0000-0000CC020000}"/>
    <cellStyle name="Accent4 2" xfId="75" xr:uid="{00000000-0005-0000-0000-0000CE020000}"/>
    <cellStyle name="Accent4 2 2" xfId="129" xr:uid="{00000000-0005-0000-0000-0000CF020000}"/>
    <cellStyle name="Accent5 2" xfId="85" xr:uid="{00000000-0005-0000-0000-0000D1020000}"/>
    <cellStyle name="Accent5 2 2" xfId="130" xr:uid="{00000000-0005-0000-0000-0000D2020000}"/>
    <cellStyle name="Accent6 2" xfId="58" xr:uid="{00000000-0005-0000-0000-0000D4020000}"/>
    <cellStyle name="Accent6 2 2" xfId="131" xr:uid="{00000000-0005-0000-0000-0000D5020000}"/>
    <cellStyle name="Bad 2" xfId="92" xr:uid="{00000000-0005-0000-0000-0000D7020000}"/>
    <cellStyle name="Bad 2 2" xfId="132" xr:uid="{00000000-0005-0000-0000-0000D8020000}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 2" xfId="86" xr:uid="{00000000-0005-0000-0000-0000FD020000}"/>
    <cellStyle name="Check Cell 2 2" xfId="134" xr:uid="{00000000-0005-0000-0000-0000FE020000}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2" xfId="10" xr:uid="{00000000-0005-0000-0000-000004030000}"/>
    <cellStyle name="Comma 2 2" xfId="100" xr:uid="{00000000-0005-0000-0000-000005030000}"/>
    <cellStyle name="Comma 2 2 2" xfId="135" xr:uid="{00000000-0005-0000-0000-000006030000}"/>
    <cellStyle name="Comma 2 2 2 2" xfId="218" xr:uid="{00000000-0005-0000-0000-000007030000}"/>
    <cellStyle name="Comma 2 2 3" xfId="219" xr:uid="{00000000-0005-0000-0000-000008030000}"/>
    <cellStyle name="Comma 2 3" xfId="103" xr:uid="{00000000-0005-0000-0000-000009030000}"/>
    <cellStyle name="Comma 2 3 2" xfId="220" xr:uid="{00000000-0005-0000-0000-00000A030000}"/>
    <cellStyle name="Comma 2 3 3" xfId="221" xr:uid="{00000000-0005-0000-0000-00000B030000}"/>
    <cellStyle name="Comma 2 4" xfId="222" xr:uid="{00000000-0005-0000-0000-00000C030000}"/>
    <cellStyle name="Comma 2 5" xfId="223" xr:uid="{00000000-0005-0000-0000-00000D030000}"/>
    <cellStyle name="Comma 3" xfId="99" xr:uid="{00000000-0005-0000-0000-00000E030000}"/>
    <cellStyle name="Comma 3 2" xfId="136" xr:uid="{00000000-0005-0000-0000-00000F030000}"/>
    <cellStyle name="Comma 3 2 2" xfId="188" xr:uid="{00000000-0005-0000-0000-000010030000}"/>
    <cellStyle name="Comma 3 2 2 2" xfId="211" xr:uid="{00000000-0005-0000-0000-000011030000}"/>
    <cellStyle name="Comma 3 2 3" xfId="181" xr:uid="{00000000-0005-0000-0000-000012030000}"/>
    <cellStyle name="Comma 3 2 4" xfId="205" xr:uid="{00000000-0005-0000-0000-000013030000}"/>
    <cellStyle name="Comma 3 3" xfId="224" xr:uid="{00000000-0005-0000-0000-000014030000}"/>
    <cellStyle name="Comma 4" xfId="102" xr:uid="{00000000-0005-0000-0000-000015030000}"/>
    <cellStyle name="Comma 4 2" xfId="225" xr:uid="{00000000-0005-0000-0000-000016030000}"/>
    <cellStyle name="Comma 4 2 2" xfId="2023" xr:uid="{00000000-0005-0000-0000-000017030000}"/>
    <cellStyle name="Comma 4 3" xfId="226" xr:uid="{00000000-0005-0000-0000-000018030000}"/>
    <cellStyle name="Comma 5" xfId="95" xr:uid="{00000000-0005-0000-0000-000019030000}"/>
    <cellStyle name="Comma 5 2" xfId="180" xr:uid="{00000000-0005-0000-0000-00001A030000}"/>
    <cellStyle name="Comma 5 3" xfId="204" xr:uid="{00000000-0005-0000-0000-00001B030000}"/>
    <cellStyle name="Comma 6" xfId="187" xr:uid="{00000000-0005-0000-0000-00001C030000}"/>
    <cellStyle name="Comma 6 2" xfId="210" xr:uid="{00000000-0005-0000-0000-00001D030000}"/>
    <cellStyle name="Comma 6 3" xfId="227" xr:uid="{00000000-0005-0000-0000-00001E030000}"/>
    <cellStyle name="Comma 7" xfId="228" xr:uid="{00000000-0005-0000-0000-00001F030000}"/>
    <cellStyle name="Comma 7 2" xfId="229" xr:uid="{00000000-0005-0000-0000-000020030000}"/>
    <cellStyle name="Comma 7 2 2" xfId="230" xr:uid="{00000000-0005-0000-0000-000021030000}"/>
    <cellStyle name="Comma 7 3" xfId="231" xr:uid="{00000000-0005-0000-0000-000022030000}"/>
    <cellStyle name="Comma 8" xfId="232" xr:uid="{00000000-0005-0000-0000-000023030000}"/>
    <cellStyle name="Comma 9" xfId="233" xr:uid="{00000000-0005-0000-0000-000024030000}"/>
    <cellStyle name="Explanatory Text 2" xfId="74" xr:uid="{00000000-0005-0000-0000-000026030000}"/>
    <cellStyle name="Explanatory Text 2 2" xfId="137" xr:uid="{00000000-0005-0000-0000-000027030000}"/>
    <cellStyle name="Good 2" xfId="80" xr:uid="{00000000-0005-0000-0000-000029030000}"/>
    <cellStyle name="Good 2 2" xfId="138" xr:uid="{00000000-0005-0000-0000-00002A030000}"/>
    <cellStyle name="Heading 1 2" xfId="65" xr:uid="{00000000-0005-0000-0000-00002C030000}"/>
    <cellStyle name="Heading 1 2 2" xfId="139" xr:uid="{00000000-0005-0000-0000-00002D030000}"/>
    <cellStyle name="Heading 2 2" xfId="83" xr:uid="{00000000-0005-0000-0000-00002F030000}"/>
    <cellStyle name="Heading 2 2 2" xfId="140" xr:uid="{00000000-0005-0000-0000-000030030000}"/>
    <cellStyle name="Heading 3 2" xfId="67" xr:uid="{00000000-0005-0000-0000-000032030000}"/>
    <cellStyle name="Heading 3 2 2" xfId="141" xr:uid="{00000000-0005-0000-0000-000033030000}"/>
    <cellStyle name="Heading 4 2" xfId="63" xr:uid="{00000000-0005-0000-0000-000035030000}"/>
    <cellStyle name="Heading 4 2 2" xfId="142" xr:uid="{00000000-0005-0000-0000-000036030000}"/>
    <cellStyle name="Input 2" xfId="82" xr:uid="{00000000-0005-0000-0000-000038030000}"/>
    <cellStyle name="Input 2 2" xfId="143" xr:uid="{00000000-0005-0000-0000-000039030000}"/>
    <cellStyle name="Input 2 2 10" xfId="963" xr:uid="{00000000-0005-0000-0000-00003A030000}"/>
    <cellStyle name="Input 2 2 11" xfId="964" xr:uid="{00000000-0005-0000-0000-00003B030000}"/>
    <cellStyle name="Input 2 2 12" xfId="965" xr:uid="{00000000-0005-0000-0000-00003C030000}"/>
    <cellStyle name="Input 2 2 13" xfId="966" xr:uid="{00000000-0005-0000-0000-00003D030000}"/>
    <cellStyle name="Input 2 2 14" xfId="967" xr:uid="{00000000-0005-0000-0000-00003E030000}"/>
    <cellStyle name="Input 2 2 15" xfId="968" xr:uid="{00000000-0005-0000-0000-00003F030000}"/>
    <cellStyle name="Input 2 2 16" xfId="969" xr:uid="{00000000-0005-0000-0000-000040030000}"/>
    <cellStyle name="Input 2 2 17" xfId="970" xr:uid="{00000000-0005-0000-0000-000041030000}"/>
    <cellStyle name="Input 2 2 18" xfId="971" xr:uid="{00000000-0005-0000-0000-000042030000}"/>
    <cellStyle name="Input 2 2 19" xfId="972" xr:uid="{00000000-0005-0000-0000-000043030000}"/>
    <cellStyle name="Input 2 2 2" xfId="973" xr:uid="{00000000-0005-0000-0000-000044030000}"/>
    <cellStyle name="Input 2 2 20" xfId="974" xr:uid="{00000000-0005-0000-0000-000045030000}"/>
    <cellStyle name="Input 2 2 21" xfId="975" xr:uid="{00000000-0005-0000-0000-000046030000}"/>
    <cellStyle name="Input 2 2 22" xfId="976" xr:uid="{00000000-0005-0000-0000-000047030000}"/>
    <cellStyle name="Input 2 2 23" xfId="977" xr:uid="{00000000-0005-0000-0000-000048030000}"/>
    <cellStyle name="Input 2 2 24" xfId="978" xr:uid="{00000000-0005-0000-0000-000049030000}"/>
    <cellStyle name="Input 2 2 25" xfId="979" xr:uid="{00000000-0005-0000-0000-00004A030000}"/>
    <cellStyle name="Input 2 2 26" xfId="980" xr:uid="{00000000-0005-0000-0000-00004B030000}"/>
    <cellStyle name="Input 2 2 27" xfId="981" xr:uid="{00000000-0005-0000-0000-00004C030000}"/>
    <cellStyle name="Input 2 2 28" xfId="982" xr:uid="{00000000-0005-0000-0000-00004D030000}"/>
    <cellStyle name="Input 2 2 29" xfId="983" xr:uid="{00000000-0005-0000-0000-00004E030000}"/>
    <cellStyle name="Input 2 2 3" xfId="984" xr:uid="{00000000-0005-0000-0000-00004F030000}"/>
    <cellStyle name="Input 2 2 30" xfId="985" xr:uid="{00000000-0005-0000-0000-000050030000}"/>
    <cellStyle name="Input 2 2 31" xfId="986" xr:uid="{00000000-0005-0000-0000-000051030000}"/>
    <cellStyle name="Input 2 2 32" xfId="987" xr:uid="{00000000-0005-0000-0000-000052030000}"/>
    <cellStyle name="Input 2 2 33" xfId="988" xr:uid="{00000000-0005-0000-0000-000053030000}"/>
    <cellStyle name="Input 2 2 4" xfId="989" xr:uid="{00000000-0005-0000-0000-000054030000}"/>
    <cellStyle name="Input 2 2 5" xfId="990" xr:uid="{00000000-0005-0000-0000-000055030000}"/>
    <cellStyle name="Input 2 2 6" xfId="991" xr:uid="{00000000-0005-0000-0000-000056030000}"/>
    <cellStyle name="Input 2 2 7" xfId="992" xr:uid="{00000000-0005-0000-0000-000057030000}"/>
    <cellStyle name="Input 2 2 8" xfId="993" xr:uid="{00000000-0005-0000-0000-000058030000}"/>
    <cellStyle name="Input 2 2 9" xfId="994" xr:uid="{00000000-0005-0000-0000-000059030000}"/>
    <cellStyle name="KPMG Heading 1" xfId="234" xr:uid="{00000000-0005-0000-0000-00005A030000}"/>
    <cellStyle name="KPMG Heading 2" xfId="235" xr:uid="{00000000-0005-0000-0000-00005B030000}"/>
    <cellStyle name="KPMG Heading 3" xfId="236" xr:uid="{00000000-0005-0000-0000-00005C030000}"/>
    <cellStyle name="KPMG Heading 4" xfId="237" xr:uid="{00000000-0005-0000-0000-00005D030000}"/>
    <cellStyle name="KPMG Normal" xfId="238" xr:uid="{00000000-0005-0000-0000-00005E030000}"/>
    <cellStyle name="KPMG Normal Text" xfId="239" xr:uid="{00000000-0005-0000-0000-00005F030000}"/>
    <cellStyle name="KPMG Normal_123" xfId="240" xr:uid="{00000000-0005-0000-0000-000060030000}"/>
    <cellStyle name="Linked Cell 2" xfId="70" xr:uid="{00000000-0005-0000-0000-000062030000}"/>
    <cellStyle name="Linked Cell 2 2" xfId="144" xr:uid="{00000000-0005-0000-0000-000063030000}"/>
    <cellStyle name="Neutral 2" xfId="76" xr:uid="{00000000-0005-0000-0000-000065030000}"/>
    <cellStyle name="Neutral 2 2" xfId="105" xr:uid="{00000000-0005-0000-0000-000066030000}"/>
    <cellStyle name="Neutral 3" xfId="145" xr:uid="{00000000-0005-0000-0000-000067030000}"/>
    <cellStyle name="Normal 10" xfId="4" xr:uid="{00000000-0005-0000-0000-000069030000}"/>
    <cellStyle name="Normal 10 2" xfId="185" xr:uid="{00000000-0005-0000-0000-00006A030000}"/>
    <cellStyle name="Normal 10 3" xfId="208" xr:uid="{00000000-0005-0000-0000-00006B030000}"/>
    <cellStyle name="Normal 11" xfId="164" xr:uid="{00000000-0005-0000-0000-00006C030000}"/>
    <cellStyle name="Normal 11 2" xfId="186" xr:uid="{00000000-0005-0000-0000-00006D030000}"/>
    <cellStyle name="Normal 11 3" xfId="209" xr:uid="{00000000-0005-0000-0000-00006E030000}"/>
    <cellStyle name="Normal 12" xfId="165" xr:uid="{00000000-0005-0000-0000-00006F030000}"/>
    <cellStyle name="Normal 12 2" xfId="241" xr:uid="{00000000-0005-0000-0000-000070030000}"/>
    <cellStyle name="Normal 12 3" xfId="2024" xr:uid="{00000000-0005-0000-0000-000071030000}"/>
    <cellStyle name="Normal 13" xfId="242" xr:uid="{00000000-0005-0000-0000-000072030000}"/>
    <cellStyle name="Normal 14" xfId="243" xr:uid="{00000000-0005-0000-0000-000073030000}"/>
    <cellStyle name="Normal 14 2" xfId="244" xr:uid="{00000000-0005-0000-0000-000074030000}"/>
    <cellStyle name="Normal 15" xfId="245" xr:uid="{00000000-0005-0000-0000-000075030000}"/>
    <cellStyle name="Normal 16" xfId="246" xr:uid="{00000000-0005-0000-0000-000076030000}"/>
    <cellStyle name="Normal 17" xfId="247" xr:uid="{00000000-0005-0000-0000-000077030000}"/>
    <cellStyle name="Normal 18" xfId="299" xr:uid="{00000000-0005-0000-0000-000078030000}"/>
    <cellStyle name="Normal 2" xfId="1" xr:uid="{00000000-0005-0000-0000-000079030000}"/>
    <cellStyle name="Normal 2 2" xfId="146" xr:uid="{00000000-0005-0000-0000-00007A030000}"/>
    <cellStyle name="Normal 2 2 2" xfId="163" xr:uid="{00000000-0005-0000-0000-00007B030000}"/>
    <cellStyle name="Normal 2 2 3" xfId="248" xr:uid="{00000000-0005-0000-0000-00007C030000}"/>
    <cellStyle name="Normal 2 3" xfId="147" xr:uid="{00000000-0005-0000-0000-00007D030000}"/>
    <cellStyle name="Normal 2 3 2" xfId="249" xr:uid="{00000000-0005-0000-0000-00007E030000}"/>
    <cellStyle name="Normal 2 3 3" xfId="250" xr:uid="{00000000-0005-0000-0000-00007F030000}"/>
    <cellStyle name="Normal 2 4" xfId="96" xr:uid="{00000000-0005-0000-0000-000080030000}"/>
    <cellStyle name="Normal 2 4 2" xfId="251" xr:uid="{00000000-0005-0000-0000-000081030000}"/>
    <cellStyle name="Normal 2 5" xfId="252" xr:uid="{00000000-0005-0000-0000-000082030000}"/>
    <cellStyle name="Normal 2 6" xfId="253" xr:uid="{00000000-0005-0000-0000-000083030000}"/>
    <cellStyle name="Normal 3" xfId="3" xr:uid="{00000000-0005-0000-0000-000084030000}"/>
    <cellStyle name="Normal 3 2" xfId="104" xr:uid="{00000000-0005-0000-0000-000085030000}"/>
    <cellStyle name="Normal 3 2 2" xfId="148" xr:uid="{00000000-0005-0000-0000-000086030000}"/>
    <cellStyle name="Normal 3 2 3" xfId="254" xr:uid="{00000000-0005-0000-0000-000087030000}"/>
    <cellStyle name="Normal 3 3" xfId="98" xr:uid="{00000000-0005-0000-0000-000088030000}"/>
    <cellStyle name="Normal 3 4" xfId="255" xr:uid="{00000000-0005-0000-0000-000089030000}"/>
    <cellStyle name="Normal 3 5" xfId="256" xr:uid="{00000000-0005-0000-0000-00008A030000}"/>
    <cellStyle name="Normal 3_HavelvacN2axjusakN3" xfId="106" xr:uid="{00000000-0005-0000-0000-00008B030000}"/>
    <cellStyle name="Normal 4" xfId="5" xr:uid="{00000000-0005-0000-0000-00008C030000}"/>
    <cellStyle name="Normal 4 2" xfId="9" xr:uid="{00000000-0005-0000-0000-00008D030000}"/>
    <cellStyle name="Normal 4 3" xfId="101" xr:uid="{00000000-0005-0000-0000-00008E030000}"/>
    <cellStyle name="Normal 5" xfId="107" xr:uid="{00000000-0005-0000-0000-00008F030000}"/>
    <cellStyle name="Normal 5 2" xfId="149" xr:uid="{00000000-0005-0000-0000-000090030000}"/>
    <cellStyle name="Normal 5 2 2" xfId="189" xr:uid="{00000000-0005-0000-0000-000091030000}"/>
    <cellStyle name="Normal 5 2 2 2" xfId="212" xr:uid="{00000000-0005-0000-0000-000092030000}"/>
    <cellStyle name="Normal 5 2 3" xfId="182" xr:uid="{00000000-0005-0000-0000-000093030000}"/>
    <cellStyle name="Normal 5 2 4" xfId="206" xr:uid="{00000000-0005-0000-0000-000094030000}"/>
    <cellStyle name="Normal 5 3" xfId="257" xr:uid="{00000000-0005-0000-0000-000095030000}"/>
    <cellStyle name="Normal 6" xfId="150" xr:uid="{00000000-0005-0000-0000-000096030000}"/>
    <cellStyle name="Normal 6 2" xfId="213" xr:uid="{00000000-0005-0000-0000-000097030000}"/>
    <cellStyle name="Normal 6 3" xfId="258" xr:uid="{00000000-0005-0000-0000-000098030000}"/>
    <cellStyle name="Normal 7" xfId="151" xr:uid="{00000000-0005-0000-0000-000099030000}"/>
    <cellStyle name="Normal 7 2" xfId="259" xr:uid="{00000000-0005-0000-0000-00009A030000}"/>
    <cellStyle name="Normal 8" xfId="8" xr:uid="{00000000-0005-0000-0000-00009B030000}"/>
    <cellStyle name="Normal 8 2" xfId="162" xr:uid="{00000000-0005-0000-0000-00009C030000}"/>
    <cellStyle name="Normal 8 3" xfId="179" xr:uid="{00000000-0005-0000-0000-00009D030000}"/>
    <cellStyle name="Normal 8 4" xfId="203" xr:uid="{00000000-0005-0000-0000-00009E030000}"/>
    <cellStyle name="Normal 9" xfId="94" xr:uid="{00000000-0005-0000-0000-00009F030000}"/>
    <cellStyle name="Normal 9 2" xfId="184" xr:uid="{00000000-0005-0000-0000-0000A0030000}"/>
    <cellStyle name="Normal 9 3" xfId="207" xr:uid="{00000000-0005-0000-0000-0000A1030000}"/>
    <cellStyle name="Note 2" xfId="54" xr:uid="{00000000-0005-0000-0000-0000A3030000}"/>
    <cellStyle name="Note 2 2" xfId="152" xr:uid="{00000000-0005-0000-0000-0000A4030000}"/>
    <cellStyle name="Note 2 2 10" xfId="995" xr:uid="{00000000-0005-0000-0000-0000A5030000}"/>
    <cellStyle name="Note 2 2 11" xfId="996" xr:uid="{00000000-0005-0000-0000-0000A6030000}"/>
    <cellStyle name="Note 2 2 12" xfId="997" xr:uid="{00000000-0005-0000-0000-0000A7030000}"/>
    <cellStyle name="Note 2 2 13" xfId="998" xr:uid="{00000000-0005-0000-0000-0000A8030000}"/>
    <cellStyle name="Note 2 2 14" xfId="999" xr:uid="{00000000-0005-0000-0000-0000A9030000}"/>
    <cellStyle name="Note 2 2 15" xfId="1000" xr:uid="{00000000-0005-0000-0000-0000AA030000}"/>
    <cellStyle name="Note 2 2 16" xfId="1001" xr:uid="{00000000-0005-0000-0000-0000AB030000}"/>
    <cellStyle name="Note 2 2 17" xfId="1002" xr:uid="{00000000-0005-0000-0000-0000AC030000}"/>
    <cellStyle name="Note 2 2 18" xfId="1003" xr:uid="{00000000-0005-0000-0000-0000AD030000}"/>
    <cellStyle name="Note 2 2 19" xfId="1004" xr:uid="{00000000-0005-0000-0000-0000AE030000}"/>
    <cellStyle name="Note 2 2 2" xfId="1005" xr:uid="{00000000-0005-0000-0000-0000AF030000}"/>
    <cellStyle name="Note 2 2 20" xfId="1006" xr:uid="{00000000-0005-0000-0000-0000B0030000}"/>
    <cellStyle name="Note 2 2 21" xfId="1007" xr:uid="{00000000-0005-0000-0000-0000B1030000}"/>
    <cellStyle name="Note 2 2 22" xfId="1008" xr:uid="{00000000-0005-0000-0000-0000B2030000}"/>
    <cellStyle name="Note 2 2 23" xfId="1009" xr:uid="{00000000-0005-0000-0000-0000B3030000}"/>
    <cellStyle name="Note 2 2 24" xfId="1010" xr:uid="{00000000-0005-0000-0000-0000B4030000}"/>
    <cellStyle name="Note 2 2 25" xfId="1011" xr:uid="{00000000-0005-0000-0000-0000B5030000}"/>
    <cellStyle name="Note 2 2 26" xfId="1012" xr:uid="{00000000-0005-0000-0000-0000B6030000}"/>
    <cellStyle name="Note 2 2 27" xfId="1013" xr:uid="{00000000-0005-0000-0000-0000B7030000}"/>
    <cellStyle name="Note 2 2 28" xfId="1014" xr:uid="{00000000-0005-0000-0000-0000B8030000}"/>
    <cellStyle name="Note 2 2 29" xfId="1015" xr:uid="{00000000-0005-0000-0000-0000B9030000}"/>
    <cellStyle name="Note 2 2 3" xfId="1016" xr:uid="{00000000-0005-0000-0000-0000BA030000}"/>
    <cellStyle name="Note 2 2 30" xfId="1017" xr:uid="{00000000-0005-0000-0000-0000BB030000}"/>
    <cellStyle name="Note 2 2 31" xfId="1018" xr:uid="{00000000-0005-0000-0000-0000BC030000}"/>
    <cellStyle name="Note 2 2 32" xfId="1019" xr:uid="{00000000-0005-0000-0000-0000BD030000}"/>
    <cellStyle name="Note 2 2 33" xfId="1020" xr:uid="{00000000-0005-0000-0000-0000BE030000}"/>
    <cellStyle name="Note 2 2 34" xfId="1021" xr:uid="{00000000-0005-0000-0000-0000BF030000}"/>
    <cellStyle name="Note 2 2 4" xfId="1022" xr:uid="{00000000-0005-0000-0000-0000C0030000}"/>
    <cellStyle name="Note 2 2 5" xfId="1023" xr:uid="{00000000-0005-0000-0000-0000C1030000}"/>
    <cellStyle name="Note 2 2 6" xfId="1024" xr:uid="{00000000-0005-0000-0000-0000C2030000}"/>
    <cellStyle name="Note 2 2 7" xfId="1025" xr:uid="{00000000-0005-0000-0000-0000C3030000}"/>
    <cellStyle name="Note 2 2 8" xfId="1026" xr:uid="{00000000-0005-0000-0000-0000C4030000}"/>
    <cellStyle name="Note 2 2 9" xfId="1027" xr:uid="{00000000-0005-0000-0000-0000C5030000}"/>
    <cellStyle name="Note 2 3" xfId="260" xr:uid="{00000000-0005-0000-0000-0000C6030000}"/>
    <cellStyle name="Note 3" xfId="166" xr:uid="{00000000-0005-0000-0000-0000C7030000}"/>
    <cellStyle name="Note 4" xfId="190" xr:uid="{00000000-0005-0000-0000-0000C8030000}"/>
    <cellStyle name="Output 2" xfId="81" xr:uid="{00000000-0005-0000-0000-0000CA030000}"/>
    <cellStyle name="Output 2 2" xfId="153" xr:uid="{00000000-0005-0000-0000-0000CB030000}"/>
    <cellStyle name="Output 2 2 10" xfId="1028" xr:uid="{00000000-0005-0000-0000-0000CC030000}"/>
    <cellStyle name="Output 2 2 11" xfId="1029" xr:uid="{00000000-0005-0000-0000-0000CD030000}"/>
    <cellStyle name="Output 2 2 12" xfId="1030" xr:uid="{00000000-0005-0000-0000-0000CE030000}"/>
    <cellStyle name="Output 2 2 13" xfId="1031" xr:uid="{00000000-0005-0000-0000-0000CF030000}"/>
    <cellStyle name="Output 2 2 14" xfId="1032" xr:uid="{00000000-0005-0000-0000-0000D0030000}"/>
    <cellStyle name="Output 2 2 15" xfId="1033" xr:uid="{00000000-0005-0000-0000-0000D1030000}"/>
    <cellStyle name="Output 2 2 16" xfId="1034" xr:uid="{00000000-0005-0000-0000-0000D2030000}"/>
    <cellStyle name="Output 2 2 17" xfId="1035" xr:uid="{00000000-0005-0000-0000-0000D3030000}"/>
    <cellStyle name="Output 2 2 18" xfId="1036" xr:uid="{00000000-0005-0000-0000-0000D4030000}"/>
    <cellStyle name="Output 2 2 19" xfId="1037" xr:uid="{00000000-0005-0000-0000-0000D5030000}"/>
    <cellStyle name="Output 2 2 2" xfId="1038" xr:uid="{00000000-0005-0000-0000-0000D6030000}"/>
    <cellStyle name="Output 2 2 20" xfId="1039" xr:uid="{00000000-0005-0000-0000-0000D7030000}"/>
    <cellStyle name="Output 2 2 21" xfId="1040" xr:uid="{00000000-0005-0000-0000-0000D8030000}"/>
    <cellStyle name="Output 2 2 22" xfId="1041" xr:uid="{00000000-0005-0000-0000-0000D9030000}"/>
    <cellStyle name="Output 2 2 23" xfId="1042" xr:uid="{00000000-0005-0000-0000-0000DA030000}"/>
    <cellStyle name="Output 2 2 24" xfId="1043" xr:uid="{00000000-0005-0000-0000-0000DB030000}"/>
    <cellStyle name="Output 2 2 25" xfId="1044" xr:uid="{00000000-0005-0000-0000-0000DC030000}"/>
    <cellStyle name="Output 2 2 26" xfId="1045" xr:uid="{00000000-0005-0000-0000-0000DD030000}"/>
    <cellStyle name="Output 2 2 27" xfId="1046" xr:uid="{00000000-0005-0000-0000-0000DE030000}"/>
    <cellStyle name="Output 2 2 28" xfId="1047" xr:uid="{00000000-0005-0000-0000-0000DF030000}"/>
    <cellStyle name="Output 2 2 29" xfId="1048" xr:uid="{00000000-0005-0000-0000-0000E0030000}"/>
    <cellStyle name="Output 2 2 3" xfId="1049" xr:uid="{00000000-0005-0000-0000-0000E1030000}"/>
    <cellStyle name="Output 2 2 30" xfId="1050" xr:uid="{00000000-0005-0000-0000-0000E2030000}"/>
    <cellStyle name="Output 2 2 31" xfId="1051" xr:uid="{00000000-0005-0000-0000-0000E3030000}"/>
    <cellStyle name="Output 2 2 32" xfId="1052" xr:uid="{00000000-0005-0000-0000-0000E4030000}"/>
    <cellStyle name="Output 2 2 33" xfId="1053" xr:uid="{00000000-0005-0000-0000-0000E5030000}"/>
    <cellStyle name="Output 2 2 34" xfId="1054" xr:uid="{00000000-0005-0000-0000-0000E6030000}"/>
    <cellStyle name="Output 2 2 4" xfId="1055" xr:uid="{00000000-0005-0000-0000-0000E7030000}"/>
    <cellStyle name="Output 2 2 5" xfId="1056" xr:uid="{00000000-0005-0000-0000-0000E8030000}"/>
    <cellStyle name="Output 2 2 6" xfId="1057" xr:uid="{00000000-0005-0000-0000-0000E9030000}"/>
    <cellStyle name="Output 2 2 7" xfId="1058" xr:uid="{00000000-0005-0000-0000-0000EA030000}"/>
    <cellStyle name="Output 2 2 8" xfId="1059" xr:uid="{00000000-0005-0000-0000-0000EB030000}"/>
    <cellStyle name="Output 2 2 9" xfId="1060" xr:uid="{00000000-0005-0000-0000-0000EC030000}"/>
    <cellStyle name="Percent 2" xfId="2" xr:uid="{00000000-0005-0000-0000-0000ED030000}"/>
    <cellStyle name="Percent 2 2" xfId="97" xr:uid="{00000000-0005-0000-0000-0000EE030000}"/>
    <cellStyle name="Percent 2 2 2" xfId="261" xr:uid="{00000000-0005-0000-0000-0000EF030000}"/>
    <cellStyle name="Percent 2 3" xfId="262" xr:uid="{00000000-0005-0000-0000-0000F0030000}"/>
    <cellStyle name="Percent 2 4" xfId="263" xr:uid="{00000000-0005-0000-0000-0000F1030000}"/>
    <cellStyle name="Percent 3" xfId="264" xr:uid="{00000000-0005-0000-0000-0000F2030000}"/>
    <cellStyle name="Percent 3 2" xfId="265" xr:uid="{00000000-0005-0000-0000-0000F3030000}"/>
    <cellStyle name="Percent 4" xfId="266" xr:uid="{00000000-0005-0000-0000-0000F4030000}"/>
    <cellStyle name="Percent 4 2" xfId="267" xr:uid="{00000000-0005-0000-0000-0000F5030000}"/>
    <cellStyle name="Percent 5" xfId="268" xr:uid="{00000000-0005-0000-0000-0000F6030000}"/>
    <cellStyle name="Percent 5 2" xfId="269" xr:uid="{00000000-0005-0000-0000-0000F7030000}"/>
    <cellStyle name="Percent 5 2 2" xfId="270" xr:uid="{00000000-0005-0000-0000-0000F8030000}"/>
    <cellStyle name="Percent 5 3" xfId="271" xr:uid="{00000000-0005-0000-0000-0000F9030000}"/>
    <cellStyle name="Percent 6" xfId="2029" xr:uid="{00000000-0005-0000-0000-0000FA030000}"/>
    <cellStyle name="SN_241" xfId="6" xr:uid="{00000000-0005-0000-0000-0000FB030000}"/>
    <cellStyle name="Style 1" xfId="154" xr:uid="{00000000-0005-0000-0000-0000FC030000}"/>
    <cellStyle name="Style 1 2" xfId="155" xr:uid="{00000000-0005-0000-0000-0000FD030000}"/>
    <cellStyle name="Style 1 2 2" xfId="183" xr:uid="{00000000-0005-0000-0000-0000FE030000}"/>
    <cellStyle name="Style 1_verchnakan_ax21-25_2018" xfId="156" xr:uid="{00000000-0005-0000-0000-0000FF030000}"/>
    <cellStyle name="Title 2" xfId="52" xr:uid="{00000000-0005-0000-0000-000000040000}"/>
    <cellStyle name="Title 2 2" xfId="157" xr:uid="{00000000-0005-0000-0000-000001040000}"/>
    <cellStyle name="Title 3" xfId="84" xr:uid="{00000000-0005-0000-0000-000002040000}"/>
    <cellStyle name="Total 2" xfId="89" xr:uid="{00000000-0005-0000-0000-000004040000}"/>
    <cellStyle name="Total 2 2" xfId="158" xr:uid="{00000000-0005-0000-0000-000005040000}"/>
    <cellStyle name="Total 2 2 10" xfId="1061" xr:uid="{00000000-0005-0000-0000-000006040000}"/>
    <cellStyle name="Total 2 2 11" xfId="1062" xr:uid="{00000000-0005-0000-0000-000007040000}"/>
    <cellStyle name="Total 2 2 12" xfId="1063" xr:uid="{00000000-0005-0000-0000-000008040000}"/>
    <cellStyle name="Total 2 2 13" xfId="1064" xr:uid="{00000000-0005-0000-0000-000009040000}"/>
    <cellStyle name="Total 2 2 14" xfId="1065" xr:uid="{00000000-0005-0000-0000-00000A040000}"/>
    <cellStyle name="Total 2 2 15" xfId="1066" xr:uid="{00000000-0005-0000-0000-00000B040000}"/>
    <cellStyle name="Total 2 2 16" xfId="1067" xr:uid="{00000000-0005-0000-0000-00000C040000}"/>
    <cellStyle name="Total 2 2 17" xfId="1068" xr:uid="{00000000-0005-0000-0000-00000D040000}"/>
    <cellStyle name="Total 2 2 18" xfId="1069" xr:uid="{00000000-0005-0000-0000-00000E040000}"/>
    <cellStyle name="Total 2 2 19" xfId="1070" xr:uid="{00000000-0005-0000-0000-00000F040000}"/>
    <cellStyle name="Total 2 2 2" xfId="1071" xr:uid="{00000000-0005-0000-0000-000010040000}"/>
    <cellStyle name="Total 2 2 20" xfId="1072" xr:uid="{00000000-0005-0000-0000-000011040000}"/>
    <cellStyle name="Total 2 2 21" xfId="1073" xr:uid="{00000000-0005-0000-0000-000012040000}"/>
    <cellStyle name="Total 2 2 22" xfId="1074" xr:uid="{00000000-0005-0000-0000-000013040000}"/>
    <cellStyle name="Total 2 2 23" xfId="1075" xr:uid="{00000000-0005-0000-0000-000014040000}"/>
    <cellStyle name="Total 2 2 24" xfId="1076" xr:uid="{00000000-0005-0000-0000-000015040000}"/>
    <cellStyle name="Total 2 2 25" xfId="1077" xr:uid="{00000000-0005-0000-0000-000016040000}"/>
    <cellStyle name="Total 2 2 26" xfId="1078" xr:uid="{00000000-0005-0000-0000-000017040000}"/>
    <cellStyle name="Total 2 2 27" xfId="1079" xr:uid="{00000000-0005-0000-0000-000018040000}"/>
    <cellStyle name="Total 2 2 28" xfId="1080" xr:uid="{00000000-0005-0000-0000-000019040000}"/>
    <cellStyle name="Total 2 2 29" xfId="1081" xr:uid="{00000000-0005-0000-0000-00001A040000}"/>
    <cellStyle name="Total 2 2 3" xfId="1082" xr:uid="{00000000-0005-0000-0000-00001B040000}"/>
    <cellStyle name="Total 2 2 30" xfId="1083" xr:uid="{00000000-0005-0000-0000-00001C040000}"/>
    <cellStyle name="Total 2 2 31" xfId="1084" xr:uid="{00000000-0005-0000-0000-00001D040000}"/>
    <cellStyle name="Total 2 2 32" xfId="1085" xr:uid="{00000000-0005-0000-0000-00001E040000}"/>
    <cellStyle name="Total 2 2 33" xfId="1086" xr:uid="{00000000-0005-0000-0000-00001F040000}"/>
    <cellStyle name="Total 2 2 34" xfId="1087" xr:uid="{00000000-0005-0000-0000-000020040000}"/>
    <cellStyle name="Total 2 2 4" xfId="1088" xr:uid="{00000000-0005-0000-0000-000021040000}"/>
    <cellStyle name="Total 2 2 5" xfId="1089" xr:uid="{00000000-0005-0000-0000-000022040000}"/>
    <cellStyle name="Total 2 2 6" xfId="1090" xr:uid="{00000000-0005-0000-0000-000023040000}"/>
    <cellStyle name="Total 2 2 7" xfId="1091" xr:uid="{00000000-0005-0000-0000-000024040000}"/>
    <cellStyle name="Total 2 2 8" xfId="1092" xr:uid="{00000000-0005-0000-0000-000025040000}"/>
    <cellStyle name="Total 2 2 9" xfId="1093" xr:uid="{00000000-0005-0000-0000-000026040000}"/>
    <cellStyle name="Warning Text 2" xfId="68" xr:uid="{00000000-0005-0000-0000-000028040000}"/>
    <cellStyle name="Warning Text 2 2" xfId="159" xr:uid="{00000000-0005-0000-0000-000029040000}"/>
    <cellStyle name="Акцент1" xfId="28" builtinId="29" customBuiltin="1"/>
    <cellStyle name="Акцент1 10" xfId="1094" xr:uid="{00000000-0005-0000-0000-00002A040000}"/>
    <cellStyle name="Акцент1 11" xfId="1095" xr:uid="{00000000-0005-0000-0000-00002B040000}"/>
    <cellStyle name="Акцент1 12" xfId="1096" xr:uid="{00000000-0005-0000-0000-00002C040000}"/>
    <cellStyle name="Акцент1 13" xfId="1097" xr:uid="{00000000-0005-0000-0000-00002D040000}"/>
    <cellStyle name="Акцент1 14" xfId="1098" xr:uid="{00000000-0005-0000-0000-00002E040000}"/>
    <cellStyle name="Акцент1 15" xfId="1099" xr:uid="{00000000-0005-0000-0000-00002F040000}"/>
    <cellStyle name="Акцент1 16" xfId="1100" xr:uid="{00000000-0005-0000-0000-000030040000}"/>
    <cellStyle name="Акцент1 17" xfId="1101" xr:uid="{00000000-0005-0000-0000-000031040000}"/>
    <cellStyle name="Акцент1 18" xfId="1102" xr:uid="{00000000-0005-0000-0000-000032040000}"/>
    <cellStyle name="Акцент1 19" xfId="1103" xr:uid="{00000000-0005-0000-0000-000033040000}"/>
    <cellStyle name="Акцент1 2" xfId="1104" xr:uid="{00000000-0005-0000-0000-000034040000}"/>
    <cellStyle name="Акцент1 20" xfId="1105" xr:uid="{00000000-0005-0000-0000-000035040000}"/>
    <cellStyle name="Акцент1 21" xfId="1106" xr:uid="{00000000-0005-0000-0000-000036040000}"/>
    <cellStyle name="Акцент1 22" xfId="1107" xr:uid="{00000000-0005-0000-0000-000037040000}"/>
    <cellStyle name="Акцент1 23" xfId="1108" xr:uid="{00000000-0005-0000-0000-000038040000}"/>
    <cellStyle name="Акцент1 24" xfId="1109" xr:uid="{00000000-0005-0000-0000-000039040000}"/>
    <cellStyle name="Акцент1 25" xfId="1110" xr:uid="{00000000-0005-0000-0000-00003A040000}"/>
    <cellStyle name="Акцент1 26" xfId="1111" xr:uid="{00000000-0005-0000-0000-00003B040000}"/>
    <cellStyle name="Акцент1 27" xfId="1112" xr:uid="{00000000-0005-0000-0000-00003C040000}"/>
    <cellStyle name="Акцент1 28" xfId="1113" xr:uid="{00000000-0005-0000-0000-00003D040000}"/>
    <cellStyle name="Акцент1 29" xfId="1114" xr:uid="{00000000-0005-0000-0000-00003E040000}"/>
    <cellStyle name="Акцент1 3" xfId="1115" xr:uid="{00000000-0005-0000-0000-00003F040000}"/>
    <cellStyle name="Акцент1 30" xfId="1116" xr:uid="{00000000-0005-0000-0000-000040040000}"/>
    <cellStyle name="Акцент1 31" xfId="1117" xr:uid="{00000000-0005-0000-0000-000041040000}"/>
    <cellStyle name="Акцент1 32" xfId="1118" xr:uid="{00000000-0005-0000-0000-000042040000}"/>
    <cellStyle name="Акцент1 33" xfId="1119" xr:uid="{00000000-0005-0000-0000-000043040000}"/>
    <cellStyle name="Акцент1 34" xfId="1120" xr:uid="{00000000-0005-0000-0000-000044040000}"/>
    <cellStyle name="Акцент1 35" xfId="1121" xr:uid="{00000000-0005-0000-0000-000045040000}"/>
    <cellStyle name="Акцент1 36" xfId="1122" xr:uid="{00000000-0005-0000-0000-000046040000}"/>
    <cellStyle name="Акцент1 4" xfId="1123" xr:uid="{00000000-0005-0000-0000-000047040000}"/>
    <cellStyle name="Акцент1 5" xfId="1124" xr:uid="{00000000-0005-0000-0000-000048040000}"/>
    <cellStyle name="Акцент1 6" xfId="1125" xr:uid="{00000000-0005-0000-0000-000049040000}"/>
    <cellStyle name="Акцент1 7" xfId="1126" xr:uid="{00000000-0005-0000-0000-00004A040000}"/>
    <cellStyle name="Акцент1 8" xfId="1127" xr:uid="{00000000-0005-0000-0000-00004B040000}"/>
    <cellStyle name="Акцент1 9" xfId="1128" xr:uid="{00000000-0005-0000-0000-00004C040000}"/>
    <cellStyle name="Акцент2" xfId="32" builtinId="33" customBuiltin="1"/>
    <cellStyle name="Акцент2 10" xfId="1129" xr:uid="{00000000-0005-0000-0000-00004D040000}"/>
    <cellStyle name="Акцент2 11" xfId="1130" xr:uid="{00000000-0005-0000-0000-00004E040000}"/>
    <cellStyle name="Акцент2 12" xfId="1131" xr:uid="{00000000-0005-0000-0000-00004F040000}"/>
    <cellStyle name="Акцент2 13" xfId="1132" xr:uid="{00000000-0005-0000-0000-000050040000}"/>
    <cellStyle name="Акцент2 14" xfId="1133" xr:uid="{00000000-0005-0000-0000-000051040000}"/>
    <cellStyle name="Акцент2 15" xfId="1134" xr:uid="{00000000-0005-0000-0000-000052040000}"/>
    <cellStyle name="Акцент2 16" xfId="1135" xr:uid="{00000000-0005-0000-0000-000053040000}"/>
    <cellStyle name="Акцент2 17" xfId="1136" xr:uid="{00000000-0005-0000-0000-000054040000}"/>
    <cellStyle name="Акцент2 18" xfId="1137" xr:uid="{00000000-0005-0000-0000-000055040000}"/>
    <cellStyle name="Акцент2 19" xfId="1138" xr:uid="{00000000-0005-0000-0000-000056040000}"/>
    <cellStyle name="Акцент2 2" xfId="1139" xr:uid="{00000000-0005-0000-0000-000057040000}"/>
    <cellStyle name="Акцент2 20" xfId="1140" xr:uid="{00000000-0005-0000-0000-000058040000}"/>
    <cellStyle name="Акцент2 21" xfId="1141" xr:uid="{00000000-0005-0000-0000-000059040000}"/>
    <cellStyle name="Акцент2 22" xfId="1142" xr:uid="{00000000-0005-0000-0000-00005A040000}"/>
    <cellStyle name="Акцент2 23" xfId="1143" xr:uid="{00000000-0005-0000-0000-00005B040000}"/>
    <cellStyle name="Акцент2 24" xfId="1144" xr:uid="{00000000-0005-0000-0000-00005C040000}"/>
    <cellStyle name="Акцент2 25" xfId="1145" xr:uid="{00000000-0005-0000-0000-00005D040000}"/>
    <cellStyle name="Акцент2 26" xfId="1146" xr:uid="{00000000-0005-0000-0000-00005E040000}"/>
    <cellStyle name="Акцент2 27" xfId="1147" xr:uid="{00000000-0005-0000-0000-00005F040000}"/>
    <cellStyle name="Акцент2 28" xfId="1148" xr:uid="{00000000-0005-0000-0000-000060040000}"/>
    <cellStyle name="Акцент2 29" xfId="1149" xr:uid="{00000000-0005-0000-0000-000061040000}"/>
    <cellStyle name="Акцент2 3" xfId="1150" xr:uid="{00000000-0005-0000-0000-000062040000}"/>
    <cellStyle name="Акцент2 30" xfId="1151" xr:uid="{00000000-0005-0000-0000-000063040000}"/>
    <cellStyle name="Акцент2 31" xfId="1152" xr:uid="{00000000-0005-0000-0000-000064040000}"/>
    <cellStyle name="Акцент2 32" xfId="1153" xr:uid="{00000000-0005-0000-0000-000065040000}"/>
    <cellStyle name="Акцент2 33" xfId="1154" xr:uid="{00000000-0005-0000-0000-000066040000}"/>
    <cellStyle name="Акцент2 34" xfId="1155" xr:uid="{00000000-0005-0000-0000-000067040000}"/>
    <cellStyle name="Акцент2 35" xfId="1156" xr:uid="{00000000-0005-0000-0000-000068040000}"/>
    <cellStyle name="Акцент2 36" xfId="1157" xr:uid="{00000000-0005-0000-0000-000069040000}"/>
    <cellStyle name="Акцент2 4" xfId="1158" xr:uid="{00000000-0005-0000-0000-00006A040000}"/>
    <cellStyle name="Акцент2 5" xfId="1159" xr:uid="{00000000-0005-0000-0000-00006B040000}"/>
    <cellStyle name="Акцент2 6" xfId="1160" xr:uid="{00000000-0005-0000-0000-00006C040000}"/>
    <cellStyle name="Акцент2 7" xfId="1161" xr:uid="{00000000-0005-0000-0000-00006D040000}"/>
    <cellStyle name="Акцент2 8" xfId="1162" xr:uid="{00000000-0005-0000-0000-00006E040000}"/>
    <cellStyle name="Акцент2 9" xfId="1163" xr:uid="{00000000-0005-0000-0000-00006F040000}"/>
    <cellStyle name="Акцент3" xfId="36" builtinId="37" customBuiltin="1"/>
    <cellStyle name="Акцент3 10" xfId="1164" xr:uid="{00000000-0005-0000-0000-000070040000}"/>
    <cellStyle name="Акцент3 11" xfId="1165" xr:uid="{00000000-0005-0000-0000-000071040000}"/>
    <cellStyle name="Акцент3 12" xfId="1166" xr:uid="{00000000-0005-0000-0000-000072040000}"/>
    <cellStyle name="Акцент3 13" xfId="1167" xr:uid="{00000000-0005-0000-0000-000073040000}"/>
    <cellStyle name="Акцент3 14" xfId="1168" xr:uid="{00000000-0005-0000-0000-000074040000}"/>
    <cellStyle name="Акцент3 15" xfId="1169" xr:uid="{00000000-0005-0000-0000-000075040000}"/>
    <cellStyle name="Акцент3 16" xfId="1170" xr:uid="{00000000-0005-0000-0000-000076040000}"/>
    <cellStyle name="Акцент3 17" xfId="1171" xr:uid="{00000000-0005-0000-0000-000077040000}"/>
    <cellStyle name="Акцент3 18" xfId="1172" xr:uid="{00000000-0005-0000-0000-000078040000}"/>
    <cellStyle name="Акцент3 19" xfId="1173" xr:uid="{00000000-0005-0000-0000-000079040000}"/>
    <cellStyle name="Акцент3 2" xfId="1174" xr:uid="{00000000-0005-0000-0000-00007A040000}"/>
    <cellStyle name="Акцент3 20" xfId="1175" xr:uid="{00000000-0005-0000-0000-00007B040000}"/>
    <cellStyle name="Акцент3 21" xfId="1176" xr:uid="{00000000-0005-0000-0000-00007C040000}"/>
    <cellStyle name="Акцент3 22" xfId="1177" xr:uid="{00000000-0005-0000-0000-00007D040000}"/>
    <cellStyle name="Акцент3 23" xfId="1178" xr:uid="{00000000-0005-0000-0000-00007E040000}"/>
    <cellStyle name="Акцент3 24" xfId="1179" xr:uid="{00000000-0005-0000-0000-00007F040000}"/>
    <cellStyle name="Акцент3 25" xfId="1180" xr:uid="{00000000-0005-0000-0000-000080040000}"/>
    <cellStyle name="Акцент3 26" xfId="1181" xr:uid="{00000000-0005-0000-0000-000081040000}"/>
    <cellStyle name="Акцент3 27" xfId="1182" xr:uid="{00000000-0005-0000-0000-000082040000}"/>
    <cellStyle name="Акцент3 28" xfId="1183" xr:uid="{00000000-0005-0000-0000-000083040000}"/>
    <cellStyle name="Акцент3 29" xfId="1184" xr:uid="{00000000-0005-0000-0000-000084040000}"/>
    <cellStyle name="Акцент3 3" xfId="1185" xr:uid="{00000000-0005-0000-0000-000085040000}"/>
    <cellStyle name="Акцент3 30" xfId="1186" xr:uid="{00000000-0005-0000-0000-000086040000}"/>
    <cellStyle name="Акцент3 31" xfId="1187" xr:uid="{00000000-0005-0000-0000-000087040000}"/>
    <cellStyle name="Акцент3 32" xfId="1188" xr:uid="{00000000-0005-0000-0000-000088040000}"/>
    <cellStyle name="Акцент3 33" xfId="1189" xr:uid="{00000000-0005-0000-0000-000089040000}"/>
    <cellStyle name="Акцент3 34" xfId="1190" xr:uid="{00000000-0005-0000-0000-00008A040000}"/>
    <cellStyle name="Акцент3 35" xfId="1191" xr:uid="{00000000-0005-0000-0000-00008B040000}"/>
    <cellStyle name="Акцент3 36" xfId="1192" xr:uid="{00000000-0005-0000-0000-00008C040000}"/>
    <cellStyle name="Акцент3 4" xfId="1193" xr:uid="{00000000-0005-0000-0000-00008D040000}"/>
    <cellStyle name="Акцент3 5" xfId="1194" xr:uid="{00000000-0005-0000-0000-00008E040000}"/>
    <cellStyle name="Акцент3 6" xfId="1195" xr:uid="{00000000-0005-0000-0000-00008F040000}"/>
    <cellStyle name="Акцент3 7" xfId="1196" xr:uid="{00000000-0005-0000-0000-000090040000}"/>
    <cellStyle name="Акцент3 8" xfId="1197" xr:uid="{00000000-0005-0000-0000-000091040000}"/>
    <cellStyle name="Акцент3 9" xfId="1198" xr:uid="{00000000-0005-0000-0000-000092040000}"/>
    <cellStyle name="Акцент4" xfId="40" builtinId="41" customBuiltin="1"/>
    <cellStyle name="Акцент4 10" xfId="1199" xr:uid="{00000000-0005-0000-0000-000093040000}"/>
    <cellStyle name="Акцент4 11" xfId="1200" xr:uid="{00000000-0005-0000-0000-000094040000}"/>
    <cellStyle name="Акцент4 12" xfId="1201" xr:uid="{00000000-0005-0000-0000-000095040000}"/>
    <cellStyle name="Акцент4 13" xfId="1202" xr:uid="{00000000-0005-0000-0000-000096040000}"/>
    <cellStyle name="Акцент4 14" xfId="1203" xr:uid="{00000000-0005-0000-0000-000097040000}"/>
    <cellStyle name="Акцент4 15" xfId="1204" xr:uid="{00000000-0005-0000-0000-000098040000}"/>
    <cellStyle name="Акцент4 16" xfId="1205" xr:uid="{00000000-0005-0000-0000-000099040000}"/>
    <cellStyle name="Акцент4 17" xfId="1206" xr:uid="{00000000-0005-0000-0000-00009A040000}"/>
    <cellStyle name="Акцент4 18" xfId="1207" xr:uid="{00000000-0005-0000-0000-00009B040000}"/>
    <cellStyle name="Акцент4 19" xfId="1208" xr:uid="{00000000-0005-0000-0000-00009C040000}"/>
    <cellStyle name="Акцент4 2" xfId="1209" xr:uid="{00000000-0005-0000-0000-00009D040000}"/>
    <cellStyle name="Акцент4 20" xfId="1210" xr:uid="{00000000-0005-0000-0000-00009E040000}"/>
    <cellStyle name="Акцент4 21" xfId="1211" xr:uid="{00000000-0005-0000-0000-00009F040000}"/>
    <cellStyle name="Акцент4 22" xfId="1212" xr:uid="{00000000-0005-0000-0000-0000A0040000}"/>
    <cellStyle name="Акцент4 23" xfId="1213" xr:uid="{00000000-0005-0000-0000-0000A1040000}"/>
    <cellStyle name="Акцент4 24" xfId="1214" xr:uid="{00000000-0005-0000-0000-0000A2040000}"/>
    <cellStyle name="Акцент4 25" xfId="1215" xr:uid="{00000000-0005-0000-0000-0000A3040000}"/>
    <cellStyle name="Акцент4 26" xfId="1216" xr:uid="{00000000-0005-0000-0000-0000A4040000}"/>
    <cellStyle name="Акцент4 27" xfId="1217" xr:uid="{00000000-0005-0000-0000-0000A5040000}"/>
    <cellStyle name="Акцент4 28" xfId="1218" xr:uid="{00000000-0005-0000-0000-0000A6040000}"/>
    <cellStyle name="Акцент4 29" xfId="1219" xr:uid="{00000000-0005-0000-0000-0000A7040000}"/>
    <cellStyle name="Акцент4 3" xfId="1220" xr:uid="{00000000-0005-0000-0000-0000A8040000}"/>
    <cellStyle name="Акцент4 30" xfId="1221" xr:uid="{00000000-0005-0000-0000-0000A9040000}"/>
    <cellStyle name="Акцент4 31" xfId="1222" xr:uid="{00000000-0005-0000-0000-0000AA040000}"/>
    <cellStyle name="Акцент4 32" xfId="1223" xr:uid="{00000000-0005-0000-0000-0000AB040000}"/>
    <cellStyle name="Акцент4 33" xfId="1224" xr:uid="{00000000-0005-0000-0000-0000AC040000}"/>
    <cellStyle name="Акцент4 34" xfId="1225" xr:uid="{00000000-0005-0000-0000-0000AD040000}"/>
    <cellStyle name="Акцент4 35" xfId="1226" xr:uid="{00000000-0005-0000-0000-0000AE040000}"/>
    <cellStyle name="Акцент4 36" xfId="1227" xr:uid="{00000000-0005-0000-0000-0000AF040000}"/>
    <cellStyle name="Акцент4 4" xfId="1228" xr:uid="{00000000-0005-0000-0000-0000B0040000}"/>
    <cellStyle name="Акцент4 5" xfId="1229" xr:uid="{00000000-0005-0000-0000-0000B1040000}"/>
    <cellStyle name="Акцент4 6" xfId="1230" xr:uid="{00000000-0005-0000-0000-0000B2040000}"/>
    <cellStyle name="Акцент4 7" xfId="1231" xr:uid="{00000000-0005-0000-0000-0000B3040000}"/>
    <cellStyle name="Акцент4 8" xfId="1232" xr:uid="{00000000-0005-0000-0000-0000B4040000}"/>
    <cellStyle name="Акцент4 9" xfId="1233" xr:uid="{00000000-0005-0000-0000-0000B5040000}"/>
    <cellStyle name="Акцент5" xfId="44" builtinId="45" customBuiltin="1"/>
    <cellStyle name="Акцент5 10" xfId="1234" xr:uid="{00000000-0005-0000-0000-0000B6040000}"/>
    <cellStyle name="Акцент5 11" xfId="1235" xr:uid="{00000000-0005-0000-0000-0000B7040000}"/>
    <cellStyle name="Акцент5 12" xfId="1236" xr:uid="{00000000-0005-0000-0000-0000B8040000}"/>
    <cellStyle name="Акцент5 13" xfId="1237" xr:uid="{00000000-0005-0000-0000-0000B9040000}"/>
    <cellStyle name="Акцент5 14" xfId="1238" xr:uid="{00000000-0005-0000-0000-0000BA040000}"/>
    <cellStyle name="Акцент5 15" xfId="1239" xr:uid="{00000000-0005-0000-0000-0000BB040000}"/>
    <cellStyle name="Акцент5 16" xfId="1240" xr:uid="{00000000-0005-0000-0000-0000BC040000}"/>
    <cellStyle name="Акцент5 17" xfId="1241" xr:uid="{00000000-0005-0000-0000-0000BD040000}"/>
    <cellStyle name="Акцент5 18" xfId="1242" xr:uid="{00000000-0005-0000-0000-0000BE040000}"/>
    <cellStyle name="Акцент5 19" xfId="1243" xr:uid="{00000000-0005-0000-0000-0000BF040000}"/>
    <cellStyle name="Акцент5 2" xfId="1244" xr:uid="{00000000-0005-0000-0000-0000C0040000}"/>
    <cellStyle name="Акцент5 20" xfId="1245" xr:uid="{00000000-0005-0000-0000-0000C1040000}"/>
    <cellStyle name="Акцент5 21" xfId="1246" xr:uid="{00000000-0005-0000-0000-0000C2040000}"/>
    <cellStyle name="Акцент5 22" xfId="1247" xr:uid="{00000000-0005-0000-0000-0000C3040000}"/>
    <cellStyle name="Акцент5 23" xfId="1248" xr:uid="{00000000-0005-0000-0000-0000C4040000}"/>
    <cellStyle name="Акцент5 24" xfId="1249" xr:uid="{00000000-0005-0000-0000-0000C5040000}"/>
    <cellStyle name="Акцент5 25" xfId="1250" xr:uid="{00000000-0005-0000-0000-0000C6040000}"/>
    <cellStyle name="Акцент5 26" xfId="1251" xr:uid="{00000000-0005-0000-0000-0000C7040000}"/>
    <cellStyle name="Акцент5 27" xfId="1252" xr:uid="{00000000-0005-0000-0000-0000C8040000}"/>
    <cellStyle name="Акцент5 28" xfId="1253" xr:uid="{00000000-0005-0000-0000-0000C9040000}"/>
    <cellStyle name="Акцент5 29" xfId="1254" xr:uid="{00000000-0005-0000-0000-0000CA040000}"/>
    <cellStyle name="Акцент5 3" xfId="1255" xr:uid="{00000000-0005-0000-0000-0000CB040000}"/>
    <cellStyle name="Акцент5 30" xfId="1256" xr:uid="{00000000-0005-0000-0000-0000CC040000}"/>
    <cellStyle name="Акцент5 31" xfId="1257" xr:uid="{00000000-0005-0000-0000-0000CD040000}"/>
    <cellStyle name="Акцент5 32" xfId="1258" xr:uid="{00000000-0005-0000-0000-0000CE040000}"/>
    <cellStyle name="Акцент5 33" xfId="1259" xr:uid="{00000000-0005-0000-0000-0000CF040000}"/>
    <cellStyle name="Акцент5 34" xfId="1260" xr:uid="{00000000-0005-0000-0000-0000D0040000}"/>
    <cellStyle name="Акцент5 35" xfId="1261" xr:uid="{00000000-0005-0000-0000-0000D1040000}"/>
    <cellStyle name="Акцент5 36" xfId="1262" xr:uid="{00000000-0005-0000-0000-0000D2040000}"/>
    <cellStyle name="Акцент5 4" xfId="1263" xr:uid="{00000000-0005-0000-0000-0000D3040000}"/>
    <cellStyle name="Акцент5 5" xfId="1264" xr:uid="{00000000-0005-0000-0000-0000D4040000}"/>
    <cellStyle name="Акцент5 6" xfId="1265" xr:uid="{00000000-0005-0000-0000-0000D5040000}"/>
    <cellStyle name="Акцент5 7" xfId="1266" xr:uid="{00000000-0005-0000-0000-0000D6040000}"/>
    <cellStyle name="Акцент5 8" xfId="1267" xr:uid="{00000000-0005-0000-0000-0000D7040000}"/>
    <cellStyle name="Акцент5 9" xfId="1268" xr:uid="{00000000-0005-0000-0000-0000D8040000}"/>
    <cellStyle name="Акцент6" xfId="48" builtinId="49" customBuiltin="1"/>
    <cellStyle name="Акцент6 10" xfId="1269" xr:uid="{00000000-0005-0000-0000-0000D9040000}"/>
    <cellStyle name="Акцент6 11" xfId="1270" xr:uid="{00000000-0005-0000-0000-0000DA040000}"/>
    <cellStyle name="Акцент6 12" xfId="1271" xr:uid="{00000000-0005-0000-0000-0000DB040000}"/>
    <cellStyle name="Акцент6 13" xfId="1272" xr:uid="{00000000-0005-0000-0000-0000DC040000}"/>
    <cellStyle name="Акцент6 14" xfId="1273" xr:uid="{00000000-0005-0000-0000-0000DD040000}"/>
    <cellStyle name="Акцент6 15" xfId="1274" xr:uid="{00000000-0005-0000-0000-0000DE040000}"/>
    <cellStyle name="Акцент6 16" xfId="1275" xr:uid="{00000000-0005-0000-0000-0000DF040000}"/>
    <cellStyle name="Акцент6 17" xfId="1276" xr:uid="{00000000-0005-0000-0000-0000E0040000}"/>
    <cellStyle name="Акцент6 18" xfId="1277" xr:uid="{00000000-0005-0000-0000-0000E1040000}"/>
    <cellStyle name="Акцент6 19" xfId="1278" xr:uid="{00000000-0005-0000-0000-0000E2040000}"/>
    <cellStyle name="Акцент6 2" xfId="1279" xr:uid="{00000000-0005-0000-0000-0000E3040000}"/>
    <cellStyle name="Акцент6 20" xfId="1280" xr:uid="{00000000-0005-0000-0000-0000E4040000}"/>
    <cellStyle name="Акцент6 21" xfId="1281" xr:uid="{00000000-0005-0000-0000-0000E5040000}"/>
    <cellStyle name="Акцент6 22" xfId="1282" xr:uid="{00000000-0005-0000-0000-0000E6040000}"/>
    <cellStyle name="Акцент6 23" xfId="1283" xr:uid="{00000000-0005-0000-0000-0000E7040000}"/>
    <cellStyle name="Акцент6 24" xfId="1284" xr:uid="{00000000-0005-0000-0000-0000E8040000}"/>
    <cellStyle name="Акцент6 25" xfId="1285" xr:uid="{00000000-0005-0000-0000-0000E9040000}"/>
    <cellStyle name="Акцент6 26" xfId="1286" xr:uid="{00000000-0005-0000-0000-0000EA040000}"/>
    <cellStyle name="Акцент6 27" xfId="1287" xr:uid="{00000000-0005-0000-0000-0000EB040000}"/>
    <cellStyle name="Акцент6 28" xfId="1288" xr:uid="{00000000-0005-0000-0000-0000EC040000}"/>
    <cellStyle name="Акцент6 29" xfId="1289" xr:uid="{00000000-0005-0000-0000-0000ED040000}"/>
    <cellStyle name="Акцент6 3" xfId="1290" xr:uid="{00000000-0005-0000-0000-0000EE040000}"/>
    <cellStyle name="Акцент6 30" xfId="1291" xr:uid="{00000000-0005-0000-0000-0000EF040000}"/>
    <cellStyle name="Акцент6 31" xfId="1292" xr:uid="{00000000-0005-0000-0000-0000F0040000}"/>
    <cellStyle name="Акцент6 32" xfId="1293" xr:uid="{00000000-0005-0000-0000-0000F1040000}"/>
    <cellStyle name="Акцент6 33" xfId="1294" xr:uid="{00000000-0005-0000-0000-0000F2040000}"/>
    <cellStyle name="Акцент6 34" xfId="1295" xr:uid="{00000000-0005-0000-0000-0000F3040000}"/>
    <cellStyle name="Акцент6 35" xfId="1296" xr:uid="{00000000-0005-0000-0000-0000F4040000}"/>
    <cellStyle name="Акцент6 36" xfId="1297" xr:uid="{00000000-0005-0000-0000-0000F5040000}"/>
    <cellStyle name="Акцент6 4" xfId="1298" xr:uid="{00000000-0005-0000-0000-0000F6040000}"/>
    <cellStyle name="Акцент6 5" xfId="1299" xr:uid="{00000000-0005-0000-0000-0000F7040000}"/>
    <cellStyle name="Акцент6 6" xfId="1300" xr:uid="{00000000-0005-0000-0000-0000F8040000}"/>
    <cellStyle name="Акцент6 7" xfId="1301" xr:uid="{00000000-0005-0000-0000-0000F9040000}"/>
    <cellStyle name="Акцент6 8" xfId="1302" xr:uid="{00000000-0005-0000-0000-0000FA040000}"/>
    <cellStyle name="Акцент6 9" xfId="1303" xr:uid="{00000000-0005-0000-0000-0000FB040000}"/>
    <cellStyle name="Беззащитный" xfId="272" xr:uid="{00000000-0005-0000-0000-0000FC040000}"/>
    <cellStyle name="Ввод " xfId="19" builtinId="20" customBuiltin="1"/>
    <cellStyle name="Ввод  10" xfId="1304" xr:uid="{00000000-0005-0000-0000-0000FD040000}"/>
    <cellStyle name="Ввод  11" xfId="1305" xr:uid="{00000000-0005-0000-0000-0000FE040000}"/>
    <cellStyle name="Ввод  12" xfId="1306" xr:uid="{00000000-0005-0000-0000-0000FF040000}"/>
    <cellStyle name="Ввод  13" xfId="1307" xr:uid="{00000000-0005-0000-0000-000000050000}"/>
    <cellStyle name="Ввод  14" xfId="1308" xr:uid="{00000000-0005-0000-0000-000001050000}"/>
    <cellStyle name="Ввод  15" xfId="1309" xr:uid="{00000000-0005-0000-0000-000002050000}"/>
    <cellStyle name="Ввод  16" xfId="1310" xr:uid="{00000000-0005-0000-0000-000003050000}"/>
    <cellStyle name="Ввод  17" xfId="1311" xr:uid="{00000000-0005-0000-0000-000004050000}"/>
    <cellStyle name="Ввод  18" xfId="1312" xr:uid="{00000000-0005-0000-0000-000005050000}"/>
    <cellStyle name="Ввод  19" xfId="1313" xr:uid="{00000000-0005-0000-0000-000006050000}"/>
    <cellStyle name="Ввод  2" xfId="1314" xr:uid="{00000000-0005-0000-0000-000007050000}"/>
    <cellStyle name="Ввод  20" xfId="1315" xr:uid="{00000000-0005-0000-0000-000008050000}"/>
    <cellStyle name="Ввод  21" xfId="1316" xr:uid="{00000000-0005-0000-0000-000009050000}"/>
    <cellStyle name="Ввод  22" xfId="1317" xr:uid="{00000000-0005-0000-0000-00000A050000}"/>
    <cellStyle name="Ввод  23" xfId="1318" xr:uid="{00000000-0005-0000-0000-00000B050000}"/>
    <cellStyle name="Ввод  24" xfId="1319" xr:uid="{00000000-0005-0000-0000-00000C050000}"/>
    <cellStyle name="Ввод  25" xfId="1320" xr:uid="{00000000-0005-0000-0000-00000D050000}"/>
    <cellStyle name="Ввод  26" xfId="1321" xr:uid="{00000000-0005-0000-0000-00000E050000}"/>
    <cellStyle name="Ввод  27" xfId="1322" xr:uid="{00000000-0005-0000-0000-00000F050000}"/>
    <cellStyle name="Ввод  28" xfId="1323" xr:uid="{00000000-0005-0000-0000-000010050000}"/>
    <cellStyle name="Ввод  29" xfId="1324" xr:uid="{00000000-0005-0000-0000-000011050000}"/>
    <cellStyle name="Ввод  3" xfId="1325" xr:uid="{00000000-0005-0000-0000-000012050000}"/>
    <cellStyle name="Ввод  30" xfId="1326" xr:uid="{00000000-0005-0000-0000-000013050000}"/>
    <cellStyle name="Ввод  31" xfId="1327" xr:uid="{00000000-0005-0000-0000-000014050000}"/>
    <cellStyle name="Ввод  32" xfId="1328" xr:uid="{00000000-0005-0000-0000-000015050000}"/>
    <cellStyle name="Ввод  33" xfId="1329" xr:uid="{00000000-0005-0000-0000-000016050000}"/>
    <cellStyle name="Ввод  34" xfId="1330" xr:uid="{00000000-0005-0000-0000-000017050000}"/>
    <cellStyle name="Ввод  35" xfId="1331" xr:uid="{00000000-0005-0000-0000-000018050000}"/>
    <cellStyle name="Ввод  36" xfId="1332" xr:uid="{00000000-0005-0000-0000-000019050000}"/>
    <cellStyle name="Ввод  4" xfId="1333" xr:uid="{00000000-0005-0000-0000-00001A050000}"/>
    <cellStyle name="Ввод  5" xfId="1334" xr:uid="{00000000-0005-0000-0000-00001B050000}"/>
    <cellStyle name="Ввод  6" xfId="1335" xr:uid="{00000000-0005-0000-0000-00001C050000}"/>
    <cellStyle name="Ввод  7" xfId="1336" xr:uid="{00000000-0005-0000-0000-00001D050000}"/>
    <cellStyle name="Ввод  8" xfId="1337" xr:uid="{00000000-0005-0000-0000-00001E050000}"/>
    <cellStyle name="Ввод  9" xfId="1338" xr:uid="{00000000-0005-0000-0000-00001F050000}"/>
    <cellStyle name="Вывод" xfId="20" builtinId="21" customBuiltin="1"/>
    <cellStyle name="Вывод 10" xfId="1339" xr:uid="{00000000-0005-0000-0000-000020050000}"/>
    <cellStyle name="Вывод 11" xfId="1340" xr:uid="{00000000-0005-0000-0000-000021050000}"/>
    <cellStyle name="Вывод 12" xfId="1341" xr:uid="{00000000-0005-0000-0000-000022050000}"/>
    <cellStyle name="Вывод 13" xfId="1342" xr:uid="{00000000-0005-0000-0000-000023050000}"/>
    <cellStyle name="Вывод 14" xfId="1343" xr:uid="{00000000-0005-0000-0000-000024050000}"/>
    <cellStyle name="Вывод 15" xfId="1344" xr:uid="{00000000-0005-0000-0000-000025050000}"/>
    <cellStyle name="Вывод 16" xfId="1345" xr:uid="{00000000-0005-0000-0000-000026050000}"/>
    <cellStyle name="Вывод 17" xfId="1346" xr:uid="{00000000-0005-0000-0000-000027050000}"/>
    <cellStyle name="Вывод 18" xfId="1347" xr:uid="{00000000-0005-0000-0000-000028050000}"/>
    <cellStyle name="Вывод 19" xfId="1348" xr:uid="{00000000-0005-0000-0000-000029050000}"/>
    <cellStyle name="Вывод 2" xfId="1349" xr:uid="{00000000-0005-0000-0000-00002A050000}"/>
    <cellStyle name="Вывод 20" xfId="1350" xr:uid="{00000000-0005-0000-0000-00002B050000}"/>
    <cellStyle name="Вывод 21" xfId="1351" xr:uid="{00000000-0005-0000-0000-00002C050000}"/>
    <cellStyle name="Вывод 22" xfId="1352" xr:uid="{00000000-0005-0000-0000-00002D050000}"/>
    <cellStyle name="Вывод 23" xfId="1353" xr:uid="{00000000-0005-0000-0000-00002E050000}"/>
    <cellStyle name="Вывод 24" xfId="1354" xr:uid="{00000000-0005-0000-0000-00002F050000}"/>
    <cellStyle name="Вывод 25" xfId="1355" xr:uid="{00000000-0005-0000-0000-000030050000}"/>
    <cellStyle name="Вывод 26" xfId="1356" xr:uid="{00000000-0005-0000-0000-000031050000}"/>
    <cellStyle name="Вывод 27" xfId="1357" xr:uid="{00000000-0005-0000-0000-000032050000}"/>
    <cellStyle name="Вывод 28" xfId="1358" xr:uid="{00000000-0005-0000-0000-000033050000}"/>
    <cellStyle name="Вывод 29" xfId="1359" xr:uid="{00000000-0005-0000-0000-000034050000}"/>
    <cellStyle name="Вывод 3" xfId="1360" xr:uid="{00000000-0005-0000-0000-000035050000}"/>
    <cellStyle name="Вывод 30" xfId="1361" xr:uid="{00000000-0005-0000-0000-000036050000}"/>
    <cellStyle name="Вывод 31" xfId="1362" xr:uid="{00000000-0005-0000-0000-000037050000}"/>
    <cellStyle name="Вывод 32" xfId="1363" xr:uid="{00000000-0005-0000-0000-000038050000}"/>
    <cellStyle name="Вывод 33" xfId="1364" xr:uid="{00000000-0005-0000-0000-000039050000}"/>
    <cellStyle name="Вывод 34" xfId="1365" xr:uid="{00000000-0005-0000-0000-00003A050000}"/>
    <cellStyle name="Вывод 35" xfId="1366" xr:uid="{00000000-0005-0000-0000-00003B050000}"/>
    <cellStyle name="Вывод 36" xfId="1367" xr:uid="{00000000-0005-0000-0000-00003C050000}"/>
    <cellStyle name="Вывод 4" xfId="1368" xr:uid="{00000000-0005-0000-0000-00003D050000}"/>
    <cellStyle name="Вывод 5" xfId="1369" xr:uid="{00000000-0005-0000-0000-00003E050000}"/>
    <cellStyle name="Вывод 6" xfId="1370" xr:uid="{00000000-0005-0000-0000-00003F050000}"/>
    <cellStyle name="Вывод 7" xfId="1371" xr:uid="{00000000-0005-0000-0000-000040050000}"/>
    <cellStyle name="Вывод 8" xfId="1372" xr:uid="{00000000-0005-0000-0000-000041050000}"/>
    <cellStyle name="Вывод 9" xfId="1373" xr:uid="{00000000-0005-0000-0000-000042050000}"/>
    <cellStyle name="Вычисление" xfId="21" builtinId="22" customBuiltin="1"/>
    <cellStyle name="Вычисление 10" xfId="1374" xr:uid="{00000000-0005-0000-0000-000043050000}"/>
    <cellStyle name="Вычисление 11" xfId="1375" xr:uid="{00000000-0005-0000-0000-000044050000}"/>
    <cellStyle name="Вычисление 12" xfId="1376" xr:uid="{00000000-0005-0000-0000-000045050000}"/>
    <cellStyle name="Вычисление 13" xfId="1377" xr:uid="{00000000-0005-0000-0000-000046050000}"/>
    <cellStyle name="Вычисление 14" xfId="1378" xr:uid="{00000000-0005-0000-0000-000047050000}"/>
    <cellStyle name="Вычисление 15" xfId="1379" xr:uid="{00000000-0005-0000-0000-000048050000}"/>
    <cellStyle name="Вычисление 16" xfId="1380" xr:uid="{00000000-0005-0000-0000-000049050000}"/>
    <cellStyle name="Вычисление 17" xfId="1381" xr:uid="{00000000-0005-0000-0000-00004A050000}"/>
    <cellStyle name="Вычисление 18" xfId="1382" xr:uid="{00000000-0005-0000-0000-00004B050000}"/>
    <cellStyle name="Вычисление 19" xfId="1383" xr:uid="{00000000-0005-0000-0000-00004C050000}"/>
    <cellStyle name="Вычисление 2" xfId="1384" xr:uid="{00000000-0005-0000-0000-00004D050000}"/>
    <cellStyle name="Вычисление 20" xfId="1385" xr:uid="{00000000-0005-0000-0000-00004E050000}"/>
    <cellStyle name="Вычисление 21" xfId="1386" xr:uid="{00000000-0005-0000-0000-00004F050000}"/>
    <cellStyle name="Вычисление 22" xfId="1387" xr:uid="{00000000-0005-0000-0000-000050050000}"/>
    <cellStyle name="Вычисление 23" xfId="1388" xr:uid="{00000000-0005-0000-0000-000051050000}"/>
    <cellStyle name="Вычисление 24" xfId="1389" xr:uid="{00000000-0005-0000-0000-000052050000}"/>
    <cellStyle name="Вычисление 25" xfId="1390" xr:uid="{00000000-0005-0000-0000-000053050000}"/>
    <cellStyle name="Вычисление 26" xfId="1391" xr:uid="{00000000-0005-0000-0000-000054050000}"/>
    <cellStyle name="Вычисление 27" xfId="1392" xr:uid="{00000000-0005-0000-0000-000055050000}"/>
    <cellStyle name="Вычисление 28" xfId="1393" xr:uid="{00000000-0005-0000-0000-000056050000}"/>
    <cellStyle name="Вычисление 29" xfId="1394" xr:uid="{00000000-0005-0000-0000-000057050000}"/>
    <cellStyle name="Вычисление 3" xfId="1395" xr:uid="{00000000-0005-0000-0000-000058050000}"/>
    <cellStyle name="Вычисление 30" xfId="1396" xr:uid="{00000000-0005-0000-0000-000059050000}"/>
    <cellStyle name="Вычисление 31" xfId="1397" xr:uid="{00000000-0005-0000-0000-00005A050000}"/>
    <cellStyle name="Вычисление 32" xfId="1398" xr:uid="{00000000-0005-0000-0000-00005B050000}"/>
    <cellStyle name="Вычисление 33" xfId="1399" xr:uid="{00000000-0005-0000-0000-00005C050000}"/>
    <cellStyle name="Вычисление 34" xfId="1400" xr:uid="{00000000-0005-0000-0000-00005D050000}"/>
    <cellStyle name="Вычисление 35" xfId="1401" xr:uid="{00000000-0005-0000-0000-00005E050000}"/>
    <cellStyle name="Вычисление 36" xfId="1402" xr:uid="{00000000-0005-0000-0000-00005F050000}"/>
    <cellStyle name="Вычисление 4" xfId="1403" xr:uid="{00000000-0005-0000-0000-000060050000}"/>
    <cellStyle name="Вычисление 5" xfId="1404" xr:uid="{00000000-0005-0000-0000-000061050000}"/>
    <cellStyle name="Вычисление 6" xfId="1405" xr:uid="{00000000-0005-0000-0000-000062050000}"/>
    <cellStyle name="Вычисление 7" xfId="1406" xr:uid="{00000000-0005-0000-0000-000063050000}"/>
    <cellStyle name="Вычисление 8" xfId="1407" xr:uid="{00000000-0005-0000-0000-000064050000}"/>
    <cellStyle name="Вычисление 9" xfId="1408" xr:uid="{00000000-0005-0000-0000-000065050000}"/>
    <cellStyle name="Заголовок 1" xfId="12" builtinId="16" customBuiltin="1"/>
    <cellStyle name="Заголовок 1 10" xfId="1409" xr:uid="{00000000-0005-0000-0000-000066050000}"/>
    <cellStyle name="Заголовок 1 11" xfId="1410" xr:uid="{00000000-0005-0000-0000-000067050000}"/>
    <cellStyle name="Заголовок 1 12" xfId="1411" xr:uid="{00000000-0005-0000-0000-000068050000}"/>
    <cellStyle name="Заголовок 1 13" xfId="1412" xr:uid="{00000000-0005-0000-0000-000069050000}"/>
    <cellStyle name="Заголовок 1 14" xfId="1413" xr:uid="{00000000-0005-0000-0000-00006A050000}"/>
    <cellStyle name="Заголовок 1 15" xfId="1414" xr:uid="{00000000-0005-0000-0000-00006B050000}"/>
    <cellStyle name="Заголовок 1 16" xfId="1415" xr:uid="{00000000-0005-0000-0000-00006C050000}"/>
    <cellStyle name="Заголовок 1 17" xfId="1416" xr:uid="{00000000-0005-0000-0000-00006D050000}"/>
    <cellStyle name="Заголовок 1 18" xfId="1417" xr:uid="{00000000-0005-0000-0000-00006E050000}"/>
    <cellStyle name="Заголовок 1 19" xfId="1418" xr:uid="{00000000-0005-0000-0000-00006F050000}"/>
    <cellStyle name="Заголовок 1 2" xfId="1419" xr:uid="{00000000-0005-0000-0000-000070050000}"/>
    <cellStyle name="Заголовок 1 20" xfId="1420" xr:uid="{00000000-0005-0000-0000-000071050000}"/>
    <cellStyle name="Заголовок 1 21" xfId="1421" xr:uid="{00000000-0005-0000-0000-000072050000}"/>
    <cellStyle name="Заголовок 1 22" xfId="1422" xr:uid="{00000000-0005-0000-0000-000073050000}"/>
    <cellStyle name="Заголовок 1 23" xfId="1423" xr:uid="{00000000-0005-0000-0000-000074050000}"/>
    <cellStyle name="Заголовок 1 24" xfId="1424" xr:uid="{00000000-0005-0000-0000-000075050000}"/>
    <cellStyle name="Заголовок 1 25" xfId="1425" xr:uid="{00000000-0005-0000-0000-000076050000}"/>
    <cellStyle name="Заголовок 1 26" xfId="1426" xr:uid="{00000000-0005-0000-0000-000077050000}"/>
    <cellStyle name="Заголовок 1 27" xfId="1427" xr:uid="{00000000-0005-0000-0000-000078050000}"/>
    <cellStyle name="Заголовок 1 28" xfId="1428" xr:uid="{00000000-0005-0000-0000-000079050000}"/>
    <cellStyle name="Заголовок 1 29" xfId="1429" xr:uid="{00000000-0005-0000-0000-00007A050000}"/>
    <cellStyle name="Заголовок 1 3" xfId="1430" xr:uid="{00000000-0005-0000-0000-00007B050000}"/>
    <cellStyle name="Заголовок 1 30" xfId="1431" xr:uid="{00000000-0005-0000-0000-00007C050000}"/>
    <cellStyle name="Заголовок 1 31" xfId="1432" xr:uid="{00000000-0005-0000-0000-00007D050000}"/>
    <cellStyle name="Заголовок 1 32" xfId="1433" xr:uid="{00000000-0005-0000-0000-00007E050000}"/>
    <cellStyle name="Заголовок 1 33" xfId="1434" xr:uid="{00000000-0005-0000-0000-00007F050000}"/>
    <cellStyle name="Заголовок 1 34" xfId="1435" xr:uid="{00000000-0005-0000-0000-000080050000}"/>
    <cellStyle name="Заголовок 1 35" xfId="1436" xr:uid="{00000000-0005-0000-0000-000081050000}"/>
    <cellStyle name="Заголовок 1 36" xfId="1437" xr:uid="{00000000-0005-0000-0000-000082050000}"/>
    <cellStyle name="Заголовок 1 4" xfId="1438" xr:uid="{00000000-0005-0000-0000-000083050000}"/>
    <cellStyle name="Заголовок 1 5" xfId="1439" xr:uid="{00000000-0005-0000-0000-000084050000}"/>
    <cellStyle name="Заголовок 1 6" xfId="1440" xr:uid="{00000000-0005-0000-0000-000085050000}"/>
    <cellStyle name="Заголовок 1 7" xfId="1441" xr:uid="{00000000-0005-0000-0000-000086050000}"/>
    <cellStyle name="Заголовок 1 8" xfId="1442" xr:uid="{00000000-0005-0000-0000-000087050000}"/>
    <cellStyle name="Заголовок 1 9" xfId="1443" xr:uid="{00000000-0005-0000-0000-000088050000}"/>
    <cellStyle name="Заголовок 2" xfId="13" builtinId="17" customBuiltin="1"/>
    <cellStyle name="Заголовок 2 10" xfId="1444" xr:uid="{00000000-0005-0000-0000-000089050000}"/>
    <cellStyle name="Заголовок 2 11" xfId="1445" xr:uid="{00000000-0005-0000-0000-00008A050000}"/>
    <cellStyle name="Заголовок 2 12" xfId="1446" xr:uid="{00000000-0005-0000-0000-00008B050000}"/>
    <cellStyle name="Заголовок 2 13" xfId="1447" xr:uid="{00000000-0005-0000-0000-00008C050000}"/>
    <cellStyle name="Заголовок 2 14" xfId="1448" xr:uid="{00000000-0005-0000-0000-00008D050000}"/>
    <cellStyle name="Заголовок 2 15" xfId="1449" xr:uid="{00000000-0005-0000-0000-00008E050000}"/>
    <cellStyle name="Заголовок 2 16" xfId="1450" xr:uid="{00000000-0005-0000-0000-00008F050000}"/>
    <cellStyle name="Заголовок 2 17" xfId="1451" xr:uid="{00000000-0005-0000-0000-000090050000}"/>
    <cellStyle name="Заголовок 2 18" xfId="1452" xr:uid="{00000000-0005-0000-0000-000091050000}"/>
    <cellStyle name="Заголовок 2 19" xfId="1453" xr:uid="{00000000-0005-0000-0000-000092050000}"/>
    <cellStyle name="Заголовок 2 2" xfId="1454" xr:uid="{00000000-0005-0000-0000-000093050000}"/>
    <cellStyle name="Заголовок 2 20" xfId="1455" xr:uid="{00000000-0005-0000-0000-000094050000}"/>
    <cellStyle name="Заголовок 2 21" xfId="1456" xr:uid="{00000000-0005-0000-0000-000095050000}"/>
    <cellStyle name="Заголовок 2 22" xfId="1457" xr:uid="{00000000-0005-0000-0000-000096050000}"/>
    <cellStyle name="Заголовок 2 23" xfId="1458" xr:uid="{00000000-0005-0000-0000-000097050000}"/>
    <cellStyle name="Заголовок 2 24" xfId="1459" xr:uid="{00000000-0005-0000-0000-000098050000}"/>
    <cellStyle name="Заголовок 2 25" xfId="1460" xr:uid="{00000000-0005-0000-0000-000099050000}"/>
    <cellStyle name="Заголовок 2 26" xfId="1461" xr:uid="{00000000-0005-0000-0000-00009A050000}"/>
    <cellStyle name="Заголовок 2 27" xfId="1462" xr:uid="{00000000-0005-0000-0000-00009B050000}"/>
    <cellStyle name="Заголовок 2 28" xfId="1463" xr:uid="{00000000-0005-0000-0000-00009C050000}"/>
    <cellStyle name="Заголовок 2 29" xfId="1464" xr:uid="{00000000-0005-0000-0000-00009D050000}"/>
    <cellStyle name="Заголовок 2 3" xfId="1465" xr:uid="{00000000-0005-0000-0000-00009E050000}"/>
    <cellStyle name="Заголовок 2 30" xfId="1466" xr:uid="{00000000-0005-0000-0000-00009F050000}"/>
    <cellStyle name="Заголовок 2 31" xfId="1467" xr:uid="{00000000-0005-0000-0000-0000A0050000}"/>
    <cellStyle name="Заголовок 2 32" xfId="1468" xr:uid="{00000000-0005-0000-0000-0000A1050000}"/>
    <cellStyle name="Заголовок 2 33" xfId="1469" xr:uid="{00000000-0005-0000-0000-0000A2050000}"/>
    <cellStyle name="Заголовок 2 34" xfId="1470" xr:uid="{00000000-0005-0000-0000-0000A3050000}"/>
    <cellStyle name="Заголовок 2 35" xfId="1471" xr:uid="{00000000-0005-0000-0000-0000A4050000}"/>
    <cellStyle name="Заголовок 2 36" xfId="1472" xr:uid="{00000000-0005-0000-0000-0000A5050000}"/>
    <cellStyle name="Заголовок 2 4" xfId="1473" xr:uid="{00000000-0005-0000-0000-0000A6050000}"/>
    <cellStyle name="Заголовок 2 5" xfId="1474" xr:uid="{00000000-0005-0000-0000-0000A7050000}"/>
    <cellStyle name="Заголовок 2 6" xfId="1475" xr:uid="{00000000-0005-0000-0000-0000A8050000}"/>
    <cellStyle name="Заголовок 2 7" xfId="1476" xr:uid="{00000000-0005-0000-0000-0000A9050000}"/>
    <cellStyle name="Заголовок 2 8" xfId="1477" xr:uid="{00000000-0005-0000-0000-0000AA050000}"/>
    <cellStyle name="Заголовок 2 9" xfId="1478" xr:uid="{00000000-0005-0000-0000-0000AB050000}"/>
    <cellStyle name="Заголовок 3" xfId="14" builtinId="18" customBuiltin="1"/>
    <cellStyle name="Заголовок 3 10" xfId="1479" xr:uid="{00000000-0005-0000-0000-0000AC050000}"/>
    <cellStyle name="Заголовок 3 11" xfId="1480" xr:uid="{00000000-0005-0000-0000-0000AD050000}"/>
    <cellStyle name="Заголовок 3 12" xfId="1481" xr:uid="{00000000-0005-0000-0000-0000AE050000}"/>
    <cellStyle name="Заголовок 3 13" xfId="1482" xr:uid="{00000000-0005-0000-0000-0000AF050000}"/>
    <cellStyle name="Заголовок 3 14" xfId="1483" xr:uid="{00000000-0005-0000-0000-0000B0050000}"/>
    <cellStyle name="Заголовок 3 15" xfId="1484" xr:uid="{00000000-0005-0000-0000-0000B1050000}"/>
    <cellStyle name="Заголовок 3 16" xfId="1485" xr:uid="{00000000-0005-0000-0000-0000B2050000}"/>
    <cellStyle name="Заголовок 3 17" xfId="1486" xr:uid="{00000000-0005-0000-0000-0000B3050000}"/>
    <cellStyle name="Заголовок 3 18" xfId="1487" xr:uid="{00000000-0005-0000-0000-0000B4050000}"/>
    <cellStyle name="Заголовок 3 19" xfId="1488" xr:uid="{00000000-0005-0000-0000-0000B5050000}"/>
    <cellStyle name="Заголовок 3 2" xfId="1489" xr:uid="{00000000-0005-0000-0000-0000B6050000}"/>
    <cellStyle name="Заголовок 3 20" xfId="1490" xr:uid="{00000000-0005-0000-0000-0000B7050000}"/>
    <cellStyle name="Заголовок 3 21" xfId="1491" xr:uid="{00000000-0005-0000-0000-0000B8050000}"/>
    <cellStyle name="Заголовок 3 22" xfId="1492" xr:uid="{00000000-0005-0000-0000-0000B9050000}"/>
    <cellStyle name="Заголовок 3 23" xfId="1493" xr:uid="{00000000-0005-0000-0000-0000BA050000}"/>
    <cellStyle name="Заголовок 3 24" xfId="1494" xr:uid="{00000000-0005-0000-0000-0000BB050000}"/>
    <cellStyle name="Заголовок 3 25" xfId="1495" xr:uid="{00000000-0005-0000-0000-0000BC050000}"/>
    <cellStyle name="Заголовок 3 26" xfId="1496" xr:uid="{00000000-0005-0000-0000-0000BD050000}"/>
    <cellStyle name="Заголовок 3 27" xfId="1497" xr:uid="{00000000-0005-0000-0000-0000BE050000}"/>
    <cellStyle name="Заголовок 3 28" xfId="1498" xr:uid="{00000000-0005-0000-0000-0000BF050000}"/>
    <cellStyle name="Заголовок 3 29" xfId="1499" xr:uid="{00000000-0005-0000-0000-0000C0050000}"/>
    <cellStyle name="Заголовок 3 3" xfId="1500" xr:uid="{00000000-0005-0000-0000-0000C1050000}"/>
    <cellStyle name="Заголовок 3 30" xfId="1501" xr:uid="{00000000-0005-0000-0000-0000C2050000}"/>
    <cellStyle name="Заголовок 3 31" xfId="1502" xr:uid="{00000000-0005-0000-0000-0000C3050000}"/>
    <cellStyle name="Заголовок 3 32" xfId="1503" xr:uid="{00000000-0005-0000-0000-0000C4050000}"/>
    <cellStyle name="Заголовок 3 33" xfId="1504" xr:uid="{00000000-0005-0000-0000-0000C5050000}"/>
    <cellStyle name="Заголовок 3 34" xfId="1505" xr:uid="{00000000-0005-0000-0000-0000C6050000}"/>
    <cellStyle name="Заголовок 3 35" xfId="1506" xr:uid="{00000000-0005-0000-0000-0000C7050000}"/>
    <cellStyle name="Заголовок 3 36" xfId="1507" xr:uid="{00000000-0005-0000-0000-0000C8050000}"/>
    <cellStyle name="Заголовок 3 4" xfId="1508" xr:uid="{00000000-0005-0000-0000-0000C9050000}"/>
    <cellStyle name="Заголовок 3 5" xfId="1509" xr:uid="{00000000-0005-0000-0000-0000CA050000}"/>
    <cellStyle name="Заголовок 3 6" xfId="1510" xr:uid="{00000000-0005-0000-0000-0000CB050000}"/>
    <cellStyle name="Заголовок 3 7" xfId="1511" xr:uid="{00000000-0005-0000-0000-0000CC050000}"/>
    <cellStyle name="Заголовок 3 8" xfId="1512" xr:uid="{00000000-0005-0000-0000-0000CD050000}"/>
    <cellStyle name="Заголовок 3 9" xfId="1513" xr:uid="{00000000-0005-0000-0000-0000CE050000}"/>
    <cellStyle name="Заголовок 4" xfId="15" builtinId="19" customBuiltin="1"/>
    <cellStyle name="Заголовок 4 10" xfId="1514" xr:uid="{00000000-0005-0000-0000-0000CF050000}"/>
    <cellStyle name="Заголовок 4 11" xfId="1515" xr:uid="{00000000-0005-0000-0000-0000D0050000}"/>
    <cellStyle name="Заголовок 4 12" xfId="1516" xr:uid="{00000000-0005-0000-0000-0000D1050000}"/>
    <cellStyle name="Заголовок 4 13" xfId="1517" xr:uid="{00000000-0005-0000-0000-0000D2050000}"/>
    <cellStyle name="Заголовок 4 14" xfId="1518" xr:uid="{00000000-0005-0000-0000-0000D3050000}"/>
    <cellStyle name="Заголовок 4 15" xfId="1519" xr:uid="{00000000-0005-0000-0000-0000D4050000}"/>
    <cellStyle name="Заголовок 4 16" xfId="1520" xr:uid="{00000000-0005-0000-0000-0000D5050000}"/>
    <cellStyle name="Заголовок 4 17" xfId="1521" xr:uid="{00000000-0005-0000-0000-0000D6050000}"/>
    <cellStyle name="Заголовок 4 18" xfId="1522" xr:uid="{00000000-0005-0000-0000-0000D7050000}"/>
    <cellStyle name="Заголовок 4 19" xfId="1523" xr:uid="{00000000-0005-0000-0000-0000D8050000}"/>
    <cellStyle name="Заголовок 4 2" xfId="1524" xr:uid="{00000000-0005-0000-0000-0000D9050000}"/>
    <cellStyle name="Заголовок 4 20" xfId="1525" xr:uid="{00000000-0005-0000-0000-0000DA050000}"/>
    <cellStyle name="Заголовок 4 21" xfId="1526" xr:uid="{00000000-0005-0000-0000-0000DB050000}"/>
    <cellStyle name="Заголовок 4 22" xfId="1527" xr:uid="{00000000-0005-0000-0000-0000DC050000}"/>
    <cellStyle name="Заголовок 4 23" xfId="1528" xr:uid="{00000000-0005-0000-0000-0000DD050000}"/>
    <cellStyle name="Заголовок 4 24" xfId="1529" xr:uid="{00000000-0005-0000-0000-0000DE050000}"/>
    <cellStyle name="Заголовок 4 25" xfId="1530" xr:uid="{00000000-0005-0000-0000-0000DF050000}"/>
    <cellStyle name="Заголовок 4 26" xfId="1531" xr:uid="{00000000-0005-0000-0000-0000E0050000}"/>
    <cellStyle name="Заголовок 4 27" xfId="1532" xr:uid="{00000000-0005-0000-0000-0000E1050000}"/>
    <cellStyle name="Заголовок 4 28" xfId="1533" xr:uid="{00000000-0005-0000-0000-0000E2050000}"/>
    <cellStyle name="Заголовок 4 29" xfId="1534" xr:uid="{00000000-0005-0000-0000-0000E3050000}"/>
    <cellStyle name="Заголовок 4 3" xfId="1535" xr:uid="{00000000-0005-0000-0000-0000E4050000}"/>
    <cellStyle name="Заголовок 4 30" xfId="1536" xr:uid="{00000000-0005-0000-0000-0000E5050000}"/>
    <cellStyle name="Заголовок 4 31" xfId="1537" xr:uid="{00000000-0005-0000-0000-0000E6050000}"/>
    <cellStyle name="Заголовок 4 32" xfId="1538" xr:uid="{00000000-0005-0000-0000-0000E7050000}"/>
    <cellStyle name="Заголовок 4 33" xfId="1539" xr:uid="{00000000-0005-0000-0000-0000E8050000}"/>
    <cellStyle name="Заголовок 4 34" xfId="1540" xr:uid="{00000000-0005-0000-0000-0000E9050000}"/>
    <cellStyle name="Заголовок 4 35" xfId="1541" xr:uid="{00000000-0005-0000-0000-0000EA050000}"/>
    <cellStyle name="Заголовок 4 36" xfId="1542" xr:uid="{00000000-0005-0000-0000-0000EB050000}"/>
    <cellStyle name="Заголовок 4 4" xfId="1543" xr:uid="{00000000-0005-0000-0000-0000EC050000}"/>
    <cellStyle name="Заголовок 4 5" xfId="1544" xr:uid="{00000000-0005-0000-0000-0000ED050000}"/>
    <cellStyle name="Заголовок 4 6" xfId="1545" xr:uid="{00000000-0005-0000-0000-0000EE050000}"/>
    <cellStyle name="Заголовок 4 7" xfId="1546" xr:uid="{00000000-0005-0000-0000-0000EF050000}"/>
    <cellStyle name="Заголовок 4 8" xfId="1547" xr:uid="{00000000-0005-0000-0000-0000F0050000}"/>
    <cellStyle name="Заголовок 4 9" xfId="1548" xr:uid="{00000000-0005-0000-0000-0000F1050000}"/>
    <cellStyle name="Защитный" xfId="273" xr:uid="{00000000-0005-0000-0000-0000F2050000}"/>
    <cellStyle name="Итог" xfId="27" builtinId="25" customBuiltin="1"/>
    <cellStyle name="Итог 10" xfId="1549" xr:uid="{00000000-0005-0000-0000-0000F3050000}"/>
    <cellStyle name="Итог 11" xfId="1550" xr:uid="{00000000-0005-0000-0000-0000F4050000}"/>
    <cellStyle name="Итог 12" xfId="1551" xr:uid="{00000000-0005-0000-0000-0000F5050000}"/>
    <cellStyle name="Итог 13" xfId="1552" xr:uid="{00000000-0005-0000-0000-0000F6050000}"/>
    <cellStyle name="Итог 14" xfId="1553" xr:uid="{00000000-0005-0000-0000-0000F7050000}"/>
    <cellStyle name="Итог 15" xfId="1554" xr:uid="{00000000-0005-0000-0000-0000F8050000}"/>
    <cellStyle name="Итог 16" xfId="1555" xr:uid="{00000000-0005-0000-0000-0000F9050000}"/>
    <cellStyle name="Итог 17" xfId="1556" xr:uid="{00000000-0005-0000-0000-0000FA050000}"/>
    <cellStyle name="Итог 18" xfId="1557" xr:uid="{00000000-0005-0000-0000-0000FB050000}"/>
    <cellStyle name="Итог 19" xfId="1558" xr:uid="{00000000-0005-0000-0000-0000FC050000}"/>
    <cellStyle name="Итог 2" xfId="1559" xr:uid="{00000000-0005-0000-0000-0000FD050000}"/>
    <cellStyle name="Итог 20" xfId="1560" xr:uid="{00000000-0005-0000-0000-0000FE050000}"/>
    <cellStyle name="Итог 21" xfId="1561" xr:uid="{00000000-0005-0000-0000-0000FF050000}"/>
    <cellStyle name="Итог 22" xfId="1562" xr:uid="{00000000-0005-0000-0000-000000060000}"/>
    <cellStyle name="Итог 23" xfId="1563" xr:uid="{00000000-0005-0000-0000-000001060000}"/>
    <cellStyle name="Итог 24" xfId="1564" xr:uid="{00000000-0005-0000-0000-000002060000}"/>
    <cellStyle name="Итог 25" xfId="1565" xr:uid="{00000000-0005-0000-0000-000003060000}"/>
    <cellStyle name="Итог 26" xfId="1566" xr:uid="{00000000-0005-0000-0000-000004060000}"/>
    <cellStyle name="Итог 27" xfId="1567" xr:uid="{00000000-0005-0000-0000-000005060000}"/>
    <cellStyle name="Итог 28" xfId="1568" xr:uid="{00000000-0005-0000-0000-000006060000}"/>
    <cellStyle name="Итог 29" xfId="1569" xr:uid="{00000000-0005-0000-0000-000007060000}"/>
    <cellStyle name="Итог 3" xfId="1570" xr:uid="{00000000-0005-0000-0000-000008060000}"/>
    <cellStyle name="Итог 30" xfId="1571" xr:uid="{00000000-0005-0000-0000-000009060000}"/>
    <cellStyle name="Итог 31" xfId="1572" xr:uid="{00000000-0005-0000-0000-00000A060000}"/>
    <cellStyle name="Итог 32" xfId="1573" xr:uid="{00000000-0005-0000-0000-00000B060000}"/>
    <cellStyle name="Итог 33" xfId="1574" xr:uid="{00000000-0005-0000-0000-00000C060000}"/>
    <cellStyle name="Итог 34" xfId="1575" xr:uid="{00000000-0005-0000-0000-00000D060000}"/>
    <cellStyle name="Итог 35" xfId="1576" xr:uid="{00000000-0005-0000-0000-00000E060000}"/>
    <cellStyle name="Итог 36" xfId="1577" xr:uid="{00000000-0005-0000-0000-00000F060000}"/>
    <cellStyle name="Итог 4" xfId="1578" xr:uid="{00000000-0005-0000-0000-000010060000}"/>
    <cellStyle name="Итог 5" xfId="1579" xr:uid="{00000000-0005-0000-0000-000011060000}"/>
    <cellStyle name="Итог 6" xfId="1580" xr:uid="{00000000-0005-0000-0000-000012060000}"/>
    <cellStyle name="Итог 7" xfId="1581" xr:uid="{00000000-0005-0000-0000-000013060000}"/>
    <cellStyle name="Итог 8" xfId="1582" xr:uid="{00000000-0005-0000-0000-000014060000}"/>
    <cellStyle name="Итог 9" xfId="1583" xr:uid="{00000000-0005-0000-0000-000015060000}"/>
    <cellStyle name="Контрольная ячейка" xfId="23" builtinId="23" customBuiltin="1"/>
    <cellStyle name="Контрольная ячейка 10" xfId="1584" xr:uid="{00000000-0005-0000-0000-000016060000}"/>
    <cellStyle name="Контрольная ячейка 11" xfId="1585" xr:uid="{00000000-0005-0000-0000-000017060000}"/>
    <cellStyle name="Контрольная ячейка 12" xfId="1586" xr:uid="{00000000-0005-0000-0000-000018060000}"/>
    <cellStyle name="Контрольная ячейка 13" xfId="1587" xr:uid="{00000000-0005-0000-0000-000019060000}"/>
    <cellStyle name="Контрольная ячейка 14" xfId="1588" xr:uid="{00000000-0005-0000-0000-00001A060000}"/>
    <cellStyle name="Контрольная ячейка 15" xfId="1589" xr:uid="{00000000-0005-0000-0000-00001B060000}"/>
    <cellStyle name="Контрольная ячейка 16" xfId="1590" xr:uid="{00000000-0005-0000-0000-00001C060000}"/>
    <cellStyle name="Контрольная ячейка 17" xfId="1591" xr:uid="{00000000-0005-0000-0000-00001D060000}"/>
    <cellStyle name="Контрольная ячейка 18" xfId="1592" xr:uid="{00000000-0005-0000-0000-00001E060000}"/>
    <cellStyle name="Контрольная ячейка 19" xfId="1593" xr:uid="{00000000-0005-0000-0000-00001F060000}"/>
    <cellStyle name="Контрольная ячейка 2" xfId="1594" xr:uid="{00000000-0005-0000-0000-000020060000}"/>
    <cellStyle name="Контрольная ячейка 20" xfId="1595" xr:uid="{00000000-0005-0000-0000-000021060000}"/>
    <cellStyle name="Контрольная ячейка 21" xfId="1596" xr:uid="{00000000-0005-0000-0000-000022060000}"/>
    <cellStyle name="Контрольная ячейка 22" xfId="1597" xr:uid="{00000000-0005-0000-0000-000023060000}"/>
    <cellStyle name="Контрольная ячейка 23" xfId="1598" xr:uid="{00000000-0005-0000-0000-000024060000}"/>
    <cellStyle name="Контрольная ячейка 24" xfId="1599" xr:uid="{00000000-0005-0000-0000-000025060000}"/>
    <cellStyle name="Контрольная ячейка 25" xfId="1600" xr:uid="{00000000-0005-0000-0000-000026060000}"/>
    <cellStyle name="Контрольная ячейка 26" xfId="1601" xr:uid="{00000000-0005-0000-0000-000027060000}"/>
    <cellStyle name="Контрольная ячейка 27" xfId="1602" xr:uid="{00000000-0005-0000-0000-000028060000}"/>
    <cellStyle name="Контрольная ячейка 28" xfId="1603" xr:uid="{00000000-0005-0000-0000-000029060000}"/>
    <cellStyle name="Контрольная ячейка 29" xfId="1604" xr:uid="{00000000-0005-0000-0000-00002A060000}"/>
    <cellStyle name="Контрольная ячейка 3" xfId="1605" xr:uid="{00000000-0005-0000-0000-00002B060000}"/>
    <cellStyle name="Контрольная ячейка 30" xfId="1606" xr:uid="{00000000-0005-0000-0000-00002C060000}"/>
    <cellStyle name="Контрольная ячейка 31" xfId="1607" xr:uid="{00000000-0005-0000-0000-00002D060000}"/>
    <cellStyle name="Контрольная ячейка 32" xfId="1608" xr:uid="{00000000-0005-0000-0000-00002E060000}"/>
    <cellStyle name="Контрольная ячейка 33" xfId="1609" xr:uid="{00000000-0005-0000-0000-00002F060000}"/>
    <cellStyle name="Контрольная ячейка 34" xfId="1610" xr:uid="{00000000-0005-0000-0000-000030060000}"/>
    <cellStyle name="Контрольная ячейка 35" xfId="1611" xr:uid="{00000000-0005-0000-0000-000031060000}"/>
    <cellStyle name="Контрольная ячейка 36" xfId="1612" xr:uid="{00000000-0005-0000-0000-000032060000}"/>
    <cellStyle name="Контрольная ячейка 4" xfId="1613" xr:uid="{00000000-0005-0000-0000-000033060000}"/>
    <cellStyle name="Контрольная ячейка 5" xfId="1614" xr:uid="{00000000-0005-0000-0000-000034060000}"/>
    <cellStyle name="Контрольная ячейка 6" xfId="1615" xr:uid="{00000000-0005-0000-0000-000035060000}"/>
    <cellStyle name="Контрольная ячейка 7" xfId="1616" xr:uid="{00000000-0005-0000-0000-000036060000}"/>
    <cellStyle name="Контрольная ячейка 8" xfId="1617" xr:uid="{00000000-0005-0000-0000-000037060000}"/>
    <cellStyle name="Контрольная ячейка 9" xfId="1618" xr:uid="{00000000-0005-0000-0000-000038060000}"/>
    <cellStyle name="Нейтральный" xfId="18" builtinId="28" customBuiltin="1"/>
    <cellStyle name="Нейтральный 10" xfId="1619" xr:uid="{00000000-0005-0000-0000-000039060000}"/>
    <cellStyle name="Нейтральный 11" xfId="1620" xr:uid="{00000000-0005-0000-0000-00003A060000}"/>
    <cellStyle name="Нейтральный 12" xfId="1621" xr:uid="{00000000-0005-0000-0000-00003B060000}"/>
    <cellStyle name="Нейтральный 13" xfId="1622" xr:uid="{00000000-0005-0000-0000-00003C060000}"/>
    <cellStyle name="Нейтральный 14" xfId="1623" xr:uid="{00000000-0005-0000-0000-00003D060000}"/>
    <cellStyle name="Нейтральный 15" xfId="1624" xr:uid="{00000000-0005-0000-0000-00003E060000}"/>
    <cellStyle name="Нейтральный 16" xfId="1625" xr:uid="{00000000-0005-0000-0000-00003F060000}"/>
    <cellStyle name="Нейтральный 17" xfId="1626" xr:uid="{00000000-0005-0000-0000-000040060000}"/>
    <cellStyle name="Нейтральный 18" xfId="1627" xr:uid="{00000000-0005-0000-0000-000041060000}"/>
    <cellStyle name="Нейтральный 19" xfId="1628" xr:uid="{00000000-0005-0000-0000-000042060000}"/>
    <cellStyle name="Нейтральный 2" xfId="1629" xr:uid="{00000000-0005-0000-0000-000043060000}"/>
    <cellStyle name="Нейтральный 20" xfId="1630" xr:uid="{00000000-0005-0000-0000-000044060000}"/>
    <cellStyle name="Нейтральный 21" xfId="1631" xr:uid="{00000000-0005-0000-0000-000045060000}"/>
    <cellStyle name="Нейтральный 22" xfId="1632" xr:uid="{00000000-0005-0000-0000-000046060000}"/>
    <cellStyle name="Нейтральный 23" xfId="1633" xr:uid="{00000000-0005-0000-0000-000047060000}"/>
    <cellStyle name="Нейтральный 24" xfId="1634" xr:uid="{00000000-0005-0000-0000-000048060000}"/>
    <cellStyle name="Нейтральный 25" xfId="1635" xr:uid="{00000000-0005-0000-0000-000049060000}"/>
    <cellStyle name="Нейтральный 26" xfId="1636" xr:uid="{00000000-0005-0000-0000-00004A060000}"/>
    <cellStyle name="Нейтральный 27" xfId="1637" xr:uid="{00000000-0005-0000-0000-00004B060000}"/>
    <cellStyle name="Нейтральный 28" xfId="1638" xr:uid="{00000000-0005-0000-0000-00004C060000}"/>
    <cellStyle name="Нейтральный 29" xfId="1639" xr:uid="{00000000-0005-0000-0000-00004D060000}"/>
    <cellStyle name="Нейтральный 3" xfId="1640" xr:uid="{00000000-0005-0000-0000-00004E060000}"/>
    <cellStyle name="Нейтральный 30" xfId="1641" xr:uid="{00000000-0005-0000-0000-00004F060000}"/>
    <cellStyle name="Нейтральный 31" xfId="1642" xr:uid="{00000000-0005-0000-0000-000050060000}"/>
    <cellStyle name="Нейтральный 32" xfId="1643" xr:uid="{00000000-0005-0000-0000-000051060000}"/>
    <cellStyle name="Нейтральный 33" xfId="1644" xr:uid="{00000000-0005-0000-0000-000052060000}"/>
    <cellStyle name="Нейтральный 34" xfId="1645" xr:uid="{00000000-0005-0000-0000-000053060000}"/>
    <cellStyle name="Нейтральный 35" xfId="1646" xr:uid="{00000000-0005-0000-0000-000054060000}"/>
    <cellStyle name="Нейтральный 36" xfId="1647" xr:uid="{00000000-0005-0000-0000-000055060000}"/>
    <cellStyle name="Нейтральный 4" xfId="1648" xr:uid="{00000000-0005-0000-0000-000056060000}"/>
    <cellStyle name="Нейтральный 5" xfId="1649" xr:uid="{00000000-0005-0000-0000-000057060000}"/>
    <cellStyle name="Нейтральный 6" xfId="1650" xr:uid="{00000000-0005-0000-0000-000058060000}"/>
    <cellStyle name="Нейтральный 7" xfId="1651" xr:uid="{00000000-0005-0000-0000-000059060000}"/>
    <cellStyle name="Нейтральный 8" xfId="1652" xr:uid="{00000000-0005-0000-0000-00005A060000}"/>
    <cellStyle name="Нейтральный 9" xfId="1653" xr:uid="{00000000-0005-0000-0000-00005B060000}"/>
    <cellStyle name="Обычный" xfId="0" builtinId="0"/>
    <cellStyle name="Обычный 13" xfId="1654" xr:uid="{00000000-0005-0000-0000-00005C060000}"/>
    <cellStyle name="Обычный 14" xfId="1655" xr:uid="{00000000-0005-0000-0000-00005D060000}"/>
    <cellStyle name="Обычный 15" xfId="1656" xr:uid="{00000000-0005-0000-0000-00005E060000}"/>
    <cellStyle name="Обычный 16" xfId="1657" xr:uid="{00000000-0005-0000-0000-00005F060000}"/>
    <cellStyle name="Обычный 17" xfId="1658" xr:uid="{00000000-0005-0000-0000-000060060000}"/>
    <cellStyle name="Обычный 18" xfId="1659" xr:uid="{00000000-0005-0000-0000-000061060000}"/>
    <cellStyle name="Обычный 19" xfId="1660" xr:uid="{00000000-0005-0000-0000-000062060000}"/>
    <cellStyle name="Обычный 2" xfId="11" xr:uid="{00000000-0005-0000-0000-000063060000}"/>
    <cellStyle name="Обычный 2 10" xfId="274" xr:uid="{00000000-0005-0000-0000-000064060000}"/>
    <cellStyle name="Обычный 2 10 2" xfId="1661" xr:uid="{00000000-0005-0000-0000-000065060000}"/>
    <cellStyle name="Обычный 2 11" xfId="275" xr:uid="{00000000-0005-0000-0000-000066060000}"/>
    <cellStyle name="Обычный 2 11 2" xfId="1662" xr:uid="{00000000-0005-0000-0000-000067060000}"/>
    <cellStyle name="Обычный 2 12" xfId="276" xr:uid="{00000000-0005-0000-0000-000068060000}"/>
    <cellStyle name="Обычный 2 12 2" xfId="1663" xr:uid="{00000000-0005-0000-0000-000069060000}"/>
    <cellStyle name="Обычный 2 13" xfId="277" xr:uid="{00000000-0005-0000-0000-00006A060000}"/>
    <cellStyle name="Обычный 2 13 2" xfId="1664" xr:uid="{00000000-0005-0000-0000-00006B060000}"/>
    <cellStyle name="Обычный 2 14" xfId="278" xr:uid="{00000000-0005-0000-0000-00006C060000}"/>
    <cellStyle name="Обычный 2 14 2" xfId="1665" xr:uid="{00000000-0005-0000-0000-00006D060000}"/>
    <cellStyle name="Обычный 2 15" xfId="1666" xr:uid="{00000000-0005-0000-0000-00006E060000}"/>
    <cellStyle name="Обычный 2 16" xfId="1667" xr:uid="{00000000-0005-0000-0000-00006F060000}"/>
    <cellStyle name="Обычный 2 17" xfId="1668" xr:uid="{00000000-0005-0000-0000-000070060000}"/>
    <cellStyle name="Обычный 2 18" xfId="1669" xr:uid="{00000000-0005-0000-0000-000071060000}"/>
    <cellStyle name="Обычный 2 19" xfId="1670" xr:uid="{00000000-0005-0000-0000-000072060000}"/>
    <cellStyle name="Обычный 2 2" xfId="161" xr:uid="{00000000-0005-0000-0000-000073060000}"/>
    <cellStyle name="Обычный 2 2 10" xfId="1671" xr:uid="{00000000-0005-0000-0000-000074060000}"/>
    <cellStyle name="Обычный 2 2 11" xfId="1672" xr:uid="{00000000-0005-0000-0000-000075060000}"/>
    <cellStyle name="Обычный 2 2 12" xfId="1673" xr:uid="{00000000-0005-0000-0000-000076060000}"/>
    <cellStyle name="Обычный 2 2 13" xfId="1674" xr:uid="{00000000-0005-0000-0000-000077060000}"/>
    <cellStyle name="Обычный 2 2 14" xfId="1675" xr:uid="{00000000-0005-0000-0000-000078060000}"/>
    <cellStyle name="Обычный 2 2 15" xfId="1676" xr:uid="{00000000-0005-0000-0000-000079060000}"/>
    <cellStyle name="Обычный 2 2 16" xfId="1677" xr:uid="{00000000-0005-0000-0000-00007A060000}"/>
    <cellStyle name="Обычный 2 2 17" xfId="1678" xr:uid="{00000000-0005-0000-0000-00007B060000}"/>
    <cellStyle name="Обычный 2 2 18" xfId="1679" xr:uid="{00000000-0005-0000-0000-00007C060000}"/>
    <cellStyle name="Обычный 2 2 19" xfId="1680" xr:uid="{00000000-0005-0000-0000-00007D060000}"/>
    <cellStyle name="Обычный 2 2 2" xfId="279" xr:uid="{00000000-0005-0000-0000-00007E060000}"/>
    <cellStyle name="Обычный 2 2 2 2" xfId="1681" xr:uid="{00000000-0005-0000-0000-00007F060000}"/>
    <cellStyle name="Обычный 2 2 20" xfId="1682" xr:uid="{00000000-0005-0000-0000-000080060000}"/>
    <cellStyle name="Обычный 2 2 21" xfId="1683" xr:uid="{00000000-0005-0000-0000-000081060000}"/>
    <cellStyle name="Обычный 2 2 22" xfId="1684" xr:uid="{00000000-0005-0000-0000-000082060000}"/>
    <cellStyle name="Обычный 2 2 23" xfId="1685" xr:uid="{00000000-0005-0000-0000-000083060000}"/>
    <cellStyle name="Обычный 2 2 24" xfId="1686" xr:uid="{00000000-0005-0000-0000-000084060000}"/>
    <cellStyle name="Обычный 2 2 25" xfId="1687" xr:uid="{00000000-0005-0000-0000-000085060000}"/>
    <cellStyle name="Обычный 2 2 26" xfId="1688" xr:uid="{00000000-0005-0000-0000-000086060000}"/>
    <cellStyle name="Обычный 2 2 27" xfId="1689" xr:uid="{00000000-0005-0000-0000-000087060000}"/>
    <cellStyle name="Обычный 2 2 28" xfId="1690" xr:uid="{00000000-0005-0000-0000-000088060000}"/>
    <cellStyle name="Обычный 2 2 29" xfId="1691" xr:uid="{00000000-0005-0000-0000-000089060000}"/>
    <cellStyle name="Обычный 2 2 3" xfId="280" xr:uid="{00000000-0005-0000-0000-00008A060000}"/>
    <cellStyle name="Обычный 2 2 3 2" xfId="1692" xr:uid="{00000000-0005-0000-0000-00008B060000}"/>
    <cellStyle name="Обычный 2 2 30" xfId="1693" xr:uid="{00000000-0005-0000-0000-00008C060000}"/>
    <cellStyle name="Обычный 2 2 31" xfId="1694" xr:uid="{00000000-0005-0000-0000-00008D060000}"/>
    <cellStyle name="Обычный 2 2 32" xfId="1695" xr:uid="{00000000-0005-0000-0000-00008E060000}"/>
    <cellStyle name="Обычный 2 2 33" xfId="1696" xr:uid="{00000000-0005-0000-0000-00008F060000}"/>
    <cellStyle name="Обычный 2 2 34" xfId="1697" xr:uid="{00000000-0005-0000-0000-000090060000}"/>
    <cellStyle name="Обычный 2 2 35" xfId="1698" xr:uid="{00000000-0005-0000-0000-000091060000}"/>
    <cellStyle name="Обычный 2 2 36" xfId="1699" xr:uid="{00000000-0005-0000-0000-000092060000}"/>
    <cellStyle name="Обычный 2 2 4" xfId="1700" xr:uid="{00000000-0005-0000-0000-000093060000}"/>
    <cellStyle name="Обычный 2 2 5" xfId="1701" xr:uid="{00000000-0005-0000-0000-000094060000}"/>
    <cellStyle name="Обычный 2 2 6" xfId="1702" xr:uid="{00000000-0005-0000-0000-000095060000}"/>
    <cellStyle name="Обычный 2 2 7" xfId="1703" xr:uid="{00000000-0005-0000-0000-000096060000}"/>
    <cellStyle name="Обычный 2 2 8" xfId="1704" xr:uid="{00000000-0005-0000-0000-000097060000}"/>
    <cellStyle name="Обычный 2 2 9" xfId="1705" xr:uid="{00000000-0005-0000-0000-000098060000}"/>
    <cellStyle name="Обычный 2 20" xfId="1706" xr:uid="{00000000-0005-0000-0000-000099060000}"/>
    <cellStyle name="Обычный 2 21" xfId="1707" xr:uid="{00000000-0005-0000-0000-00009A060000}"/>
    <cellStyle name="Обычный 2 22" xfId="1708" xr:uid="{00000000-0005-0000-0000-00009B060000}"/>
    <cellStyle name="Обычный 2 23" xfId="1709" xr:uid="{00000000-0005-0000-0000-00009C060000}"/>
    <cellStyle name="Обычный 2 24" xfId="1710" xr:uid="{00000000-0005-0000-0000-00009D060000}"/>
    <cellStyle name="Обычный 2 25" xfId="1711" xr:uid="{00000000-0005-0000-0000-00009E060000}"/>
    <cellStyle name="Обычный 2 26" xfId="1712" xr:uid="{00000000-0005-0000-0000-00009F060000}"/>
    <cellStyle name="Обычный 2 27" xfId="1713" xr:uid="{00000000-0005-0000-0000-0000A0060000}"/>
    <cellStyle name="Обычный 2 28" xfId="1714" xr:uid="{00000000-0005-0000-0000-0000A1060000}"/>
    <cellStyle name="Обычный 2 29" xfId="1715" xr:uid="{00000000-0005-0000-0000-0000A2060000}"/>
    <cellStyle name="Обычный 2 3" xfId="160" xr:uid="{00000000-0005-0000-0000-0000A3060000}"/>
    <cellStyle name="Обычный 2 30" xfId="1716" xr:uid="{00000000-0005-0000-0000-0000A4060000}"/>
    <cellStyle name="Обычный 2 31" xfId="1717" xr:uid="{00000000-0005-0000-0000-0000A5060000}"/>
    <cellStyle name="Обычный 2 32" xfId="1718" xr:uid="{00000000-0005-0000-0000-0000A6060000}"/>
    <cellStyle name="Обычный 2 33" xfId="1719" xr:uid="{00000000-0005-0000-0000-0000A7060000}"/>
    <cellStyle name="Обычный 2 34" xfId="1720" xr:uid="{00000000-0005-0000-0000-0000A8060000}"/>
    <cellStyle name="Обычный 2 35" xfId="1721" xr:uid="{00000000-0005-0000-0000-0000A9060000}"/>
    <cellStyle name="Обычный 2 36" xfId="1722" xr:uid="{00000000-0005-0000-0000-0000AA060000}"/>
    <cellStyle name="Обычный 2 37" xfId="1723" xr:uid="{00000000-0005-0000-0000-0000AB060000}"/>
    <cellStyle name="Обычный 2 4" xfId="281" xr:uid="{00000000-0005-0000-0000-0000AC060000}"/>
    <cellStyle name="Обычный 2 4 2" xfId="282" xr:uid="{00000000-0005-0000-0000-0000AD060000}"/>
    <cellStyle name="Обычный 2 5" xfId="283" xr:uid="{00000000-0005-0000-0000-0000AE060000}"/>
    <cellStyle name="Обычный 2 5 2" xfId="284" xr:uid="{00000000-0005-0000-0000-0000AF060000}"/>
    <cellStyle name="Обычный 2 6" xfId="285" xr:uid="{00000000-0005-0000-0000-0000B0060000}"/>
    <cellStyle name="Обычный 2 6 2" xfId="286" xr:uid="{00000000-0005-0000-0000-0000B1060000}"/>
    <cellStyle name="Обычный 2 7" xfId="287" xr:uid="{00000000-0005-0000-0000-0000B2060000}"/>
    <cellStyle name="Обычный 2 7 2" xfId="288" xr:uid="{00000000-0005-0000-0000-0000B3060000}"/>
    <cellStyle name="Обычный 2 8" xfId="289" xr:uid="{00000000-0005-0000-0000-0000B4060000}"/>
    <cellStyle name="Обычный 2 8 2" xfId="290" xr:uid="{00000000-0005-0000-0000-0000B5060000}"/>
    <cellStyle name="Обычный 2 9" xfId="291" xr:uid="{00000000-0005-0000-0000-0000B6060000}"/>
    <cellStyle name="Обычный 2 9 2" xfId="1724" xr:uid="{00000000-0005-0000-0000-0000B7060000}"/>
    <cellStyle name="Обычный 2_900005052015" xfId="292" xr:uid="{00000000-0005-0000-0000-0000B8060000}"/>
    <cellStyle name="Обычный 23" xfId="1725" xr:uid="{00000000-0005-0000-0000-0000B9060000}"/>
    <cellStyle name="Обычный 24" xfId="1726" xr:uid="{00000000-0005-0000-0000-0000BA060000}"/>
    <cellStyle name="Обычный 25" xfId="1727" xr:uid="{00000000-0005-0000-0000-0000BB060000}"/>
    <cellStyle name="Обычный 27" xfId="1728" xr:uid="{00000000-0005-0000-0000-0000BC060000}"/>
    <cellStyle name="Обычный 28" xfId="1729" xr:uid="{00000000-0005-0000-0000-0000BD060000}"/>
    <cellStyle name="Обычный 29" xfId="1730" xr:uid="{00000000-0005-0000-0000-0000BE060000}"/>
    <cellStyle name="Обычный 3" xfId="293" xr:uid="{00000000-0005-0000-0000-0000BF060000}"/>
    <cellStyle name="Обычный 3 2" xfId="294" xr:uid="{00000000-0005-0000-0000-0000C0060000}"/>
    <cellStyle name="Обычный 3 2 2" xfId="1731" xr:uid="{00000000-0005-0000-0000-0000C1060000}"/>
    <cellStyle name="Обычный 3 3" xfId="2028" xr:uid="{00000000-0005-0000-0000-0000C2060000}"/>
    <cellStyle name="Обычный 30" xfId="1732" xr:uid="{00000000-0005-0000-0000-0000C3060000}"/>
    <cellStyle name="Обычный 31" xfId="1733" xr:uid="{00000000-0005-0000-0000-0000C4060000}"/>
    <cellStyle name="Обычный 32" xfId="1734" xr:uid="{00000000-0005-0000-0000-0000C5060000}"/>
    <cellStyle name="Обычный 34" xfId="1735" xr:uid="{00000000-0005-0000-0000-0000C6060000}"/>
    <cellStyle name="Обычный 35" xfId="1736" xr:uid="{00000000-0005-0000-0000-0000C7060000}"/>
    <cellStyle name="Обычный 36" xfId="1737" xr:uid="{00000000-0005-0000-0000-0000C8060000}"/>
    <cellStyle name="Обычный 4" xfId="295" xr:uid="{00000000-0005-0000-0000-0000C9060000}"/>
    <cellStyle name="Обычный 4 2" xfId="1738" xr:uid="{00000000-0005-0000-0000-0000CA060000}"/>
    <cellStyle name="Обычный 5" xfId="1739" xr:uid="{00000000-0005-0000-0000-0000CB060000}"/>
    <cellStyle name="Обычный 6" xfId="1740" xr:uid="{00000000-0005-0000-0000-0000CC060000}"/>
    <cellStyle name="Обычный 7" xfId="1741" xr:uid="{00000000-0005-0000-0000-0000CD060000}"/>
    <cellStyle name="Обычный 8" xfId="2025" xr:uid="{00000000-0005-0000-0000-0000CE060000}"/>
    <cellStyle name="Плохой" xfId="17" builtinId="27" customBuiltin="1"/>
    <cellStyle name="Плохой 10" xfId="1742" xr:uid="{00000000-0005-0000-0000-0000CF060000}"/>
    <cellStyle name="Плохой 11" xfId="1743" xr:uid="{00000000-0005-0000-0000-0000D0060000}"/>
    <cellStyle name="Плохой 12" xfId="1744" xr:uid="{00000000-0005-0000-0000-0000D1060000}"/>
    <cellStyle name="Плохой 13" xfId="1745" xr:uid="{00000000-0005-0000-0000-0000D2060000}"/>
    <cellStyle name="Плохой 14" xfId="1746" xr:uid="{00000000-0005-0000-0000-0000D3060000}"/>
    <cellStyle name="Плохой 15" xfId="1747" xr:uid="{00000000-0005-0000-0000-0000D4060000}"/>
    <cellStyle name="Плохой 16" xfId="1748" xr:uid="{00000000-0005-0000-0000-0000D5060000}"/>
    <cellStyle name="Плохой 17" xfId="1749" xr:uid="{00000000-0005-0000-0000-0000D6060000}"/>
    <cellStyle name="Плохой 18" xfId="1750" xr:uid="{00000000-0005-0000-0000-0000D7060000}"/>
    <cellStyle name="Плохой 19" xfId="1751" xr:uid="{00000000-0005-0000-0000-0000D8060000}"/>
    <cellStyle name="Плохой 2" xfId="1752" xr:uid="{00000000-0005-0000-0000-0000D9060000}"/>
    <cellStyle name="Плохой 20" xfId="1753" xr:uid="{00000000-0005-0000-0000-0000DA060000}"/>
    <cellStyle name="Плохой 21" xfId="1754" xr:uid="{00000000-0005-0000-0000-0000DB060000}"/>
    <cellStyle name="Плохой 22" xfId="1755" xr:uid="{00000000-0005-0000-0000-0000DC060000}"/>
    <cellStyle name="Плохой 23" xfId="1756" xr:uid="{00000000-0005-0000-0000-0000DD060000}"/>
    <cellStyle name="Плохой 24" xfId="1757" xr:uid="{00000000-0005-0000-0000-0000DE060000}"/>
    <cellStyle name="Плохой 25" xfId="1758" xr:uid="{00000000-0005-0000-0000-0000DF060000}"/>
    <cellStyle name="Плохой 26" xfId="1759" xr:uid="{00000000-0005-0000-0000-0000E0060000}"/>
    <cellStyle name="Плохой 27" xfId="1760" xr:uid="{00000000-0005-0000-0000-0000E1060000}"/>
    <cellStyle name="Плохой 28" xfId="1761" xr:uid="{00000000-0005-0000-0000-0000E2060000}"/>
    <cellStyle name="Плохой 29" xfId="1762" xr:uid="{00000000-0005-0000-0000-0000E3060000}"/>
    <cellStyle name="Плохой 3" xfId="1763" xr:uid="{00000000-0005-0000-0000-0000E4060000}"/>
    <cellStyle name="Плохой 30" xfId="1764" xr:uid="{00000000-0005-0000-0000-0000E5060000}"/>
    <cellStyle name="Плохой 31" xfId="1765" xr:uid="{00000000-0005-0000-0000-0000E6060000}"/>
    <cellStyle name="Плохой 32" xfId="1766" xr:uid="{00000000-0005-0000-0000-0000E7060000}"/>
    <cellStyle name="Плохой 33" xfId="1767" xr:uid="{00000000-0005-0000-0000-0000E8060000}"/>
    <cellStyle name="Плохой 34" xfId="1768" xr:uid="{00000000-0005-0000-0000-0000E9060000}"/>
    <cellStyle name="Плохой 35" xfId="1769" xr:uid="{00000000-0005-0000-0000-0000EA060000}"/>
    <cellStyle name="Плохой 36" xfId="1770" xr:uid="{00000000-0005-0000-0000-0000EB060000}"/>
    <cellStyle name="Плохой 4" xfId="1771" xr:uid="{00000000-0005-0000-0000-0000EC060000}"/>
    <cellStyle name="Плохой 5" xfId="1772" xr:uid="{00000000-0005-0000-0000-0000ED060000}"/>
    <cellStyle name="Плохой 6" xfId="1773" xr:uid="{00000000-0005-0000-0000-0000EE060000}"/>
    <cellStyle name="Плохой 7" xfId="1774" xr:uid="{00000000-0005-0000-0000-0000EF060000}"/>
    <cellStyle name="Плохой 8" xfId="1775" xr:uid="{00000000-0005-0000-0000-0000F0060000}"/>
    <cellStyle name="Плохой 9" xfId="1776" xr:uid="{00000000-0005-0000-0000-0000F1060000}"/>
    <cellStyle name="Пояснение" xfId="26" builtinId="53" customBuiltin="1"/>
    <cellStyle name="Пояснение 10" xfId="1777" xr:uid="{00000000-0005-0000-0000-0000F2060000}"/>
    <cellStyle name="Пояснение 11" xfId="1778" xr:uid="{00000000-0005-0000-0000-0000F3060000}"/>
    <cellStyle name="Пояснение 12" xfId="1779" xr:uid="{00000000-0005-0000-0000-0000F4060000}"/>
    <cellStyle name="Пояснение 13" xfId="1780" xr:uid="{00000000-0005-0000-0000-0000F5060000}"/>
    <cellStyle name="Пояснение 14" xfId="1781" xr:uid="{00000000-0005-0000-0000-0000F6060000}"/>
    <cellStyle name="Пояснение 15" xfId="1782" xr:uid="{00000000-0005-0000-0000-0000F7060000}"/>
    <cellStyle name="Пояснение 16" xfId="1783" xr:uid="{00000000-0005-0000-0000-0000F8060000}"/>
    <cellStyle name="Пояснение 17" xfId="1784" xr:uid="{00000000-0005-0000-0000-0000F9060000}"/>
    <cellStyle name="Пояснение 18" xfId="1785" xr:uid="{00000000-0005-0000-0000-0000FA060000}"/>
    <cellStyle name="Пояснение 19" xfId="1786" xr:uid="{00000000-0005-0000-0000-0000FB060000}"/>
    <cellStyle name="Пояснение 2" xfId="1787" xr:uid="{00000000-0005-0000-0000-0000FC060000}"/>
    <cellStyle name="Пояснение 20" xfId="1788" xr:uid="{00000000-0005-0000-0000-0000FD060000}"/>
    <cellStyle name="Пояснение 21" xfId="1789" xr:uid="{00000000-0005-0000-0000-0000FE060000}"/>
    <cellStyle name="Пояснение 22" xfId="1790" xr:uid="{00000000-0005-0000-0000-0000FF060000}"/>
    <cellStyle name="Пояснение 23" xfId="1791" xr:uid="{00000000-0005-0000-0000-000000070000}"/>
    <cellStyle name="Пояснение 24" xfId="1792" xr:uid="{00000000-0005-0000-0000-000001070000}"/>
    <cellStyle name="Пояснение 25" xfId="1793" xr:uid="{00000000-0005-0000-0000-000002070000}"/>
    <cellStyle name="Пояснение 26" xfId="1794" xr:uid="{00000000-0005-0000-0000-000003070000}"/>
    <cellStyle name="Пояснение 27" xfId="1795" xr:uid="{00000000-0005-0000-0000-000004070000}"/>
    <cellStyle name="Пояснение 28" xfId="1796" xr:uid="{00000000-0005-0000-0000-000005070000}"/>
    <cellStyle name="Пояснение 29" xfId="1797" xr:uid="{00000000-0005-0000-0000-000006070000}"/>
    <cellStyle name="Пояснение 3" xfId="1798" xr:uid="{00000000-0005-0000-0000-000007070000}"/>
    <cellStyle name="Пояснение 30" xfId="1799" xr:uid="{00000000-0005-0000-0000-000008070000}"/>
    <cellStyle name="Пояснение 31" xfId="1800" xr:uid="{00000000-0005-0000-0000-000009070000}"/>
    <cellStyle name="Пояснение 32" xfId="1801" xr:uid="{00000000-0005-0000-0000-00000A070000}"/>
    <cellStyle name="Пояснение 33" xfId="1802" xr:uid="{00000000-0005-0000-0000-00000B070000}"/>
    <cellStyle name="Пояснение 34" xfId="1803" xr:uid="{00000000-0005-0000-0000-00000C070000}"/>
    <cellStyle name="Пояснение 35" xfId="1804" xr:uid="{00000000-0005-0000-0000-00000D070000}"/>
    <cellStyle name="Пояснение 36" xfId="1805" xr:uid="{00000000-0005-0000-0000-00000E070000}"/>
    <cellStyle name="Пояснение 4" xfId="1806" xr:uid="{00000000-0005-0000-0000-00000F070000}"/>
    <cellStyle name="Пояснение 5" xfId="1807" xr:uid="{00000000-0005-0000-0000-000010070000}"/>
    <cellStyle name="Пояснение 6" xfId="1808" xr:uid="{00000000-0005-0000-0000-000011070000}"/>
    <cellStyle name="Пояснение 7" xfId="1809" xr:uid="{00000000-0005-0000-0000-000012070000}"/>
    <cellStyle name="Пояснение 8" xfId="1810" xr:uid="{00000000-0005-0000-0000-000013070000}"/>
    <cellStyle name="Пояснение 9" xfId="1811" xr:uid="{00000000-0005-0000-0000-000014070000}"/>
    <cellStyle name="Примечание" xfId="25" builtinId="10" customBuiltin="1"/>
    <cellStyle name="Примечание 10" xfId="1812" xr:uid="{00000000-0005-0000-0000-000015070000}"/>
    <cellStyle name="Примечание 11" xfId="1813" xr:uid="{00000000-0005-0000-0000-000016070000}"/>
    <cellStyle name="Примечание 12" xfId="1814" xr:uid="{00000000-0005-0000-0000-000017070000}"/>
    <cellStyle name="Примечание 13" xfId="1815" xr:uid="{00000000-0005-0000-0000-000018070000}"/>
    <cellStyle name="Примечание 14" xfId="1816" xr:uid="{00000000-0005-0000-0000-000019070000}"/>
    <cellStyle name="Примечание 15" xfId="1817" xr:uid="{00000000-0005-0000-0000-00001A070000}"/>
    <cellStyle name="Примечание 16" xfId="1818" xr:uid="{00000000-0005-0000-0000-00001B070000}"/>
    <cellStyle name="Примечание 17" xfId="1819" xr:uid="{00000000-0005-0000-0000-00001C070000}"/>
    <cellStyle name="Примечание 18" xfId="1820" xr:uid="{00000000-0005-0000-0000-00001D070000}"/>
    <cellStyle name="Примечание 19" xfId="1821" xr:uid="{00000000-0005-0000-0000-00001E070000}"/>
    <cellStyle name="Примечание 2" xfId="1822" xr:uid="{00000000-0005-0000-0000-00001F070000}"/>
    <cellStyle name="Примечание 20" xfId="1823" xr:uid="{00000000-0005-0000-0000-000020070000}"/>
    <cellStyle name="Примечание 21" xfId="1824" xr:uid="{00000000-0005-0000-0000-000021070000}"/>
    <cellStyle name="Примечание 22" xfId="1825" xr:uid="{00000000-0005-0000-0000-000022070000}"/>
    <cellStyle name="Примечание 23" xfId="1826" xr:uid="{00000000-0005-0000-0000-000023070000}"/>
    <cellStyle name="Примечание 24" xfId="1827" xr:uid="{00000000-0005-0000-0000-000024070000}"/>
    <cellStyle name="Примечание 25" xfId="1828" xr:uid="{00000000-0005-0000-0000-000025070000}"/>
    <cellStyle name="Примечание 26" xfId="1829" xr:uid="{00000000-0005-0000-0000-000026070000}"/>
    <cellStyle name="Примечание 27" xfId="1830" xr:uid="{00000000-0005-0000-0000-000027070000}"/>
    <cellStyle name="Примечание 28" xfId="1831" xr:uid="{00000000-0005-0000-0000-000028070000}"/>
    <cellStyle name="Примечание 29" xfId="1832" xr:uid="{00000000-0005-0000-0000-000029070000}"/>
    <cellStyle name="Примечание 3" xfId="1833" xr:uid="{00000000-0005-0000-0000-00002A070000}"/>
    <cellStyle name="Примечание 30" xfId="1834" xr:uid="{00000000-0005-0000-0000-00002B070000}"/>
    <cellStyle name="Примечание 31" xfId="1835" xr:uid="{00000000-0005-0000-0000-00002C070000}"/>
    <cellStyle name="Примечание 32" xfId="1836" xr:uid="{00000000-0005-0000-0000-00002D070000}"/>
    <cellStyle name="Примечание 33" xfId="1837" xr:uid="{00000000-0005-0000-0000-00002E070000}"/>
    <cellStyle name="Примечание 34" xfId="1838" xr:uid="{00000000-0005-0000-0000-00002F070000}"/>
    <cellStyle name="Примечание 35" xfId="1839" xr:uid="{00000000-0005-0000-0000-000030070000}"/>
    <cellStyle name="Примечание 36" xfId="1840" xr:uid="{00000000-0005-0000-0000-000031070000}"/>
    <cellStyle name="Примечание 4" xfId="1841" xr:uid="{00000000-0005-0000-0000-000032070000}"/>
    <cellStyle name="Примечание 5" xfId="1842" xr:uid="{00000000-0005-0000-0000-000033070000}"/>
    <cellStyle name="Примечание 6" xfId="1843" xr:uid="{00000000-0005-0000-0000-000034070000}"/>
    <cellStyle name="Примечание 7" xfId="1844" xr:uid="{00000000-0005-0000-0000-000035070000}"/>
    <cellStyle name="Примечание 8" xfId="1845" xr:uid="{00000000-0005-0000-0000-000036070000}"/>
    <cellStyle name="Примечание 9" xfId="1846" xr:uid="{00000000-0005-0000-0000-000037070000}"/>
    <cellStyle name="Связанная ячейка" xfId="22" builtinId="24" customBuiltin="1"/>
    <cellStyle name="Связанная ячейка 10" xfId="1847" xr:uid="{00000000-0005-0000-0000-000038070000}"/>
    <cellStyle name="Связанная ячейка 11" xfId="1848" xr:uid="{00000000-0005-0000-0000-000039070000}"/>
    <cellStyle name="Связанная ячейка 12" xfId="1849" xr:uid="{00000000-0005-0000-0000-00003A070000}"/>
    <cellStyle name="Связанная ячейка 13" xfId="1850" xr:uid="{00000000-0005-0000-0000-00003B070000}"/>
    <cellStyle name="Связанная ячейка 14" xfId="1851" xr:uid="{00000000-0005-0000-0000-00003C070000}"/>
    <cellStyle name="Связанная ячейка 15" xfId="1852" xr:uid="{00000000-0005-0000-0000-00003D070000}"/>
    <cellStyle name="Связанная ячейка 16" xfId="1853" xr:uid="{00000000-0005-0000-0000-00003E070000}"/>
    <cellStyle name="Связанная ячейка 17" xfId="1854" xr:uid="{00000000-0005-0000-0000-00003F070000}"/>
    <cellStyle name="Связанная ячейка 18" xfId="1855" xr:uid="{00000000-0005-0000-0000-000040070000}"/>
    <cellStyle name="Связанная ячейка 19" xfId="1856" xr:uid="{00000000-0005-0000-0000-000041070000}"/>
    <cellStyle name="Связанная ячейка 2" xfId="1857" xr:uid="{00000000-0005-0000-0000-000042070000}"/>
    <cellStyle name="Связанная ячейка 20" xfId="1858" xr:uid="{00000000-0005-0000-0000-000043070000}"/>
    <cellStyle name="Связанная ячейка 21" xfId="1859" xr:uid="{00000000-0005-0000-0000-000044070000}"/>
    <cellStyle name="Связанная ячейка 22" xfId="1860" xr:uid="{00000000-0005-0000-0000-000045070000}"/>
    <cellStyle name="Связанная ячейка 23" xfId="1861" xr:uid="{00000000-0005-0000-0000-000046070000}"/>
    <cellStyle name="Связанная ячейка 24" xfId="1862" xr:uid="{00000000-0005-0000-0000-000047070000}"/>
    <cellStyle name="Связанная ячейка 25" xfId="1863" xr:uid="{00000000-0005-0000-0000-000048070000}"/>
    <cellStyle name="Связанная ячейка 26" xfId="1864" xr:uid="{00000000-0005-0000-0000-000049070000}"/>
    <cellStyle name="Связанная ячейка 27" xfId="1865" xr:uid="{00000000-0005-0000-0000-00004A070000}"/>
    <cellStyle name="Связанная ячейка 28" xfId="1866" xr:uid="{00000000-0005-0000-0000-00004B070000}"/>
    <cellStyle name="Связанная ячейка 29" xfId="1867" xr:uid="{00000000-0005-0000-0000-00004C070000}"/>
    <cellStyle name="Связанная ячейка 3" xfId="1868" xr:uid="{00000000-0005-0000-0000-00004D070000}"/>
    <cellStyle name="Связанная ячейка 30" xfId="1869" xr:uid="{00000000-0005-0000-0000-00004E070000}"/>
    <cellStyle name="Связанная ячейка 31" xfId="1870" xr:uid="{00000000-0005-0000-0000-00004F070000}"/>
    <cellStyle name="Связанная ячейка 32" xfId="1871" xr:uid="{00000000-0005-0000-0000-000050070000}"/>
    <cellStyle name="Связанная ячейка 33" xfId="1872" xr:uid="{00000000-0005-0000-0000-000051070000}"/>
    <cellStyle name="Связанная ячейка 34" xfId="1873" xr:uid="{00000000-0005-0000-0000-000052070000}"/>
    <cellStyle name="Связанная ячейка 35" xfId="1874" xr:uid="{00000000-0005-0000-0000-000053070000}"/>
    <cellStyle name="Связанная ячейка 36" xfId="1875" xr:uid="{00000000-0005-0000-0000-000054070000}"/>
    <cellStyle name="Связанная ячейка 4" xfId="1876" xr:uid="{00000000-0005-0000-0000-000055070000}"/>
    <cellStyle name="Связанная ячейка 5" xfId="1877" xr:uid="{00000000-0005-0000-0000-000056070000}"/>
    <cellStyle name="Связанная ячейка 6" xfId="1878" xr:uid="{00000000-0005-0000-0000-000057070000}"/>
    <cellStyle name="Связанная ячейка 7" xfId="1879" xr:uid="{00000000-0005-0000-0000-000058070000}"/>
    <cellStyle name="Связанная ячейка 8" xfId="1880" xr:uid="{00000000-0005-0000-0000-000059070000}"/>
    <cellStyle name="Связанная ячейка 9" xfId="1881" xr:uid="{00000000-0005-0000-0000-00005A070000}"/>
    <cellStyle name="Стиль 1" xfId="296" xr:uid="{00000000-0005-0000-0000-00005B070000}"/>
    <cellStyle name="Текст предупреждения" xfId="24" builtinId="11" customBuiltin="1"/>
    <cellStyle name="Текст предупреждения 10" xfId="1882" xr:uid="{00000000-0005-0000-0000-00005C070000}"/>
    <cellStyle name="Текст предупреждения 11" xfId="1883" xr:uid="{00000000-0005-0000-0000-00005D070000}"/>
    <cellStyle name="Текст предупреждения 12" xfId="1884" xr:uid="{00000000-0005-0000-0000-00005E070000}"/>
    <cellStyle name="Текст предупреждения 13" xfId="1885" xr:uid="{00000000-0005-0000-0000-00005F070000}"/>
    <cellStyle name="Текст предупреждения 14" xfId="1886" xr:uid="{00000000-0005-0000-0000-000060070000}"/>
    <cellStyle name="Текст предупреждения 15" xfId="1887" xr:uid="{00000000-0005-0000-0000-000061070000}"/>
    <cellStyle name="Текст предупреждения 16" xfId="1888" xr:uid="{00000000-0005-0000-0000-000062070000}"/>
    <cellStyle name="Текст предупреждения 17" xfId="1889" xr:uid="{00000000-0005-0000-0000-000063070000}"/>
    <cellStyle name="Текст предупреждения 18" xfId="1890" xr:uid="{00000000-0005-0000-0000-000064070000}"/>
    <cellStyle name="Текст предупреждения 19" xfId="1891" xr:uid="{00000000-0005-0000-0000-000065070000}"/>
    <cellStyle name="Текст предупреждения 2" xfId="1892" xr:uid="{00000000-0005-0000-0000-000066070000}"/>
    <cellStyle name="Текст предупреждения 20" xfId="1893" xr:uid="{00000000-0005-0000-0000-000067070000}"/>
    <cellStyle name="Текст предупреждения 21" xfId="1894" xr:uid="{00000000-0005-0000-0000-000068070000}"/>
    <cellStyle name="Текст предупреждения 22" xfId="1895" xr:uid="{00000000-0005-0000-0000-000069070000}"/>
    <cellStyle name="Текст предупреждения 23" xfId="1896" xr:uid="{00000000-0005-0000-0000-00006A070000}"/>
    <cellStyle name="Текст предупреждения 24" xfId="1897" xr:uid="{00000000-0005-0000-0000-00006B070000}"/>
    <cellStyle name="Текст предупреждения 25" xfId="1898" xr:uid="{00000000-0005-0000-0000-00006C070000}"/>
    <cellStyle name="Текст предупреждения 26" xfId="1899" xr:uid="{00000000-0005-0000-0000-00006D070000}"/>
    <cellStyle name="Текст предупреждения 27" xfId="1900" xr:uid="{00000000-0005-0000-0000-00006E070000}"/>
    <cellStyle name="Текст предупреждения 28" xfId="1901" xr:uid="{00000000-0005-0000-0000-00006F070000}"/>
    <cellStyle name="Текст предупреждения 29" xfId="1902" xr:uid="{00000000-0005-0000-0000-000070070000}"/>
    <cellStyle name="Текст предупреждения 3" xfId="1903" xr:uid="{00000000-0005-0000-0000-000071070000}"/>
    <cellStyle name="Текст предупреждения 30" xfId="1904" xr:uid="{00000000-0005-0000-0000-000072070000}"/>
    <cellStyle name="Текст предупреждения 31" xfId="1905" xr:uid="{00000000-0005-0000-0000-000073070000}"/>
    <cellStyle name="Текст предупреждения 32" xfId="1906" xr:uid="{00000000-0005-0000-0000-000074070000}"/>
    <cellStyle name="Текст предупреждения 33" xfId="1907" xr:uid="{00000000-0005-0000-0000-000075070000}"/>
    <cellStyle name="Текст предупреждения 34" xfId="1908" xr:uid="{00000000-0005-0000-0000-000076070000}"/>
    <cellStyle name="Текст предупреждения 35" xfId="1909" xr:uid="{00000000-0005-0000-0000-000077070000}"/>
    <cellStyle name="Текст предупреждения 36" xfId="1910" xr:uid="{00000000-0005-0000-0000-000078070000}"/>
    <cellStyle name="Текст предупреждения 4" xfId="1911" xr:uid="{00000000-0005-0000-0000-000079070000}"/>
    <cellStyle name="Текст предупреждения 5" xfId="1912" xr:uid="{00000000-0005-0000-0000-00007A070000}"/>
    <cellStyle name="Текст предупреждения 6" xfId="1913" xr:uid="{00000000-0005-0000-0000-00007B070000}"/>
    <cellStyle name="Текст предупреждения 7" xfId="1914" xr:uid="{00000000-0005-0000-0000-00007C070000}"/>
    <cellStyle name="Текст предупреждения 8" xfId="1915" xr:uid="{00000000-0005-0000-0000-00007D070000}"/>
    <cellStyle name="Текст предупреждения 9" xfId="1916" xr:uid="{00000000-0005-0000-0000-00007E070000}"/>
    <cellStyle name="Финансовый" xfId="7" builtinId="3"/>
    <cellStyle name="Финансовый 16" xfId="300" xr:uid="{00000000-0005-0000-0000-00007F070000}"/>
    <cellStyle name="Финансовый 2" xfId="214" xr:uid="{00000000-0005-0000-0000-000080070000}"/>
    <cellStyle name="Финансовый 2 10" xfId="1917" xr:uid="{00000000-0005-0000-0000-000081070000}"/>
    <cellStyle name="Финансовый 2 11" xfId="1918" xr:uid="{00000000-0005-0000-0000-000082070000}"/>
    <cellStyle name="Финансовый 2 12" xfId="1919" xr:uid="{00000000-0005-0000-0000-000083070000}"/>
    <cellStyle name="Финансовый 2 13" xfId="1920" xr:uid="{00000000-0005-0000-0000-000084070000}"/>
    <cellStyle name="Финансовый 2 14" xfId="1921" xr:uid="{00000000-0005-0000-0000-000085070000}"/>
    <cellStyle name="Финансовый 2 15" xfId="1922" xr:uid="{00000000-0005-0000-0000-000086070000}"/>
    <cellStyle name="Финансовый 2 16" xfId="1923" xr:uid="{00000000-0005-0000-0000-000087070000}"/>
    <cellStyle name="Финансовый 2 17" xfId="1924" xr:uid="{00000000-0005-0000-0000-000088070000}"/>
    <cellStyle name="Финансовый 2 18" xfId="1925" xr:uid="{00000000-0005-0000-0000-000089070000}"/>
    <cellStyle name="Финансовый 2 19" xfId="1926" xr:uid="{00000000-0005-0000-0000-00008A070000}"/>
    <cellStyle name="Финансовый 2 2" xfId="215" xr:uid="{00000000-0005-0000-0000-00008B070000}"/>
    <cellStyle name="Финансовый 2 2 10" xfId="1927" xr:uid="{00000000-0005-0000-0000-00008C070000}"/>
    <cellStyle name="Финансовый 2 2 11" xfId="1928" xr:uid="{00000000-0005-0000-0000-00008D070000}"/>
    <cellStyle name="Финансовый 2 2 12" xfId="1929" xr:uid="{00000000-0005-0000-0000-00008E070000}"/>
    <cellStyle name="Финансовый 2 2 13" xfId="1930" xr:uid="{00000000-0005-0000-0000-00008F070000}"/>
    <cellStyle name="Финансовый 2 2 14" xfId="1931" xr:uid="{00000000-0005-0000-0000-000090070000}"/>
    <cellStyle name="Финансовый 2 2 15" xfId="1932" xr:uid="{00000000-0005-0000-0000-000091070000}"/>
    <cellStyle name="Финансовый 2 2 16" xfId="1933" xr:uid="{00000000-0005-0000-0000-000092070000}"/>
    <cellStyle name="Финансовый 2 2 17" xfId="1934" xr:uid="{00000000-0005-0000-0000-000093070000}"/>
    <cellStyle name="Финансовый 2 2 18" xfId="1935" xr:uid="{00000000-0005-0000-0000-000094070000}"/>
    <cellStyle name="Финансовый 2 2 19" xfId="1936" xr:uid="{00000000-0005-0000-0000-000095070000}"/>
    <cellStyle name="Финансовый 2 2 2" xfId="1937" xr:uid="{00000000-0005-0000-0000-000096070000}"/>
    <cellStyle name="Финансовый 2 2 20" xfId="1938" xr:uid="{00000000-0005-0000-0000-000097070000}"/>
    <cellStyle name="Финансовый 2 2 21" xfId="1939" xr:uid="{00000000-0005-0000-0000-000098070000}"/>
    <cellStyle name="Финансовый 2 2 22" xfId="1940" xr:uid="{00000000-0005-0000-0000-000099070000}"/>
    <cellStyle name="Финансовый 2 2 23" xfId="1941" xr:uid="{00000000-0005-0000-0000-00009A070000}"/>
    <cellStyle name="Финансовый 2 2 24" xfId="1942" xr:uid="{00000000-0005-0000-0000-00009B070000}"/>
    <cellStyle name="Финансовый 2 2 25" xfId="1943" xr:uid="{00000000-0005-0000-0000-00009C070000}"/>
    <cellStyle name="Финансовый 2 2 26" xfId="1944" xr:uid="{00000000-0005-0000-0000-00009D070000}"/>
    <cellStyle name="Финансовый 2 2 27" xfId="1945" xr:uid="{00000000-0005-0000-0000-00009E070000}"/>
    <cellStyle name="Финансовый 2 2 28" xfId="1946" xr:uid="{00000000-0005-0000-0000-00009F070000}"/>
    <cellStyle name="Финансовый 2 2 29" xfId="1947" xr:uid="{00000000-0005-0000-0000-0000A0070000}"/>
    <cellStyle name="Финансовый 2 2 3" xfId="1948" xr:uid="{00000000-0005-0000-0000-0000A1070000}"/>
    <cellStyle name="Финансовый 2 2 30" xfId="1949" xr:uid="{00000000-0005-0000-0000-0000A2070000}"/>
    <cellStyle name="Финансовый 2 2 31" xfId="1950" xr:uid="{00000000-0005-0000-0000-0000A3070000}"/>
    <cellStyle name="Финансовый 2 2 32" xfId="1951" xr:uid="{00000000-0005-0000-0000-0000A4070000}"/>
    <cellStyle name="Финансовый 2 2 33" xfId="1952" xr:uid="{00000000-0005-0000-0000-0000A5070000}"/>
    <cellStyle name="Финансовый 2 2 34" xfId="1953" xr:uid="{00000000-0005-0000-0000-0000A6070000}"/>
    <cellStyle name="Финансовый 2 2 35" xfId="1954" xr:uid="{00000000-0005-0000-0000-0000A7070000}"/>
    <cellStyle name="Финансовый 2 2 36" xfId="1955" xr:uid="{00000000-0005-0000-0000-0000A8070000}"/>
    <cellStyle name="Финансовый 2 2 4" xfId="1956" xr:uid="{00000000-0005-0000-0000-0000A9070000}"/>
    <cellStyle name="Финансовый 2 2 5" xfId="1957" xr:uid="{00000000-0005-0000-0000-0000AA070000}"/>
    <cellStyle name="Финансовый 2 2 6" xfId="1958" xr:uid="{00000000-0005-0000-0000-0000AB070000}"/>
    <cellStyle name="Финансовый 2 2 7" xfId="1959" xr:uid="{00000000-0005-0000-0000-0000AC070000}"/>
    <cellStyle name="Финансовый 2 2 8" xfId="1960" xr:uid="{00000000-0005-0000-0000-0000AD070000}"/>
    <cellStyle name="Финансовый 2 2 9" xfId="1961" xr:uid="{00000000-0005-0000-0000-0000AE070000}"/>
    <cellStyle name="Финансовый 2 20" xfId="1962" xr:uid="{00000000-0005-0000-0000-0000AF070000}"/>
    <cellStyle name="Финансовый 2 21" xfId="1963" xr:uid="{00000000-0005-0000-0000-0000B0070000}"/>
    <cellStyle name="Финансовый 2 22" xfId="1964" xr:uid="{00000000-0005-0000-0000-0000B1070000}"/>
    <cellStyle name="Финансовый 2 23" xfId="1965" xr:uid="{00000000-0005-0000-0000-0000B2070000}"/>
    <cellStyle name="Финансовый 2 24" xfId="1966" xr:uid="{00000000-0005-0000-0000-0000B3070000}"/>
    <cellStyle name="Финансовый 2 25" xfId="1967" xr:uid="{00000000-0005-0000-0000-0000B4070000}"/>
    <cellStyle name="Финансовый 2 26" xfId="1968" xr:uid="{00000000-0005-0000-0000-0000B5070000}"/>
    <cellStyle name="Финансовый 2 27" xfId="1969" xr:uid="{00000000-0005-0000-0000-0000B6070000}"/>
    <cellStyle name="Финансовый 2 28" xfId="1970" xr:uid="{00000000-0005-0000-0000-0000B7070000}"/>
    <cellStyle name="Финансовый 2 29" xfId="1971" xr:uid="{00000000-0005-0000-0000-0000B8070000}"/>
    <cellStyle name="Финансовый 2 3" xfId="1972" xr:uid="{00000000-0005-0000-0000-0000B9070000}"/>
    <cellStyle name="Финансовый 2 30" xfId="1973" xr:uid="{00000000-0005-0000-0000-0000BA070000}"/>
    <cellStyle name="Финансовый 2 31" xfId="1974" xr:uid="{00000000-0005-0000-0000-0000BB070000}"/>
    <cellStyle name="Финансовый 2 32" xfId="1975" xr:uid="{00000000-0005-0000-0000-0000BC070000}"/>
    <cellStyle name="Финансовый 2 33" xfId="1976" xr:uid="{00000000-0005-0000-0000-0000BD070000}"/>
    <cellStyle name="Финансовый 2 34" xfId="1977" xr:uid="{00000000-0005-0000-0000-0000BE070000}"/>
    <cellStyle name="Финансовый 2 35" xfId="1978" xr:uid="{00000000-0005-0000-0000-0000BF070000}"/>
    <cellStyle name="Финансовый 2 36" xfId="1979" xr:uid="{00000000-0005-0000-0000-0000C0070000}"/>
    <cellStyle name="Финансовый 2 4" xfId="1980" xr:uid="{00000000-0005-0000-0000-0000C1070000}"/>
    <cellStyle name="Финансовый 2 5" xfId="1981" xr:uid="{00000000-0005-0000-0000-0000C2070000}"/>
    <cellStyle name="Финансовый 2 6" xfId="1982" xr:uid="{00000000-0005-0000-0000-0000C3070000}"/>
    <cellStyle name="Финансовый 2 7" xfId="1983" xr:uid="{00000000-0005-0000-0000-0000C4070000}"/>
    <cellStyle name="Финансовый 2 8" xfId="1984" xr:uid="{00000000-0005-0000-0000-0000C5070000}"/>
    <cellStyle name="Финансовый 2 9" xfId="1985" xr:uid="{00000000-0005-0000-0000-0000C6070000}"/>
    <cellStyle name="Финансовый 3" xfId="216" xr:uid="{00000000-0005-0000-0000-0000C7070000}"/>
    <cellStyle name="Финансовый 4" xfId="297" xr:uid="{00000000-0005-0000-0000-0000C8070000}"/>
    <cellStyle name="Финансовый 4 2" xfId="298" xr:uid="{00000000-0005-0000-0000-0000C9070000}"/>
    <cellStyle name="Финансовый 5" xfId="2026" xr:uid="{00000000-0005-0000-0000-0000CA070000}"/>
    <cellStyle name="Хороший" xfId="16" builtinId="26" customBuiltin="1"/>
    <cellStyle name="Хороший 10" xfId="1986" xr:uid="{00000000-0005-0000-0000-0000CB070000}"/>
    <cellStyle name="Хороший 11" xfId="1987" xr:uid="{00000000-0005-0000-0000-0000CC070000}"/>
    <cellStyle name="Хороший 12" xfId="1988" xr:uid="{00000000-0005-0000-0000-0000CD070000}"/>
    <cellStyle name="Хороший 13" xfId="1989" xr:uid="{00000000-0005-0000-0000-0000CE070000}"/>
    <cellStyle name="Хороший 14" xfId="1990" xr:uid="{00000000-0005-0000-0000-0000CF070000}"/>
    <cellStyle name="Хороший 15" xfId="1991" xr:uid="{00000000-0005-0000-0000-0000D0070000}"/>
    <cellStyle name="Хороший 16" xfId="1992" xr:uid="{00000000-0005-0000-0000-0000D1070000}"/>
    <cellStyle name="Хороший 17" xfId="1993" xr:uid="{00000000-0005-0000-0000-0000D2070000}"/>
    <cellStyle name="Хороший 18" xfId="1994" xr:uid="{00000000-0005-0000-0000-0000D3070000}"/>
    <cellStyle name="Хороший 19" xfId="1995" xr:uid="{00000000-0005-0000-0000-0000D4070000}"/>
    <cellStyle name="Хороший 2" xfId="1996" xr:uid="{00000000-0005-0000-0000-0000D5070000}"/>
    <cellStyle name="Хороший 20" xfId="1997" xr:uid="{00000000-0005-0000-0000-0000D6070000}"/>
    <cellStyle name="Хороший 21" xfId="1998" xr:uid="{00000000-0005-0000-0000-0000D7070000}"/>
    <cellStyle name="Хороший 22" xfId="1999" xr:uid="{00000000-0005-0000-0000-0000D8070000}"/>
    <cellStyle name="Хороший 23" xfId="2000" xr:uid="{00000000-0005-0000-0000-0000D9070000}"/>
    <cellStyle name="Хороший 24" xfId="2001" xr:uid="{00000000-0005-0000-0000-0000DA070000}"/>
    <cellStyle name="Хороший 25" xfId="2002" xr:uid="{00000000-0005-0000-0000-0000DB070000}"/>
    <cellStyle name="Хороший 26" xfId="2003" xr:uid="{00000000-0005-0000-0000-0000DC070000}"/>
    <cellStyle name="Хороший 27" xfId="2004" xr:uid="{00000000-0005-0000-0000-0000DD070000}"/>
    <cellStyle name="Хороший 28" xfId="2005" xr:uid="{00000000-0005-0000-0000-0000DE070000}"/>
    <cellStyle name="Хороший 29" xfId="2006" xr:uid="{00000000-0005-0000-0000-0000DF070000}"/>
    <cellStyle name="Хороший 3" xfId="2007" xr:uid="{00000000-0005-0000-0000-0000E0070000}"/>
    <cellStyle name="Хороший 30" xfId="2008" xr:uid="{00000000-0005-0000-0000-0000E1070000}"/>
    <cellStyle name="Хороший 31" xfId="2009" xr:uid="{00000000-0005-0000-0000-0000E2070000}"/>
    <cellStyle name="Хороший 32" xfId="2010" xr:uid="{00000000-0005-0000-0000-0000E3070000}"/>
    <cellStyle name="Хороший 33" xfId="2011" xr:uid="{00000000-0005-0000-0000-0000E4070000}"/>
    <cellStyle name="Хороший 34" xfId="2012" xr:uid="{00000000-0005-0000-0000-0000E5070000}"/>
    <cellStyle name="Хороший 35" xfId="2013" xr:uid="{00000000-0005-0000-0000-0000E6070000}"/>
    <cellStyle name="Хороший 36" xfId="2014" xr:uid="{00000000-0005-0000-0000-0000E7070000}"/>
    <cellStyle name="Хороший 4" xfId="2015" xr:uid="{00000000-0005-0000-0000-0000E8070000}"/>
    <cellStyle name="Хороший 5" xfId="2016" xr:uid="{00000000-0005-0000-0000-0000E9070000}"/>
    <cellStyle name="Хороший 6" xfId="2017" xr:uid="{00000000-0005-0000-0000-0000EA070000}"/>
    <cellStyle name="Хороший 7" xfId="2018" xr:uid="{00000000-0005-0000-0000-0000EB070000}"/>
    <cellStyle name="Хороший 8" xfId="2019" xr:uid="{00000000-0005-0000-0000-0000EC070000}"/>
    <cellStyle name="Хороший 9" xfId="2020" xr:uid="{00000000-0005-0000-0000-0000ED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zoomScale="76" zoomScaleNormal="76" zoomScaleSheetLayoutView="100" workbookViewId="0">
      <selection activeCell="C25" sqref="C25"/>
    </sheetView>
  </sheetViews>
  <sheetFormatPr defaultColWidth="9.125" defaultRowHeight="17.25"/>
  <cols>
    <col min="1" max="1" width="9.75" style="3" customWidth="1"/>
    <col min="2" max="2" width="24.75" style="3" customWidth="1"/>
    <col min="3" max="3" width="64.375" style="3" customWidth="1"/>
    <col min="4" max="6" width="19.25" style="3" customWidth="1"/>
    <col min="7" max="7" width="15.875" style="3" customWidth="1"/>
    <col min="8" max="8" width="15.75" style="3" customWidth="1"/>
    <col min="9" max="9" width="13.875" style="3" customWidth="1"/>
    <col min="10" max="11" width="12.25" style="3" customWidth="1"/>
    <col min="12" max="16384" width="9.125" style="3"/>
  </cols>
  <sheetData>
    <row r="1" spans="1:7" ht="37.5" customHeight="1">
      <c r="D1" s="138"/>
      <c r="E1" s="188" t="s">
        <v>39</v>
      </c>
      <c r="F1" s="188"/>
    </row>
    <row r="2" spans="1:7" ht="17.45" customHeight="1">
      <c r="D2" s="139"/>
      <c r="E2" s="194" t="s">
        <v>79</v>
      </c>
      <c r="F2" s="194"/>
    </row>
    <row r="3" spans="1:7" ht="17.45" customHeight="1">
      <c r="D3" s="139"/>
      <c r="E3" s="194" t="s">
        <v>8</v>
      </c>
      <c r="F3" s="194"/>
    </row>
    <row r="6" spans="1:7" ht="75.95" customHeight="1">
      <c r="A6" s="189" t="s">
        <v>98</v>
      </c>
      <c r="B6" s="189"/>
      <c r="C6" s="189"/>
      <c r="D6" s="189"/>
      <c r="E6" s="189"/>
      <c r="F6" s="189"/>
    </row>
    <row r="8" spans="1:7">
      <c r="D8" s="114"/>
      <c r="F8" s="52" t="s">
        <v>21</v>
      </c>
    </row>
    <row r="9" spans="1:7" s="19" customFormat="1" ht="37.700000000000003" customHeight="1">
      <c r="A9" s="190" t="s">
        <v>11</v>
      </c>
      <c r="B9" s="191"/>
      <c r="C9" s="192" t="s">
        <v>12</v>
      </c>
      <c r="D9" s="195" t="s">
        <v>48</v>
      </c>
      <c r="E9" s="196"/>
      <c r="F9" s="197"/>
    </row>
    <row r="10" spans="1:7" s="19" customFormat="1" ht="44.45" customHeight="1">
      <c r="A10" s="63" t="s">
        <v>35</v>
      </c>
      <c r="B10" s="64" t="s">
        <v>16</v>
      </c>
      <c r="C10" s="193"/>
      <c r="D10" s="115" t="s">
        <v>78</v>
      </c>
      <c r="E10" s="115" t="s">
        <v>13</v>
      </c>
      <c r="F10" s="115" t="s">
        <v>14</v>
      </c>
    </row>
    <row r="11" spans="1:7" s="19" customFormat="1" ht="34.9" customHeight="1">
      <c r="A11" s="65" t="s">
        <v>34</v>
      </c>
      <c r="B11" s="66"/>
      <c r="C11" s="67" t="s">
        <v>20</v>
      </c>
      <c r="D11" s="17">
        <f>+D13</f>
        <v>0</v>
      </c>
      <c r="E11" s="17">
        <f t="shared" ref="E11:F11" si="0">+E13</f>
        <v>0</v>
      </c>
      <c r="F11" s="17">
        <f t="shared" si="0"/>
        <v>0</v>
      </c>
    </row>
    <row r="12" spans="1:7" s="19" customFormat="1" ht="18" customHeight="1">
      <c r="A12" s="65"/>
      <c r="B12" s="66"/>
      <c r="C12" s="47" t="s">
        <v>30</v>
      </c>
      <c r="D12" s="68"/>
      <c r="E12" s="68"/>
      <c r="F12" s="68"/>
    </row>
    <row r="13" spans="1:7" s="19" customFormat="1" ht="34.5">
      <c r="A13" s="69"/>
      <c r="B13" s="70"/>
      <c r="C13" s="5" t="s">
        <v>38</v>
      </c>
      <c r="D13" s="2">
        <f>+D15</f>
        <v>0</v>
      </c>
      <c r="E13" s="2">
        <f t="shared" ref="E13:F13" si="1">+E15</f>
        <v>0</v>
      </c>
      <c r="F13" s="2">
        <f t="shared" si="1"/>
        <v>0</v>
      </c>
    </row>
    <row r="14" spans="1:7" s="19" customFormat="1">
      <c r="A14" s="200">
        <v>1183</v>
      </c>
      <c r="B14" s="198"/>
      <c r="C14" s="71" t="s">
        <v>24</v>
      </c>
      <c r="D14" s="4"/>
      <c r="E14" s="4"/>
      <c r="F14" s="4"/>
    </row>
    <row r="15" spans="1:7" s="19" customFormat="1">
      <c r="A15" s="201"/>
      <c r="B15" s="199"/>
      <c r="C15" s="72" t="s">
        <v>167</v>
      </c>
      <c r="D15" s="2">
        <f>+D22+D28+D34</f>
        <v>0</v>
      </c>
      <c r="E15" s="2">
        <f t="shared" ref="E15:F15" si="2">+E22+E28+E34</f>
        <v>0</v>
      </c>
      <c r="F15" s="2">
        <f t="shared" si="2"/>
        <v>0</v>
      </c>
      <c r="G15" s="73"/>
    </row>
    <row r="16" spans="1:7" s="19" customFormat="1">
      <c r="A16" s="201"/>
      <c r="B16" s="199"/>
      <c r="C16" s="27" t="s">
        <v>25</v>
      </c>
      <c r="D16" s="22"/>
      <c r="E16" s="22"/>
      <c r="F16" s="22"/>
    </row>
    <row r="17" spans="1:7" s="19" customFormat="1" ht="86.25">
      <c r="A17" s="201"/>
      <c r="B17" s="199"/>
      <c r="C17" s="74" t="s">
        <v>168</v>
      </c>
      <c r="D17" s="22"/>
      <c r="E17" s="22"/>
      <c r="F17" s="22"/>
    </row>
    <row r="18" spans="1:7" s="19" customFormat="1">
      <c r="A18" s="201"/>
      <c r="B18" s="199"/>
      <c r="C18" s="27" t="s">
        <v>26</v>
      </c>
      <c r="D18" s="22"/>
      <c r="E18" s="22"/>
      <c r="F18" s="22"/>
    </row>
    <row r="19" spans="1:7" s="19" customFormat="1">
      <c r="A19" s="201"/>
      <c r="B19" s="199"/>
      <c r="C19" s="74" t="s">
        <v>169</v>
      </c>
      <c r="D19" s="22"/>
      <c r="E19" s="22"/>
      <c r="F19" s="22"/>
    </row>
    <row r="20" spans="1:7" s="19" customFormat="1" ht="24" customHeight="1">
      <c r="A20" s="201"/>
      <c r="B20" s="28"/>
      <c r="C20" s="75" t="s">
        <v>33</v>
      </c>
      <c r="D20" s="22"/>
      <c r="E20" s="22"/>
      <c r="F20" s="22"/>
    </row>
    <row r="21" spans="1:7" s="19" customFormat="1">
      <c r="A21" s="201"/>
      <c r="B21" s="203">
        <v>32002</v>
      </c>
      <c r="C21" s="130" t="s">
        <v>27</v>
      </c>
      <c r="D21" s="22"/>
      <c r="E21" s="22"/>
      <c r="F21" s="22"/>
    </row>
    <row r="22" spans="1:7" s="19" customFormat="1" ht="34.5">
      <c r="A22" s="201"/>
      <c r="B22" s="203"/>
      <c r="C22" s="131" t="s">
        <v>137</v>
      </c>
      <c r="D22" s="22">
        <f>+'Հավելված N 2'!G24</f>
        <v>0</v>
      </c>
      <c r="E22" s="22">
        <f>+'Հավելված N 2'!H24</f>
        <v>0</v>
      </c>
      <c r="F22" s="22">
        <f>+'Հավելված N 2'!I24</f>
        <v>244600</v>
      </c>
      <c r="G22" s="76"/>
    </row>
    <row r="23" spans="1:7" s="19" customFormat="1">
      <c r="A23" s="201"/>
      <c r="B23" s="203"/>
      <c r="C23" s="130" t="s">
        <v>28</v>
      </c>
      <c r="D23" s="28"/>
      <c r="E23" s="28"/>
      <c r="F23" s="28"/>
    </row>
    <row r="24" spans="1:7" s="19" customFormat="1" ht="69">
      <c r="A24" s="201"/>
      <c r="B24" s="203"/>
      <c r="C24" s="132" t="s">
        <v>156</v>
      </c>
      <c r="D24" s="28"/>
      <c r="E24" s="28"/>
      <c r="F24" s="28"/>
    </row>
    <row r="25" spans="1:7" s="19" customFormat="1">
      <c r="A25" s="201"/>
      <c r="B25" s="203"/>
      <c r="C25" s="130" t="s">
        <v>29</v>
      </c>
      <c r="D25" s="28"/>
      <c r="E25" s="28"/>
      <c r="F25" s="28"/>
    </row>
    <row r="26" spans="1:7" s="19" customFormat="1" ht="34.5">
      <c r="A26" s="201"/>
      <c r="B26" s="203"/>
      <c r="C26" s="132" t="s">
        <v>99</v>
      </c>
      <c r="D26" s="28"/>
      <c r="E26" s="28"/>
      <c r="F26" s="28"/>
    </row>
    <row r="27" spans="1:7" s="19" customFormat="1">
      <c r="A27" s="201"/>
      <c r="B27" s="203">
        <v>32003</v>
      </c>
      <c r="C27" s="130" t="s">
        <v>27</v>
      </c>
      <c r="D27" s="22"/>
      <c r="E27" s="22"/>
      <c r="F27" s="22"/>
    </row>
    <row r="28" spans="1:7" s="19" customFormat="1" ht="51.75">
      <c r="A28" s="201"/>
      <c r="B28" s="203"/>
      <c r="C28" s="131" t="s">
        <v>112</v>
      </c>
      <c r="D28" s="22">
        <f>+'Հավելված N 2'!G33</f>
        <v>0</v>
      </c>
      <c r="E28" s="22">
        <f>+'Հավելված N 2'!H33</f>
        <v>0</v>
      </c>
      <c r="F28" s="22">
        <f>+'Հավելված N 2'!I33</f>
        <v>-268500</v>
      </c>
      <c r="G28" s="76"/>
    </row>
    <row r="29" spans="1:7" s="19" customFormat="1">
      <c r="A29" s="201"/>
      <c r="B29" s="203"/>
      <c r="C29" s="130" t="s">
        <v>28</v>
      </c>
      <c r="D29" s="28"/>
      <c r="E29" s="28"/>
      <c r="F29" s="28"/>
    </row>
    <row r="30" spans="1:7" s="19" customFormat="1" ht="34.5">
      <c r="A30" s="201"/>
      <c r="B30" s="203"/>
      <c r="C30" s="132" t="s">
        <v>113</v>
      </c>
      <c r="D30" s="28"/>
      <c r="E30" s="28"/>
      <c r="F30" s="28"/>
    </row>
    <row r="31" spans="1:7" s="19" customFormat="1">
      <c r="A31" s="201"/>
      <c r="B31" s="203"/>
      <c r="C31" s="130" t="s">
        <v>29</v>
      </c>
      <c r="D31" s="28"/>
      <c r="E31" s="28"/>
      <c r="F31" s="28"/>
    </row>
    <row r="32" spans="1:7" s="19" customFormat="1" ht="34.5">
      <c r="A32" s="201"/>
      <c r="B32" s="203"/>
      <c r="C32" s="132" t="s">
        <v>99</v>
      </c>
      <c r="D32" s="28"/>
      <c r="E32" s="28"/>
      <c r="F32" s="28"/>
    </row>
    <row r="33" spans="1:7" s="19" customFormat="1">
      <c r="A33" s="201"/>
      <c r="B33" s="203">
        <v>32013</v>
      </c>
      <c r="C33" s="130" t="s">
        <v>27</v>
      </c>
      <c r="D33" s="22"/>
      <c r="E33" s="22"/>
      <c r="F33" s="22"/>
    </row>
    <row r="34" spans="1:7" s="19" customFormat="1" ht="51.75">
      <c r="A34" s="201"/>
      <c r="B34" s="203"/>
      <c r="C34" s="131" t="s">
        <v>108</v>
      </c>
      <c r="D34" s="22">
        <f>+'Հավելված N 2'!G42</f>
        <v>0</v>
      </c>
      <c r="E34" s="22">
        <f>+'Հավելված N 2'!H42</f>
        <v>0</v>
      </c>
      <c r="F34" s="22">
        <f>+'Հավելված N 2'!I42</f>
        <v>23900</v>
      </c>
      <c r="G34" s="76"/>
    </row>
    <row r="35" spans="1:7" s="19" customFormat="1">
      <c r="A35" s="201"/>
      <c r="B35" s="203"/>
      <c r="C35" s="130" t="s">
        <v>28</v>
      </c>
      <c r="D35" s="28"/>
      <c r="E35" s="28"/>
      <c r="F35" s="28"/>
    </row>
    <row r="36" spans="1:7" s="19" customFormat="1" ht="86.25">
      <c r="A36" s="201"/>
      <c r="B36" s="203"/>
      <c r="C36" s="132" t="s">
        <v>114</v>
      </c>
      <c r="D36" s="28"/>
      <c r="E36" s="28"/>
      <c r="F36" s="28"/>
    </row>
    <row r="37" spans="1:7" s="19" customFormat="1">
      <c r="A37" s="201"/>
      <c r="B37" s="203"/>
      <c r="C37" s="130" t="s">
        <v>29</v>
      </c>
      <c r="D37" s="28"/>
      <c r="E37" s="28"/>
      <c r="F37" s="28"/>
    </row>
    <row r="38" spans="1:7" s="19" customFormat="1" ht="34.5">
      <c r="A38" s="202"/>
      <c r="B38" s="203"/>
      <c r="C38" s="132" t="s">
        <v>99</v>
      </c>
      <c r="D38" s="28"/>
      <c r="E38" s="28"/>
      <c r="F38" s="28"/>
    </row>
  </sheetData>
  <mergeCells count="12">
    <mergeCell ref="B14:B19"/>
    <mergeCell ref="A14:A38"/>
    <mergeCell ref="B27:B32"/>
    <mergeCell ref="B33:B38"/>
    <mergeCell ref="B21:B26"/>
    <mergeCell ref="E1:F1"/>
    <mergeCell ref="A6:F6"/>
    <mergeCell ref="A9:B9"/>
    <mergeCell ref="C9:C10"/>
    <mergeCell ref="E3:F3"/>
    <mergeCell ref="E2:F2"/>
    <mergeCell ref="D9:F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50"/>
  <sheetViews>
    <sheetView zoomScale="74" zoomScaleNormal="74" zoomScaleSheetLayoutView="100" workbookViewId="0">
      <selection activeCell="G51" sqref="G51"/>
    </sheetView>
  </sheetViews>
  <sheetFormatPr defaultColWidth="9.125" defaultRowHeight="17.25"/>
  <cols>
    <col min="1" max="3" width="8.125" style="3" customWidth="1"/>
    <col min="4" max="4" width="11.625" style="3" customWidth="1"/>
    <col min="5" max="5" width="13.875" style="3" customWidth="1"/>
    <col min="6" max="6" width="62.125" style="3" customWidth="1"/>
    <col min="7" max="9" width="19.75" style="3" customWidth="1"/>
    <col min="10" max="12" width="15" style="3" customWidth="1"/>
    <col min="13" max="16384" width="9.125" style="3"/>
  </cols>
  <sheetData>
    <row r="1" spans="1:9" s="134" customFormat="1" ht="37.5" customHeight="1">
      <c r="F1" s="188" t="s">
        <v>40</v>
      </c>
      <c r="G1" s="188"/>
      <c r="H1" s="188"/>
      <c r="I1" s="188"/>
    </row>
    <row r="2" spans="1:9" s="135" customFormat="1" ht="17.45" customHeight="1">
      <c r="F2" s="194" t="s">
        <v>79</v>
      </c>
      <c r="G2" s="194"/>
      <c r="H2" s="194"/>
      <c r="I2" s="194"/>
    </row>
    <row r="3" spans="1:9" s="135" customFormat="1" ht="17.45" customHeight="1">
      <c r="F3" s="194" t="s">
        <v>8</v>
      </c>
      <c r="G3" s="194"/>
      <c r="H3" s="194"/>
      <c r="I3" s="194"/>
    </row>
    <row r="4" spans="1:9" ht="13.5" customHeight="1"/>
    <row r="5" spans="1:9" ht="13.5" customHeight="1"/>
    <row r="6" spans="1:9" ht="52.5" customHeight="1">
      <c r="A6" s="189" t="s">
        <v>93</v>
      </c>
      <c r="B6" s="189"/>
      <c r="C6" s="189"/>
      <c r="D6" s="189"/>
      <c r="E6" s="189"/>
      <c r="F6" s="189"/>
      <c r="G6" s="189"/>
      <c r="H6" s="189"/>
      <c r="I6" s="189"/>
    </row>
    <row r="8" spans="1:9">
      <c r="G8" s="135"/>
      <c r="I8" s="135" t="s">
        <v>21</v>
      </c>
    </row>
    <row r="9" spans="1:9" s="19" customFormat="1" ht="36.6" customHeight="1">
      <c r="A9" s="208" t="s">
        <v>22</v>
      </c>
      <c r="B9" s="208"/>
      <c r="C9" s="208"/>
      <c r="D9" s="208" t="s">
        <v>11</v>
      </c>
      <c r="E9" s="208"/>
      <c r="F9" s="208" t="s">
        <v>17</v>
      </c>
      <c r="G9" s="195" t="s">
        <v>48</v>
      </c>
      <c r="H9" s="196"/>
      <c r="I9" s="197"/>
    </row>
    <row r="10" spans="1:9" s="19" customFormat="1">
      <c r="A10" s="137" t="s">
        <v>46</v>
      </c>
      <c r="B10" s="137" t="s">
        <v>47</v>
      </c>
      <c r="C10" s="137" t="s">
        <v>23</v>
      </c>
      <c r="D10" s="137" t="s">
        <v>15</v>
      </c>
      <c r="E10" s="137" t="s">
        <v>36</v>
      </c>
      <c r="F10" s="208"/>
      <c r="G10" s="137" t="s">
        <v>78</v>
      </c>
      <c r="H10" s="137" t="s">
        <v>13</v>
      </c>
      <c r="I10" s="137" t="s">
        <v>14</v>
      </c>
    </row>
    <row r="11" spans="1:9" s="19" customFormat="1" ht="34.9" customHeight="1">
      <c r="A11" s="18"/>
      <c r="B11" s="18"/>
      <c r="C11" s="18"/>
      <c r="D11" s="137"/>
      <c r="E11" s="137"/>
      <c r="F11" s="26" t="s">
        <v>20</v>
      </c>
      <c r="G11" s="17">
        <f>+G13</f>
        <v>0</v>
      </c>
      <c r="H11" s="17">
        <f t="shared" ref="H11:I11" si="0">+H13</f>
        <v>0</v>
      </c>
      <c r="I11" s="17">
        <f t="shared" si="0"/>
        <v>0</v>
      </c>
    </row>
    <row r="12" spans="1:9" s="19" customFormat="1">
      <c r="A12" s="18"/>
      <c r="B12" s="18"/>
      <c r="C12" s="18"/>
      <c r="D12" s="137"/>
      <c r="E12" s="137"/>
      <c r="F12" s="18" t="s">
        <v>30</v>
      </c>
      <c r="G12" s="2"/>
      <c r="H12" s="2"/>
      <c r="I12" s="2"/>
    </row>
    <row r="13" spans="1:9" s="19" customFormat="1" ht="34.5">
      <c r="A13" s="18"/>
      <c r="B13" s="18"/>
      <c r="C13" s="18"/>
      <c r="D13" s="137"/>
      <c r="E13" s="137"/>
      <c r="F13" s="133" t="s">
        <v>38</v>
      </c>
      <c r="G13" s="2">
        <f>+G14</f>
        <v>0</v>
      </c>
      <c r="H13" s="2">
        <f t="shared" ref="H13:I13" si="1">+H14</f>
        <v>0</v>
      </c>
      <c r="I13" s="2">
        <f t="shared" si="1"/>
        <v>0</v>
      </c>
    </row>
    <row r="14" spans="1:9" s="19" customFormat="1" ht="17.45" customHeight="1">
      <c r="A14" s="207" t="s">
        <v>94</v>
      </c>
      <c r="B14" s="214"/>
      <c r="C14" s="140"/>
      <c r="D14" s="143"/>
      <c r="E14" s="140"/>
      <c r="F14" s="136" t="s">
        <v>96</v>
      </c>
      <c r="G14" s="2">
        <f>+G16</f>
        <v>0</v>
      </c>
      <c r="H14" s="2">
        <f t="shared" ref="H14:I14" si="2">+H16</f>
        <v>0</v>
      </c>
      <c r="I14" s="2">
        <f t="shared" si="2"/>
        <v>0</v>
      </c>
    </row>
    <row r="15" spans="1:9" s="19" customFormat="1" ht="16.899999999999999" customHeight="1">
      <c r="A15" s="207"/>
      <c r="B15" s="214"/>
      <c r="C15" s="141"/>
      <c r="D15" s="144"/>
      <c r="E15" s="141"/>
      <c r="F15" s="31" t="s">
        <v>18</v>
      </c>
      <c r="G15" s="6"/>
      <c r="H15" s="6"/>
      <c r="I15" s="6"/>
    </row>
    <row r="16" spans="1:9" s="19" customFormat="1" ht="16.899999999999999" customHeight="1">
      <c r="A16" s="207"/>
      <c r="B16" s="207" t="s">
        <v>95</v>
      </c>
      <c r="C16" s="157"/>
      <c r="D16" s="144"/>
      <c r="E16" s="141"/>
      <c r="F16" s="136" t="s">
        <v>97</v>
      </c>
      <c r="G16" s="7">
        <f>+G18</f>
        <v>0</v>
      </c>
      <c r="H16" s="7">
        <f t="shared" ref="H16:I16" si="3">+H18</f>
        <v>0</v>
      </c>
      <c r="I16" s="7">
        <f t="shared" si="3"/>
        <v>0</v>
      </c>
    </row>
    <row r="17" spans="1:17" s="19" customFormat="1" ht="16.899999999999999" customHeight="1">
      <c r="A17" s="207"/>
      <c r="B17" s="207"/>
      <c r="C17" s="158"/>
      <c r="D17" s="144"/>
      <c r="E17" s="141"/>
      <c r="F17" s="31" t="s">
        <v>18</v>
      </c>
      <c r="G17" s="6"/>
      <c r="H17" s="6"/>
      <c r="I17" s="6"/>
    </row>
    <row r="18" spans="1:17" s="19" customFormat="1" ht="16.899999999999999" customHeight="1">
      <c r="A18" s="207"/>
      <c r="B18" s="207"/>
      <c r="C18" s="204" t="s">
        <v>76</v>
      </c>
      <c r="D18" s="144"/>
      <c r="E18" s="141"/>
      <c r="F18" s="136" t="s">
        <v>86</v>
      </c>
      <c r="G18" s="7">
        <f>+G20</f>
        <v>0</v>
      </c>
      <c r="H18" s="7">
        <f t="shared" ref="H18:I18" si="4">+H20</f>
        <v>0</v>
      </c>
      <c r="I18" s="7">
        <f t="shared" si="4"/>
        <v>0</v>
      </c>
      <c r="J18" s="20"/>
      <c r="K18" s="20"/>
      <c r="L18" s="20"/>
      <c r="M18" s="20"/>
      <c r="N18" s="20"/>
      <c r="O18" s="20"/>
      <c r="P18" s="20"/>
      <c r="Q18" s="20"/>
    </row>
    <row r="19" spans="1:17" s="19" customFormat="1" ht="16.899999999999999" customHeight="1">
      <c r="A19" s="207"/>
      <c r="B19" s="207"/>
      <c r="C19" s="205"/>
      <c r="D19" s="144"/>
      <c r="E19" s="141"/>
      <c r="F19" s="31" t="s">
        <v>18</v>
      </c>
      <c r="G19" s="21"/>
      <c r="H19" s="21"/>
      <c r="I19" s="21"/>
      <c r="J19" s="20"/>
      <c r="K19" s="20"/>
      <c r="L19" s="20"/>
      <c r="M19" s="20"/>
      <c r="N19" s="20"/>
      <c r="O19" s="20"/>
      <c r="P19" s="20"/>
      <c r="Q19" s="20"/>
    </row>
    <row r="20" spans="1:17" s="19" customFormat="1" ht="34.5">
      <c r="A20" s="207"/>
      <c r="B20" s="207"/>
      <c r="C20" s="205"/>
      <c r="D20" s="144"/>
      <c r="E20" s="141"/>
      <c r="F20" s="32" t="s">
        <v>31</v>
      </c>
      <c r="G20" s="21">
        <f>+G22</f>
        <v>0</v>
      </c>
      <c r="H20" s="21">
        <f t="shared" ref="H20:I20" si="5">+H22</f>
        <v>0</v>
      </c>
      <c r="I20" s="21">
        <f t="shared" si="5"/>
        <v>0</v>
      </c>
      <c r="J20" s="20"/>
      <c r="K20" s="20"/>
      <c r="L20" s="20"/>
      <c r="M20" s="20"/>
      <c r="N20" s="20"/>
      <c r="O20" s="20"/>
      <c r="P20" s="20"/>
      <c r="Q20" s="20"/>
    </row>
    <row r="21" spans="1:17" s="19" customFormat="1" ht="16.899999999999999" customHeight="1">
      <c r="A21" s="207"/>
      <c r="B21" s="207"/>
      <c r="C21" s="205"/>
      <c r="D21" s="145"/>
      <c r="E21" s="142"/>
      <c r="F21" s="31" t="s">
        <v>18</v>
      </c>
      <c r="G21" s="21"/>
      <c r="H21" s="7"/>
      <c r="I21" s="21"/>
      <c r="J21" s="20"/>
      <c r="K21" s="20"/>
      <c r="L21" s="20"/>
      <c r="M21" s="20"/>
      <c r="N21" s="20"/>
      <c r="O21" s="20"/>
      <c r="P21" s="20"/>
      <c r="Q21" s="20"/>
    </row>
    <row r="22" spans="1:17" s="19" customFormat="1" ht="18" customHeight="1">
      <c r="A22" s="207"/>
      <c r="B22" s="207"/>
      <c r="C22" s="205"/>
      <c r="D22" s="200">
        <v>1183</v>
      </c>
      <c r="E22" s="209" t="s">
        <v>109</v>
      </c>
      <c r="F22" s="210"/>
      <c r="G22" s="2">
        <f>+G24+G33+G42</f>
        <v>0</v>
      </c>
      <c r="H22" s="2">
        <f t="shared" ref="H22:I22" si="6">+H24+H33+H42</f>
        <v>0</v>
      </c>
      <c r="I22" s="2">
        <f t="shared" si="6"/>
        <v>0</v>
      </c>
      <c r="J22" s="20"/>
      <c r="K22" s="20"/>
      <c r="L22" s="20"/>
      <c r="M22" s="20"/>
      <c r="N22" s="20"/>
      <c r="O22" s="20"/>
      <c r="P22" s="20"/>
      <c r="Q22" s="20"/>
    </row>
    <row r="23" spans="1:17" s="19" customFormat="1" ht="16.899999999999999" customHeight="1">
      <c r="A23" s="207"/>
      <c r="B23" s="207"/>
      <c r="C23" s="205"/>
      <c r="D23" s="201"/>
      <c r="E23" s="128"/>
      <c r="F23" s="31" t="s">
        <v>18</v>
      </c>
      <c r="G23" s="2"/>
      <c r="H23" s="2"/>
      <c r="I23" s="2"/>
      <c r="J23" s="20"/>
      <c r="K23" s="20"/>
      <c r="L23" s="20"/>
      <c r="M23" s="20"/>
      <c r="N23" s="20"/>
      <c r="O23" s="20"/>
      <c r="P23" s="20"/>
      <c r="Q23" s="20"/>
    </row>
    <row r="24" spans="1:17" s="19" customFormat="1" ht="34.5">
      <c r="A24" s="207"/>
      <c r="B24" s="207"/>
      <c r="C24" s="205"/>
      <c r="D24" s="201"/>
      <c r="E24" s="149">
        <v>32002</v>
      </c>
      <c r="F24" s="123" t="s">
        <v>137</v>
      </c>
      <c r="G24" s="22">
        <f>+G26</f>
        <v>0</v>
      </c>
      <c r="H24" s="22">
        <f t="shared" ref="H24:I24" si="7">+H26</f>
        <v>0</v>
      </c>
      <c r="I24" s="22">
        <f t="shared" si="7"/>
        <v>244600</v>
      </c>
      <c r="J24" s="20"/>
      <c r="K24" s="20"/>
      <c r="L24" s="20"/>
      <c r="M24" s="20"/>
      <c r="N24" s="20"/>
      <c r="O24" s="20"/>
      <c r="P24" s="20"/>
      <c r="Q24" s="20"/>
    </row>
    <row r="25" spans="1:17" s="19" customFormat="1">
      <c r="A25" s="207"/>
      <c r="B25" s="207"/>
      <c r="C25" s="205"/>
      <c r="D25" s="201"/>
      <c r="E25" s="189"/>
      <c r="F25" s="31" t="s">
        <v>37</v>
      </c>
      <c r="G25" s="6"/>
      <c r="H25" s="7"/>
      <c r="I25" s="6"/>
    </row>
    <row r="26" spans="1:17" s="23" customFormat="1" ht="36.6" customHeight="1">
      <c r="A26" s="207"/>
      <c r="B26" s="207"/>
      <c r="C26" s="205"/>
      <c r="D26" s="201"/>
      <c r="E26" s="189"/>
      <c r="F26" s="33" t="s">
        <v>92</v>
      </c>
      <c r="G26" s="8">
        <f t="shared" ref="G26:I26" si="8">+G28</f>
        <v>0</v>
      </c>
      <c r="H26" s="16">
        <f t="shared" si="8"/>
        <v>0</v>
      </c>
      <c r="I26" s="8">
        <f t="shared" si="8"/>
        <v>244600</v>
      </c>
    </row>
    <row r="27" spans="1:17" s="19" customFormat="1" ht="51.75">
      <c r="A27" s="207"/>
      <c r="B27" s="207"/>
      <c r="C27" s="205"/>
      <c r="D27" s="201"/>
      <c r="E27" s="189"/>
      <c r="F27" s="31" t="s">
        <v>32</v>
      </c>
      <c r="G27" s="6"/>
      <c r="H27" s="10"/>
      <c r="I27" s="6"/>
    </row>
    <row r="28" spans="1:17" s="19" customFormat="1" ht="16.899999999999999" customHeight="1">
      <c r="A28" s="207"/>
      <c r="B28" s="207"/>
      <c r="C28" s="205"/>
      <c r="D28" s="201"/>
      <c r="E28" s="189"/>
      <c r="F28" s="175" t="s">
        <v>19</v>
      </c>
      <c r="G28" s="9">
        <f t="shared" ref="G28:I31" si="9">+G29</f>
        <v>0</v>
      </c>
      <c r="H28" s="10">
        <f t="shared" si="9"/>
        <v>0</v>
      </c>
      <c r="I28" s="9">
        <f t="shared" si="9"/>
        <v>244600</v>
      </c>
    </row>
    <row r="29" spans="1:17" s="19" customFormat="1" ht="16.899999999999999" customHeight="1">
      <c r="A29" s="207"/>
      <c r="B29" s="207"/>
      <c r="C29" s="205"/>
      <c r="D29" s="201"/>
      <c r="E29" s="189"/>
      <c r="F29" s="31" t="s">
        <v>54</v>
      </c>
      <c r="G29" s="10">
        <f t="shared" si="9"/>
        <v>0</v>
      </c>
      <c r="H29" s="10">
        <f t="shared" si="9"/>
        <v>0</v>
      </c>
      <c r="I29" s="10">
        <f t="shared" si="9"/>
        <v>244600</v>
      </c>
    </row>
    <row r="30" spans="1:17" s="19" customFormat="1">
      <c r="A30" s="207"/>
      <c r="B30" s="207"/>
      <c r="C30" s="205"/>
      <c r="D30" s="201"/>
      <c r="E30" s="189"/>
      <c r="F30" s="31" t="s">
        <v>81</v>
      </c>
      <c r="G30" s="10">
        <f>+G31</f>
        <v>0</v>
      </c>
      <c r="H30" s="10">
        <f t="shared" si="9"/>
        <v>0</v>
      </c>
      <c r="I30" s="10">
        <f t="shared" si="9"/>
        <v>244600</v>
      </c>
    </row>
    <row r="31" spans="1:17" s="19" customFormat="1">
      <c r="A31" s="207"/>
      <c r="B31" s="207"/>
      <c r="C31" s="205"/>
      <c r="D31" s="201"/>
      <c r="E31" s="189"/>
      <c r="F31" s="31" t="s">
        <v>110</v>
      </c>
      <c r="G31" s="10">
        <f t="shared" si="9"/>
        <v>0</v>
      </c>
      <c r="H31" s="10">
        <f t="shared" si="9"/>
        <v>0</v>
      </c>
      <c r="I31" s="10">
        <f t="shared" si="9"/>
        <v>244600</v>
      </c>
      <c r="J31" s="24"/>
    </row>
    <row r="32" spans="1:17" s="19" customFormat="1">
      <c r="A32" s="207"/>
      <c r="B32" s="207"/>
      <c r="C32" s="205"/>
      <c r="D32" s="201"/>
      <c r="E32" s="189"/>
      <c r="F32" s="127" t="s">
        <v>111</v>
      </c>
      <c r="G32" s="10">
        <f>+'Հավելված N 4'!E14</f>
        <v>0</v>
      </c>
      <c r="H32" s="10">
        <f>+'Հավելված N 4'!F14</f>
        <v>0</v>
      </c>
      <c r="I32" s="10">
        <f>+'Հավելված N 4'!G14</f>
        <v>244600</v>
      </c>
      <c r="J32" s="25"/>
    </row>
    <row r="33" spans="1:17" s="19" customFormat="1" ht="51.75">
      <c r="A33" s="207"/>
      <c r="B33" s="207"/>
      <c r="C33" s="205"/>
      <c r="D33" s="201"/>
      <c r="E33" s="129">
        <v>32003</v>
      </c>
      <c r="F33" s="123" t="s">
        <v>105</v>
      </c>
      <c r="G33" s="22">
        <f>+G35</f>
        <v>0</v>
      </c>
      <c r="H33" s="22">
        <f t="shared" ref="H33:I33" si="10">+H35</f>
        <v>0</v>
      </c>
      <c r="I33" s="22">
        <f t="shared" si="10"/>
        <v>-268500</v>
      </c>
      <c r="J33" s="20"/>
      <c r="K33" s="20"/>
      <c r="L33" s="20"/>
      <c r="M33" s="20"/>
      <c r="N33" s="20"/>
      <c r="O33" s="20"/>
      <c r="P33" s="20"/>
      <c r="Q33" s="20"/>
    </row>
    <row r="34" spans="1:17" s="19" customFormat="1">
      <c r="A34" s="207"/>
      <c r="B34" s="207"/>
      <c r="C34" s="205"/>
      <c r="D34" s="201"/>
      <c r="E34" s="211"/>
      <c r="F34" s="31" t="s">
        <v>37</v>
      </c>
      <c r="G34" s="6"/>
      <c r="H34" s="7"/>
      <c r="I34" s="6"/>
    </row>
    <row r="35" spans="1:17" s="23" customFormat="1" ht="36.6" customHeight="1">
      <c r="A35" s="207"/>
      <c r="B35" s="207"/>
      <c r="C35" s="205"/>
      <c r="D35" s="201"/>
      <c r="E35" s="212"/>
      <c r="F35" s="33" t="s">
        <v>52</v>
      </c>
      <c r="G35" s="8">
        <f t="shared" ref="G35:I35" si="11">+G37</f>
        <v>0</v>
      </c>
      <c r="H35" s="16">
        <f t="shared" si="11"/>
        <v>0</v>
      </c>
      <c r="I35" s="8">
        <f t="shared" si="11"/>
        <v>-268500</v>
      </c>
    </row>
    <row r="36" spans="1:17" s="19" customFormat="1" ht="51.75">
      <c r="A36" s="207"/>
      <c r="B36" s="207"/>
      <c r="C36" s="205"/>
      <c r="D36" s="201"/>
      <c r="E36" s="212"/>
      <c r="F36" s="31" t="s">
        <v>32</v>
      </c>
      <c r="G36" s="6"/>
      <c r="H36" s="10"/>
      <c r="I36" s="6"/>
    </row>
    <row r="37" spans="1:17" s="19" customFormat="1" ht="16.899999999999999" customHeight="1">
      <c r="A37" s="207"/>
      <c r="B37" s="207"/>
      <c r="C37" s="205"/>
      <c r="D37" s="201"/>
      <c r="E37" s="212"/>
      <c r="F37" s="146" t="s">
        <v>19</v>
      </c>
      <c r="G37" s="9">
        <f t="shared" ref="G37:I40" si="12">+G38</f>
        <v>0</v>
      </c>
      <c r="H37" s="10">
        <f t="shared" si="12"/>
        <v>0</v>
      </c>
      <c r="I37" s="9">
        <f t="shared" si="12"/>
        <v>-268500</v>
      </c>
    </row>
    <row r="38" spans="1:17" s="19" customFormat="1" ht="16.899999999999999" customHeight="1">
      <c r="A38" s="207"/>
      <c r="B38" s="207"/>
      <c r="C38" s="205"/>
      <c r="D38" s="201"/>
      <c r="E38" s="212"/>
      <c r="F38" s="31" t="s">
        <v>54</v>
      </c>
      <c r="G38" s="10">
        <f t="shared" si="12"/>
        <v>0</v>
      </c>
      <c r="H38" s="10">
        <f t="shared" si="12"/>
        <v>0</v>
      </c>
      <c r="I38" s="10">
        <f t="shared" si="12"/>
        <v>-268500</v>
      </c>
    </row>
    <row r="39" spans="1:17" s="19" customFormat="1">
      <c r="A39" s="207"/>
      <c r="B39" s="207"/>
      <c r="C39" s="205"/>
      <c r="D39" s="201"/>
      <c r="E39" s="212"/>
      <c r="F39" s="31" t="s">
        <v>81</v>
      </c>
      <c r="G39" s="10">
        <f>+G40</f>
        <v>0</v>
      </c>
      <c r="H39" s="10">
        <f t="shared" si="12"/>
        <v>0</v>
      </c>
      <c r="I39" s="10">
        <f t="shared" si="12"/>
        <v>-268500</v>
      </c>
    </row>
    <row r="40" spans="1:17" s="19" customFormat="1">
      <c r="A40" s="207"/>
      <c r="B40" s="207"/>
      <c r="C40" s="205"/>
      <c r="D40" s="201"/>
      <c r="E40" s="212"/>
      <c r="F40" s="31" t="s">
        <v>82</v>
      </c>
      <c r="G40" s="10">
        <f t="shared" si="12"/>
        <v>0</v>
      </c>
      <c r="H40" s="10">
        <f t="shared" si="12"/>
        <v>0</v>
      </c>
      <c r="I40" s="10">
        <f t="shared" si="12"/>
        <v>-268500</v>
      </c>
      <c r="J40" s="24"/>
    </row>
    <row r="41" spans="1:17" s="19" customFormat="1">
      <c r="A41" s="207"/>
      <c r="B41" s="207"/>
      <c r="C41" s="205"/>
      <c r="D41" s="201"/>
      <c r="E41" s="213"/>
      <c r="F41" s="127" t="s">
        <v>83</v>
      </c>
      <c r="G41" s="10">
        <f>+'Հավելված N 4'!E41</f>
        <v>0</v>
      </c>
      <c r="H41" s="10">
        <f>+'Հավելված N 4'!F41</f>
        <v>0</v>
      </c>
      <c r="I41" s="10">
        <f>+'Հավելված N 4'!G41</f>
        <v>-268500</v>
      </c>
      <c r="J41" s="25"/>
    </row>
    <row r="42" spans="1:17" s="19" customFormat="1" ht="51.75">
      <c r="A42" s="207"/>
      <c r="B42" s="207"/>
      <c r="C42" s="205"/>
      <c r="D42" s="201"/>
      <c r="E42" s="149">
        <v>32013</v>
      </c>
      <c r="F42" s="123" t="s">
        <v>108</v>
      </c>
      <c r="G42" s="22">
        <f>+G44</f>
        <v>0</v>
      </c>
      <c r="H42" s="22">
        <f t="shared" ref="H42:I42" si="13">+H44</f>
        <v>0</v>
      </c>
      <c r="I42" s="22">
        <f t="shared" si="13"/>
        <v>23900</v>
      </c>
      <c r="J42" s="20"/>
      <c r="K42" s="20"/>
      <c r="L42" s="20"/>
      <c r="M42" s="20"/>
      <c r="N42" s="20"/>
      <c r="O42" s="20"/>
      <c r="P42" s="20"/>
      <c r="Q42" s="20"/>
    </row>
    <row r="43" spans="1:17" s="19" customFormat="1">
      <c r="A43" s="207"/>
      <c r="B43" s="207"/>
      <c r="C43" s="205"/>
      <c r="D43" s="201"/>
      <c r="E43" s="189"/>
      <c r="F43" s="31" t="s">
        <v>37</v>
      </c>
      <c r="G43" s="6"/>
      <c r="H43" s="7"/>
      <c r="I43" s="6"/>
    </row>
    <row r="44" spans="1:17" s="23" customFormat="1" ht="36.6" customHeight="1">
      <c r="A44" s="207"/>
      <c r="B44" s="207"/>
      <c r="C44" s="205"/>
      <c r="D44" s="201"/>
      <c r="E44" s="189"/>
      <c r="F44" s="33" t="s">
        <v>92</v>
      </c>
      <c r="G44" s="8">
        <f t="shared" ref="G44:I44" si="14">+G46</f>
        <v>0</v>
      </c>
      <c r="H44" s="16">
        <f t="shared" si="14"/>
        <v>0</v>
      </c>
      <c r="I44" s="8">
        <f t="shared" si="14"/>
        <v>23900</v>
      </c>
    </row>
    <row r="45" spans="1:17" s="19" customFormat="1" ht="51.75">
      <c r="A45" s="207"/>
      <c r="B45" s="207"/>
      <c r="C45" s="205"/>
      <c r="D45" s="201"/>
      <c r="E45" s="189"/>
      <c r="F45" s="31" t="s">
        <v>32</v>
      </c>
      <c r="G45" s="6"/>
      <c r="H45" s="10"/>
      <c r="I45" s="6"/>
    </row>
    <row r="46" spans="1:17" s="19" customFormat="1" ht="16.899999999999999" customHeight="1">
      <c r="A46" s="207"/>
      <c r="B46" s="207"/>
      <c r="C46" s="205"/>
      <c r="D46" s="201"/>
      <c r="E46" s="189"/>
      <c r="F46" s="146" t="s">
        <v>19</v>
      </c>
      <c r="G46" s="9">
        <f t="shared" ref="G46:I49" si="15">+G47</f>
        <v>0</v>
      </c>
      <c r="H46" s="10">
        <f t="shared" si="15"/>
        <v>0</v>
      </c>
      <c r="I46" s="9">
        <f t="shared" si="15"/>
        <v>23900</v>
      </c>
    </row>
    <row r="47" spans="1:17" s="19" customFormat="1" ht="16.899999999999999" customHeight="1">
      <c r="A47" s="207"/>
      <c r="B47" s="207"/>
      <c r="C47" s="205"/>
      <c r="D47" s="201"/>
      <c r="E47" s="189"/>
      <c r="F47" s="31" t="s">
        <v>54</v>
      </c>
      <c r="G47" s="10">
        <f t="shared" si="15"/>
        <v>0</v>
      </c>
      <c r="H47" s="10">
        <f t="shared" si="15"/>
        <v>0</v>
      </c>
      <c r="I47" s="10">
        <f t="shared" si="15"/>
        <v>23900</v>
      </c>
    </row>
    <row r="48" spans="1:17" s="19" customFormat="1">
      <c r="A48" s="207"/>
      <c r="B48" s="207"/>
      <c r="C48" s="205"/>
      <c r="D48" s="201"/>
      <c r="E48" s="189"/>
      <c r="F48" s="31" t="s">
        <v>81</v>
      </c>
      <c r="G48" s="10">
        <f>+G49</f>
        <v>0</v>
      </c>
      <c r="H48" s="10">
        <f t="shared" si="15"/>
        <v>0</v>
      </c>
      <c r="I48" s="10">
        <f t="shared" si="15"/>
        <v>23900</v>
      </c>
    </row>
    <row r="49" spans="1:10" s="19" customFormat="1">
      <c r="A49" s="207"/>
      <c r="B49" s="207"/>
      <c r="C49" s="205"/>
      <c r="D49" s="201"/>
      <c r="E49" s="189"/>
      <c r="F49" s="31" t="s">
        <v>110</v>
      </c>
      <c r="G49" s="10">
        <f t="shared" si="15"/>
        <v>0</v>
      </c>
      <c r="H49" s="10">
        <f t="shared" si="15"/>
        <v>0</v>
      </c>
      <c r="I49" s="10">
        <f t="shared" si="15"/>
        <v>23900</v>
      </c>
      <c r="J49" s="24"/>
    </row>
    <row r="50" spans="1:10" s="19" customFormat="1">
      <c r="A50" s="207"/>
      <c r="B50" s="207"/>
      <c r="C50" s="206"/>
      <c r="D50" s="202"/>
      <c r="E50" s="189"/>
      <c r="F50" s="127" t="s">
        <v>111</v>
      </c>
      <c r="G50" s="10">
        <v>0</v>
      </c>
      <c r="H50" s="10">
        <f>+'Հավելված N 4'!F44</f>
        <v>0</v>
      </c>
      <c r="I50" s="10">
        <f>+'Հավելված N 4'!G44</f>
        <v>23900</v>
      </c>
      <c r="J50" s="25"/>
    </row>
  </sheetData>
  <mergeCells count="17">
    <mergeCell ref="F1:I1"/>
    <mergeCell ref="F3:I3"/>
    <mergeCell ref="A6:I6"/>
    <mergeCell ref="A9:C9"/>
    <mergeCell ref="D9:E9"/>
    <mergeCell ref="F2:I2"/>
    <mergeCell ref="G9:I9"/>
    <mergeCell ref="F9:F10"/>
    <mergeCell ref="D22:D50"/>
    <mergeCell ref="C18:C50"/>
    <mergeCell ref="B16:B50"/>
    <mergeCell ref="E25:E32"/>
    <mergeCell ref="A14:A50"/>
    <mergeCell ref="E22:F22"/>
    <mergeCell ref="E43:E50"/>
    <mergeCell ref="E34:E41"/>
    <mergeCell ref="B14:B1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0"/>
  <sheetViews>
    <sheetView topLeftCell="A33" zoomScale="85" zoomScaleNormal="85" workbookViewId="0">
      <selection activeCell="F21" sqref="F21"/>
    </sheetView>
  </sheetViews>
  <sheetFormatPr defaultColWidth="9.125" defaultRowHeight="17.25"/>
  <cols>
    <col min="1" max="1" width="9.125" style="57"/>
    <col min="2" max="2" width="9.125" style="57" customWidth="1"/>
    <col min="3" max="3" width="54.25" style="57" customWidth="1"/>
    <col min="4" max="4" width="16.5" style="57" customWidth="1"/>
    <col min="5" max="8" width="20.375" style="57" customWidth="1"/>
    <col min="9" max="9" width="15.5" style="57" bestFit="1" customWidth="1"/>
    <col min="10" max="10" width="13.75" style="57" bestFit="1" customWidth="1"/>
    <col min="11" max="16384" width="9.125" style="57"/>
  </cols>
  <sheetData>
    <row r="1" spans="1:10" s="160" customFormat="1" ht="26.45" customHeight="1">
      <c r="A1" s="159"/>
      <c r="B1" s="77"/>
      <c r="C1" s="77"/>
      <c r="D1" s="77"/>
      <c r="E1" s="159"/>
      <c r="F1" s="215" t="s">
        <v>42</v>
      </c>
      <c r="G1" s="215"/>
      <c r="H1" s="215"/>
    </row>
    <row r="2" spans="1:10">
      <c r="A2" s="78"/>
      <c r="B2" s="78"/>
      <c r="C2" s="78"/>
      <c r="D2" s="78"/>
      <c r="E2" s="161"/>
      <c r="F2" s="216" t="s">
        <v>77</v>
      </c>
      <c r="G2" s="216"/>
      <c r="H2" s="216"/>
    </row>
    <row r="3" spans="1:10">
      <c r="A3" s="78"/>
      <c r="B3" s="78"/>
      <c r="C3" s="78"/>
      <c r="D3" s="78"/>
      <c r="E3" s="161"/>
      <c r="F3" s="216" t="s">
        <v>41</v>
      </c>
      <c r="G3" s="216"/>
      <c r="H3" s="216"/>
    </row>
    <row r="4" spans="1:10">
      <c r="A4" s="79"/>
      <c r="B4" s="79"/>
      <c r="C4" s="80"/>
      <c r="D4" s="161"/>
      <c r="E4" s="161"/>
      <c r="F4" s="161"/>
      <c r="G4" s="161"/>
      <c r="H4" s="161"/>
    </row>
    <row r="5" spans="1:10" ht="37.5" customHeight="1">
      <c r="A5" s="217" t="s">
        <v>131</v>
      </c>
      <c r="B5" s="218"/>
      <c r="C5" s="218"/>
      <c r="D5" s="218"/>
      <c r="E5" s="218"/>
      <c r="F5" s="218"/>
      <c r="G5" s="218"/>
      <c r="H5" s="218"/>
    </row>
    <row r="6" spans="1:10" ht="37.5" customHeight="1">
      <c r="A6" s="218"/>
      <c r="B6" s="218"/>
      <c r="C6" s="218"/>
      <c r="D6" s="218"/>
      <c r="E6" s="218"/>
      <c r="F6" s="218"/>
      <c r="G6" s="218"/>
      <c r="H6" s="218"/>
    </row>
    <row r="7" spans="1:10">
      <c r="E7" s="161"/>
      <c r="F7" s="161"/>
      <c r="G7" s="161"/>
    </row>
    <row r="8" spans="1:10">
      <c r="A8" s="162"/>
      <c r="B8" s="162"/>
      <c r="C8" s="162"/>
      <c r="D8" s="62"/>
      <c r="E8" s="161"/>
      <c r="F8" s="161"/>
      <c r="G8" s="219" t="s">
        <v>21</v>
      </c>
      <c r="H8" s="219"/>
    </row>
    <row r="9" spans="1:10" ht="45" customHeight="1">
      <c r="A9" s="232" t="s">
        <v>64</v>
      </c>
      <c r="B9" s="233"/>
      <c r="C9" s="220" t="s">
        <v>65</v>
      </c>
      <c r="D9" s="222" t="s">
        <v>66</v>
      </c>
      <c r="E9" s="224" t="s">
        <v>91</v>
      </c>
      <c r="F9" s="225"/>
      <c r="G9" s="225"/>
      <c r="H9" s="226"/>
    </row>
    <row r="10" spans="1:10" ht="103.5">
      <c r="A10" s="81" t="s">
        <v>35</v>
      </c>
      <c r="B10" s="81" t="s">
        <v>36</v>
      </c>
      <c r="C10" s="221"/>
      <c r="D10" s="223"/>
      <c r="E10" s="82" t="s">
        <v>67</v>
      </c>
      <c r="F10" s="82" t="s">
        <v>68</v>
      </c>
      <c r="G10" s="82" t="s">
        <v>69</v>
      </c>
      <c r="H10" s="82" t="s">
        <v>70</v>
      </c>
    </row>
    <row r="11" spans="1:10">
      <c r="A11" s="81"/>
      <c r="B11" s="81"/>
      <c r="C11" s="83" t="s">
        <v>71</v>
      </c>
      <c r="D11" s="84">
        <f>SUM(E11:H11)</f>
        <v>0</v>
      </c>
      <c r="E11" s="85">
        <f>+E13</f>
        <v>-268500</v>
      </c>
      <c r="F11" s="85">
        <f>+F13</f>
        <v>0</v>
      </c>
      <c r="G11" s="85">
        <f>+G13</f>
        <v>268500</v>
      </c>
      <c r="H11" s="85">
        <f>+H13</f>
        <v>0</v>
      </c>
      <c r="I11" s="163"/>
      <c r="J11" s="163"/>
    </row>
    <row r="12" spans="1:10">
      <c r="A12" s="81"/>
      <c r="B12" s="81"/>
      <c r="C12" s="83" t="s">
        <v>72</v>
      </c>
      <c r="D12" s="147"/>
      <c r="E12" s="85"/>
      <c r="F12" s="85"/>
      <c r="G12" s="85"/>
      <c r="H12" s="85"/>
      <c r="I12" s="163"/>
      <c r="J12" s="164"/>
    </row>
    <row r="13" spans="1:10" ht="34.5">
      <c r="A13" s="86"/>
      <c r="B13" s="87"/>
      <c r="C13" s="87" t="s">
        <v>38</v>
      </c>
      <c r="D13" s="84">
        <f>SUM(E13:H13)</f>
        <v>0</v>
      </c>
      <c r="E13" s="85">
        <f>+E15+E40+E43</f>
        <v>-268500</v>
      </c>
      <c r="F13" s="85">
        <f>+F15+F40+F43</f>
        <v>0</v>
      </c>
      <c r="G13" s="85">
        <f>+G15+G40+G43</f>
        <v>268500</v>
      </c>
      <c r="H13" s="85">
        <f>+H15+H40+H43</f>
        <v>0</v>
      </c>
      <c r="I13" s="163"/>
    </row>
    <row r="14" spans="1:10">
      <c r="A14" s="86"/>
      <c r="B14" s="86"/>
      <c r="C14" s="86" t="s">
        <v>73</v>
      </c>
      <c r="D14" s="88"/>
      <c r="E14" s="88"/>
      <c r="F14" s="88"/>
      <c r="G14" s="88"/>
      <c r="H14" s="88"/>
    </row>
    <row r="15" spans="1:10" ht="34.5">
      <c r="A15" s="89">
        <v>1183</v>
      </c>
      <c r="B15" s="53">
        <v>32002</v>
      </c>
      <c r="C15" s="123" t="s">
        <v>135</v>
      </c>
      <c r="D15" s="84">
        <f>SUM(E15:H15)</f>
        <v>244600</v>
      </c>
      <c r="E15" s="84">
        <f>+E17+E27</f>
        <v>0</v>
      </c>
      <c r="F15" s="84">
        <f>+F17+F27</f>
        <v>0</v>
      </c>
      <c r="G15" s="84">
        <f>+G17+G27</f>
        <v>244600</v>
      </c>
      <c r="H15" s="84">
        <f>+H17+H27</f>
        <v>0</v>
      </c>
    </row>
    <row r="16" spans="1:10" s="3" customFormat="1">
      <c r="A16" s="90"/>
      <c r="B16" s="90"/>
      <c r="C16" s="148" t="s">
        <v>18</v>
      </c>
      <c r="D16" s="36"/>
      <c r="E16" s="165"/>
      <c r="F16" s="166"/>
      <c r="G16" s="36"/>
      <c r="H16" s="36"/>
    </row>
    <row r="17" spans="1:9" s="108" customFormat="1" ht="16.899999999999999" customHeight="1">
      <c r="A17" s="117"/>
      <c r="B17" s="117"/>
      <c r="C17" s="112" t="s">
        <v>124</v>
      </c>
      <c r="D17" s="92">
        <f>SUM(E17:H17)</f>
        <v>115900</v>
      </c>
      <c r="E17" s="92">
        <f>SUM(E18:E26)</f>
        <v>0</v>
      </c>
      <c r="F17" s="92">
        <f>SUM(F18:F26)</f>
        <v>0</v>
      </c>
      <c r="G17" s="92">
        <f>SUM(G18:G26)</f>
        <v>115900</v>
      </c>
      <c r="H17" s="92">
        <f>SUM(H18:H26)</f>
        <v>0</v>
      </c>
      <c r="I17" s="107"/>
    </row>
    <row r="18" spans="1:9" s="110" customFormat="1">
      <c r="A18" s="228"/>
      <c r="B18" s="228"/>
      <c r="C18" s="109" t="s">
        <v>138</v>
      </c>
      <c r="D18" s="93">
        <f t="shared" ref="D18:D26" si="0">+E18+F18+G18+H18</f>
        <v>9500</v>
      </c>
      <c r="E18" s="93"/>
      <c r="F18" s="93"/>
      <c r="G18" s="93">
        <f>+'Հավելված N 7'!I17+'Հավելված N 7'!I38</f>
        <v>9500</v>
      </c>
      <c r="H18" s="93"/>
    </row>
    <row r="19" spans="1:9" s="110" customFormat="1">
      <c r="A19" s="228"/>
      <c r="B19" s="228"/>
      <c r="C19" s="152" t="s">
        <v>139</v>
      </c>
      <c r="D19" s="93">
        <f t="shared" si="0"/>
        <v>13700</v>
      </c>
      <c r="E19" s="93"/>
      <c r="F19" s="93"/>
      <c r="G19" s="93">
        <f>+'Հավելված N 7'!I18+'Հավելված N 7'!I39</f>
        <v>13700</v>
      </c>
      <c r="H19" s="93"/>
    </row>
    <row r="20" spans="1:9" s="110" customFormat="1">
      <c r="A20" s="228"/>
      <c r="B20" s="228"/>
      <c r="C20" s="152" t="s">
        <v>140</v>
      </c>
      <c r="D20" s="93">
        <f t="shared" si="0"/>
        <v>13700</v>
      </c>
      <c r="E20" s="93"/>
      <c r="F20" s="93"/>
      <c r="G20" s="93">
        <f>+'Հավելված N 7'!I19+'Հավելված N 7'!I40</f>
        <v>13700</v>
      </c>
      <c r="H20" s="93"/>
    </row>
    <row r="21" spans="1:9" s="110" customFormat="1">
      <c r="A21" s="228"/>
      <c r="B21" s="228"/>
      <c r="C21" s="152" t="s">
        <v>141</v>
      </c>
      <c r="D21" s="93">
        <f t="shared" si="0"/>
        <v>11600</v>
      </c>
      <c r="E21" s="93"/>
      <c r="F21" s="93"/>
      <c r="G21" s="93">
        <f>+'Հավելված N 7'!I20+'Հավելված N 7'!I41</f>
        <v>11600</v>
      </c>
      <c r="H21" s="93"/>
    </row>
    <row r="22" spans="1:9" s="110" customFormat="1">
      <c r="A22" s="228"/>
      <c r="B22" s="228"/>
      <c r="C22" s="152" t="s">
        <v>126</v>
      </c>
      <c r="D22" s="93">
        <f t="shared" si="0"/>
        <v>21000</v>
      </c>
      <c r="E22" s="93"/>
      <c r="F22" s="93"/>
      <c r="G22" s="93">
        <f>+'Հավելված N 7'!I21+'Հավելված N 7'!I42</f>
        <v>21000</v>
      </c>
      <c r="H22" s="93"/>
    </row>
    <row r="23" spans="1:9" s="110" customFormat="1">
      <c r="A23" s="228"/>
      <c r="B23" s="228"/>
      <c r="C23" s="152" t="s">
        <v>142</v>
      </c>
      <c r="D23" s="93">
        <f t="shared" si="0"/>
        <v>11600</v>
      </c>
      <c r="E23" s="93"/>
      <c r="F23" s="93"/>
      <c r="G23" s="93">
        <f>+'Հավելված N 7'!I22+'Հավելված N 7'!I43</f>
        <v>11600</v>
      </c>
      <c r="H23" s="93"/>
    </row>
    <row r="24" spans="1:9" s="110" customFormat="1">
      <c r="A24" s="228"/>
      <c r="B24" s="228"/>
      <c r="C24" s="152" t="s">
        <v>143</v>
      </c>
      <c r="D24" s="93">
        <f t="shared" si="0"/>
        <v>9500</v>
      </c>
      <c r="E24" s="93"/>
      <c r="F24" s="93"/>
      <c r="G24" s="93">
        <f>+'Հավելված N 7'!I23+'Հավելված N 7'!I44</f>
        <v>9500</v>
      </c>
      <c r="H24" s="93"/>
    </row>
    <row r="25" spans="1:9" s="110" customFormat="1">
      <c r="A25" s="228"/>
      <c r="B25" s="228"/>
      <c r="C25" s="152" t="s">
        <v>144</v>
      </c>
      <c r="D25" s="93">
        <f t="shared" si="0"/>
        <v>11600</v>
      </c>
      <c r="E25" s="93"/>
      <c r="F25" s="93"/>
      <c r="G25" s="93">
        <f>+'Հավելված N 7'!I24+'Հավելված N 7'!I45</f>
        <v>11600</v>
      </c>
      <c r="H25" s="93"/>
    </row>
    <row r="26" spans="1:9" s="110" customFormat="1">
      <c r="A26" s="228"/>
      <c r="B26" s="228"/>
      <c r="C26" s="152" t="s">
        <v>164</v>
      </c>
      <c r="D26" s="93">
        <f t="shared" si="0"/>
        <v>13700</v>
      </c>
      <c r="E26" s="93"/>
      <c r="F26" s="93"/>
      <c r="G26" s="93">
        <f>+'Հավելված N 7'!I25+'Հավելված N 7'!I46</f>
        <v>13700</v>
      </c>
      <c r="H26" s="93"/>
    </row>
    <row r="27" spans="1:9" s="108" customFormat="1" ht="16.899999999999999" customHeight="1">
      <c r="A27" s="179"/>
      <c r="B27" s="179"/>
      <c r="C27" s="112" t="s">
        <v>125</v>
      </c>
      <c r="D27" s="92">
        <f>SUM(E27:H27)</f>
        <v>128700</v>
      </c>
      <c r="E27" s="92">
        <f>SUM(E28:E39)</f>
        <v>0</v>
      </c>
      <c r="F27" s="92">
        <f>SUM(F28:F39)</f>
        <v>0</v>
      </c>
      <c r="G27" s="92">
        <f>SUM(G28:G39)</f>
        <v>128700</v>
      </c>
      <c r="H27" s="92">
        <f>SUM(H28:H39)</f>
        <v>0</v>
      </c>
      <c r="I27" s="107"/>
    </row>
    <row r="28" spans="1:9" s="110" customFormat="1">
      <c r="A28" s="229"/>
      <c r="B28" s="229"/>
      <c r="C28" s="152" t="s">
        <v>145</v>
      </c>
      <c r="D28" s="93">
        <f t="shared" ref="D28:D39" si="1">+E28+F28+G28+H28</f>
        <v>9500</v>
      </c>
      <c r="E28" s="93"/>
      <c r="F28" s="93"/>
      <c r="G28" s="93">
        <f>+'Հավելված N 7'!I26+'Հավելված N 7'!I47</f>
        <v>9500</v>
      </c>
      <c r="H28" s="93"/>
    </row>
    <row r="29" spans="1:9" s="110" customFormat="1" ht="34.5">
      <c r="A29" s="230"/>
      <c r="B29" s="230"/>
      <c r="C29" s="152" t="s">
        <v>165</v>
      </c>
      <c r="D29" s="93">
        <f t="shared" si="1"/>
        <v>11600</v>
      </c>
      <c r="E29" s="93"/>
      <c r="F29" s="93"/>
      <c r="G29" s="93">
        <f>+'Հավելված N 7'!I27+'Հավելված N 7'!I48</f>
        <v>11600</v>
      </c>
      <c r="H29" s="93"/>
    </row>
    <row r="30" spans="1:9" s="110" customFormat="1">
      <c r="A30" s="230"/>
      <c r="B30" s="230"/>
      <c r="C30" s="152" t="s">
        <v>146</v>
      </c>
      <c r="D30" s="93">
        <f t="shared" si="1"/>
        <v>9500</v>
      </c>
      <c r="E30" s="93"/>
      <c r="F30" s="93"/>
      <c r="G30" s="93">
        <f>+'Հավելված N 7'!I28+'Հավելված N 7'!I49</f>
        <v>9500</v>
      </c>
      <c r="H30" s="93"/>
    </row>
    <row r="31" spans="1:9" s="110" customFormat="1">
      <c r="A31" s="230"/>
      <c r="B31" s="230"/>
      <c r="C31" s="152" t="s">
        <v>147</v>
      </c>
      <c r="D31" s="93">
        <f t="shared" si="1"/>
        <v>9500</v>
      </c>
      <c r="E31" s="93"/>
      <c r="F31" s="93"/>
      <c r="G31" s="93">
        <f>+'Հավելված N 7'!I29+'Հավելված N 7'!I50</f>
        <v>9500</v>
      </c>
      <c r="H31" s="93"/>
    </row>
    <row r="32" spans="1:9" s="110" customFormat="1">
      <c r="A32" s="230"/>
      <c r="B32" s="230"/>
      <c r="C32" s="152" t="s">
        <v>148</v>
      </c>
      <c r="D32" s="93">
        <f t="shared" si="1"/>
        <v>11600</v>
      </c>
      <c r="E32" s="93"/>
      <c r="F32" s="93"/>
      <c r="G32" s="93">
        <f>+'Հավելված N 7'!I30+'Հավելված N 7'!I51</f>
        <v>11600</v>
      </c>
      <c r="H32" s="93"/>
    </row>
    <row r="33" spans="1:9" s="110" customFormat="1">
      <c r="A33" s="230"/>
      <c r="B33" s="230"/>
      <c r="C33" s="152" t="s">
        <v>149</v>
      </c>
      <c r="D33" s="93">
        <f t="shared" si="1"/>
        <v>9500</v>
      </c>
      <c r="E33" s="93"/>
      <c r="F33" s="93"/>
      <c r="G33" s="93">
        <f>+'Հավելված N 7'!I31+'Հավելված N 7'!I52</f>
        <v>9500</v>
      </c>
      <c r="H33" s="93"/>
    </row>
    <row r="34" spans="1:9" s="110" customFormat="1">
      <c r="A34" s="230"/>
      <c r="B34" s="230"/>
      <c r="C34" s="152" t="s">
        <v>150</v>
      </c>
      <c r="D34" s="93">
        <f t="shared" si="1"/>
        <v>11600</v>
      </c>
      <c r="E34" s="93"/>
      <c r="F34" s="93"/>
      <c r="G34" s="93">
        <f>+'Հավելված N 7'!I32+'Հավելված N 7'!I53</f>
        <v>11600</v>
      </c>
      <c r="H34" s="93"/>
    </row>
    <row r="35" spans="1:9" s="110" customFormat="1">
      <c r="A35" s="230"/>
      <c r="B35" s="230"/>
      <c r="C35" s="152" t="s">
        <v>151</v>
      </c>
      <c r="D35" s="93">
        <f t="shared" si="1"/>
        <v>11600</v>
      </c>
      <c r="E35" s="93"/>
      <c r="F35" s="93"/>
      <c r="G35" s="93">
        <f>+'Հավելված N 7'!I33+'Հավելված N 7'!I54</f>
        <v>11600</v>
      </c>
      <c r="H35" s="93"/>
    </row>
    <row r="36" spans="1:9" s="110" customFormat="1">
      <c r="A36" s="230"/>
      <c r="B36" s="230"/>
      <c r="C36" s="152" t="s">
        <v>152</v>
      </c>
      <c r="D36" s="93">
        <f t="shared" si="1"/>
        <v>11600</v>
      </c>
      <c r="E36" s="93"/>
      <c r="F36" s="93"/>
      <c r="G36" s="93">
        <f>+'Հավելված N 7'!I34+'Հավելված N 7'!I55</f>
        <v>11600</v>
      </c>
      <c r="H36" s="93"/>
    </row>
    <row r="37" spans="1:9" s="110" customFormat="1">
      <c r="A37" s="230"/>
      <c r="B37" s="230"/>
      <c r="C37" s="152" t="s">
        <v>153</v>
      </c>
      <c r="D37" s="93">
        <f t="shared" si="1"/>
        <v>11600</v>
      </c>
      <c r="E37" s="93"/>
      <c r="F37" s="93"/>
      <c r="G37" s="93">
        <f>+'Հավելված N 7'!I35+'Հավելված N 7'!I56</f>
        <v>11600</v>
      </c>
      <c r="H37" s="93"/>
    </row>
    <row r="38" spans="1:9" s="110" customFormat="1">
      <c r="A38" s="230"/>
      <c r="B38" s="230"/>
      <c r="C38" s="152" t="s">
        <v>154</v>
      </c>
      <c r="D38" s="93">
        <f t="shared" si="1"/>
        <v>9500</v>
      </c>
      <c r="E38" s="93"/>
      <c r="F38" s="93"/>
      <c r="G38" s="93">
        <f>+'Հավելված N 7'!I36+'Հավելված N 7'!I57</f>
        <v>9500</v>
      </c>
      <c r="H38" s="93"/>
    </row>
    <row r="39" spans="1:9" s="110" customFormat="1">
      <c r="A39" s="231"/>
      <c r="B39" s="231"/>
      <c r="C39" s="152" t="s">
        <v>155</v>
      </c>
      <c r="D39" s="93">
        <f t="shared" si="1"/>
        <v>11600</v>
      </c>
      <c r="E39" s="93"/>
      <c r="F39" s="93"/>
      <c r="G39" s="93">
        <f>+'Հավելված N 7'!I37+'Հավելված N 7'!I58</f>
        <v>11600</v>
      </c>
      <c r="H39" s="93"/>
    </row>
    <row r="40" spans="1:9" ht="51.75">
      <c r="A40" s="89">
        <v>1183</v>
      </c>
      <c r="B40" s="53">
        <v>32003</v>
      </c>
      <c r="C40" s="123" t="s">
        <v>105</v>
      </c>
      <c r="D40" s="84">
        <f>SUM(E40:H40)</f>
        <v>-268500</v>
      </c>
      <c r="E40" s="84">
        <f>+E42</f>
        <v>-268500</v>
      </c>
      <c r="F40" s="84">
        <f t="shared" ref="F40:H40" si="2">+F42</f>
        <v>0</v>
      </c>
      <c r="G40" s="84">
        <f t="shared" si="2"/>
        <v>0</v>
      </c>
      <c r="H40" s="84">
        <f t="shared" si="2"/>
        <v>0</v>
      </c>
    </row>
    <row r="41" spans="1:9" s="3" customFormat="1">
      <c r="A41" s="90"/>
      <c r="B41" s="90"/>
      <c r="C41" s="148" t="s">
        <v>18</v>
      </c>
      <c r="D41" s="36"/>
      <c r="E41" s="165"/>
      <c r="F41" s="166"/>
      <c r="G41" s="36"/>
      <c r="H41" s="36"/>
    </row>
    <row r="42" spans="1:9" s="154" customFormat="1" ht="51.75">
      <c r="A42" s="153"/>
      <c r="B42" s="153"/>
      <c r="C42" s="155" t="s">
        <v>103</v>
      </c>
      <c r="D42" s="156">
        <f t="shared" ref="D42" si="3">+E42+F42+G42+H42</f>
        <v>-268500</v>
      </c>
      <c r="E42" s="156">
        <f>-G43-G15</f>
        <v>-268500</v>
      </c>
      <c r="F42" s="156"/>
      <c r="G42" s="156"/>
      <c r="H42" s="156"/>
    </row>
    <row r="43" spans="1:9" ht="51.75">
      <c r="A43" s="89">
        <v>1183</v>
      </c>
      <c r="B43" s="53">
        <v>32013</v>
      </c>
      <c r="C43" s="123" t="s">
        <v>108</v>
      </c>
      <c r="D43" s="84">
        <f>SUM(E43:H43)</f>
        <v>23900</v>
      </c>
      <c r="E43" s="84">
        <f>+E45+E49</f>
        <v>0</v>
      </c>
      <c r="F43" s="84">
        <f>+F45+F49</f>
        <v>0</v>
      </c>
      <c r="G43" s="84">
        <f>+G45+G49</f>
        <v>23900</v>
      </c>
      <c r="H43" s="84">
        <f>+H45+H49</f>
        <v>0</v>
      </c>
    </row>
    <row r="44" spans="1:9" s="3" customFormat="1">
      <c r="A44" s="90"/>
      <c r="B44" s="90"/>
      <c r="C44" s="148" t="s">
        <v>18</v>
      </c>
      <c r="D44" s="36"/>
      <c r="E44" s="165"/>
      <c r="F44" s="166"/>
      <c r="G44" s="36"/>
      <c r="H44" s="36"/>
    </row>
    <row r="45" spans="1:9" s="108" customFormat="1" ht="16.899999999999999" customHeight="1">
      <c r="A45" s="117"/>
      <c r="B45" s="117"/>
      <c r="C45" s="112" t="s">
        <v>124</v>
      </c>
      <c r="D45" s="92">
        <f>SUM(E45:H45)</f>
        <v>19100</v>
      </c>
      <c r="E45" s="92">
        <f>SUM(E46:E48)</f>
        <v>0</v>
      </c>
      <c r="F45" s="92">
        <f t="shared" ref="F45:H45" si="4">SUM(F46:F48)</f>
        <v>0</v>
      </c>
      <c r="G45" s="92">
        <f t="shared" si="4"/>
        <v>19100</v>
      </c>
      <c r="H45" s="92">
        <f t="shared" si="4"/>
        <v>0</v>
      </c>
      <c r="I45" s="107"/>
    </row>
    <row r="46" spans="1:9" s="110" customFormat="1">
      <c r="A46" s="227"/>
      <c r="B46" s="227"/>
      <c r="C46" s="124" t="s">
        <v>133</v>
      </c>
      <c r="D46" s="93">
        <f t="shared" ref="D46" si="5">+E46+F46+G46+H46</f>
        <v>4800</v>
      </c>
      <c r="E46" s="93"/>
      <c r="F46" s="93"/>
      <c r="G46" s="93">
        <f>+'Հավելված N 7'!I61+'Հավելված N 7'!I65</f>
        <v>4800</v>
      </c>
      <c r="H46" s="93"/>
    </row>
    <row r="47" spans="1:9" s="110" customFormat="1">
      <c r="A47" s="228"/>
      <c r="B47" s="228"/>
      <c r="C47" s="152" t="s">
        <v>134</v>
      </c>
      <c r="D47" s="93">
        <f t="shared" ref="D47:D48" si="6">+E47+F47+G47+H47</f>
        <v>4800</v>
      </c>
      <c r="E47" s="93"/>
      <c r="F47" s="93"/>
      <c r="G47" s="93">
        <f>+'Հավելված N 7'!I62+'Հավելված N 7'!I66</f>
        <v>4800</v>
      </c>
      <c r="H47" s="93"/>
    </row>
    <row r="48" spans="1:9" s="110" customFormat="1">
      <c r="A48" s="185"/>
      <c r="B48" s="185"/>
      <c r="C48" s="152" t="s">
        <v>166</v>
      </c>
      <c r="D48" s="93">
        <f t="shared" si="6"/>
        <v>9500</v>
      </c>
      <c r="E48" s="93"/>
      <c r="F48" s="93"/>
      <c r="G48" s="93">
        <f>+'Հավելված N 7'!I63+'Հավելված N 7'!I67</f>
        <v>9500</v>
      </c>
      <c r="H48" s="93"/>
    </row>
    <row r="49" spans="1:9" s="108" customFormat="1" ht="16.899999999999999" customHeight="1">
      <c r="A49" s="179"/>
      <c r="B49" s="179"/>
      <c r="C49" s="112" t="s">
        <v>125</v>
      </c>
      <c r="D49" s="92">
        <f>SUM(E49:H49)</f>
        <v>4800</v>
      </c>
      <c r="E49" s="92">
        <f>SUM(E50:E50)</f>
        <v>0</v>
      </c>
      <c r="F49" s="92">
        <f>SUM(F50:F50)</f>
        <v>0</v>
      </c>
      <c r="G49" s="92">
        <f>SUM(G50:G50)</f>
        <v>4800</v>
      </c>
      <c r="H49" s="92">
        <f>SUM(H50:H50)</f>
        <v>0</v>
      </c>
      <c r="I49" s="107"/>
    </row>
    <row r="50" spans="1:9" s="110" customFormat="1">
      <c r="A50" s="180"/>
      <c r="B50" s="180"/>
      <c r="C50" s="152" t="s">
        <v>127</v>
      </c>
      <c r="D50" s="93">
        <f t="shared" ref="D50" si="7">+E50+F50+G50+H50</f>
        <v>4800</v>
      </c>
      <c r="E50" s="93"/>
      <c r="F50" s="93"/>
      <c r="G50" s="93">
        <f>+'Հավելված N 7'!I64+'Հավելված N 7'!I68</f>
        <v>4800</v>
      </c>
      <c r="H50" s="93"/>
    </row>
  </sheetData>
  <mergeCells count="15">
    <mergeCell ref="C9:C10"/>
    <mergeCell ref="D9:D10"/>
    <mergeCell ref="E9:H9"/>
    <mergeCell ref="B46:B47"/>
    <mergeCell ref="A46:A47"/>
    <mergeCell ref="A18:A26"/>
    <mergeCell ref="B18:B26"/>
    <mergeCell ref="A28:A39"/>
    <mergeCell ref="B28:B39"/>
    <mergeCell ref="A9:B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51"/>
  <sheetViews>
    <sheetView zoomScale="82" zoomScaleNormal="82" workbookViewId="0">
      <selection activeCell="F51" sqref="F51:G51"/>
    </sheetView>
  </sheetViews>
  <sheetFormatPr defaultColWidth="9.125" defaultRowHeight="17.25"/>
  <cols>
    <col min="1" max="3" width="9.125" style="95"/>
    <col min="4" max="4" width="54.25" style="95" customWidth="1"/>
    <col min="5" max="7" width="17.125" style="95" customWidth="1"/>
    <col min="8" max="8" width="33.75" style="95" customWidth="1"/>
    <col min="9" max="10" width="9.125" style="95"/>
    <col min="11" max="11" width="12.25" style="95" customWidth="1"/>
    <col min="12" max="16384" width="9.125" style="95"/>
  </cols>
  <sheetData>
    <row r="1" spans="2:8" s="94" customFormat="1" ht="25.7" customHeight="1">
      <c r="E1" s="235" t="s">
        <v>43</v>
      </c>
      <c r="F1" s="235"/>
      <c r="G1" s="235"/>
    </row>
    <row r="2" spans="2:8" ht="18" customHeight="1">
      <c r="D2" s="96"/>
      <c r="E2" s="234" t="s">
        <v>77</v>
      </c>
      <c r="F2" s="234"/>
      <c r="G2" s="234"/>
    </row>
    <row r="3" spans="2:8" ht="18" customHeight="1">
      <c r="D3" s="96"/>
      <c r="E3" s="234" t="s">
        <v>41</v>
      </c>
      <c r="F3" s="234"/>
      <c r="G3" s="234"/>
    </row>
    <row r="4" spans="2:8" ht="13.5" customHeight="1">
      <c r="D4" s="96"/>
      <c r="E4" s="96"/>
      <c r="F4" s="96"/>
      <c r="G4" s="96"/>
    </row>
    <row r="5" spans="2:8" ht="85.5" customHeight="1">
      <c r="B5" s="239" t="s">
        <v>132</v>
      </c>
      <c r="C5" s="239"/>
      <c r="D5" s="239"/>
      <c r="E5" s="239"/>
      <c r="F5" s="239"/>
      <c r="G5" s="239"/>
      <c r="H5" s="97"/>
    </row>
    <row r="7" spans="2:8">
      <c r="E7" s="98"/>
      <c r="F7" s="98"/>
      <c r="G7" s="98" t="s">
        <v>21</v>
      </c>
    </row>
    <row r="8" spans="2:8" ht="55.7" customHeight="1">
      <c r="B8" s="232" t="s">
        <v>64</v>
      </c>
      <c r="C8" s="233"/>
      <c r="D8" s="220" t="s">
        <v>65</v>
      </c>
      <c r="E8" s="236" t="s">
        <v>102</v>
      </c>
      <c r="F8" s="237"/>
      <c r="G8" s="238"/>
    </row>
    <row r="9" spans="2:8" ht="88.5" customHeight="1">
      <c r="B9" s="81" t="s">
        <v>35</v>
      </c>
      <c r="C9" s="81" t="s">
        <v>36</v>
      </c>
      <c r="D9" s="221"/>
      <c r="E9" s="116" t="s">
        <v>78</v>
      </c>
      <c r="F9" s="116" t="s">
        <v>13</v>
      </c>
      <c r="G9" s="116" t="s">
        <v>14</v>
      </c>
    </row>
    <row r="10" spans="2:8" ht="34.5">
      <c r="B10" s="81"/>
      <c r="C10" s="81"/>
      <c r="D10" s="99" t="s">
        <v>38</v>
      </c>
      <c r="E10" s="100">
        <f>+E12+E39+E42</f>
        <v>0</v>
      </c>
      <c r="F10" s="100">
        <f>+F12+F39+F42</f>
        <v>0</v>
      </c>
      <c r="G10" s="100">
        <f>+G12+G39+G42</f>
        <v>0</v>
      </c>
    </row>
    <row r="11" spans="2:8">
      <c r="B11" s="81"/>
      <c r="C11" s="81"/>
      <c r="D11" s="101" t="s">
        <v>74</v>
      </c>
      <c r="E11" s="100"/>
      <c r="F11" s="100"/>
      <c r="G11" s="100"/>
    </row>
    <row r="12" spans="2:8" ht="34.5">
      <c r="B12" s="89">
        <v>1183</v>
      </c>
      <c r="C12" s="53">
        <v>32002</v>
      </c>
      <c r="D12" s="123" t="s">
        <v>135</v>
      </c>
      <c r="E12" s="84">
        <f t="shared" ref="E12:G12" si="0">+E14</f>
        <v>0</v>
      </c>
      <c r="F12" s="84">
        <f t="shared" si="0"/>
        <v>0</v>
      </c>
      <c r="G12" s="84">
        <f t="shared" si="0"/>
        <v>244600</v>
      </c>
    </row>
    <row r="13" spans="2:8">
      <c r="B13" s="102"/>
      <c r="C13" s="102"/>
      <c r="D13" s="91" t="s">
        <v>37</v>
      </c>
      <c r="E13" s="88"/>
      <c r="F13" s="103"/>
      <c r="G13" s="88"/>
    </row>
    <row r="14" spans="2:8">
      <c r="B14" s="118"/>
      <c r="C14" s="118"/>
      <c r="D14" s="104" t="s">
        <v>92</v>
      </c>
      <c r="E14" s="105">
        <f>+E16+E26</f>
        <v>0</v>
      </c>
      <c r="F14" s="105">
        <f>+F16+F26</f>
        <v>0</v>
      </c>
      <c r="G14" s="105">
        <f>+G16+G26</f>
        <v>244600</v>
      </c>
    </row>
    <row r="15" spans="2:8">
      <c r="B15" s="118"/>
      <c r="C15" s="118"/>
      <c r="D15" s="106" t="s">
        <v>75</v>
      </c>
      <c r="E15" s="111"/>
      <c r="F15" s="111"/>
      <c r="G15" s="111"/>
    </row>
    <row r="16" spans="2:8">
      <c r="B16" s="118"/>
      <c r="C16" s="118"/>
      <c r="D16" s="112" t="s">
        <v>124</v>
      </c>
      <c r="E16" s="113">
        <f>SUM(E17:E25)</f>
        <v>0</v>
      </c>
      <c r="F16" s="113">
        <f t="shared" ref="F16:G16" si="1">SUM(F17:F25)</f>
        <v>0</v>
      </c>
      <c r="G16" s="113">
        <f t="shared" si="1"/>
        <v>115900</v>
      </c>
    </row>
    <row r="17" spans="2:7" s="182" customFormat="1">
      <c r="B17" s="240"/>
      <c r="C17" s="240"/>
      <c r="D17" s="124" t="str">
        <f>+'Հավելված N 3'!C18</f>
        <v>Ջրաշեն բնակավայրի միջնակարգ դպրոց</v>
      </c>
      <c r="E17" s="181">
        <v>0</v>
      </c>
      <c r="F17" s="181">
        <v>0</v>
      </c>
      <c r="G17" s="181">
        <f>+'Հավելված N 3'!D18</f>
        <v>9500</v>
      </c>
    </row>
    <row r="18" spans="2:7" s="182" customFormat="1">
      <c r="B18" s="241"/>
      <c r="C18" s="241"/>
      <c r="D18" s="124" t="str">
        <f>+'Հավելված N 3'!C19</f>
        <v>Գեղանիստ բնակավայրի միջնակարգ դպրոց</v>
      </c>
      <c r="E18" s="181">
        <v>0</v>
      </c>
      <c r="F18" s="181">
        <v>0</v>
      </c>
      <c r="G18" s="181">
        <f>+'Հավելված N 3'!D19</f>
        <v>13700</v>
      </c>
    </row>
    <row r="19" spans="2:7" s="182" customFormat="1">
      <c r="B19" s="241"/>
      <c r="C19" s="241"/>
      <c r="D19" s="124" t="str">
        <f>+'Հավելված N 3'!C20</f>
        <v>Ոսկետափ բնակավայրի միջնակարգ դպրոց</v>
      </c>
      <c r="E19" s="181">
        <v>0</v>
      </c>
      <c r="F19" s="181">
        <v>0</v>
      </c>
      <c r="G19" s="181">
        <f>+'Հավելված N 3'!D20</f>
        <v>13700</v>
      </c>
    </row>
    <row r="20" spans="2:7" s="182" customFormat="1">
      <c r="B20" s="241"/>
      <c r="C20" s="241"/>
      <c r="D20" s="124" t="str">
        <f>+'Հավելված N 3'!C21</f>
        <v>Ջրահովիտ բնակավայրի միջնակարգ դպրոց</v>
      </c>
      <c r="E20" s="181">
        <v>0</v>
      </c>
      <c r="F20" s="181">
        <v>0</v>
      </c>
      <c r="G20" s="181">
        <f>+'Հավելված N 3'!D21</f>
        <v>11600</v>
      </c>
    </row>
    <row r="21" spans="2:7" s="182" customFormat="1">
      <c r="B21" s="241"/>
      <c r="C21" s="241"/>
      <c r="D21" s="124" t="str">
        <f>+'Հավելված N 3'!C22</f>
        <v>Արտաշատի թիվ 1 հիմնական դպրոց</v>
      </c>
      <c r="E21" s="181">
        <v>0</v>
      </c>
      <c r="F21" s="181">
        <v>0</v>
      </c>
      <c r="G21" s="181">
        <f>+'Հավելված N 3'!D22</f>
        <v>21000</v>
      </c>
    </row>
    <row r="22" spans="2:7" s="182" customFormat="1">
      <c r="B22" s="241"/>
      <c r="C22" s="241"/>
      <c r="D22" s="124" t="str">
        <f>+'Հավելված N 3'!C23</f>
        <v>Վերին Դվին բնակավայրի միջնակարգ դպրոց</v>
      </c>
      <c r="E22" s="181">
        <v>0</v>
      </c>
      <c r="F22" s="181">
        <v>0</v>
      </c>
      <c r="G22" s="181">
        <f>+'Հավելված N 3'!D23</f>
        <v>11600</v>
      </c>
    </row>
    <row r="23" spans="2:7" s="182" customFormat="1">
      <c r="B23" s="241"/>
      <c r="C23" s="241"/>
      <c r="D23" s="124" t="str">
        <f>+'Հավելված N 3'!C24</f>
        <v>Գետազատ բնակավայրի միջնակարգ դպրոց</v>
      </c>
      <c r="E23" s="181">
        <v>0</v>
      </c>
      <c r="F23" s="181">
        <v>0</v>
      </c>
      <c r="G23" s="181">
        <f>+'Հավելված N 3'!D24</f>
        <v>9500</v>
      </c>
    </row>
    <row r="24" spans="2:7" s="182" customFormat="1">
      <c r="B24" s="241"/>
      <c r="C24" s="241"/>
      <c r="D24" s="124" t="str">
        <f>+'Հավելված N 3'!C25</f>
        <v>Այգեստան բնակավայրի միջնակարգ դպրոց</v>
      </c>
      <c r="E24" s="181">
        <v>0</v>
      </c>
      <c r="F24" s="181">
        <v>0</v>
      </c>
      <c r="G24" s="181">
        <f>+'Հավելված N 3'!D25</f>
        <v>11600</v>
      </c>
    </row>
    <row r="25" spans="2:7" s="182" customFormat="1">
      <c r="B25" s="242"/>
      <c r="C25" s="242"/>
      <c r="D25" s="124" t="str">
        <f>+'Հավելված N 3'!C26</f>
        <v>Արարատ գյուղի միջնակարգ դպրոց</v>
      </c>
      <c r="E25" s="181">
        <v>0</v>
      </c>
      <c r="F25" s="181">
        <v>0</v>
      </c>
      <c r="G25" s="181">
        <f>+'Հավելված N 3'!D26</f>
        <v>13700</v>
      </c>
    </row>
    <row r="26" spans="2:7">
      <c r="B26" s="118"/>
      <c r="C26" s="118"/>
      <c r="D26" s="112" t="s">
        <v>125</v>
      </c>
      <c r="E26" s="113">
        <f>SUM(E27:E38)</f>
        <v>0</v>
      </c>
      <c r="F26" s="113">
        <f t="shared" ref="F26" si="2">SUM(F27:F38)</f>
        <v>0</v>
      </c>
      <c r="G26" s="113">
        <f t="shared" ref="G26" si="3">SUM(G27:G38)</f>
        <v>128700</v>
      </c>
    </row>
    <row r="27" spans="2:7" s="182" customFormat="1">
      <c r="B27" s="240"/>
      <c r="C27" s="240"/>
      <c r="D27" s="124" t="str">
        <f>+'Հավելված N 3'!C28</f>
        <v>Կապուտան բնակավայրի միջնակարգ դպրոց</v>
      </c>
      <c r="E27" s="181">
        <v>0</v>
      </c>
      <c r="F27" s="181">
        <v>0</v>
      </c>
      <c r="G27" s="181">
        <f>+'Հավելված N 3'!D28</f>
        <v>9500</v>
      </c>
    </row>
    <row r="28" spans="2:7" s="182" customFormat="1" ht="17.25" customHeight="1">
      <c r="B28" s="241"/>
      <c r="C28" s="241"/>
      <c r="D28" s="124" t="str">
        <f>+'Հավելված N 3'!C29</f>
        <v>Կոտայք և Նոր Գյուղ բնակավայրերի միջնակարգ դպրոց</v>
      </c>
      <c r="E28" s="181">
        <v>0</v>
      </c>
      <c r="F28" s="181">
        <v>0</v>
      </c>
      <c r="G28" s="181">
        <f>+'Հավելված N 3'!D29</f>
        <v>11600</v>
      </c>
    </row>
    <row r="29" spans="2:7" s="182" customFormat="1">
      <c r="B29" s="241"/>
      <c r="C29" s="241"/>
      <c r="D29" s="124" t="str">
        <f>+'Հավելված N 3'!C30</f>
        <v>Զառ բնակավայրի միջնակարգ դպրոց</v>
      </c>
      <c r="E29" s="181">
        <v>0</v>
      </c>
      <c r="F29" s="181">
        <v>0</v>
      </c>
      <c r="G29" s="181">
        <f>+'Հավելված N 3'!D30</f>
        <v>9500</v>
      </c>
    </row>
    <row r="30" spans="2:7" s="182" customFormat="1">
      <c r="B30" s="241"/>
      <c r="C30" s="241"/>
      <c r="D30" s="124" t="str">
        <f>+'Հավելված N 3'!C31</f>
        <v>Գեղադիր բնակավայրի միջնակարգ դպրոց</v>
      </c>
      <c r="E30" s="181">
        <v>0</v>
      </c>
      <c r="F30" s="181">
        <v>0</v>
      </c>
      <c r="G30" s="181">
        <f>+'Հավելված N 3'!D31</f>
        <v>9500</v>
      </c>
    </row>
    <row r="31" spans="2:7" s="182" customFormat="1">
      <c r="B31" s="241"/>
      <c r="C31" s="241"/>
      <c r="D31" s="124" t="str">
        <f>+'Հավելված N 3'!C32</f>
        <v>Արգել բնակավայրի միջնակարգ դպրոց</v>
      </c>
      <c r="E31" s="181">
        <v>0</v>
      </c>
      <c r="F31" s="181">
        <v>0</v>
      </c>
      <c r="G31" s="181">
        <f>+'Հավելված N 3'!D32</f>
        <v>11600</v>
      </c>
    </row>
    <row r="32" spans="2:7" s="182" customFormat="1">
      <c r="B32" s="241"/>
      <c r="C32" s="241"/>
      <c r="D32" s="124" t="str">
        <f>+'Հավելված N 3'!C33</f>
        <v>Արագյուղ բնակավայրի միջնակարգ դպրոց</v>
      </c>
      <c r="E32" s="181">
        <v>0</v>
      </c>
      <c r="F32" s="181">
        <v>0</v>
      </c>
      <c r="G32" s="181">
        <f>+'Հավելված N 3'!D33</f>
        <v>9500</v>
      </c>
    </row>
    <row r="33" spans="2:7" s="182" customFormat="1">
      <c r="B33" s="241"/>
      <c r="C33" s="241"/>
      <c r="D33" s="124" t="str">
        <f>+'Հավելված N 3'!C34</f>
        <v>Գողթ բնակավայրի միջնակարգ դպրոց</v>
      </c>
      <c r="E33" s="181">
        <v>0</v>
      </c>
      <c r="F33" s="181">
        <v>0</v>
      </c>
      <c r="G33" s="181">
        <f>+'Հավելված N 3'!D34</f>
        <v>11600</v>
      </c>
    </row>
    <row r="34" spans="2:7" s="182" customFormat="1">
      <c r="B34" s="241"/>
      <c r="C34" s="241"/>
      <c r="D34" s="124" t="str">
        <f>+'Հավելված N 3'!C35</f>
        <v>Պռոշյան բնակավայրի միջնակարգ դպրոց</v>
      </c>
      <c r="E34" s="181">
        <v>0</v>
      </c>
      <c r="F34" s="181">
        <v>0</v>
      </c>
      <c r="G34" s="181">
        <f>+'Հավելված N 3'!D35</f>
        <v>11600</v>
      </c>
    </row>
    <row r="35" spans="2:7" s="182" customFormat="1">
      <c r="B35" s="241"/>
      <c r="C35" s="241"/>
      <c r="D35" s="124" t="str">
        <f>+'Հավելված N 3'!C36</f>
        <v>Զովունի բնակավայրի միջնակարգ դպրոց</v>
      </c>
      <c r="E35" s="181">
        <v>0</v>
      </c>
      <c r="F35" s="181">
        <v>0</v>
      </c>
      <c r="G35" s="181">
        <f>+'Հավելված N 3'!D36</f>
        <v>11600</v>
      </c>
    </row>
    <row r="36" spans="2:7" s="182" customFormat="1">
      <c r="B36" s="241"/>
      <c r="C36" s="241"/>
      <c r="D36" s="124" t="str">
        <f>+'Հավելված N 3'!C37</f>
        <v>Լեռնանիստ բնակավայրի միջնակարգ դպրոց</v>
      </c>
      <c r="E36" s="181">
        <v>0</v>
      </c>
      <c r="F36" s="181">
        <v>0</v>
      </c>
      <c r="G36" s="181">
        <f>+'Հավելված N 3'!D37</f>
        <v>11600</v>
      </c>
    </row>
    <row r="37" spans="2:7" s="182" customFormat="1">
      <c r="B37" s="241"/>
      <c r="C37" s="241"/>
      <c r="D37" s="124" t="str">
        <f>+'Հավելված N 3'!C38</f>
        <v>Մայակովսկի բնակավայրի միջնակարգ դպրոց</v>
      </c>
      <c r="E37" s="181">
        <v>0</v>
      </c>
      <c r="F37" s="181">
        <v>0</v>
      </c>
      <c r="G37" s="181">
        <f>+'Հավելված N 3'!D38</f>
        <v>9500</v>
      </c>
    </row>
    <row r="38" spans="2:7" s="182" customFormat="1">
      <c r="B38" s="242"/>
      <c r="C38" s="242"/>
      <c r="D38" s="124" t="str">
        <f>+'Հավելված N 3'!C39</f>
        <v>Արամուս բնակավայրի միջնակարգ դպրոց</v>
      </c>
      <c r="E38" s="181">
        <v>0</v>
      </c>
      <c r="F38" s="181">
        <v>0</v>
      </c>
      <c r="G38" s="181">
        <f>+'Հավելված N 3'!D39</f>
        <v>11600</v>
      </c>
    </row>
    <row r="39" spans="2:7" ht="51.75">
      <c r="B39" s="89">
        <v>1183</v>
      </c>
      <c r="C39" s="53">
        <v>32003</v>
      </c>
      <c r="D39" s="122" t="s">
        <v>105</v>
      </c>
      <c r="E39" s="84">
        <f>+E41</f>
        <v>0</v>
      </c>
      <c r="F39" s="84">
        <f t="shared" ref="F39:G39" si="4">+F41</f>
        <v>0</v>
      </c>
      <c r="G39" s="84">
        <f t="shared" si="4"/>
        <v>-268500</v>
      </c>
    </row>
    <row r="40" spans="2:7">
      <c r="B40" s="102"/>
      <c r="C40" s="102"/>
      <c r="D40" s="91" t="s">
        <v>37</v>
      </c>
      <c r="E40" s="88"/>
      <c r="F40" s="103"/>
      <c r="G40" s="88"/>
    </row>
    <row r="41" spans="2:7">
      <c r="B41" s="118"/>
      <c r="C41" s="118"/>
      <c r="D41" s="104" t="s">
        <v>52</v>
      </c>
      <c r="E41" s="105">
        <v>0</v>
      </c>
      <c r="F41" s="105">
        <v>0</v>
      </c>
      <c r="G41" s="105">
        <f>+'Հավելված N 3'!D42</f>
        <v>-268500</v>
      </c>
    </row>
    <row r="42" spans="2:7" ht="51.75">
      <c r="B42" s="89">
        <v>1183</v>
      </c>
      <c r="C42" s="53">
        <v>32013</v>
      </c>
      <c r="D42" s="123" t="s">
        <v>108</v>
      </c>
      <c r="E42" s="84">
        <f t="shared" ref="E42" si="5">+E44</f>
        <v>0</v>
      </c>
      <c r="F42" s="84">
        <f t="shared" ref="F42:G42" si="6">+F44</f>
        <v>0</v>
      </c>
      <c r="G42" s="84">
        <f t="shared" si="6"/>
        <v>23900</v>
      </c>
    </row>
    <row r="43" spans="2:7">
      <c r="B43" s="102"/>
      <c r="C43" s="102"/>
      <c r="D43" s="91" t="s">
        <v>37</v>
      </c>
      <c r="E43" s="88"/>
      <c r="F43" s="103"/>
      <c r="G43" s="88"/>
    </row>
    <row r="44" spans="2:7">
      <c r="B44" s="118"/>
      <c r="C44" s="118"/>
      <c r="D44" s="104" t="s">
        <v>92</v>
      </c>
      <c r="E44" s="105">
        <f>+E46+E50</f>
        <v>0</v>
      </c>
      <c r="F44" s="105">
        <f>+F46+F50</f>
        <v>0</v>
      </c>
      <c r="G44" s="105">
        <f>+G46+G50</f>
        <v>23900</v>
      </c>
    </row>
    <row r="45" spans="2:7">
      <c r="B45" s="118"/>
      <c r="C45" s="118"/>
      <c r="D45" s="106" t="s">
        <v>75</v>
      </c>
      <c r="E45" s="111"/>
      <c r="F45" s="111"/>
      <c r="G45" s="111"/>
    </row>
    <row r="46" spans="2:7">
      <c r="B46" s="118"/>
      <c r="C46" s="118"/>
      <c r="D46" s="112" t="s">
        <v>124</v>
      </c>
      <c r="E46" s="113">
        <f>SUM(E47:E49)</f>
        <v>0</v>
      </c>
      <c r="F46" s="113">
        <f t="shared" ref="F46:G46" si="7">SUM(F47:F49)</f>
        <v>0</v>
      </c>
      <c r="G46" s="113">
        <f t="shared" si="7"/>
        <v>19100</v>
      </c>
    </row>
    <row r="47" spans="2:7" s="182" customFormat="1">
      <c r="B47" s="240"/>
      <c r="C47" s="240"/>
      <c r="D47" s="124" t="str">
        <f>+'Հավելված N 3'!C46</f>
        <v>Պարույր Սևակ բնակավայրի կրթահամալիր</v>
      </c>
      <c r="E47" s="181">
        <v>0</v>
      </c>
      <c r="F47" s="181">
        <v>0</v>
      </c>
      <c r="G47" s="181">
        <f>+'Հավելված N 3'!D46</f>
        <v>4800</v>
      </c>
    </row>
    <row r="48" spans="2:7" s="182" customFormat="1">
      <c r="B48" s="241"/>
      <c r="C48" s="241"/>
      <c r="D48" s="124" t="str">
        <f>+'Հավելված N 3'!C47</f>
        <v>Լուսաշող բնակավայրի կրթահամալիր</v>
      </c>
      <c r="E48" s="181">
        <v>0</v>
      </c>
      <c r="F48" s="181">
        <v>0</v>
      </c>
      <c r="G48" s="181">
        <f>+'Հավելված N 3'!D47</f>
        <v>4800</v>
      </c>
    </row>
    <row r="49" spans="2:7" s="182" customFormat="1">
      <c r="B49" s="186"/>
      <c r="C49" s="186"/>
      <c r="D49" s="124" t="str">
        <f>+'Հավելված N 3'!C48</f>
        <v>Նոր կյուրին բնակավայրի կրթահամալիր</v>
      </c>
      <c r="E49" s="181">
        <v>0</v>
      </c>
      <c r="F49" s="181">
        <v>0</v>
      </c>
      <c r="G49" s="181">
        <f>+'Հավելված N 3'!D48</f>
        <v>9500</v>
      </c>
    </row>
    <row r="50" spans="2:7" s="182" customFormat="1">
      <c r="B50" s="118"/>
      <c r="C50" s="118"/>
      <c r="D50" s="112" t="s">
        <v>125</v>
      </c>
      <c r="E50" s="183">
        <f>SUM(E51:E51)</f>
        <v>0</v>
      </c>
      <c r="F50" s="183">
        <f>SUM(F51:F51)</f>
        <v>0</v>
      </c>
      <c r="G50" s="183">
        <f>SUM(G51:G51)</f>
        <v>4800</v>
      </c>
    </row>
    <row r="51" spans="2:7" s="182" customFormat="1">
      <c r="B51" s="184"/>
      <c r="C51" s="184"/>
      <c r="D51" s="152" t="str">
        <f>+'Հավելված N 3'!C50</f>
        <v>Արտավազի կրթահամալիր</v>
      </c>
      <c r="E51" s="181">
        <v>0</v>
      </c>
      <c r="F51" s="181">
        <v>0</v>
      </c>
      <c r="G51" s="181">
        <f>+'Հավելված N 3'!D50</f>
        <v>4800</v>
      </c>
    </row>
  </sheetData>
  <mergeCells count="13">
    <mergeCell ref="C27:C38"/>
    <mergeCell ref="B27:B38"/>
    <mergeCell ref="C17:C25"/>
    <mergeCell ref="B17:B25"/>
    <mergeCell ref="B47:B48"/>
    <mergeCell ref="C47:C48"/>
    <mergeCell ref="E2:G2"/>
    <mergeCell ref="E1:G1"/>
    <mergeCell ref="E8:G8"/>
    <mergeCell ref="B5:G5"/>
    <mergeCell ref="B8:C8"/>
    <mergeCell ref="D8:D9"/>
    <mergeCell ref="E3:G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6"/>
  <sheetViews>
    <sheetView topLeftCell="A2" zoomScale="85" zoomScaleNormal="85" zoomScaleSheetLayoutView="100" workbookViewId="0">
      <selection activeCell="E25" sqref="E25"/>
    </sheetView>
  </sheetViews>
  <sheetFormatPr defaultColWidth="9.125" defaultRowHeight="17.25"/>
  <cols>
    <col min="1" max="1" width="5.25" style="1" customWidth="1"/>
    <col min="2" max="2" width="24.625" style="1" customWidth="1"/>
    <col min="3" max="3" width="67.875" style="1" customWidth="1"/>
    <col min="4" max="6" width="19" style="1" customWidth="1"/>
    <col min="7" max="7" width="10" style="1" customWidth="1"/>
    <col min="8" max="8" width="49.875" style="1" customWidth="1"/>
    <col min="9" max="16384" width="9.125" style="1"/>
  </cols>
  <sheetData>
    <row r="1" spans="1:6" ht="37.5" customHeight="1">
      <c r="C1" s="215" t="s">
        <v>115</v>
      </c>
      <c r="D1" s="215"/>
      <c r="E1" s="215"/>
      <c r="F1" s="215"/>
    </row>
    <row r="2" spans="1:6" ht="17.45" customHeight="1">
      <c r="C2" s="216" t="s">
        <v>77</v>
      </c>
      <c r="D2" s="216"/>
      <c r="E2" s="216"/>
      <c r="F2" s="216"/>
    </row>
    <row r="3" spans="1:6" ht="17.45" customHeight="1">
      <c r="C3" s="216" t="s">
        <v>41</v>
      </c>
      <c r="D3" s="216"/>
      <c r="E3" s="216"/>
      <c r="F3" s="216"/>
    </row>
    <row r="6" spans="1:6" ht="59.45" customHeight="1">
      <c r="A6" s="43"/>
      <c r="B6" s="257" t="s">
        <v>128</v>
      </c>
      <c r="C6" s="257"/>
      <c r="D6" s="257"/>
      <c r="E6" s="257"/>
      <c r="F6" s="257"/>
    </row>
    <row r="7" spans="1:6" ht="23.45" customHeight="1"/>
    <row r="8" spans="1:6" ht="21.95" customHeight="1">
      <c r="A8" s="256" t="s">
        <v>51</v>
      </c>
      <c r="B8" s="256"/>
      <c r="C8" s="256"/>
      <c r="D8" s="256"/>
      <c r="E8" s="256"/>
      <c r="F8" s="256"/>
    </row>
    <row r="9" spans="1:6" ht="38.85" customHeight="1">
      <c r="C9" s="258" t="s">
        <v>45</v>
      </c>
      <c r="D9" s="258"/>
      <c r="E9" s="258"/>
      <c r="F9" s="11"/>
    </row>
    <row r="10" spans="1:6">
      <c r="B10" s="252" t="s">
        <v>10</v>
      </c>
      <c r="C10" s="253"/>
      <c r="D10" s="254"/>
      <c r="E10" s="253"/>
      <c r="F10" s="255"/>
    </row>
    <row r="11" spans="1:6" s="29" customFormat="1">
      <c r="B11" s="44"/>
      <c r="C11" s="44"/>
      <c r="D11" s="45"/>
      <c r="E11" s="45"/>
      <c r="F11" s="45"/>
    </row>
    <row r="12" spans="1:6" s="29" customFormat="1">
      <c r="B12" s="44"/>
      <c r="C12" s="44"/>
    </row>
    <row r="13" spans="1:6" s="3" customFormat="1">
      <c r="B13" s="40" t="s">
        <v>53</v>
      </c>
      <c r="C13" s="40" t="s">
        <v>1</v>
      </c>
      <c r="D13" s="36"/>
      <c r="E13" s="36"/>
      <c r="F13" s="36"/>
    </row>
    <row r="14" spans="1:6" s="3" customFormat="1">
      <c r="B14" s="41">
        <v>1183</v>
      </c>
      <c r="C14" s="30" t="s">
        <v>109</v>
      </c>
      <c r="D14" s="40"/>
      <c r="E14" s="40"/>
      <c r="F14" s="40"/>
    </row>
    <row r="15" spans="1:6" s="3" customFormat="1"/>
    <row r="16" spans="1:6" s="3" customFormat="1">
      <c r="B16" s="245" t="s">
        <v>2</v>
      </c>
      <c r="C16" s="246"/>
      <c r="D16" s="46"/>
      <c r="E16" s="46"/>
      <c r="F16" s="46"/>
    </row>
    <row r="17" spans="2:7" s="3" customFormat="1" ht="37.15" customHeight="1">
      <c r="B17" s="12" t="s">
        <v>3</v>
      </c>
      <c r="C17" s="35">
        <v>1183</v>
      </c>
      <c r="D17" s="195" t="s">
        <v>44</v>
      </c>
      <c r="E17" s="196"/>
      <c r="F17" s="197"/>
    </row>
    <row r="18" spans="2:7" s="3" customFormat="1">
      <c r="B18" s="12" t="s">
        <v>4</v>
      </c>
      <c r="C18" s="35">
        <v>32002</v>
      </c>
      <c r="D18" s="13" t="s">
        <v>78</v>
      </c>
      <c r="E18" s="13" t="s">
        <v>13</v>
      </c>
      <c r="F18" s="13" t="s">
        <v>14</v>
      </c>
    </row>
    <row r="19" spans="2:7" s="3" customFormat="1" ht="34.5">
      <c r="B19" s="12" t="s">
        <v>157</v>
      </c>
      <c r="C19" s="42" t="s">
        <v>158</v>
      </c>
      <c r="D19" s="247"/>
      <c r="E19" s="247"/>
      <c r="F19" s="247"/>
    </row>
    <row r="20" spans="2:7" s="3" customFormat="1" ht="69">
      <c r="B20" s="12" t="s">
        <v>159</v>
      </c>
      <c r="C20" s="42" t="s">
        <v>160</v>
      </c>
      <c r="D20" s="248"/>
      <c r="E20" s="248"/>
      <c r="F20" s="248"/>
    </row>
    <row r="21" spans="2:7" s="3" customFormat="1" ht="34.5">
      <c r="B21" s="14" t="s">
        <v>161</v>
      </c>
      <c r="C21" s="42" t="s">
        <v>100</v>
      </c>
      <c r="D21" s="248"/>
      <c r="E21" s="248"/>
      <c r="F21" s="248"/>
    </row>
    <row r="22" spans="2:7" s="3" customFormat="1" ht="51.75">
      <c r="B22" s="47" t="s">
        <v>162</v>
      </c>
      <c r="C22" s="42" t="s">
        <v>163</v>
      </c>
      <c r="D22" s="248"/>
      <c r="E22" s="248"/>
      <c r="F22" s="248"/>
    </row>
    <row r="23" spans="2:7" s="3" customFormat="1">
      <c r="B23" s="250" t="s">
        <v>0</v>
      </c>
      <c r="C23" s="251"/>
      <c r="D23" s="249"/>
      <c r="E23" s="249"/>
      <c r="F23" s="249"/>
    </row>
    <row r="24" spans="2:7" s="3" customFormat="1">
      <c r="B24" s="243" t="s">
        <v>119</v>
      </c>
      <c r="C24" s="244"/>
      <c r="D24" s="48">
        <v>0</v>
      </c>
      <c r="E24" s="48">
        <v>0</v>
      </c>
      <c r="F24" s="48">
        <v>21</v>
      </c>
    </row>
    <row r="25" spans="2:7" s="49" customFormat="1">
      <c r="B25" s="15" t="s">
        <v>7</v>
      </c>
      <c r="C25" s="15"/>
      <c r="D25" s="50">
        <f>+'Հավելված N 1'!D22</f>
        <v>0</v>
      </c>
      <c r="E25" s="50">
        <f>+'Հավելված N 1'!E22</f>
        <v>0</v>
      </c>
      <c r="F25" s="50">
        <f>+'Հավելված N 1'!F22</f>
        <v>244600</v>
      </c>
      <c r="G25" s="51"/>
    </row>
    <row r="26" spans="2:7" ht="8.4499999999999993" customHeight="1"/>
    <row r="27" spans="2:7" s="3" customFormat="1">
      <c r="B27" s="245" t="s">
        <v>2</v>
      </c>
      <c r="C27" s="246"/>
      <c r="D27" s="46"/>
      <c r="E27" s="46"/>
      <c r="F27" s="46"/>
    </row>
    <row r="28" spans="2:7" s="3" customFormat="1" ht="37.15" customHeight="1">
      <c r="B28" s="12" t="s">
        <v>3</v>
      </c>
      <c r="C28" s="35">
        <v>1183</v>
      </c>
      <c r="D28" s="195" t="s">
        <v>49</v>
      </c>
      <c r="E28" s="196"/>
      <c r="F28" s="197"/>
    </row>
    <row r="29" spans="2:7" s="3" customFormat="1">
      <c r="B29" s="12" t="s">
        <v>4</v>
      </c>
      <c r="C29" s="35">
        <v>32003</v>
      </c>
      <c r="D29" s="13" t="s">
        <v>78</v>
      </c>
      <c r="E29" s="13" t="s">
        <v>13</v>
      </c>
      <c r="F29" s="13" t="s">
        <v>14</v>
      </c>
    </row>
    <row r="30" spans="2:7" s="3" customFormat="1" ht="34.5">
      <c r="B30" s="12" t="s">
        <v>5</v>
      </c>
      <c r="C30" s="42" t="s">
        <v>116</v>
      </c>
      <c r="D30" s="247"/>
      <c r="E30" s="247"/>
      <c r="F30" s="247"/>
    </row>
    <row r="31" spans="2:7" s="3" customFormat="1" ht="34.5">
      <c r="B31" s="12" t="s">
        <v>9</v>
      </c>
      <c r="C31" s="42" t="s">
        <v>117</v>
      </c>
      <c r="D31" s="248"/>
      <c r="E31" s="248"/>
      <c r="F31" s="248"/>
    </row>
    <row r="32" spans="2:7" s="3" customFormat="1" ht="34.5">
      <c r="B32" s="14" t="s">
        <v>6</v>
      </c>
      <c r="C32" s="42" t="s">
        <v>100</v>
      </c>
      <c r="D32" s="248"/>
      <c r="E32" s="248"/>
      <c r="F32" s="248"/>
    </row>
    <row r="33" spans="2:7" s="3" customFormat="1" ht="51.75">
      <c r="B33" s="47" t="s">
        <v>55</v>
      </c>
      <c r="C33" s="42" t="s">
        <v>118</v>
      </c>
      <c r="D33" s="248"/>
      <c r="E33" s="248"/>
      <c r="F33" s="248"/>
    </row>
    <row r="34" spans="2:7" s="3" customFormat="1">
      <c r="B34" s="250" t="s">
        <v>0</v>
      </c>
      <c r="C34" s="251"/>
      <c r="D34" s="249"/>
      <c r="E34" s="249"/>
      <c r="F34" s="249"/>
    </row>
    <row r="35" spans="2:7" s="49" customFormat="1">
      <c r="B35" s="15" t="s">
        <v>7</v>
      </c>
      <c r="C35" s="15"/>
      <c r="D35" s="50">
        <f>+'Հավելված N 1'!D28</f>
        <v>0</v>
      </c>
      <c r="E35" s="50">
        <f>+'Հավելված N 1'!E28</f>
        <v>0</v>
      </c>
      <c r="F35" s="50">
        <f>+'Հավելված N 1'!F28</f>
        <v>-268500</v>
      </c>
      <c r="G35" s="51"/>
    </row>
    <row r="36" spans="2:7" ht="8.4499999999999993" customHeight="1"/>
    <row r="37" spans="2:7" s="3" customFormat="1">
      <c r="B37" s="245" t="s">
        <v>2</v>
      </c>
      <c r="C37" s="246"/>
      <c r="D37" s="46"/>
      <c r="E37" s="46"/>
      <c r="F37" s="46"/>
    </row>
    <row r="38" spans="2:7" s="3" customFormat="1" ht="37.15" customHeight="1">
      <c r="B38" s="12" t="s">
        <v>3</v>
      </c>
      <c r="C38" s="35">
        <v>1183</v>
      </c>
      <c r="D38" s="195" t="s">
        <v>44</v>
      </c>
      <c r="E38" s="196"/>
      <c r="F38" s="197"/>
    </row>
    <row r="39" spans="2:7" s="3" customFormat="1">
      <c r="B39" s="12" t="s">
        <v>4</v>
      </c>
      <c r="C39" s="35">
        <v>32013</v>
      </c>
      <c r="D39" s="13" t="s">
        <v>78</v>
      </c>
      <c r="E39" s="13" t="s">
        <v>13</v>
      </c>
      <c r="F39" s="13" t="s">
        <v>14</v>
      </c>
    </row>
    <row r="40" spans="2:7" s="3" customFormat="1" ht="51.75">
      <c r="B40" s="12" t="s">
        <v>5</v>
      </c>
      <c r="C40" s="42" t="s">
        <v>108</v>
      </c>
      <c r="D40" s="247"/>
      <c r="E40" s="247"/>
      <c r="F40" s="247"/>
    </row>
    <row r="41" spans="2:7" s="3" customFormat="1" ht="69">
      <c r="B41" s="12" t="s">
        <v>9</v>
      </c>
      <c r="C41" s="42" t="s">
        <v>114</v>
      </c>
      <c r="D41" s="248"/>
      <c r="E41" s="248"/>
      <c r="F41" s="248"/>
    </row>
    <row r="42" spans="2:7" s="3" customFormat="1" ht="34.5">
      <c r="B42" s="14" t="s">
        <v>6</v>
      </c>
      <c r="C42" s="42" t="s">
        <v>100</v>
      </c>
      <c r="D42" s="248"/>
      <c r="E42" s="248"/>
      <c r="F42" s="248"/>
    </row>
    <row r="43" spans="2:7" s="3" customFormat="1" ht="51.75">
      <c r="B43" s="47" t="s">
        <v>55</v>
      </c>
      <c r="C43" s="42" t="s">
        <v>120</v>
      </c>
      <c r="D43" s="248"/>
      <c r="E43" s="248"/>
      <c r="F43" s="248"/>
    </row>
    <row r="44" spans="2:7" s="3" customFormat="1">
      <c r="B44" s="250" t="s">
        <v>0</v>
      </c>
      <c r="C44" s="251"/>
      <c r="D44" s="249"/>
      <c r="E44" s="249"/>
      <c r="F44" s="249"/>
    </row>
    <row r="45" spans="2:7" s="3" customFormat="1">
      <c r="B45" s="243" t="s">
        <v>119</v>
      </c>
      <c r="C45" s="244"/>
      <c r="D45" s="48">
        <v>0</v>
      </c>
      <c r="E45" s="48">
        <v>0</v>
      </c>
      <c r="F45" s="48">
        <v>4</v>
      </c>
    </row>
    <row r="46" spans="2:7" s="49" customFormat="1">
      <c r="B46" s="15" t="s">
        <v>7</v>
      </c>
      <c r="C46" s="15"/>
      <c r="D46" s="50">
        <f>+'Հավելված N 1'!D34</f>
        <v>0</v>
      </c>
      <c r="E46" s="50">
        <f>+'Հավելված N 1'!E34</f>
        <v>0</v>
      </c>
      <c r="F46" s="50">
        <f>+'Հավելված N 1'!F34</f>
        <v>23900</v>
      </c>
      <c r="G46" s="51"/>
    </row>
  </sheetData>
  <mergeCells count="27">
    <mergeCell ref="B24:C24"/>
    <mergeCell ref="B16:C16"/>
    <mergeCell ref="D17:F17"/>
    <mergeCell ref="D19:D23"/>
    <mergeCell ref="E19:E23"/>
    <mergeCell ref="F19:F23"/>
    <mergeCell ref="B23:C23"/>
    <mergeCell ref="D28:F28"/>
    <mergeCell ref="B27:C27"/>
    <mergeCell ref="B34:C34"/>
    <mergeCell ref="D30:D34"/>
    <mergeCell ref="E30:E34"/>
    <mergeCell ref="F30:F34"/>
    <mergeCell ref="C1:F1"/>
    <mergeCell ref="C2:F2"/>
    <mergeCell ref="C3:F3"/>
    <mergeCell ref="B10:F10"/>
    <mergeCell ref="A8:F8"/>
    <mergeCell ref="B6:F6"/>
    <mergeCell ref="C9:E9"/>
    <mergeCell ref="B45:C45"/>
    <mergeCell ref="B37:C37"/>
    <mergeCell ref="D38:F38"/>
    <mergeCell ref="D40:D44"/>
    <mergeCell ref="E40:E44"/>
    <mergeCell ref="F40:F44"/>
    <mergeCell ref="B44:C4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8"/>
  <sheetViews>
    <sheetView topLeftCell="A49" zoomScale="85" zoomScaleNormal="85" zoomScaleSheetLayoutView="100" workbookViewId="0">
      <selection activeCell="E25" sqref="E25"/>
    </sheetView>
  </sheetViews>
  <sheetFormatPr defaultColWidth="9.125" defaultRowHeight="17.25"/>
  <cols>
    <col min="1" max="1" width="5.25" style="1" customWidth="1"/>
    <col min="2" max="2" width="24.625" style="1" customWidth="1"/>
    <col min="3" max="3" width="67.875" style="1" customWidth="1"/>
    <col min="4" max="6" width="19" style="1" customWidth="1"/>
    <col min="7" max="7" width="10" style="1" customWidth="1"/>
    <col min="8" max="8" width="49.875" style="1" customWidth="1"/>
    <col min="9" max="16384" width="9.125" style="1"/>
  </cols>
  <sheetData>
    <row r="1" spans="1:6" ht="37.5" customHeight="1">
      <c r="C1" s="215" t="s">
        <v>63</v>
      </c>
      <c r="D1" s="215"/>
      <c r="E1" s="215"/>
      <c r="F1" s="215"/>
    </row>
    <row r="2" spans="1:6" ht="17.45" customHeight="1">
      <c r="C2" s="216" t="s">
        <v>77</v>
      </c>
      <c r="D2" s="216"/>
      <c r="E2" s="216"/>
      <c r="F2" s="216"/>
    </row>
    <row r="3" spans="1:6" ht="17.45" customHeight="1">
      <c r="C3" s="216" t="s">
        <v>41</v>
      </c>
      <c r="D3" s="216"/>
      <c r="E3" s="216"/>
      <c r="F3" s="216"/>
    </row>
    <row r="6" spans="1:6" ht="59.45" customHeight="1">
      <c r="A6" s="43"/>
      <c r="B6" s="257" t="s">
        <v>121</v>
      </c>
      <c r="C6" s="257"/>
      <c r="D6" s="257"/>
      <c r="E6" s="257"/>
      <c r="F6" s="257"/>
    </row>
    <row r="7" spans="1:6" ht="23.45" customHeight="1"/>
    <row r="8" spans="1:6" ht="21.95" customHeight="1">
      <c r="A8" s="256" t="s">
        <v>101</v>
      </c>
      <c r="B8" s="256"/>
      <c r="C8" s="256"/>
      <c r="D8" s="256"/>
      <c r="E8" s="256"/>
      <c r="F8" s="256"/>
    </row>
    <row r="9" spans="1:6" ht="38.85" customHeight="1">
      <c r="C9" s="258" t="s">
        <v>92</v>
      </c>
      <c r="D9" s="258"/>
      <c r="E9" s="258"/>
      <c r="F9" s="11"/>
    </row>
    <row r="10" spans="1:6">
      <c r="B10" s="252" t="s">
        <v>50</v>
      </c>
      <c r="C10" s="253"/>
      <c r="D10" s="254"/>
      <c r="E10" s="253"/>
      <c r="F10" s="255"/>
    </row>
    <row r="11" spans="1:6" s="29" customFormat="1">
      <c r="B11" s="44"/>
      <c r="C11" s="44"/>
      <c r="D11" s="45"/>
      <c r="E11" s="45"/>
      <c r="F11" s="45"/>
    </row>
    <row r="12" spans="1:6" s="29" customFormat="1">
      <c r="B12" s="44"/>
      <c r="C12" s="44"/>
    </row>
    <row r="13" spans="1:6" s="3" customFormat="1">
      <c r="B13" s="40" t="s">
        <v>53</v>
      </c>
      <c r="C13" s="40" t="s">
        <v>1</v>
      </c>
      <c r="D13" s="36"/>
      <c r="E13" s="36"/>
      <c r="F13" s="36"/>
    </row>
    <row r="14" spans="1:6" s="3" customFormat="1">
      <c r="B14" s="41">
        <v>1183</v>
      </c>
      <c r="C14" s="30" t="s">
        <v>109</v>
      </c>
      <c r="D14" s="40"/>
      <c r="E14" s="40"/>
      <c r="F14" s="40"/>
    </row>
    <row r="15" spans="1:6" s="3" customFormat="1"/>
    <row r="16" spans="1:6" s="3" customFormat="1">
      <c r="B16" s="245" t="s">
        <v>2</v>
      </c>
      <c r="C16" s="246"/>
      <c r="D16" s="46"/>
      <c r="E16" s="46"/>
      <c r="F16" s="46"/>
    </row>
    <row r="17" spans="2:7" s="3" customFormat="1" ht="37.15" customHeight="1">
      <c r="B17" s="12" t="s">
        <v>3</v>
      </c>
      <c r="C17" s="35">
        <v>1183</v>
      </c>
      <c r="D17" s="195" t="s">
        <v>44</v>
      </c>
      <c r="E17" s="196"/>
      <c r="F17" s="197"/>
    </row>
    <row r="18" spans="2:7" s="3" customFormat="1">
      <c r="B18" s="12" t="s">
        <v>4</v>
      </c>
      <c r="C18" s="35">
        <v>32002</v>
      </c>
      <c r="D18" s="13" t="s">
        <v>78</v>
      </c>
      <c r="E18" s="13" t="s">
        <v>13</v>
      </c>
      <c r="F18" s="13" t="s">
        <v>14</v>
      </c>
    </row>
    <row r="19" spans="2:7" s="3" customFormat="1" ht="34.5">
      <c r="B19" s="12" t="s">
        <v>157</v>
      </c>
      <c r="C19" s="42" t="s">
        <v>158</v>
      </c>
      <c r="D19" s="247"/>
      <c r="E19" s="247"/>
      <c r="F19" s="247"/>
    </row>
    <row r="20" spans="2:7" s="3" customFormat="1" ht="69">
      <c r="B20" s="12" t="s">
        <v>159</v>
      </c>
      <c r="C20" s="42" t="s">
        <v>160</v>
      </c>
      <c r="D20" s="248"/>
      <c r="E20" s="248"/>
      <c r="F20" s="248"/>
    </row>
    <row r="21" spans="2:7" s="3" customFormat="1" ht="34.5">
      <c r="B21" s="14" t="s">
        <v>161</v>
      </c>
      <c r="C21" s="42" t="s">
        <v>100</v>
      </c>
      <c r="D21" s="248"/>
      <c r="E21" s="248"/>
      <c r="F21" s="248"/>
    </row>
    <row r="22" spans="2:7" s="3" customFormat="1" ht="51.75">
      <c r="B22" s="47" t="s">
        <v>162</v>
      </c>
      <c r="C22" s="42" t="s">
        <v>163</v>
      </c>
      <c r="D22" s="248"/>
      <c r="E22" s="248"/>
      <c r="F22" s="248"/>
    </row>
    <row r="23" spans="2:7" s="3" customFormat="1">
      <c r="B23" s="250" t="s">
        <v>0</v>
      </c>
      <c r="C23" s="251"/>
      <c r="D23" s="249"/>
      <c r="E23" s="249"/>
      <c r="F23" s="249"/>
    </row>
    <row r="24" spans="2:7" s="3" customFormat="1">
      <c r="B24" s="243" t="s">
        <v>119</v>
      </c>
      <c r="C24" s="244"/>
      <c r="D24" s="48">
        <v>0</v>
      </c>
      <c r="E24" s="48">
        <v>0</v>
      </c>
      <c r="F24" s="48">
        <v>21</v>
      </c>
    </row>
    <row r="25" spans="2:7" s="49" customFormat="1">
      <c r="B25" s="15" t="s">
        <v>7</v>
      </c>
      <c r="C25" s="15"/>
      <c r="D25" s="50">
        <f>+'Հավելված N 2'!G26</f>
        <v>0</v>
      </c>
      <c r="E25" s="50">
        <f>+'Հավելված N 2'!H26</f>
        <v>0</v>
      </c>
      <c r="F25" s="50">
        <f>+'Հավելված N 2'!I26</f>
        <v>244600</v>
      </c>
      <c r="G25" s="51"/>
    </row>
    <row r="26" spans="2:7" ht="8.4499999999999993" customHeight="1"/>
    <row r="27" spans="2:7" s="3" customFormat="1">
      <c r="B27" s="245" t="s">
        <v>2</v>
      </c>
      <c r="C27" s="246"/>
      <c r="D27" s="46"/>
      <c r="E27" s="46"/>
      <c r="F27" s="46"/>
    </row>
    <row r="28" spans="2:7" s="3" customFormat="1" ht="37.15" customHeight="1">
      <c r="B28" s="12" t="s">
        <v>3</v>
      </c>
      <c r="C28" s="35">
        <v>1183</v>
      </c>
      <c r="D28" s="195" t="s">
        <v>44</v>
      </c>
      <c r="E28" s="196"/>
      <c r="F28" s="197"/>
    </row>
    <row r="29" spans="2:7" s="3" customFormat="1">
      <c r="B29" s="12" t="s">
        <v>4</v>
      </c>
      <c r="C29" s="35">
        <v>32013</v>
      </c>
      <c r="D29" s="13" t="s">
        <v>78</v>
      </c>
      <c r="E29" s="13" t="s">
        <v>13</v>
      </c>
      <c r="F29" s="13" t="s">
        <v>14</v>
      </c>
    </row>
    <row r="30" spans="2:7" s="3" customFormat="1" ht="51.75">
      <c r="B30" s="12" t="s">
        <v>5</v>
      </c>
      <c r="C30" s="42" t="s">
        <v>108</v>
      </c>
      <c r="D30" s="247"/>
      <c r="E30" s="247"/>
      <c r="F30" s="247"/>
    </row>
    <row r="31" spans="2:7" s="3" customFormat="1" ht="69">
      <c r="B31" s="12" t="s">
        <v>9</v>
      </c>
      <c r="C31" s="42" t="s">
        <v>114</v>
      </c>
      <c r="D31" s="248"/>
      <c r="E31" s="248"/>
      <c r="F31" s="248"/>
    </row>
    <row r="32" spans="2:7" s="3" customFormat="1" ht="34.5">
      <c r="B32" s="14" t="s">
        <v>6</v>
      </c>
      <c r="C32" s="42" t="s">
        <v>100</v>
      </c>
      <c r="D32" s="248"/>
      <c r="E32" s="248"/>
      <c r="F32" s="248"/>
    </row>
    <row r="33" spans="1:7" s="3" customFormat="1" ht="51.75">
      <c r="B33" s="47" t="s">
        <v>55</v>
      </c>
      <c r="C33" s="42" t="s">
        <v>120</v>
      </c>
      <c r="D33" s="248"/>
      <c r="E33" s="248"/>
      <c r="F33" s="248"/>
    </row>
    <row r="34" spans="1:7" s="3" customFormat="1">
      <c r="B34" s="250" t="s">
        <v>0</v>
      </c>
      <c r="C34" s="251"/>
      <c r="D34" s="249"/>
      <c r="E34" s="249"/>
      <c r="F34" s="249"/>
    </row>
    <row r="35" spans="1:7" s="3" customFormat="1">
      <c r="B35" s="243" t="s">
        <v>119</v>
      </c>
      <c r="C35" s="244"/>
      <c r="D35" s="48">
        <v>0</v>
      </c>
      <c r="E35" s="48">
        <v>0</v>
      </c>
      <c r="F35" s="48">
        <v>4</v>
      </c>
    </row>
    <row r="36" spans="1:7" s="49" customFormat="1">
      <c r="B36" s="15" t="s">
        <v>7</v>
      </c>
      <c r="C36" s="15"/>
      <c r="D36" s="50">
        <f>+'Հավելված N 2'!G44</f>
        <v>0</v>
      </c>
      <c r="E36" s="50">
        <f>+'Հավելված N 2'!H44</f>
        <v>0</v>
      </c>
      <c r="F36" s="50">
        <f>+'Հավելված N 2'!I44</f>
        <v>23900</v>
      </c>
      <c r="G36" s="51"/>
    </row>
    <row r="42" spans="1:7">
      <c r="A42" s="259" t="s">
        <v>123</v>
      </c>
      <c r="B42" s="259"/>
      <c r="C42" s="259"/>
      <c r="D42" s="259"/>
      <c r="E42" s="259"/>
      <c r="F42" s="259"/>
    </row>
    <row r="43" spans="1:7" ht="38.85" customHeight="1">
      <c r="C43" s="258" t="s">
        <v>52</v>
      </c>
      <c r="D43" s="258"/>
      <c r="E43" s="258"/>
      <c r="F43" s="11"/>
    </row>
    <row r="44" spans="1:7">
      <c r="B44" s="37" t="s">
        <v>10</v>
      </c>
      <c r="C44" s="38"/>
      <c r="D44" s="39"/>
      <c r="E44" s="38"/>
      <c r="F44" s="39"/>
    </row>
    <row r="45" spans="1:7" s="29" customFormat="1">
      <c r="B45" s="44"/>
      <c r="C45" s="44"/>
      <c r="D45" s="45"/>
      <c r="E45" s="45"/>
      <c r="F45" s="45"/>
    </row>
    <row r="46" spans="1:7" s="29" customFormat="1">
      <c r="B46" s="44"/>
      <c r="C46" s="44"/>
    </row>
    <row r="47" spans="1:7" s="3" customFormat="1">
      <c r="B47" s="40" t="s">
        <v>53</v>
      </c>
      <c r="C47" s="40" t="s">
        <v>1</v>
      </c>
      <c r="D47" s="36"/>
      <c r="E47" s="36"/>
      <c r="F47" s="36"/>
    </row>
    <row r="48" spans="1:7" s="3" customFormat="1">
      <c r="B48" s="41">
        <v>1183</v>
      </c>
      <c r="C48" s="30" t="s">
        <v>109</v>
      </c>
      <c r="D48" s="40"/>
      <c r="E48" s="40"/>
      <c r="F48" s="40"/>
    </row>
    <row r="49" spans="2:7" s="3" customFormat="1"/>
    <row r="50" spans="2:7" s="3" customFormat="1">
      <c r="B50" s="245" t="s">
        <v>2</v>
      </c>
      <c r="C50" s="246"/>
      <c r="D50" s="46"/>
      <c r="E50" s="46"/>
      <c r="F50" s="46"/>
    </row>
    <row r="51" spans="2:7" s="3" customFormat="1" ht="37.15" customHeight="1">
      <c r="B51" s="12" t="s">
        <v>3</v>
      </c>
      <c r="C51" s="35">
        <v>1183</v>
      </c>
      <c r="D51" s="195" t="s">
        <v>49</v>
      </c>
      <c r="E51" s="196"/>
      <c r="F51" s="197"/>
    </row>
    <row r="52" spans="2:7" s="3" customFormat="1">
      <c r="B52" s="12" t="s">
        <v>4</v>
      </c>
      <c r="C52" s="35">
        <v>32003</v>
      </c>
      <c r="D52" s="13" t="s">
        <v>78</v>
      </c>
      <c r="E52" s="13" t="s">
        <v>13</v>
      </c>
      <c r="F52" s="13" t="s">
        <v>14</v>
      </c>
    </row>
    <row r="53" spans="2:7" s="3" customFormat="1" ht="34.5">
      <c r="B53" s="12" t="s">
        <v>5</v>
      </c>
      <c r="C53" s="42" t="s">
        <v>116</v>
      </c>
      <c r="D53" s="247"/>
      <c r="E53" s="247"/>
      <c r="F53" s="247"/>
    </row>
    <row r="54" spans="2:7" s="3" customFormat="1" ht="34.5">
      <c r="B54" s="12" t="s">
        <v>9</v>
      </c>
      <c r="C54" s="42" t="s">
        <v>117</v>
      </c>
      <c r="D54" s="248"/>
      <c r="E54" s="248"/>
      <c r="F54" s="248"/>
    </row>
    <row r="55" spans="2:7" s="3" customFormat="1" ht="34.5">
      <c r="B55" s="14" t="s">
        <v>6</v>
      </c>
      <c r="C55" s="42" t="s">
        <v>100</v>
      </c>
      <c r="D55" s="248"/>
      <c r="E55" s="248"/>
      <c r="F55" s="248"/>
    </row>
    <row r="56" spans="2:7" s="3" customFormat="1" ht="51.75">
      <c r="B56" s="47" t="s">
        <v>55</v>
      </c>
      <c r="C56" s="42" t="s">
        <v>118</v>
      </c>
      <c r="D56" s="248"/>
      <c r="E56" s="248"/>
      <c r="F56" s="248"/>
    </row>
    <row r="57" spans="2:7" s="3" customFormat="1">
      <c r="B57" s="250" t="s">
        <v>0</v>
      </c>
      <c r="C57" s="251"/>
      <c r="D57" s="249"/>
      <c r="E57" s="249"/>
      <c r="F57" s="249"/>
    </row>
    <row r="58" spans="2:7" s="49" customFormat="1">
      <c r="B58" s="15" t="s">
        <v>7</v>
      </c>
      <c r="C58" s="15"/>
      <c r="D58" s="50">
        <f>+'Հավելված N 2'!G35</f>
        <v>0</v>
      </c>
      <c r="E58" s="50">
        <f>+'Հավելված N 2'!H35</f>
        <v>0</v>
      </c>
      <c r="F58" s="50">
        <f>+'Հավելված N 2'!I35</f>
        <v>-268500</v>
      </c>
      <c r="G58" s="51"/>
    </row>
  </sheetData>
  <mergeCells count="29">
    <mergeCell ref="B35:C35"/>
    <mergeCell ref="A42:F42"/>
    <mergeCell ref="C43:E43"/>
    <mergeCell ref="D30:D34"/>
    <mergeCell ref="E30:E34"/>
    <mergeCell ref="F30:F34"/>
    <mergeCell ref="B34:C34"/>
    <mergeCell ref="B50:C50"/>
    <mergeCell ref="D51:F51"/>
    <mergeCell ref="D53:D57"/>
    <mergeCell ref="E53:E57"/>
    <mergeCell ref="F53:F57"/>
    <mergeCell ref="B57:C57"/>
    <mergeCell ref="B10:F10"/>
    <mergeCell ref="C9:E9"/>
    <mergeCell ref="B24:C24"/>
    <mergeCell ref="B27:C27"/>
    <mergeCell ref="D28:F28"/>
    <mergeCell ref="B16:C16"/>
    <mergeCell ref="D17:F17"/>
    <mergeCell ref="D19:D23"/>
    <mergeCell ref="E19:E23"/>
    <mergeCell ref="F19:F23"/>
    <mergeCell ref="B23:C23"/>
    <mergeCell ref="C1:F1"/>
    <mergeCell ref="C2:F2"/>
    <mergeCell ref="C3:F3"/>
    <mergeCell ref="B6:F6"/>
    <mergeCell ref="A8:F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68"/>
  <sheetViews>
    <sheetView zoomScale="85" zoomScaleNormal="85" workbookViewId="0">
      <selection activeCell="A67" sqref="A67:XFD67"/>
    </sheetView>
  </sheetViews>
  <sheetFormatPr defaultColWidth="9.125" defaultRowHeight="17.25"/>
  <cols>
    <col min="1" max="4" width="18.25" style="57" customWidth="1"/>
    <col min="5" max="6" width="14.375" style="173" customWidth="1"/>
    <col min="7" max="7" width="17.75" style="174" customWidth="1"/>
    <col min="8" max="8" width="14.375" style="174" customWidth="1"/>
    <col min="9" max="9" width="30.25" style="173" customWidth="1"/>
    <col min="10" max="10" width="18" style="57" customWidth="1"/>
    <col min="11" max="11" width="37.125" style="57" customWidth="1"/>
    <col min="12" max="12" width="20.25" style="57" customWidth="1"/>
    <col min="13" max="13" width="14" style="57" bestFit="1" customWidth="1"/>
    <col min="14" max="16384" width="9.125" style="57"/>
  </cols>
  <sheetData>
    <row r="1" spans="1:10" ht="33.4" customHeight="1">
      <c r="A1" s="167"/>
      <c r="B1" s="167"/>
      <c r="C1" s="167"/>
      <c r="D1" s="167"/>
      <c r="E1" s="168"/>
      <c r="F1" s="168"/>
      <c r="G1" s="169"/>
      <c r="H1" s="260" t="s">
        <v>122</v>
      </c>
      <c r="I1" s="260"/>
    </row>
    <row r="2" spans="1:10">
      <c r="A2" s="167"/>
      <c r="B2" s="167"/>
      <c r="C2" s="167"/>
      <c r="D2" s="167"/>
      <c r="E2" s="168"/>
      <c r="F2" s="168"/>
      <c r="G2" s="169"/>
      <c r="H2" s="261" t="s">
        <v>79</v>
      </c>
      <c r="I2" s="261"/>
    </row>
    <row r="3" spans="1:10">
      <c r="A3" s="167"/>
      <c r="B3" s="167"/>
      <c r="C3" s="167"/>
      <c r="D3" s="167"/>
      <c r="E3" s="168"/>
      <c r="F3" s="168"/>
      <c r="G3" s="169"/>
      <c r="H3" s="261" t="s">
        <v>8</v>
      </c>
      <c r="I3" s="261"/>
    </row>
    <row r="4" spans="1:10">
      <c r="A4" s="167"/>
      <c r="B4" s="167"/>
      <c r="C4" s="167"/>
      <c r="D4" s="167"/>
      <c r="E4" s="168"/>
      <c r="F4" s="168"/>
      <c r="G4" s="169"/>
      <c r="H4" s="169"/>
      <c r="I4" s="177"/>
    </row>
    <row r="5" spans="1:10">
      <c r="A5" s="167"/>
      <c r="B5" s="167"/>
      <c r="C5" s="167"/>
      <c r="D5" s="167"/>
      <c r="E5" s="168"/>
      <c r="F5" s="168"/>
      <c r="G5" s="169"/>
      <c r="H5" s="169"/>
      <c r="I5" s="177"/>
    </row>
    <row r="6" spans="1:10" ht="36" customHeight="1">
      <c r="A6" s="262" t="s">
        <v>129</v>
      </c>
      <c r="B6" s="262"/>
      <c r="C6" s="262"/>
      <c r="D6" s="262"/>
      <c r="E6" s="262"/>
      <c r="F6" s="262"/>
      <c r="G6" s="262"/>
      <c r="H6" s="262"/>
      <c r="I6" s="262"/>
    </row>
    <row r="7" spans="1:10" ht="36" customHeight="1">
      <c r="A7" s="262"/>
      <c r="B7" s="262"/>
      <c r="C7" s="262"/>
      <c r="D7" s="262"/>
      <c r="E7" s="262"/>
      <c r="F7" s="262"/>
      <c r="G7" s="262"/>
      <c r="H7" s="262"/>
      <c r="I7" s="262"/>
    </row>
    <row r="8" spans="1:10" ht="21" customHeight="1">
      <c r="A8" s="170"/>
      <c r="B8" s="170"/>
      <c r="C8" s="170"/>
      <c r="D8" s="170"/>
      <c r="E8" s="170"/>
      <c r="F8" s="170"/>
      <c r="G8" s="170"/>
      <c r="H8" s="170"/>
      <c r="I8" s="170"/>
    </row>
    <row r="9" spans="1:10" ht="21" customHeight="1">
      <c r="A9" s="170"/>
      <c r="B9" s="170"/>
      <c r="C9" s="170"/>
      <c r="D9" s="170"/>
      <c r="E9" s="170"/>
      <c r="F9" s="170"/>
      <c r="G9" s="170"/>
      <c r="H9" s="170"/>
      <c r="I9" s="170"/>
    </row>
    <row r="10" spans="1:10" ht="76.349999999999994" customHeight="1">
      <c r="A10" s="263" t="s">
        <v>56</v>
      </c>
      <c r="B10" s="263" t="s">
        <v>57</v>
      </c>
      <c r="C10" s="263"/>
      <c r="D10" s="263"/>
      <c r="E10" s="263" t="s">
        <v>58</v>
      </c>
      <c r="F10" s="263" t="s">
        <v>59</v>
      </c>
      <c r="G10" s="263" t="s">
        <v>60</v>
      </c>
      <c r="H10" s="264" t="s">
        <v>130</v>
      </c>
      <c r="I10" s="264"/>
    </row>
    <row r="11" spans="1:10" ht="21" customHeight="1">
      <c r="A11" s="263"/>
      <c r="B11" s="263"/>
      <c r="C11" s="263"/>
      <c r="D11" s="263"/>
      <c r="E11" s="263"/>
      <c r="F11" s="263"/>
      <c r="G11" s="263"/>
      <c r="H11" s="178" t="s">
        <v>61</v>
      </c>
      <c r="I11" s="171" t="s">
        <v>62</v>
      </c>
    </row>
    <row r="12" spans="1:10">
      <c r="A12" s="172">
        <v>1</v>
      </c>
      <c r="B12" s="275">
        <v>2</v>
      </c>
      <c r="C12" s="276"/>
      <c r="D12" s="277"/>
      <c r="E12" s="178">
        <v>3</v>
      </c>
      <c r="F12" s="178">
        <v>4</v>
      </c>
      <c r="G12" s="178">
        <v>5</v>
      </c>
      <c r="H12" s="178">
        <v>6</v>
      </c>
      <c r="I12" s="178">
        <v>7</v>
      </c>
      <c r="J12" s="163"/>
    </row>
    <row r="13" spans="1:10" ht="44.85" customHeight="1">
      <c r="A13" s="265" t="s">
        <v>92</v>
      </c>
      <c r="B13" s="265"/>
      <c r="C13" s="265"/>
      <c r="D13" s="265"/>
      <c r="E13" s="265"/>
      <c r="F13" s="265"/>
      <c r="G13" s="265"/>
      <c r="H13" s="265"/>
      <c r="I13" s="121">
        <f>+I14</f>
        <v>268500</v>
      </c>
    </row>
    <row r="14" spans="1:10" s="173" customFormat="1">
      <c r="A14" s="119" t="s">
        <v>84</v>
      </c>
      <c r="B14" s="119" t="s">
        <v>85</v>
      </c>
      <c r="C14" s="119" t="s">
        <v>80</v>
      </c>
      <c r="D14" s="272" t="s">
        <v>86</v>
      </c>
      <c r="E14" s="273"/>
      <c r="F14" s="273"/>
      <c r="G14" s="273"/>
      <c r="H14" s="274"/>
      <c r="I14" s="120">
        <f>+I15+I59</f>
        <v>268500</v>
      </c>
    </row>
    <row r="15" spans="1:10" ht="54.95" customHeight="1">
      <c r="A15" s="150" t="s">
        <v>136</v>
      </c>
      <c r="B15" s="266" t="s">
        <v>137</v>
      </c>
      <c r="C15" s="267"/>
      <c r="D15" s="267"/>
      <c r="E15" s="267"/>
      <c r="F15" s="267"/>
      <c r="G15" s="267"/>
      <c r="H15" s="268"/>
      <c r="I15" s="151">
        <f>+I16</f>
        <v>244600</v>
      </c>
    </row>
    <row r="16" spans="1:10" ht="16.5" customHeight="1">
      <c r="A16" s="54"/>
      <c r="B16" s="269" t="s">
        <v>88</v>
      </c>
      <c r="C16" s="270"/>
      <c r="D16" s="271"/>
      <c r="E16" s="55"/>
      <c r="F16" s="55"/>
      <c r="G16" s="56"/>
      <c r="H16" s="56"/>
      <c r="I16" s="126">
        <f>SUM(I17:I58)</f>
        <v>244600</v>
      </c>
      <c r="J16" s="62"/>
    </row>
    <row r="17" spans="1:10" s="60" customFormat="1" ht="37.15" customHeight="1">
      <c r="A17" s="176">
        <v>71241200</v>
      </c>
      <c r="B17" s="278" t="s">
        <v>104</v>
      </c>
      <c r="C17" s="278"/>
      <c r="D17" s="278"/>
      <c r="E17" s="58" t="s">
        <v>89</v>
      </c>
      <c r="F17" s="58" t="s">
        <v>87</v>
      </c>
      <c r="G17" s="34">
        <v>9000000</v>
      </c>
      <c r="H17" s="59">
        <v>1</v>
      </c>
      <c r="I17" s="125">
        <f>+H17*G17/1000</f>
        <v>9000</v>
      </c>
      <c r="J17" s="61"/>
    </row>
    <row r="18" spans="1:10" s="60" customFormat="1" ht="37.15" customHeight="1">
      <c r="A18" s="176">
        <v>71241200</v>
      </c>
      <c r="B18" s="278" t="s">
        <v>104</v>
      </c>
      <c r="C18" s="278"/>
      <c r="D18" s="278"/>
      <c r="E18" s="58" t="s">
        <v>89</v>
      </c>
      <c r="F18" s="58" t="s">
        <v>87</v>
      </c>
      <c r="G18" s="34">
        <v>13000000</v>
      </c>
      <c r="H18" s="59">
        <v>1</v>
      </c>
      <c r="I18" s="125">
        <f t="shared" ref="I18:I20" si="0">+H18*G18/1000</f>
        <v>13000</v>
      </c>
      <c r="J18" s="61"/>
    </row>
    <row r="19" spans="1:10" s="60" customFormat="1" ht="37.15" customHeight="1">
      <c r="A19" s="176">
        <v>71241200</v>
      </c>
      <c r="B19" s="278" t="s">
        <v>104</v>
      </c>
      <c r="C19" s="278"/>
      <c r="D19" s="278"/>
      <c r="E19" s="58" t="s">
        <v>89</v>
      </c>
      <c r="F19" s="58" t="s">
        <v>87</v>
      </c>
      <c r="G19" s="34">
        <v>13000000</v>
      </c>
      <c r="H19" s="59">
        <v>1</v>
      </c>
      <c r="I19" s="125">
        <f t="shared" si="0"/>
        <v>13000</v>
      </c>
      <c r="J19" s="61"/>
    </row>
    <row r="20" spans="1:10" s="60" customFormat="1" ht="37.15" customHeight="1">
      <c r="A20" s="176">
        <v>71241200</v>
      </c>
      <c r="B20" s="278" t="s">
        <v>104</v>
      </c>
      <c r="C20" s="278"/>
      <c r="D20" s="278"/>
      <c r="E20" s="58" t="s">
        <v>89</v>
      </c>
      <c r="F20" s="58" t="s">
        <v>87</v>
      </c>
      <c r="G20" s="34">
        <v>11000000</v>
      </c>
      <c r="H20" s="59">
        <v>1</v>
      </c>
      <c r="I20" s="125">
        <f t="shared" si="0"/>
        <v>11000</v>
      </c>
      <c r="J20" s="61"/>
    </row>
    <row r="21" spans="1:10" s="60" customFormat="1" ht="37.15" customHeight="1">
      <c r="A21" s="176">
        <v>71241200</v>
      </c>
      <c r="B21" s="278" t="s">
        <v>104</v>
      </c>
      <c r="C21" s="278"/>
      <c r="D21" s="278"/>
      <c r="E21" s="58" t="s">
        <v>89</v>
      </c>
      <c r="F21" s="58" t="s">
        <v>87</v>
      </c>
      <c r="G21" s="34">
        <v>20000000</v>
      </c>
      <c r="H21" s="59">
        <v>1</v>
      </c>
      <c r="I21" s="125">
        <f t="shared" ref="I21:I25" si="1">+H21*G21/1000</f>
        <v>20000</v>
      </c>
      <c r="J21" s="61"/>
    </row>
    <row r="22" spans="1:10" s="60" customFormat="1" ht="37.15" customHeight="1">
      <c r="A22" s="176">
        <v>71241200</v>
      </c>
      <c r="B22" s="278" t="s">
        <v>104</v>
      </c>
      <c r="C22" s="278"/>
      <c r="D22" s="278"/>
      <c r="E22" s="58" t="s">
        <v>89</v>
      </c>
      <c r="F22" s="58" t="s">
        <v>87</v>
      </c>
      <c r="G22" s="34">
        <v>11000000</v>
      </c>
      <c r="H22" s="59">
        <v>1</v>
      </c>
      <c r="I22" s="125">
        <f t="shared" si="1"/>
        <v>11000</v>
      </c>
      <c r="J22" s="61"/>
    </row>
    <row r="23" spans="1:10" s="60" customFormat="1" ht="37.15" customHeight="1">
      <c r="A23" s="176">
        <v>71241200</v>
      </c>
      <c r="B23" s="278" t="s">
        <v>104</v>
      </c>
      <c r="C23" s="278"/>
      <c r="D23" s="278"/>
      <c r="E23" s="58" t="s">
        <v>89</v>
      </c>
      <c r="F23" s="58" t="s">
        <v>87</v>
      </c>
      <c r="G23" s="34">
        <v>9000000</v>
      </c>
      <c r="H23" s="59">
        <v>1</v>
      </c>
      <c r="I23" s="125">
        <f t="shared" ref="I23:I24" si="2">+H23*G23/1000</f>
        <v>9000</v>
      </c>
      <c r="J23" s="61"/>
    </row>
    <row r="24" spans="1:10" s="60" customFormat="1" ht="37.15" customHeight="1">
      <c r="A24" s="176">
        <v>71241200</v>
      </c>
      <c r="B24" s="278" t="s">
        <v>104</v>
      </c>
      <c r="C24" s="278"/>
      <c r="D24" s="278"/>
      <c r="E24" s="58" t="s">
        <v>89</v>
      </c>
      <c r="F24" s="58" t="s">
        <v>87</v>
      </c>
      <c r="G24" s="34">
        <v>11000000</v>
      </c>
      <c r="H24" s="59">
        <v>1</v>
      </c>
      <c r="I24" s="125">
        <f t="shared" si="2"/>
        <v>11000</v>
      </c>
      <c r="J24" s="61"/>
    </row>
    <row r="25" spans="1:10" s="60" customFormat="1" ht="37.15" customHeight="1">
      <c r="A25" s="176">
        <v>71241200</v>
      </c>
      <c r="B25" s="278" t="s">
        <v>104</v>
      </c>
      <c r="C25" s="278"/>
      <c r="D25" s="278"/>
      <c r="E25" s="58" t="s">
        <v>89</v>
      </c>
      <c r="F25" s="58" t="s">
        <v>87</v>
      </c>
      <c r="G25" s="34">
        <v>13000000</v>
      </c>
      <c r="H25" s="59">
        <v>1</v>
      </c>
      <c r="I25" s="125">
        <f t="shared" si="1"/>
        <v>13000</v>
      </c>
      <c r="J25" s="61"/>
    </row>
    <row r="26" spans="1:10" s="60" customFormat="1" ht="37.15" customHeight="1">
      <c r="A26" s="176">
        <v>71241200</v>
      </c>
      <c r="B26" s="278" t="s">
        <v>104</v>
      </c>
      <c r="C26" s="278"/>
      <c r="D26" s="278"/>
      <c r="E26" s="58" t="s">
        <v>89</v>
      </c>
      <c r="F26" s="58" t="s">
        <v>87</v>
      </c>
      <c r="G26" s="34">
        <v>9000000</v>
      </c>
      <c r="H26" s="59">
        <v>1</v>
      </c>
      <c r="I26" s="125">
        <f t="shared" ref="I26:I38" si="3">+H26*G26/1000</f>
        <v>9000</v>
      </c>
      <c r="J26" s="61"/>
    </row>
    <row r="27" spans="1:10" s="60" customFormat="1" ht="37.15" customHeight="1">
      <c r="A27" s="176">
        <v>71241200</v>
      </c>
      <c r="B27" s="279" t="s">
        <v>104</v>
      </c>
      <c r="C27" s="280"/>
      <c r="D27" s="281"/>
      <c r="E27" s="58" t="s">
        <v>89</v>
      </c>
      <c r="F27" s="58" t="s">
        <v>87</v>
      </c>
      <c r="G27" s="34">
        <v>11000000</v>
      </c>
      <c r="H27" s="59">
        <v>1</v>
      </c>
      <c r="I27" s="125">
        <f t="shared" si="3"/>
        <v>11000</v>
      </c>
      <c r="J27" s="61"/>
    </row>
    <row r="28" spans="1:10" s="60" customFormat="1" ht="37.15" customHeight="1">
      <c r="A28" s="176">
        <v>71241200</v>
      </c>
      <c r="B28" s="278" t="s">
        <v>104</v>
      </c>
      <c r="C28" s="278"/>
      <c r="D28" s="278"/>
      <c r="E28" s="58" t="s">
        <v>89</v>
      </c>
      <c r="F28" s="58" t="s">
        <v>87</v>
      </c>
      <c r="G28" s="34">
        <v>9000000</v>
      </c>
      <c r="H28" s="59">
        <v>1</v>
      </c>
      <c r="I28" s="125">
        <f t="shared" si="3"/>
        <v>9000</v>
      </c>
      <c r="J28" s="61"/>
    </row>
    <row r="29" spans="1:10" s="60" customFormat="1" ht="37.15" customHeight="1">
      <c r="A29" s="176">
        <v>71241200</v>
      </c>
      <c r="B29" s="279" t="s">
        <v>104</v>
      </c>
      <c r="C29" s="280"/>
      <c r="D29" s="281"/>
      <c r="E29" s="58" t="s">
        <v>89</v>
      </c>
      <c r="F29" s="58" t="s">
        <v>87</v>
      </c>
      <c r="G29" s="34">
        <v>9000000</v>
      </c>
      <c r="H29" s="59">
        <v>1</v>
      </c>
      <c r="I29" s="125">
        <f t="shared" si="3"/>
        <v>9000</v>
      </c>
      <c r="J29" s="61"/>
    </row>
    <row r="30" spans="1:10" s="60" customFormat="1" ht="37.15" customHeight="1">
      <c r="A30" s="176">
        <v>71241200</v>
      </c>
      <c r="B30" s="279" t="s">
        <v>104</v>
      </c>
      <c r="C30" s="280"/>
      <c r="D30" s="281"/>
      <c r="E30" s="58" t="s">
        <v>89</v>
      </c>
      <c r="F30" s="58" t="s">
        <v>87</v>
      </c>
      <c r="G30" s="34">
        <v>11000000</v>
      </c>
      <c r="H30" s="59">
        <v>1</v>
      </c>
      <c r="I30" s="125">
        <f t="shared" si="3"/>
        <v>11000</v>
      </c>
      <c r="J30" s="61"/>
    </row>
    <row r="31" spans="1:10" s="60" customFormat="1" ht="37.15" customHeight="1">
      <c r="A31" s="176">
        <v>71241200</v>
      </c>
      <c r="B31" s="278" t="s">
        <v>104</v>
      </c>
      <c r="C31" s="278"/>
      <c r="D31" s="278"/>
      <c r="E31" s="58" t="s">
        <v>89</v>
      </c>
      <c r="F31" s="58" t="s">
        <v>87</v>
      </c>
      <c r="G31" s="34">
        <v>9000000</v>
      </c>
      <c r="H31" s="59">
        <v>1</v>
      </c>
      <c r="I31" s="125">
        <f t="shared" si="3"/>
        <v>9000</v>
      </c>
      <c r="J31" s="61"/>
    </row>
    <row r="32" spans="1:10" s="60" customFormat="1" ht="37.15" customHeight="1">
      <c r="A32" s="176">
        <v>71241200</v>
      </c>
      <c r="B32" s="278" t="s">
        <v>104</v>
      </c>
      <c r="C32" s="278"/>
      <c r="D32" s="278"/>
      <c r="E32" s="58" t="s">
        <v>89</v>
      </c>
      <c r="F32" s="58" t="s">
        <v>87</v>
      </c>
      <c r="G32" s="34">
        <v>11000000</v>
      </c>
      <c r="H32" s="59">
        <v>1</v>
      </c>
      <c r="I32" s="125">
        <f t="shared" si="3"/>
        <v>11000</v>
      </c>
      <c r="J32" s="61"/>
    </row>
    <row r="33" spans="1:10" s="60" customFormat="1" ht="37.15" customHeight="1">
      <c r="A33" s="176">
        <v>71241200</v>
      </c>
      <c r="B33" s="278" t="s">
        <v>104</v>
      </c>
      <c r="C33" s="278"/>
      <c r="D33" s="278"/>
      <c r="E33" s="58" t="s">
        <v>89</v>
      </c>
      <c r="F33" s="58" t="s">
        <v>87</v>
      </c>
      <c r="G33" s="34">
        <v>11000000</v>
      </c>
      <c r="H33" s="59">
        <v>1</v>
      </c>
      <c r="I33" s="125">
        <f t="shared" si="3"/>
        <v>11000</v>
      </c>
      <c r="J33" s="61"/>
    </row>
    <row r="34" spans="1:10" s="60" customFormat="1" ht="37.15" customHeight="1">
      <c r="A34" s="176">
        <v>71241200</v>
      </c>
      <c r="B34" s="278" t="s">
        <v>104</v>
      </c>
      <c r="C34" s="278"/>
      <c r="D34" s="278"/>
      <c r="E34" s="58" t="s">
        <v>89</v>
      </c>
      <c r="F34" s="58" t="s">
        <v>87</v>
      </c>
      <c r="G34" s="34">
        <v>11000000</v>
      </c>
      <c r="H34" s="59">
        <v>1</v>
      </c>
      <c r="I34" s="125">
        <f t="shared" si="3"/>
        <v>11000</v>
      </c>
      <c r="J34" s="61"/>
    </row>
    <row r="35" spans="1:10" s="60" customFormat="1" ht="37.15" customHeight="1">
      <c r="A35" s="176">
        <v>71241200</v>
      </c>
      <c r="B35" s="278" t="s">
        <v>104</v>
      </c>
      <c r="C35" s="278"/>
      <c r="D35" s="278"/>
      <c r="E35" s="58" t="s">
        <v>89</v>
      </c>
      <c r="F35" s="58" t="s">
        <v>87</v>
      </c>
      <c r="G35" s="34">
        <v>11000000</v>
      </c>
      <c r="H35" s="59">
        <v>1</v>
      </c>
      <c r="I35" s="125">
        <f t="shared" si="3"/>
        <v>11000</v>
      </c>
      <c r="J35" s="61"/>
    </row>
    <row r="36" spans="1:10" s="60" customFormat="1" ht="37.15" customHeight="1">
      <c r="A36" s="176">
        <v>71241200</v>
      </c>
      <c r="B36" s="278" t="s">
        <v>104</v>
      </c>
      <c r="C36" s="278"/>
      <c r="D36" s="278"/>
      <c r="E36" s="58" t="s">
        <v>89</v>
      </c>
      <c r="F36" s="58" t="s">
        <v>87</v>
      </c>
      <c r="G36" s="34">
        <v>9000000</v>
      </c>
      <c r="H36" s="59">
        <v>1</v>
      </c>
      <c r="I36" s="125">
        <f t="shared" si="3"/>
        <v>9000</v>
      </c>
      <c r="J36" s="61"/>
    </row>
    <row r="37" spans="1:10" s="60" customFormat="1" ht="37.15" customHeight="1">
      <c r="A37" s="176">
        <v>71241200</v>
      </c>
      <c r="B37" s="278" t="s">
        <v>104</v>
      </c>
      <c r="C37" s="278"/>
      <c r="D37" s="278"/>
      <c r="E37" s="58" t="s">
        <v>89</v>
      </c>
      <c r="F37" s="58" t="s">
        <v>87</v>
      </c>
      <c r="G37" s="34">
        <v>11000000</v>
      </c>
      <c r="H37" s="59">
        <v>1</v>
      </c>
      <c r="I37" s="125">
        <f t="shared" si="3"/>
        <v>11000</v>
      </c>
      <c r="J37" s="61"/>
    </row>
    <row r="38" spans="1:10" s="60" customFormat="1" ht="37.15" customHeight="1">
      <c r="A38" s="176">
        <v>50531140</v>
      </c>
      <c r="B38" s="278" t="s">
        <v>106</v>
      </c>
      <c r="C38" s="278"/>
      <c r="D38" s="278"/>
      <c r="E38" s="58" t="s">
        <v>89</v>
      </c>
      <c r="F38" s="58" t="s">
        <v>87</v>
      </c>
      <c r="G38" s="34">
        <v>500000</v>
      </c>
      <c r="H38" s="59">
        <v>1</v>
      </c>
      <c r="I38" s="125">
        <f t="shared" si="3"/>
        <v>500</v>
      </c>
      <c r="J38" s="61"/>
    </row>
    <row r="39" spans="1:10" s="60" customFormat="1" ht="37.15" customHeight="1">
      <c r="A39" s="176">
        <v>50531140</v>
      </c>
      <c r="B39" s="278" t="s">
        <v>106</v>
      </c>
      <c r="C39" s="278"/>
      <c r="D39" s="278"/>
      <c r="E39" s="58" t="s">
        <v>89</v>
      </c>
      <c r="F39" s="58" t="s">
        <v>87</v>
      </c>
      <c r="G39" s="34">
        <v>700000</v>
      </c>
      <c r="H39" s="59">
        <v>1</v>
      </c>
      <c r="I39" s="125">
        <f t="shared" ref="I39:I42" si="4">+H39*G39/1000</f>
        <v>700</v>
      </c>
      <c r="J39" s="61"/>
    </row>
    <row r="40" spans="1:10" s="60" customFormat="1" ht="37.15" customHeight="1">
      <c r="A40" s="176">
        <v>50531140</v>
      </c>
      <c r="B40" s="278" t="s">
        <v>106</v>
      </c>
      <c r="C40" s="278"/>
      <c r="D40" s="278"/>
      <c r="E40" s="58" t="s">
        <v>89</v>
      </c>
      <c r="F40" s="58" t="s">
        <v>87</v>
      </c>
      <c r="G40" s="34">
        <v>700000</v>
      </c>
      <c r="H40" s="59">
        <v>1</v>
      </c>
      <c r="I40" s="125">
        <f t="shared" si="4"/>
        <v>700</v>
      </c>
      <c r="J40" s="61"/>
    </row>
    <row r="41" spans="1:10" s="60" customFormat="1" ht="37.15" customHeight="1">
      <c r="A41" s="176">
        <v>50531140</v>
      </c>
      <c r="B41" s="278" t="s">
        <v>106</v>
      </c>
      <c r="C41" s="278"/>
      <c r="D41" s="278"/>
      <c r="E41" s="58" t="s">
        <v>89</v>
      </c>
      <c r="F41" s="58" t="s">
        <v>87</v>
      </c>
      <c r="G41" s="34">
        <v>600000</v>
      </c>
      <c r="H41" s="59">
        <v>1</v>
      </c>
      <c r="I41" s="125">
        <f t="shared" si="4"/>
        <v>600</v>
      </c>
      <c r="J41" s="61"/>
    </row>
    <row r="42" spans="1:10" s="60" customFormat="1" ht="37.15" customHeight="1">
      <c r="A42" s="176">
        <v>50531140</v>
      </c>
      <c r="B42" s="278" t="s">
        <v>106</v>
      </c>
      <c r="C42" s="278"/>
      <c r="D42" s="278"/>
      <c r="E42" s="58" t="s">
        <v>89</v>
      </c>
      <c r="F42" s="58" t="s">
        <v>87</v>
      </c>
      <c r="G42" s="34">
        <v>1000000</v>
      </c>
      <c r="H42" s="59">
        <v>1</v>
      </c>
      <c r="I42" s="125">
        <f t="shared" si="4"/>
        <v>1000</v>
      </c>
      <c r="J42" s="61"/>
    </row>
    <row r="43" spans="1:10" s="60" customFormat="1" ht="37.15" customHeight="1">
      <c r="A43" s="176">
        <v>50531140</v>
      </c>
      <c r="B43" s="278" t="s">
        <v>106</v>
      </c>
      <c r="C43" s="278"/>
      <c r="D43" s="278"/>
      <c r="E43" s="58" t="s">
        <v>89</v>
      </c>
      <c r="F43" s="58" t="s">
        <v>87</v>
      </c>
      <c r="G43" s="34">
        <v>600000</v>
      </c>
      <c r="H43" s="59">
        <v>1</v>
      </c>
      <c r="I43" s="125">
        <f t="shared" ref="I43:I58" si="5">+H43*G43/1000</f>
        <v>600</v>
      </c>
      <c r="J43" s="61"/>
    </row>
    <row r="44" spans="1:10" s="60" customFormat="1" ht="37.15" customHeight="1">
      <c r="A44" s="176">
        <v>50531140</v>
      </c>
      <c r="B44" s="278" t="s">
        <v>106</v>
      </c>
      <c r="C44" s="278"/>
      <c r="D44" s="278"/>
      <c r="E44" s="58" t="s">
        <v>89</v>
      </c>
      <c r="F44" s="58" t="s">
        <v>87</v>
      </c>
      <c r="G44" s="34">
        <v>500000</v>
      </c>
      <c r="H44" s="59">
        <v>1</v>
      </c>
      <c r="I44" s="125">
        <f t="shared" si="5"/>
        <v>500</v>
      </c>
      <c r="J44" s="61"/>
    </row>
    <row r="45" spans="1:10" s="60" customFormat="1" ht="37.15" customHeight="1">
      <c r="A45" s="176">
        <v>50531140</v>
      </c>
      <c r="B45" s="278" t="s">
        <v>106</v>
      </c>
      <c r="C45" s="278"/>
      <c r="D45" s="278"/>
      <c r="E45" s="58" t="s">
        <v>89</v>
      </c>
      <c r="F45" s="58" t="s">
        <v>87</v>
      </c>
      <c r="G45" s="34">
        <v>600000</v>
      </c>
      <c r="H45" s="59">
        <v>1</v>
      </c>
      <c r="I45" s="125">
        <f t="shared" si="5"/>
        <v>600</v>
      </c>
      <c r="J45" s="61"/>
    </row>
    <row r="46" spans="1:10" s="60" customFormat="1" ht="37.15" customHeight="1">
      <c r="A46" s="176">
        <v>50531140</v>
      </c>
      <c r="B46" s="278" t="s">
        <v>106</v>
      </c>
      <c r="C46" s="278"/>
      <c r="D46" s="278"/>
      <c r="E46" s="58" t="s">
        <v>89</v>
      </c>
      <c r="F46" s="58" t="s">
        <v>87</v>
      </c>
      <c r="G46" s="34">
        <v>700000</v>
      </c>
      <c r="H46" s="59">
        <v>1</v>
      </c>
      <c r="I46" s="125">
        <f t="shared" si="5"/>
        <v>700</v>
      </c>
      <c r="J46" s="61"/>
    </row>
    <row r="47" spans="1:10" s="60" customFormat="1" ht="37.15" customHeight="1">
      <c r="A47" s="176">
        <v>50531140</v>
      </c>
      <c r="B47" s="278" t="s">
        <v>106</v>
      </c>
      <c r="C47" s="278"/>
      <c r="D47" s="278"/>
      <c r="E47" s="58" t="s">
        <v>89</v>
      </c>
      <c r="F47" s="58" t="s">
        <v>87</v>
      </c>
      <c r="G47" s="34">
        <v>500000</v>
      </c>
      <c r="H47" s="59">
        <v>1</v>
      </c>
      <c r="I47" s="125">
        <f t="shared" si="5"/>
        <v>500</v>
      </c>
      <c r="J47" s="61"/>
    </row>
    <row r="48" spans="1:10" s="60" customFormat="1" ht="37.15" customHeight="1">
      <c r="A48" s="176">
        <v>50531140</v>
      </c>
      <c r="B48" s="278" t="s">
        <v>106</v>
      </c>
      <c r="C48" s="278"/>
      <c r="D48" s="278"/>
      <c r="E48" s="58" t="s">
        <v>89</v>
      </c>
      <c r="F48" s="58" t="s">
        <v>87</v>
      </c>
      <c r="G48" s="34">
        <v>600000</v>
      </c>
      <c r="H48" s="59">
        <v>1</v>
      </c>
      <c r="I48" s="125">
        <f t="shared" si="5"/>
        <v>600</v>
      </c>
      <c r="J48" s="61"/>
    </row>
    <row r="49" spans="1:10" s="60" customFormat="1" ht="37.15" customHeight="1">
      <c r="A49" s="176">
        <v>50531140</v>
      </c>
      <c r="B49" s="278" t="s">
        <v>106</v>
      </c>
      <c r="C49" s="278"/>
      <c r="D49" s="278"/>
      <c r="E49" s="58" t="s">
        <v>89</v>
      </c>
      <c r="F49" s="58" t="s">
        <v>87</v>
      </c>
      <c r="G49" s="34">
        <v>500000</v>
      </c>
      <c r="H49" s="59">
        <v>1</v>
      </c>
      <c r="I49" s="125">
        <f t="shared" si="5"/>
        <v>500</v>
      </c>
      <c r="J49" s="61"/>
    </row>
    <row r="50" spans="1:10" s="60" customFormat="1" ht="37.15" customHeight="1">
      <c r="A50" s="176">
        <v>50531140</v>
      </c>
      <c r="B50" s="278" t="s">
        <v>106</v>
      </c>
      <c r="C50" s="278"/>
      <c r="D50" s="278"/>
      <c r="E50" s="58" t="s">
        <v>89</v>
      </c>
      <c r="F50" s="58" t="s">
        <v>87</v>
      </c>
      <c r="G50" s="34">
        <v>500000</v>
      </c>
      <c r="H50" s="59">
        <v>1</v>
      </c>
      <c r="I50" s="125">
        <f t="shared" si="5"/>
        <v>500</v>
      </c>
      <c r="J50" s="61"/>
    </row>
    <row r="51" spans="1:10" s="60" customFormat="1" ht="37.15" customHeight="1">
      <c r="A51" s="176">
        <v>50531140</v>
      </c>
      <c r="B51" s="278" t="s">
        <v>106</v>
      </c>
      <c r="C51" s="278"/>
      <c r="D51" s="278"/>
      <c r="E51" s="58" t="s">
        <v>89</v>
      </c>
      <c r="F51" s="58" t="s">
        <v>87</v>
      </c>
      <c r="G51" s="34">
        <v>600000</v>
      </c>
      <c r="H51" s="59">
        <v>1</v>
      </c>
      <c r="I51" s="125">
        <f t="shared" si="5"/>
        <v>600</v>
      </c>
      <c r="J51" s="61"/>
    </row>
    <row r="52" spans="1:10" s="60" customFormat="1" ht="37.15" customHeight="1">
      <c r="A52" s="176">
        <v>50531140</v>
      </c>
      <c r="B52" s="278" t="s">
        <v>106</v>
      </c>
      <c r="C52" s="278"/>
      <c r="D52" s="278"/>
      <c r="E52" s="58" t="s">
        <v>89</v>
      </c>
      <c r="F52" s="58" t="s">
        <v>87</v>
      </c>
      <c r="G52" s="34">
        <v>500000</v>
      </c>
      <c r="H52" s="59">
        <v>1</v>
      </c>
      <c r="I52" s="125">
        <f t="shared" si="5"/>
        <v>500</v>
      </c>
      <c r="J52" s="61"/>
    </row>
    <row r="53" spans="1:10" s="60" customFormat="1" ht="37.15" customHeight="1">
      <c r="A53" s="176">
        <v>50531140</v>
      </c>
      <c r="B53" s="278" t="s">
        <v>106</v>
      </c>
      <c r="C53" s="278"/>
      <c r="D53" s="278"/>
      <c r="E53" s="58" t="s">
        <v>89</v>
      </c>
      <c r="F53" s="58" t="s">
        <v>87</v>
      </c>
      <c r="G53" s="34">
        <v>600000</v>
      </c>
      <c r="H53" s="59">
        <v>1</v>
      </c>
      <c r="I53" s="125">
        <f t="shared" si="5"/>
        <v>600</v>
      </c>
      <c r="J53" s="61"/>
    </row>
    <row r="54" spans="1:10" s="60" customFormat="1" ht="37.15" customHeight="1">
      <c r="A54" s="176">
        <v>50531140</v>
      </c>
      <c r="B54" s="278" t="s">
        <v>106</v>
      </c>
      <c r="C54" s="278"/>
      <c r="D54" s="278"/>
      <c r="E54" s="58" t="s">
        <v>89</v>
      </c>
      <c r="F54" s="58" t="s">
        <v>87</v>
      </c>
      <c r="G54" s="34">
        <v>600000</v>
      </c>
      <c r="H54" s="59">
        <v>1</v>
      </c>
      <c r="I54" s="125">
        <f t="shared" si="5"/>
        <v>600</v>
      </c>
      <c r="J54" s="61"/>
    </row>
    <row r="55" spans="1:10" s="60" customFormat="1" ht="37.15" customHeight="1">
      <c r="A55" s="176">
        <v>50531140</v>
      </c>
      <c r="B55" s="278" t="s">
        <v>106</v>
      </c>
      <c r="C55" s="278"/>
      <c r="D55" s="278"/>
      <c r="E55" s="58" t="s">
        <v>89</v>
      </c>
      <c r="F55" s="58" t="s">
        <v>87</v>
      </c>
      <c r="G55" s="34">
        <v>600000</v>
      </c>
      <c r="H55" s="59">
        <v>1</v>
      </c>
      <c r="I55" s="125">
        <f t="shared" si="5"/>
        <v>600</v>
      </c>
      <c r="J55" s="61"/>
    </row>
    <row r="56" spans="1:10" s="60" customFormat="1" ht="37.15" customHeight="1">
      <c r="A56" s="176">
        <v>50531140</v>
      </c>
      <c r="B56" s="278" t="s">
        <v>106</v>
      </c>
      <c r="C56" s="278"/>
      <c r="D56" s="278"/>
      <c r="E56" s="58" t="s">
        <v>89</v>
      </c>
      <c r="F56" s="58" t="s">
        <v>87</v>
      </c>
      <c r="G56" s="34">
        <v>600000</v>
      </c>
      <c r="H56" s="59">
        <v>1</v>
      </c>
      <c r="I56" s="125">
        <f t="shared" si="5"/>
        <v>600</v>
      </c>
      <c r="J56" s="61"/>
    </row>
    <row r="57" spans="1:10" s="60" customFormat="1" ht="37.15" customHeight="1">
      <c r="A57" s="176">
        <v>50531140</v>
      </c>
      <c r="B57" s="278" t="s">
        <v>106</v>
      </c>
      <c r="C57" s="278"/>
      <c r="D57" s="278"/>
      <c r="E57" s="58" t="s">
        <v>89</v>
      </c>
      <c r="F57" s="58" t="s">
        <v>87</v>
      </c>
      <c r="G57" s="34">
        <v>500000</v>
      </c>
      <c r="H57" s="59">
        <v>1</v>
      </c>
      <c r="I57" s="125">
        <f t="shared" si="5"/>
        <v>500</v>
      </c>
      <c r="J57" s="61"/>
    </row>
    <row r="58" spans="1:10" s="60" customFormat="1" ht="37.15" customHeight="1">
      <c r="A58" s="176">
        <v>50531140</v>
      </c>
      <c r="B58" s="278" t="s">
        <v>106</v>
      </c>
      <c r="C58" s="278"/>
      <c r="D58" s="278"/>
      <c r="E58" s="58" t="s">
        <v>89</v>
      </c>
      <c r="F58" s="58" t="s">
        <v>87</v>
      </c>
      <c r="G58" s="34">
        <v>600000</v>
      </c>
      <c r="H58" s="59">
        <v>1</v>
      </c>
      <c r="I58" s="125">
        <f t="shared" si="5"/>
        <v>600</v>
      </c>
      <c r="J58" s="61"/>
    </row>
    <row r="59" spans="1:10" ht="54.95" customHeight="1">
      <c r="A59" s="150" t="s">
        <v>107</v>
      </c>
      <c r="B59" s="266" t="s">
        <v>108</v>
      </c>
      <c r="C59" s="267"/>
      <c r="D59" s="267"/>
      <c r="E59" s="267"/>
      <c r="F59" s="267"/>
      <c r="G59" s="267"/>
      <c r="H59" s="268"/>
      <c r="I59" s="151">
        <f>+I60</f>
        <v>23900</v>
      </c>
    </row>
    <row r="60" spans="1:10" ht="16.5" customHeight="1">
      <c r="A60" s="54"/>
      <c r="B60" s="269" t="s">
        <v>88</v>
      </c>
      <c r="C60" s="270"/>
      <c r="D60" s="271"/>
      <c r="E60" s="55"/>
      <c r="F60" s="55"/>
      <c r="G60" s="56"/>
      <c r="H60" s="56"/>
      <c r="I60" s="126">
        <f>SUM(I61:I68)</f>
        <v>23900</v>
      </c>
      <c r="J60" s="62"/>
    </row>
    <row r="61" spans="1:10" s="60" customFormat="1" ht="37.15" customHeight="1">
      <c r="A61" s="176">
        <v>71241200</v>
      </c>
      <c r="B61" s="278" t="s">
        <v>104</v>
      </c>
      <c r="C61" s="278"/>
      <c r="D61" s="278"/>
      <c r="E61" s="58" t="s">
        <v>90</v>
      </c>
      <c r="F61" s="58" t="s">
        <v>87</v>
      </c>
      <c r="G61" s="34">
        <v>4500000</v>
      </c>
      <c r="H61" s="59">
        <v>1</v>
      </c>
      <c r="I61" s="125">
        <f>+H61*G61/1000</f>
        <v>4500</v>
      </c>
      <c r="J61" s="61"/>
    </row>
    <row r="62" spans="1:10" s="60" customFormat="1" ht="37.15" customHeight="1">
      <c r="A62" s="176">
        <v>71241200</v>
      </c>
      <c r="B62" s="278" t="s">
        <v>104</v>
      </c>
      <c r="C62" s="278"/>
      <c r="D62" s="278"/>
      <c r="E62" s="58" t="s">
        <v>90</v>
      </c>
      <c r="F62" s="58" t="s">
        <v>87</v>
      </c>
      <c r="G62" s="34">
        <v>4500000</v>
      </c>
      <c r="H62" s="59">
        <v>1</v>
      </c>
      <c r="I62" s="125">
        <f>+H62*G62/1000</f>
        <v>4500</v>
      </c>
      <c r="J62" s="61"/>
    </row>
    <row r="63" spans="1:10" s="60" customFormat="1" ht="37.15" customHeight="1">
      <c r="A63" s="187">
        <v>71241200</v>
      </c>
      <c r="B63" s="278" t="s">
        <v>104</v>
      </c>
      <c r="C63" s="278"/>
      <c r="D63" s="278"/>
      <c r="E63" s="58" t="s">
        <v>90</v>
      </c>
      <c r="F63" s="58" t="s">
        <v>87</v>
      </c>
      <c r="G63" s="34">
        <v>9000000</v>
      </c>
      <c r="H63" s="59">
        <v>1</v>
      </c>
      <c r="I63" s="125">
        <f>+H63*G63/1000</f>
        <v>9000</v>
      </c>
      <c r="J63" s="61"/>
    </row>
    <row r="64" spans="1:10" s="60" customFormat="1" ht="37.15" customHeight="1">
      <c r="A64" s="176">
        <v>71241200</v>
      </c>
      <c r="B64" s="278" t="s">
        <v>104</v>
      </c>
      <c r="C64" s="278"/>
      <c r="D64" s="278"/>
      <c r="E64" s="58" t="s">
        <v>90</v>
      </c>
      <c r="F64" s="58" t="s">
        <v>87</v>
      </c>
      <c r="G64" s="34">
        <v>4500000</v>
      </c>
      <c r="H64" s="59">
        <v>1</v>
      </c>
      <c r="I64" s="125">
        <f t="shared" ref="I64" si="6">+H64*G64/1000</f>
        <v>4500</v>
      </c>
      <c r="J64" s="61"/>
    </row>
    <row r="65" spans="1:10" s="60" customFormat="1" ht="37.15" customHeight="1">
      <c r="A65" s="176">
        <v>50531140</v>
      </c>
      <c r="B65" s="278" t="s">
        <v>106</v>
      </c>
      <c r="C65" s="278"/>
      <c r="D65" s="278"/>
      <c r="E65" s="58" t="s">
        <v>89</v>
      </c>
      <c r="F65" s="58" t="s">
        <v>87</v>
      </c>
      <c r="G65" s="34">
        <v>300000</v>
      </c>
      <c r="H65" s="59">
        <v>1</v>
      </c>
      <c r="I65" s="125">
        <f>+H65*G65/1000</f>
        <v>300</v>
      </c>
      <c r="J65" s="61"/>
    </row>
    <row r="66" spans="1:10" s="60" customFormat="1" ht="37.15" customHeight="1">
      <c r="A66" s="176">
        <v>50531140</v>
      </c>
      <c r="B66" s="278" t="s">
        <v>106</v>
      </c>
      <c r="C66" s="278"/>
      <c r="D66" s="278"/>
      <c r="E66" s="58" t="s">
        <v>89</v>
      </c>
      <c r="F66" s="58" t="s">
        <v>87</v>
      </c>
      <c r="G66" s="34">
        <v>300000</v>
      </c>
      <c r="H66" s="59">
        <v>1</v>
      </c>
      <c r="I66" s="125">
        <f>+H66*G66/1000</f>
        <v>300</v>
      </c>
      <c r="J66" s="61"/>
    </row>
    <row r="67" spans="1:10" s="60" customFormat="1" ht="37.15" customHeight="1">
      <c r="A67" s="187">
        <v>50531140</v>
      </c>
      <c r="B67" s="278" t="s">
        <v>106</v>
      </c>
      <c r="C67" s="278"/>
      <c r="D67" s="278"/>
      <c r="E67" s="58" t="s">
        <v>89</v>
      </c>
      <c r="F67" s="58" t="s">
        <v>87</v>
      </c>
      <c r="G67" s="34">
        <v>500000</v>
      </c>
      <c r="H67" s="59">
        <v>1</v>
      </c>
      <c r="I67" s="125">
        <f>+H67*G67/1000</f>
        <v>500</v>
      </c>
      <c r="J67" s="61"/>
    </row>
    <row r="68" spans="1:10" s="60" customFormat="1" ht="37.15" customHeight="1">
      <c r="A68" s="176">
        <v>50531140</v>
      </c>
      <c r="B68" s="278" t="s">
        <v>106</v>
      </c>
      <c r="C68" s="278"/>
      <c r="D68" s="278"/>
      <c r="E68" s="58" t="s">
        <v>89</v>
      </c>
      <c r="F68" s="58" t="s">
        <v>87</v>
      </c>
      <c r="G68" s="34">
        <v>300000</v>
      </c>
      <c r="H68" s="59">
        <v>1</v>
      </c>
      <c r="I68" s="125">
        <f t="shared" ref="I68" si="7">+H68*G68/1000</f>
        <v>300</v>
      </c>
      <c r="J68" s="61"/>
    </row>
  </sheetData>
  <mergeCells count="67">
    <mergeCell ref="B17:D17"/>
    <mergeCell ref="B62:D62"/>
    <mergeCell ref="B18:D18"/>
    <mergeCell ref="B19:D19"/>
    <mergeCell ref="B20:D20"/>
    <mergeCell ref="B41:D41"/>
    <mergeCell ref="B57:D57"/>
    <mergeCell ref="B58:D58"/>
    <mergeCell ref="B40:D40"/>
    <mergeCell ref="B54:D54"/>
    <mergeCell ref="B55:D55"/>
    <mergeCell ref="B56:D56"/>
    <mergeCell ref="B45:D45"/>
    <mergeCell ref="B46:D46"/>
    <mergeCell ref="B47:D47"/>
    <mergeCell ref="B48:D48"/>
    <mergeCell ref="B67:D67"/>
    <mergeCell ref="B50:D50"/>
    <mergeCell ref="B51:D51"/>
    <mergeCell ref="B68:D68"/>
    <mergeCell ref="B53:D53"/>
    <mergeCell ref="B65:D65"/>
    <mergeCell ref="B66:D66"/>
    <mergeCell ref="B64:D64"/>
    <mergeCell ref="B61:D61"/>
    <mergeCell ref="B59:H59"/>
    <mergeCell ref="B60:D60"/>
    <mergeCell ref="B63:D63"/>
    <mergeCell ref="B37:D37"/>
    <mergeCell ref="B32:D32"/>
    <mergeCell ref="B33:D33"/>
    <mergeCell ref="B34:D34"/>
    <mergeCell ref="B49:D49"/>
    <mergeCell ref="B43:D43"/>
    <mergeCell ref="B44:D44"/>
    <mergeCell ref="B39:D39"/>
    <mergeCell ref="B38:D38"/>
    <mergeCell ref="B52:D52"/>
    <mergeCell ref="B42:D42"/>
    <mergeCell ref="B21:D21"/>
    <mergeCell ref="B22:D22"/>
    <mergeCell ref="B25:D25"/>
    <mergeCell ref="B23:D23"/>
    <mergeCell ref="B24:D24"/>
    <mergeCell ref="B26:D26"/>
    <mergeCell ref="B27:D27"/>
    <mergeCell ref="B28:D28"/>
    <mergeCell ref="B35:D35"/>
    <mergeCell ref="B36:D36"/>
    <mergeCell ref="B29:D29"/>
    <mergeCell ref="B30:D30"/>
    <mergeCell ref="B31:D31"/>
    <mergeCell ref="A13:H13"/>
    <mergeCell ref="B15:H15"/>
    <mergeCell ref="B16:D16"/>
    <mergeCell ref="D14:H14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https://mul2.gov.am/tasks/785030/oneclick/havelvatsner.xlsx?token=aa1c5c33754f391149a6a78e5b72cafd</cp:keywords>
  <cp:lastModifiedBy>Milena</cp:lastModifiedBy>
  <cp:lastPrinted>2022-02-24T08:25:43Z</cp:lastPrinted>
  <dcterms:created xsi:type="dcterms:W3CDTF">2022-01-04T07:12:58Z</dcterms:created>
  <dcterms:modified xsi:type="dcterms:W3CDTF">2023-05-02T19:06:13Z</dcterms:modified>
</cp:coreProperties>
</file>