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NARA\OBYEKTNER\VOROSHMAN-NAXAGXCER\Voroshman-Naxagic-45-NAV-GKV\17.05.23\"/>
    </mc:Choice>
  </mc:AlternateContent>
  <bookViews>
    <workbookView xWindow="0" yWindow="0" windowWidth="24000" windowHeight="9045" activeTab="5"/>
  </bookViews>
  <sheets>
    <sheet name="Հավելված 1" sheetId="24" r:id="rId1"/>
    <sheet name="Հավելված 2" sheetId="25" r:id="rId2"/>
    <sheet name="Հավելված 3" sheetId="5" r:id="rId3"/>
    <sheet name="Հավելված 4" sheetId="26" r:id="rId4"/>
    <sheet name="Հավելված 5 աղյուսակներ 1,2" sheetId="7" r:id="rId5"/>
    <sheet name="Հավելված 6" sheetId="23" r:id="rId6"/>
  </sheets>
  <definedNames>
    <definedName name="_xlnm._FilterDatabase" localSheetId="2" hidden="1">'Հավելված 3'!$F$1:$F$37</definedName>
    <definedName name="_xlnm._FilterDatabase" localSheetId="4" hidden="1">'Հավելված 5 աղյուսակներ 1,2'!$A$1:$A$76</definedName>
    <definedName name="_xlnm.Print_Area" localSheetId="0">'Հավելված 1'!$A$1:$F$26</definedName>
    <definedName name="_xlnm.Print_Area" localSheetId="2">'Հավելված 3'!$A$1:$I$37</definedName>
    <definedName name="_xlnm.Print_Area" localSheetId="4">'Հավելված 5 աղյուսակներ 1,2'!$A$1:$E$76</definedName>
    <definedName name="_xlnm.Print_Titles" localSheetId="0">'Հավելված 1'!$4:$5</definedName>
    <definedName name="_xlnm.Print_Titles" localSheetId="2">'Հավելված 3'!$5:$6</definedName>
  </definedNames>
  <calcPr calcId="162913"/>
</workbook>
</file>

<file path=xl/calcChain.xml><?xml version="1.0" encoding="utf-8"?>
<calcChain xmlns="http://schemas.openxmlformats.org/spreadsheetml/2006/main">
  <c r="G10" i="23" l="1"/>
  <c r="G9" i="23"/>
  <c r="G30" i="23" l="1"/>
  <c r="G29" i="23" s="1"/>
  <c r="G28" i="23" s="1"/>
  <c r="G27" i="23"/>
  <c r="G26" i="23"/>
  <c r="G25" i="23"/>
  <c r="G24" i="23"/>
  <c r="G23" i="23"/>
  <c r="G22" i="23"/>
  <c r="G21" i="23"/>
  <c r="G20" i="23"/>
  <c r="G19" i="23"/>
  <c r="G18" i="23"/>
  <c r="G17" i="23"/>
  <c r="G16" i="23"/>
  <c r="G15" i="23"/>
  <c r="G14" i="23"/>
  <c r="G13" i="23" l="1"/>
  <c r="G12" i="23" s="1"/>
  <c r="G25" i="5"/>
  <c r="H25" i="5"/>
  <c r="I25" i="5"/>
  <c r="G8" i="23" l="1"/>
  <c r="G7" i="23" s="1"/>
  <c r="G36" i="5"/>
  <c r="H36" i="5"/>
  <c r="I36" i="5"/>
  <c r="D15" i="26" l="1"/>
  <c r="E15" i="26"/>
  <c r="F15" i="26"/>
  <c r="E13" i="25"/>
  <c r="F13" i="25"/>
  <c r="H13" i="25"/>
  <c r="G14" i="25" l="1"/>
  <c r="G13" i="25" s="1"/>
  <c r="D14" i="25" l="1"/>
  <c r="D13" i="25" s="1"/>
  <c r="H46" i="5"/>
  <c r="I46" i="5"/>
  <c r="D13" i="26"/>
  <c r="E13" i="26"/>
  <c r="F13" i="26"/>
  <c r="E10" i="25"/>
  <c r="F10" i="25"/>
  <c r="I45" i="5" l="1"/>
  <c r="I44" i="5" s="1"/>
  <c r="I43" i="5" s="1"/>
  <c r="I42" i="5" s="1"/>
  <c r="I40" i="5" s="1"/>
  <c r="I38" i="5" s="1"/>
  <c r="H45" i="5"/>
  <c r="H44" i="5" s="1"/>
  <c r="H43" i="5" s="1"/>
  <c r="H42" i="5" s="1"/>
  <c r="H40" i="5" s="1"/>
  <c r="H38" i="5" s="1"/>
  <c r="G45" i="5"/>
  <c r="G44" i="5" s="1"/>
  <c r="G43" i="5" s="1"/>
  <c r="G42" i="5" s="1"/>
  <c r="G40" i="5" s="1"/>
  <c r="G38" i="5" s="1"/>
  <c r="G10" i="25"/>
  <c r="G8" i="25" s="1"/>
  <c r="H35" i="5"/>
  <c r="G35" i="5"/>
  <c r="I35" i="5"/>
  <c r="E8" i="25"/>
  <c r="F8" i="25"/>
  <c r="E44" i="7" l="1"/>
  <c r="E87" i="7"/>
  <c r="I27" i="5"/>
  <c r="D44" i="7"/>
  <c r="D87" i="7"/>
  <c r="C44" i="7"/>
  <c r="C87" i="7"/>
  <c r="F27" i="24"/>
  <c r="E27" i="24"/>
  <c r="D27" i="24"/>
  <c r="I24" i="5" l="1"/>
  <c r="I23" i="5" s="1"/>
  <c r="I22" i="5" s="1"/>
  <c r="I20" i="5" s="1"/>
  <c r="I18" i="5" s="1"/>
  <c r="E21" i="7" l="1"/>
  <c r="F15" i="24"/>
  <c r="E64" i="7"/>
  <c r="G34" i="5"/>
  <c r="G33" i="5" s="1"/>
  <c r="H34" i="5"/>
  <c r="H33" i="5" s="1"/>
  <c r="I34" i="5"/>
  <c r="I33" i="5" s="1"/>
  <c r="I31" i="5" l="1"/>
  <c r="I29" i="5" s="1"/>
  <c r="I16" i="5" s="1"/>
  <c r="F21" i="24" l="1"/>
  <c r="F8" i="24" s="1"/>
  <c r="F7" i="24" s="1"/>
  <c r="F12" i="26"/>
  <c r="F10" i="26" s="1"/>
  <c r="I15" i="5"/>
  <c r="I13" i="5" s="1"/>
  <c r="I11" i="5" s="1"/>
  <c r="I9" i="5" s="1"/>
  <c r="I7" i="5" s="1"/>
  <c r="H12" i="25"/>
  <c r="E32" i="7"/>
  <c r="E75" i="7"/>
  <c r="G31" i="5"/>
  <c r="G29" i="5" s="1"/>
  <c r="H31" i="5"/>
  <c r="H29" i="5" s="1"/>
  <c r="E21" i="24" l="1"/>
  <c r="H27" i="5"/>
  <c r="D21" i="24"/>
  <c r="G27" i="5"/>
  <c r="E12" i="26"/>
  <c r="E10" i="26" s="1"/>
  <c r="D12" i="26"/>
  <c r="D10" i="26" s="1"/>
  <c r="H10" i="25"/>
  <c r="H8" i="25" s="1"/>
  <c r="D12" i="25"/>
  <c r="D10" i="25" s="1"/>
  <c r="D8" i="25" s="1"/>
  <c r="F8" i="26"/>
  <c r="F6" i="26" s="1"/>
  <c r="D75" i="7"/>
  <c r="D32" i="7"/>
  <c r="C75" i="7"/>
  <c r="C32" i="7"/>
  <c r="G24" i="5" l="1"/>
  <c r="G23" i="5" s="1"/>
  <c r="G22" i="5" s="1"/>
  <c r="G20" i="5" s="1"/>
  <c r="G18" i="5" s="1"/>
  <c r="H24" i="5"/>
  <c r="D8" i="26"/>
  <c r="D6" i="26" s="1"/>
  <c r="E8" i="26"/>
  <c r="E6" i="26" s="1"/>
  <c r="F6" i="24"/>
  <c r="H23" i="5" l="1"/>
  <c r="D15" i="24"/>
  <c r="D8" i="24" s="1"/>
  <c r="D7" i="24" s="1"/>
  <c r="D6" i="24" s="1"/>
  <c r="G16" i="5"/>
  <c r="G15" i="5" s="1"/>
  <c r="G13" i="5" s="1"/>
  <c r="G11" i="5" s="1"/>
  <c r="G9" i="5" s="1"/>
  <c r="G7" i="5" s="1"/>
  <c r="C21" i="7"/>
  <c r="C64" i="7"/>
  <c r="H22" i="5" l="1"/>
  <c r="H20" i="5" l="1"/>
  <c r="H18" i="5" l="1"/>
  <c r="E15" i="24" l="1"/>
  <c r="E8" i="24" s="1"/>
  <c r="E7" i="24" s="1"/>
  <c r="E6" i="24" s="1"/>
  <c r="D64" i="7"/>
  <c r="H16" i="5"/>
  <c r="H15" i="5" s="1"/>
  <c r="H13" i="5" s="1"/>
  <c r="H11" i="5" s="1"/>
  <c r="H9" i="5" s="1"/>
  <c r="H7" i="5" s="1"/>
  <c r="D21" i="7"/>
</calcChain>
</file>

<file path=xl/sharedStrings.xml><?xml version="1.0" encoding="utf-8"?>
<sst xmlns="http://schemas.openxmlformats.org/spreadsheetml/2006/main" count="340" uniqueCount="166">
  <si>
    <t>Ծրագրային դասիչը</t>
  </si>
  <si>
    <t>ՀՀ պետական եկամուտների կոմիտե</t>
  </si>
  <si>
    <t>Հարկային և մաքսային ծառայություններ</t>
  </si>
  <si>
    <t>այդ թվում՝</t>
  </si>
  <si>
    <t>01</t>
  </si>
  <si>
    <t>02</t>
  </si>
  <si>
    <t>ՄԱՍ 2. ՊԵՏԱԿԱՆ ՄԱՐՄՆԻ ԳԾՈՎ ԱՐԴՅՈՒՆՔԱՅԻՆ (ԿԱՏԱՐՈՂԱԿԱՆ) ՑՈՒՑԱՆԻՇՆԵՐԸ</t>
  </si>
  <si>
    <t>Ծրագրի դասիչը</t>
  </si>
  <si>
    <t>Ծրագրի անվանումը</t>
  </si>
  <si>
    <t>Ծրագրի միջոցառումները</t>
  </si>
  <si>
    <t>Միջոցառման անվանումը՝</t>
  </si>
  <si>
    <t>Արդյունքի չափորոշիչներ</t>
  </si>
  <si>
    <t>Բյուջետային ծախսերի գործառնական դասակարգման բաժինների, խմբերի և դասերի, բյուջետային ծրագրերի միջոցառումների, բյուջետային հատկացումների գլխավոր կարգադրիչների անվանումները</t>
  </si>
  <si>
    <t>Միջոցառման վրա կատարվող ծախսը (հազար դրամ)</t>
  </si>
  <si>
    <t>Գործառնական դասիչը</t>
  </si>
  <si>
    <t xml:space="preserve">ԸՆԴԱՄԵՆԸ ԾԱԽՍԵՐ                                                                     </t>
  </si>
  <si>
    <t xml:space="preserve">ԸՆԴՀԱՆՈՒՐ ԲՆՈՒՅԹԻ ՀԱՆՐԱՅԻՆ ԾԱՌԱՅՈՒԹՅՈՒՆՆԵՐ                                                                    </t>
  </si>
  <si>
    <t xml:space="preserve">Օրենսդիր և գործադիր մարմիններ, պետական կառավարում, ֆինանսական և հարկաբյուջետային հարաբերություններ, արտաքին հարաբերություններ                                                                         </t>
  </si>
  <si>
    <t xml:space="preserve">Ֆինանսական և հարկաբյուջետային հարաբերություններ                   </t>
  </si>
  <si>
    <t xml:space="preserve">Հարկային և մաքսային ծառայություններ                          </t>
  </si>
  <si>
    <t xml:space="preserve"> ՀՀ պետական եկամուտների կոմիտե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</si>
  <si>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</si>
  <si>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</si>
  <si>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ԸՆԴԱՄԵՆԸ ԾԱԽՍԵՐ</t>
  </si>
  <si>
    <t>Ցուցանիշների փոփոխությունը (ավելացումները նշված են դրական նշանով)</t>
  </si>
  <si>
    <t>Հավելված N 2</t>
  </si>
  <si>
    <t xml:space="preserve"> Ծառայությունների մատուցում </t>
  </si>
  <si>
    <t>Հավելված N 3</t>
  </si>
  <si>
    <t>Բյուջետային հատկացումների գլխավոր կարգադրիչների,  ծրագրերի և միջոցառումների անվանումները</t>
  </si>
  <si>
    <t>ԸՆԴԱՄԵՆԸ</t>
  </si>
  <si>
    <t>Հարկային և մաքսային միասնական պետական քաղաքականության իրականացում, հարկային և մաքսային օրենսդրության ամբողջական և համահավասար կիրառում</t>
  </si>
  <si>
    <t>Արդյունավետ հարկային և մաքսային հսկողության իրականացում, պետական բյուջեի եկամուտների ապահովում</t>
  </si>
  <si>
    <t>Ծրագրի միջոցառումներ</t>
  </si>
  <si>
    <t>Հավելված N 1</t>
  </si>
  <si>
    <t>Ցուցանիշների փոփոխությունը (ավելացումները նշված են դրական նշանով, իսկ նվազեցումները՝ փակագծերում)</t>
  </si>
  <si>
    <t>Ցուցանիշների փոփոխությունը (նվազեցումները նշված են փակագծերում)</t>
  </si>
  <si>
    <t xml:space="preserve">Տարի </t>
  </si>
  <si>
    <t>Ծրագիր</t>
  </si>
  <si>
    <t>Միջոցառում</t>
  </si>
  <si>
    <t xml:space="preserve"> Ծրագրի անվանումը՝</t>
  </si>
  <si>
    <t xml:space="preserve"> Ծրագրի նպատակը՝</t>
  </si>
  <si>
    <t xml:space="preserve"> Վերջնական արդյունքի նկարագրությունը՝</t>
  </si>
  <si>
    <t xml:space="preserve"> Միջոցառման նկարագրությունը`</t>
  </si>
  <si>
    <t>ծրագիր</t>
  </si>
  <si>
    <t>միջոցառում</t>
  </si>
  <si>
    <t>բաժին</t>
  </si>
  <si>
    <t>խումբ</t>
  </si>
  <si>
    <t>դաս</t>
  </si>
  <si>
    <t>Աղյուսակ N 1</t>
  </si>
  <si>
    <t>Աղյուսակ N 2</t>
  </si>
  <si>
    <t xml:space="preserve"> ՀՀ պետական եկամուտների կոմիտեի տեխնիկական հագեցվածության բարելավում</t>
  </si>
  <si>
    <t xml:space="preserve"> Միջոցառման տեսակը</t>
  </si>
  <si>
    <t xml:space="preserve"> Պետական մարմինների կողմից օգտագործվող ոչ ֆինանսական ակտիվների հետ գործառնություններ</t>
  </si>
  <si>
    <t xml:space="preserve"> 31001</t>
  </si>
  <si>
    <t xml:space="preserve"> ՈՉ ՖԻՆԱՆՍԱԿԱՆ ԱԿՏԻՎՆԵՐԻ ԳԾՈՎ ԾԱԽՍԵՐ</t>
  </si>
  <si>
    <t xml:space="preserve"> ՀԻՄՆԱԿԱՆ ՄԻՋՈՑՆԵՐ</t>
  </si>
  <si>
    <t xml:space="preserve"> ՀՀ պետական եկամուտների կոմիտեի տեխնիկական հագեցվածության բարելավում </t>
  </si>
  <si>
    <t xml:space="preserve"> ՀՀ պետական եկամուտների կոմիտեի տեխնիկական հագեցվածության բարելավում_x000D_
 </t>
  </si>
  <si>
    <t xml:space="preserve"> Պետական մարմինների կողմից օգտագործվող ոչ ֆինանսական ակտիվների հետ գործառնություններ </t>
  </si>
  <si>
    <t xml:space="preserve"> ՀՀ պետական եկամուտների կոմիտե </t>
  </si>
  <si>
    <t xml:space="preserve"> Ծրագրի դասիչը` </t>
  </si>
  <si>
    <t xml:space="preserve"> Միջոցառման դասիչը` </t>
  </si>
  <si>
    <t xml:space="preserve"> Միջոցառման անվանումը` </t>
  </si>
  <si>
    <t xml:space="preserve"> Նկարագրությունը` </t>
  </si>
  <si>
    <t xml:space="preserve"> Միջոցառման տեսակը` </t>
  </si>
  <si>
    <t xml:space="preserve"> Ակտիվն օգտագործող կազմակերպության անվանումը </t>
  </si>
  <si>
    <t>Առաջին կիսամյակ</t>
  </si>
  <si>
    <t>Ինն ամիս</t>
  </si>
  <si>
    <t xml:space="preserve"> Միջոցառման անվանումը`</t>
  </si>
  <si>
    <t xml:space="preserve"> ԱՅԼ ՀԻՄՆԱԿԱՆ ՄԻՋՈՑՆԵՐ</t>
  </si>
  <si>
    <t>ՄԱՍ 1. ՊԵՏԱԿԱՆ ՄԱՐՄՆԻ ԳԾՈՎ ԱՐԴՅՈՒՆՔԱՅԻՆ (ԿԱՏԱՐՈՂԱԿԱՆ) ՑՈՒՑԱՆԻՇՆԵՐԸ</t>
  </si>
  <si>
    <t xml:space="preserve"> 11001</t>
  </si>
  <si>
    <t xml:space="preserve"> Ծառայությունների մատուցում</t>
  </si>
  <si>
    <t>Ծրագրային դասիչ</t>
  </si>
  <si>
    <t>Բյուջետային գլխավոր կարգադրիչների, ծրագրերի, միջոցառումների և ուղղությունների անվանումները</t>
  </si>
  <si>
    <t>Ընդամենը</t>
  </si>
  <si>
    <t>Կառուցման աշխատանքներ</t>
  </si>
  <si>
    <t>Վերակառուցման, վերանորոգման և վերականգնման աշխատանքներ</t>
  </si>
  <si>
    <t>Նախագծահետազոտական, գեոդեզա-քարտեզագրական աշխատանքներ</t>
  </si>
  <si>
    <t>Ոչ ֆինանսական այլ ակտիվների ձեռքբերում</t>
  </si>
  <si>
    <t>ՀՀ ՊԵՏԱԿԱՆ ԵԿԱՄՈՒՏՆԵՐԻ ԿՈՄԻՏԵ</t>
  </si>
  <si>
    <t>այդ թվում`</t>
  </si>
  <si>
    <t xml:space="preserve">ՀՀ պետական եկամուտների կոմիտեի տեխնիկական հագեցվածության բարելավում </t>
  </si>
  <si>
    <t>Հավելված N 4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</si>
  <si>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</si>
  <si>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Ծրագիրը</t>
  </si>
  <si>
    <t>Միջոցառումը</t>
  </si>
  <si>
    <t>այդ թվում` ըստ կատարողների</t>
  </si>
  <si>
    <t>Հավելված N 5</t>
  </si>
  <si>
    <t>հազ. դրամներով</t>
  </si>
  <si>
    <t xml:space="preserve"> - Վարչական սարքավորումներ</t>
  </si>
  <si>
    <t xml:space="preserve">Համակարգչային սարքավորումների քանակ, հատ </t>
  </si>
  <si>
    <t xml:space="preserve">«ՀԱՅԱՍՏԱՆԻ ՀԱՆՐԱՊԵՏՈՒԹՅԱՆ 2023 ԹՎԱԿԱՆԻ ՊԵՏԱԿԱՆ ԲՅՈՒՋԵԻ ՄԱՍԻՆ» ՀԱՅԱՍՏԱՆԻ ՀԱՆՐԱՊԵՏՈՒԹՅԱՆ ՕՐԵՆՔԻ N 1 ՀԱՎԵԼՎԱԾԻ N 2 ԱՂՅՈՒՍԱԿՈՒՄ ԿԱՏԱՐՎՈՂ ՎԵՐԱԲԱՇԽՈՒՄԸ ԵՎ ՀԱՅԱՍՏԱՆԻ ՀԱՆՐԱՊԵՏՈՒԹՅԱՆ ԿԱՌԱՎԱՐՈՒԹՅԱՆ 2022 ԹՎԱԿԱՆԻ ԴԵԿՏԵՄԲԵՐԻ 29-Ի N 2111-Ն ՈՐՈՇՄԱՆ N 5 ՀԱՎԵԼՎԱԾԻ N 1 ԱՂՅՈՒՍԱԿՈՒՄ ԿԱՏԱՐՎՈՂ ՓՈՓՈԽՈՒԹՅՈՒՆՆԵՐԸ  </t>
  </si>
  <si>
    <t xml:space="preserve"> Հարկային և մաքսային ծառայություններ</t>
  </si>
  <si>
    <t xml:space="preserve"> Հարկային և մաքսային քաղաքականության մշակման, պլանավորման, մոնիտորինգի, ծրագրերի համակարգման, գանձման, վերահսկողության և աջակցության ծառայություններ</t>
  </si>
  <si>
    <t xml:space="preserve"> ԸՆԹԱՑԻԿ ԾԱԽՍԵՐ</t>
  </si>
  <si>
    <t xml:space="preserve"> ԾԱՌԱՅՈՒԹՅՈՒՆՆԵՐԻ  ԵՎ   ԱՊՐԱՆՔՆԵՐԻ  ՁԵՌՔԲԵՐՈՒՄ</t>
  </si>
  <si>
    <t>Ծրագրի դասիչը՝</t>
  </si>
  <si>
    <t>Միջոցառման դասիչը՝</t>
  </si>
  <si>
    <t xml:space="preserve"> Հարկային և մաքսային ծառայություններ </t>
  </si>
  <si>
    <t>Նկարագրությունը՝</t>
  </si>
  <si>
    <t xml:space="preserve"> Հարկային և մաքսային քաղաքականության մշակման, պլանավորման, մոնիտորինգի, ծրագրերի համակարգման, գանձման, վերահսկողության և աջակցության ծառայություններ </t>
  </si>
  <si>
    <t>Միջոցառման տեսակը՝</t>
  </si>
  <si>
    <t xml:space="preserve"> Ծառայությունը մատուցող կազմակերպության անվանումը </t>
  </si>
  <si>
    <t xml:space="preserve"> Պայմանագրային այլ ծառայությունների ձեռքբերում</t>
  </si>
  <si>
    <t xml:space="preserve"> - Ընդհանուր բնույթի այլ ծառայություններ</t>
  </si>
  <si>
    <t xml:space="preserve"> ՀՀ պետական եկամուտների կոմիտեի շենքային ապահովվածության բարելավում_x000D_</t>
  </si>
  <si>
    <t xml:space="preserve"> ՀՀ պետական եկամուտների կոմիտեի նոր շենքերի և շինությունների շինարարություն, նախագծային աշխատանքների ձեռքբերում</t>
  </si>
  <si>
    <t>ՀՀ պետական եկամուտների կոմիտեի շենքային ապահովվածության բարելավում</t>
  </si>
  <si>
    <t>ՀՀ ՊԵԿ-ի Արևելյան մաքսատուն-վարչության Բագրատաշենի մաքսային կետ-բաժնի մաքսային հսկողության և ձևակերպումների, մաքսային հսկողության և սպասարկման բարելավման, տրանսպորտային միջոցների հոսքերի արդյունավետ կազմակերպման նպատակով վերակառուցման աշխատանքների նախագծանախահաշվային փաստաթղթերի ձեռքբերում</t>
  </si>
  <si>
    <t xml:space="preserve"> ՀՀ պետական եկամուտների կոմիտեի շենքային ապահովվածության բարելավում
</t>
  </si>
  <si>
    <t xml:space="preserve"> - Նախագծահետազոտական ծախսեր</t>
  </si>
  <si>
    <t>այդ թվում` ըստ ուղղությունների</t>
  </si>
  <si>
    <t xml:space="preserve"> ՀՀ պետական եկամուտների կոմիտեի շենքային ապահովվածության բարելավում </t>
  </si>
  <si>
    <t xml:space="preserve"> ՀՀ պետական եկամուտների կոմիտեի նոր շենքերի և շինությունների շինարարություն, նախագծային աշխատանքների ձեռքբերում </t>
  </si>
  <si>
    <t xml:space="preserve"> Միջոցառումն իրականացնողի անվանումը </t>
  </si>
  <si>
    <t xml:space="preserve"> Նախագծվող մակերես, քմ </t>
  </si>
  <si>
    <t xml:space="preserve"> Նախագծահետազոտական փաստաթղթերի թիվ, հատ </t>
  </si>
  <si>
    <t xml:space="preserve">Նախագծվող աշխատանքների ավարտվածության աստիճանը, տոկոս </t>
  </si>
  <si>
    <t xml:space="preserve">Այլ սարքավորումների քանակ, հատ </t>
  </si>
  <si>
    <t>«ՀԱՅԱՍՏԱՆԻ ՀԱՆՐԱՊԵՏՈՒԹՅԱՆ 2023 ԹՎԱԿԱՆԻ ՊԵՏԱԿԱՆ ԲՅՈՒՋԵԻ ՄԱՍԻՆ» ՀԱՅԱՍՏԱՆԻ ՀԱՆՐԱՊԵՏՈՒԹՅԱՆ ՕՐԵՆՔԻ N 1 ՀԱՎԵԼՎԱԾԻ N 3 ԱՂՅՈՒՍԱԿՈՒՄ ԿԱՏԱՐՎՈՂ ՓՈՓՈԽՈՒԹՅՈՒՆՆԵՐԸ ԵՎ ԼՐԱՑՈՒՄՆԵՐԸ</t>
  </si>
  <si>
    <t>ՀԱՅԱՍՏԱՆԻ ՀԱՆՐԱՊԵՏՈՒԹՅԱՆ ԿԱՌԱՎԱՐՈՒԹՅԱՆ 2022 ԹՎԱԿԱՆԻ ԴԵԿՏԵՄԲԵՐԻ 29-Ի N 2111-Ն ՈՐՈՇՄԱՆ N 5 ՀԱՎԵԼՎԱԾԻ N 2 ԱՂՅՈՒՍԱԿՈՒՄ ԿԱՏԱՐՎՈՂ ՓՈՓՈԽՈՒԹՅՈՒՆՆԵՐԸ ԵՎ ԼՐԱՑՈՒՄՆԵՐԸ</t>
  </si>
  <si>
    <t xml:space="preserve"> Շարունակական ծախսեր</t>
  </si>
  <si>
    <t xml:space="preserve"> - Արտագերատեսչական ծախսեր</t>
  </si>
  <si>
    <t>Հավելված N 6</t>
  </si>
  <si>
    <t xml:space="preserve">ՀԱՅԱՍՏԱՆԻ ՀԱՆՐԱՊԵՏՈՒԹՅԱՆ ԿԱՌԱՎԱՐՈՒԹՅԱՆ 2022 ԹՎԱԿԱՆԻ ԴԵԿՏԵՄԲԵՐԻ 29-Ի N 2111-Ն ՈՐՈՇՄԱՆ N 10  ՀԱՎԵԼՎԱԾՈՒՄ ԿԱՏԱՐՎՈՂ ՓՈՓՈԽՈՒԹՅՈՒՆՆԵՐԸ ԵՎ ԼՐԱՑՈՒՄՆԵՐԸ </t>
  </si>
  <si>
    <t>Գնման առարկայի</t>
  </si>
  <si>
    <t>կոդը</t>
  </si>
  <si>
    <t>անվանումը</t>
  </si>
  <si>
    <t xml:space="preserve">գնման ձևը </t>
  </si>
  <si>
    <t>չափի միավորը</t>
  </si>
  <si>
    <t xml:space="preserve">միավորի գինը  </t>
  </si>
  <si>
    <t>քանակը</t>
  </si>
  <si>
    <t>Գումարը (հազար դրամ)</t>
  </si>
  <si>
    <t>Բաժին N 01</t>
  </si>
  <si>
    <t>Խումբ N 01</t>
  </si>
  <si>
    <t>Դաս N 02</t>
  </si>
  <si>
    <t>Ֆինանսական և հարկաբյուջետային հարաբերություններ</t>
  </si>
  <si>
    <t>1023 31001</t>
  </si>
  <si>
    <t>ՄԱՍ I. ԱՊՐԱՆՔՆԵՐ</t>
  </si>
  <si>
    <t>մագնիսական քարտեր կարդացող սարքեր</t>
  </si>
  <si>
    <t>ԷԱՃ</t>
  </si>
  <si>
    <t>հատ</t>
  </si>
  <si>
    <t>սեղանի համակարգիչներ</t>
  </si>
  <si>
    <t>թվային տեսաձայնագրիչներ</t>
  </si>
  <si>
    <t>համակարգչի կոշտ սկավառակ</t>
  </si>
  <si>
    <t>ցանցային բաժանարար</t>
  </si>
  <si>
    <t>էլեկտրական պարամետրերի չափման գործիքներ</t>
  </si>
  <si>
    <t>մեդիա տվյալները կարդացող և պահպանող սարքեր</t>
  </si>
  <si>
    <t>պտուտակագամ</t>
  </si>
  <si>
    <t>Անվտանգության տեսախցիկներ</t>
  </si>
  <si>
    <t>1023 31003</t>
  </si>
  <si>
    <t>ՄԱՍ II. ԱՇԽԱՏԱՆՔՆԵՐ</t>
  </si>
  <si>
    <t>նախագծերի պատրաստում, ծախսերի գնահատում</t>
  </si>
  <si>
    <t>ԳՀ</t>
  </si>
  <si>
    <t>դրամ</t>
  </si>
  <si>
    <t>ՀԱՅԱՍՏԱՆԻ ՀԱՆՐԱՊԵՏՈՒԹՅԱՆ ԿԱՌԱՎԱՐՈՒԹՅԱՆ 2022 ԹՎԱԿԱՆԻ ԴԵԿՏԵՄԲԵՐԻ 29-Ի N 2111-Ն ՈՐՈՇՄԱՆ NN 3 ԵՎ 4 ՀԱՎԵԼՎԱԾՆԵՐԻ ԱՂՅՈՒՍԱԿՆԵՐՈՒՄ ԿԱՏԱՐՎՈՂ ՓՈՓՈԽՈՒԹՅՈՒՆՆԵՐԸ ԵՎ ԼՐԱՑՈՒՄՆԵՐԸ</t>
  </si>
  <si>
    <t xml:space="preserve"> ՄԵՔԵՆԱՆԵՐ ԵՎ ՍԱՐՔԱՎՈՐՈՒՄՆԵՐ</t>
  </si>
  <si>
    <t>ՀԱՅԱՍՏԱՆԻ ՀԱՆՐԱՊԵՏՈՒԹՅԱՆ ԿԱՌԱՎԱՐՈՒԹՅԱՆ 2022 ԹՎԱԿԱՆԻ ԴԵԿՏԵՄԲԵՐԻ 29-Ի N 2111-Ն ՈՐՈՇՄԱՆ N 9 
ՀԱՎԵԼՎԱԾԻ  N 9.25 ԱՂՅՈՒՍԱԿՈՒՄ ԿԱՏԱՐՎՈՂ ՓՈՓՈԽՈՒԹՅՈՒՆՆԵՐԸ ԵՎ ԼՐԱՑՈՒՄՆԵՐԸ</t>
  </si>
  <si>
    <t>ՀԱՅԱՍՏԱՆԻ ՀԱՆՐԱՊԵՏՈՒԹՅԱՆ ԿԱՌԱՎԱՐՈՒԹՅԱՆ 2022 ԹՎԱԿԱՆԻ ԴԵԿՏԵՄԲԵՐԻ 29-Ի N 2111-Ն ՈՐՈՇՄԱՆ  N 9.1
ՀԱՎԵԼՎԱԾԻ  N 9.1.27 ԱՂՅՈՒՍԱԿՈՒՄ ԿԱՏԱՐՎՈՂ ՓՈՓՈԽՈՒԹՅՈՒՆՆԵՐԸ ԵՎ ԼՐԱՑՈՒՄՆԵՐԸ</t>
  </si>
  <si>
    <t>1023 11001</t>
  </si>
  <si>
    <t>ՄԱՍ III. ԾԱՌԱՅՈՒԹՅՈՒՆՆԵՐ</t>
  </si>
  <si>
    <t>51711100-1</t>
  </si>
  <si>
    <t>հակահրդեհային սարքերի տեղադրման ծառայություններ</t>
  </si>
  <si>
    <t>ԲՄ</t>
  </si>
  <si>
    <t>ՀՄԱ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</si>
</sst>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 _-;\-* #,##0.00\ _ _-;_-* &quot;-&quot;??\ _ _-;_-@_-"/>
    <numFmt numFmtId="165" formatCode="#,##0.0"/>
    <numFmt numFmtId="166" formatCode="_(* #,##0.0_);_(* \(#,##0.0\);_(* &quot;-&quot;??_);_(@_)"/>
    <numFmt numFmtId="167" formatCode="##,##0.0;\(##,##0.0\);\-"/>
    <numFmt numFmtId="168" formatCode="_(* #,##0.0_);_(* \(#,##0.0\);_(* &quot;-&quot;?_);_(@_)"/>
    <numFmt numFmtId="169" formatCode="#,##0.0_);\(#,##0.0\)"/>
    <numFmt numFmtId="170" formatCode="_(* #,##0_);_(* \(#,##0\);_(* &quot;-&quot;??_);_(@_)"/>
    <numFmt numFmtId="171" formatCode="_-* #,##0\ _ _-;\-* #,##0\ _ _-;_-* &quot;-&quot;??\ _ _-;_-@_-"/>
  </numFmts>
  <fonts count="51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Armenian"/>
      <family val="2"/>
    </font>
    <font>
      <b/>
      <sz val="11"/>
      <name val="GHEA Grapalat"/>
      <family val="3"/>
    </font>
    <font>
      <sz val="11"/>
      <name val="GHEA Grapalat"/>
      <family val="3"/>
    </font>
    <font>
      <sz val="11"/>
      <color rgb="FF000000"/>
      <name val="GHEA Grapalat"/>
      <family val="3"/>
    </font>
    <font>
      <sz val="10"/>
      <color rgb="FF000000"/>
      <name val="GHEA Grapalat"/>
      <family val="3"/>
    </font>
    <font>
      <sz val="11"/>
      <color indexed="8"/>
      <name val="GHEA Grapalat"/>
      <family val="3"/>
    </font>
    <font>
      <sz val="10"/>
      <color rgb="FF000000"/>
      <name val="Times New Roman"/>
      <family val="1"/>
    </font>
    <font>
      <b/>
      <sz val="12"/>
      <color theme="1"/>
      <name val="GHEA Grapalat"/>
      <family val="3"/>
    </font>
    <font>
      <sz val="12"/>
      <color theme="1"/>
      <name val="GHEA Grapalat"/>
      <family val="3"/>
    </font>
    <font>
      <b/>
      <sz val="12"/>
      <name val="GHEA Grapalat"/>
      <family val="3"/>
    </font>
    <font>
      <sz val="11"/>
      <color theme="1"/>
      <name val="GHEA Grapalat"/>
      <family val="3"/>
    </font>
    <font>
      <sz val="10"/>
      <name val="Arial"/>
      <family val="2"/>
    </font>
    <font>
      <sz val="8"/>
      <name val="GHEA Grapalat"/>
      <family val="2"/>
    </font>
    <font>
      <sz val="11"/>
      <color rgb="FFFF0000"/>
      <name val="GHEA Grapalat"/>
      <family val="3"/>
    </font>
    <font>
      <sz val="11"/>
      <color indexed="8"/>
      <name val="Calibri"/>
      <family val="2"/>
    </font>
    <font>
      <sz val="10"/>
      <name val="Times Armenian"/>
      <family val="1"/>
    </font>
    <font>
      <sz val="10"/>
      <name val="Arial"/>
      <family val="2"/>
      <charset val="204"/>
    </font>
    <font>
      <sz val="10"/>
      <color rgb="FF9C6500"/>
      <name val="Calibri"/>
      <family val="2"/>
      <scheme val="minor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8"/>
      <name val="MS Sans Serif"/>
      <family val="2"/>
    </font>
    <font>
      <sz val="12"/>
      <name val="Arial Armenian"/>
      <family val="2"/>
    </font>
    <font>
      <sz val="10"/>
      <color rgb="FFFF0000"/>
      <name val="GHEA Grapalat"/>
      <family val="3"/>
    </font>
    <font>
      <b/>
      <sz val="11"/>
      <color rgb="FF000000"/>
      <name val="GHEA Grapalat"/>
      <family val="3"/>
    </font>
    <font>
      <sz val="12"/>
      <name val="GHEA Grapalat"/>
      <family val="3"/>
    </font>
    <font>
      <sz val="12"/>
      <color indexed="8"/>
      <name val="GHEA Grapalat"/>
      <family val="3"/>
    </font>
    <font>
      <b/>
      <sz val="12"/>
      <color indexed="8"/>
      <name val="GHEA Grapalat"/>
      <family val="3"/>
    </font>
    <font>
      <b/>
      <u/>
      <sz val="12"/>
      <color theme="1"/>
      <name val="GHEA Grapalat"/>
      <family val="3"/>
    </font>
    <font>
      <b/>
      <sz val="12"/>
      <color rgb="FF000000"/>
      <name val="GHEA Grapalat"/>
      <family val="3"/>
    </font>
    <font>
      <sz val="12"/>
      <color rgb="FF000000"/>
      <name val="GHEA Grapalat"/>
      <family val="3"/>
    </font>
    <font>
      <b/>
      <u/>
      <sz val="12"/>
      <name val="GHEA Grapalat"/>
      <family val="3"/>
    </font>
    <font>
      <sz val="12"/>
      <color rgb="FFFF0000"/>
      <name val="GHEA Grapalat"/>
      <family val="3"/>
    </font>
    <font>
      <sz val="12"/>
      <color rgb="FF333333"/>
      <name val="GHEA Grapalat"/>
      <family val="3"/>
    </font>
  </fonts>
  <fills count="2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3" fillId="0" borderId="0"/>
    <xf numFmtId="43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167" fontId="16" fillId="0" borderId="0" applyFill="0" applyBorder="0" applyProtection="0">
      <alignment horizontal="right" vertical="top"/>
    </xf>
    <xf numFmtId="0" fontId="2" fillId="0" borderId="0"/>
    <xf numFmtId="43" fontId="2" fillId="0" borderId="0" applyFont="0" applyFill="0" applyBorder="0" applyAlignment="0" applyProtection="0"/>
    <xf numFmtId="0" fontId="16" fillId="0" borderId="0">
      <alignment horizontal="left" vertical="top" wrapText="1"/>
    </xf>
    <xf numFmtId="0" fontId="4" fillId="0" borderId="0"/>
    <xf numFmtId="0" fontId="4" fillId="0" borderId="0"/>
    <xf numFmtId="43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20" fillId="0" borderId="0"/>
    <xf numFmtId="0" fontId="4" fillId="0" borderId="0"/>
    <xf numFmtId="0" fontId="21" fillId="3" borderId="0" applyNumberFormat="0" applyBorder="0" applyAlignment="0" applyProtection="0"/>
    <xf numFmtId="0" fontId="19" fillId="0" borderId="0"/>
    <xf numFmtId="0" fontId="3" fillId="0" borderId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8" borderId="0" applyNumberFormat="0" applyBorder="0" applyAlignment="0" applyProtection="0"/>
    <xf numFmtId="0" fontId="18" fillId="7" borderId="0" applyNumberFormat="0" applyBorder="0" applyAlignment="0" applyProtection="0"/>
    <xf numFmtId="0" fontId="18" fillId="13" borderId="0" applyNumberFormat="0" applyBorder="0" applyAlignment="0" applyProtection="0"/>
    <xf numFmtId="0" fontId="18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4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10" borderId="0" applyNumberFormat="0" applyBorder="0" applyAlignment="0" applyProtection="0"/>
    <xf numFmtId="0" fontId="22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9" borderId="0" applyNumberFormat="0" applyBorder="0" applyAlignment="0" applyProtection="0"/>
    <xf numFmtId="0" fontId="22" fillId="17" borderId="0" applyNumberFormat="0" applyBorder="0" applyAlignment="0" applyProtection="0"/>
    <xf numFmtId="0" fontId="22" fillId="21" borderId="0" applyNumberFormat="0" applyBorder="0" applyAlignment="0" applyProtection="0"/>
    <xf numFmtId="0" fontId="23" fillId="5" borderId="0" applyNumberFormat="0" applyBorder="0" applyAlignment="0" applyProtection="0"/>
    <xf numFmtId="0" fontId="24" fillId="22" borderId="6" applyNumberFormat="0" applyAlignment="0" applyProtection="0"/>
    <xf numFmtId="0" fontId="25" fillId="23" borderId="7" applyNumberFormat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12" borderId="6" applyNumberFormat="0" applyAlignment="0" applyProtection="0"/>
    <xf numFmtId="0" fontId="32" fillId="0" borderId="11" applyNumberFormat="0" applyFill="0" applyAlignment="0" applyProtection="0"/>
    <xf numFmtId="0" fontId="33" fillId="24" borderId="0" applyNumberFormat="0" applyBorder="0" applyAlignment="0" applyProtection="0"/>
    <xf numFmtId="1" fontId="39" fillId="0" borderId="0"/>
    <xf numFmtId="1" fontId="39" fillId="0" borderId="0"/>
    <xf numFmtId="1" fontId="39" fillId="0" borderId="0"/>
    <xf numFmtId="0" fontId="1" fillId="0" borderId="0"/>
    <xf numFmtId="0" fontId="3" fillId="0" borderId="0"/>
    <xf numFmtId="0" fontId="3" fillId="0" borderId="0"/>
    <xf numFmtId="0" fontId="4" fillId="25" borderId="12" applyNumberFormat="0" applyFont="0" applyAlignment="0" applyProtection="0"/>
    <xf numFmtId="0" fontId="34" fillId="22" borderId="13" applyNumberFormat="0" applyAlignment="0" applyProtection="0"/>
    <xf numFmtId="0" fontId="38" fillId="0" borderId="0"/>
    <xf numFmtId="0" fontId="38" fillId="0" borderId="0"/>
    <xf numFmtId="0" fontId="38" fillId="0" borderId="0"/>
    <xf numFmtId="0" fontId="35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37" fillId="0" borderId="0" applyNumberFormat="0" applyFill="0" applyBorder="0" applyAlignment="0" applyProtection="0"/>
    <xf numFmtId="0" fontId="20" fillId="0" borderId="0"/>
    <xf numFmtId="1" fontId="39" fillId="0" borderId="0"/>
    <xf numFmtId="0" fontId="38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4" fillId="0" borderId="0"/>
  </cellStyleXfs>
  <cellXfs count="195">
    <xf numFmtId="0" fontId="0" fillId="0" borderId="0" xfId="0" applyFill="1" applyBorder="1" applyAlignment="1">
      <alignment horizontal="left" vertical="top"/>
    </xf>
    <xf numFmtId="0" fontId="12" fillId="0" borderId="0" xfId="0" applyFont="1"/>
    <xf numFmtId="0" fontId="8" fillId="0" borderId="0" xfId="0" applyFont="1" applyFill="1" applyBorder="1" applyAlignment="1">
      <alignment horizontal="left" vertical="top"/>
    </xf>
    <xf numFmtId="0" fontId="11" fillId="0" borderId="0" xfId="0" applyFont="1" applyFill="1" applyAlignment="1">
      <alignment wrapText="1"/>
    </xf>
    <xf numFmtId="166" fontId="5" fillId="0" borderId="0" xfId="3" applyNumberFormat="1" applyFont="1" applyAlignment="1">
      <alignment horizontal="right" vertical="center"/>
    </xf>
    <xf numFmtId="166" fontId="9" fillId="0" borderId="17" xfId="0" applyNumberFormat="1" applyFont="1" applyFill="1" applyBorder="1" applyAlignment="1">
      <alignment horizontal="center" vertical="center"/>
    </xf>
    <xf numFmtId="0" fontId="11" fillId="0" borderId="0" xfId="0" applyFont="1"/>
    <xf numFmtId="0" fontId="7" fillId="0" borderId="17" xfId="0" applyFont="1" applyFill="1" applyBorder="1" applyAlignment="1">
      <alignment horizontal="left" vertical="top" wrapText="1"/>
    </xf>
    <xf numFmtId="166" fontId="6" fillId="2" borderId="17" xfId="0" applyNumberFormat="1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left" vertical="center" wrapText="1"/>
    </xf>
    <xf numFmtId="0" fontId="40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6" fillId="0" borderId="17" xfId="0" applyFont="1" applyFill="1" applyBorder="1" applyAlignment="1">
      <alignment horizontal="center" vertical="center" textRotation="90" wrapText="1"/>
    </xf>
    <xf numFmtId="166" fontId="7" fillId="0" borderId="17" xfId="0" applyNumberFormat="1" applyFont="1" applyFill="1" applyBorder="1" applyAlignment="1">
      <alignment horizontal="center" vertical="center" wrapText="1"/>
    </xf>
    <xf numFmtId="165" fontId="17" fillId="2" borderId="17" xfId="0" applyNumberFormat="1" applyFont="1" applyFill="1" applyBorder="1" applyAlignment="1">
      <alignment horizontal="center" vertical="center" shrinkToFit="1"/>
    </xf>
    <xf numFmtId="0" fontId="6" fillId="2" borderId="17" xfId="0" applyFont="1" applyFill="1" applyBorder="1" applyAlignment="1">
      <alignment horizontal="left" vertical="top" wrapText="1"/>
    </xf>
    <xf numFmtId="165" fontId="6" fillId="0" borderId="0" xfId="92" applyNumberFormat="1" applyFont="1" applyFill="1" applyBorder="1" applyAlignment="1">
      <alignment horizontal="right" vertical="center"/>
    </xf>
    <xf numFmtId="0" fontId="7" fillId="0" borderId="17" xfId="0" applyFont="1" applyFill="1" applyBorder="1" applyAlignment="1">
      <alignment horizontal="center" vertical="center" wrapText="1"/>
    </xf>
    <xf numFmtId="0" fontId="41" fillId="0" borderId="17" xfId="0" applyFont="1" applyFill="1" applyBorder="1" applyAlignment="1">
      <alignment horizontal="left" vertical="top" wrapText="1"/>
    </xf>
    <xf numFmtId="0" fontId="14" fillId="0" borderId="17" xfId="0" applyFont="1" applyBorder="1" applyAlignment="1">
      <alignment horizontal="center" vertical="center" wrapText="1"/>
    </xf>
    <xf numFmtId="166" fontId="12" fillId="0" borderId="0" xfId="0" applyNumberFormat="1" applyFont="1"/>
    <xf numFmtId="168" fontId="12" fillId="0" borderId="0" xfId="0" applyNumberFormat="1" applyFont="1"/>
    <xf numFmtId="0" fontId="13" fillId="2" borderId="0" xfId="0" applyFont="1" applyFill="1" applyBorder="1" applyAlignment="1">
      <alignment horizontal="left"/>
    </xf>
    <xf numFmtId="166" fontId="9" fillId="2" borderId="17" xfId="0" applyNumberFormat="1" applyFont="1" applyFill="1" applyBorder="1" applyAlignment="1">
      <alignment horizontal="center" vertical="center"/>
    </xf>
    <xf numFmtId="49" fontId="6" fillId="0" borderId="17" xfId="0" applyNumberFormat="1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vertical="center" wrapText="1"/>
    </xf>
    <xf numFmtId="0" fontId="42" fillId="2" borderId="17" xfId="0" applyFont="1" applyFill="1" applyBorder="1" applyAlignment="1">
      <alignment horizontal="left" vertical="top" wrapText="1"/>
    </xf>
    <xf numFmtId="166" fontId="42" fillId="2" borderId="17" xfId="0" applyNumberFormat="1" applyFont="1" applyFill="1" applyBorder="1" applyAlignment="1">
      <alignment horizontal="center" vertical="center" wrapText="1"/>
    </xf>
    <xf numFmtId="166" fontId="13" fillId="2" borderId="0" xfId="3" applyNumberFormat="1" applyFont="1" applyFill="1" applyAlignment="1">
      <alignment horizontal="right" vertical="center"/>
    </xf>
    <xf numFmtId="0" fontId="42" fillId="2" borderId="2" xfId="0" applyFont="1" applyFill="1" applyBorder="1" applyAlignment="1">
      <alignment horizontal="left" vertical="top" wrapText="1"/>
    </xf>
    <xf numFmtId="0" fontId="42" fillId="2" borderId="0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horizontal="center" wrapText="1"/>
    </xf>
    <xf numFmtId="169" fontId="42" fillId="0" borderId="0" xfId="0" applyNumberFormat="1" applyFont="1" applyFill="1" applyAlignment="1">
      <alignment vertical="center" wrapText="1"/>
    </xf>
    <xf numFmtId="0" fontId="42" fillId="0" borderId="17" xfId="0" applyFont="1" applyBorder="1" applyAlignment="1">
      <alignment horizontal="left" vertical="center" wrapText="1"/>
    </xf>
    <xf numFmtId="169" fontId="13" fillId="0" borderId="0" xfId="0" applyNumberFormat="1" applyFont="1" applyFill="1" applyAlignment="1">
      <alignment vertical="center" wrapText="1"/>
    </xf>
    <xf numFmtId="166" fontId="13" fillId="0" borderId="0" xfId="3" applyNumberFormat="1" applyFont="1" applyAlignment="1">
      <alignment horizontal="right" vertical="center"/>
    </xf>
    <xf numFmtId="49" fontId="13" fillId="0" borderId="0" xfId="0" applyNumberFormat="1" applyFont="1" applyFill="1" applyAlignment="1">
      <alignment horizontal="center" vertical="center" wrapText="1"/>
    </xf>
    <xf numFmtId="0" fontId="13" fillId="0" borderId="0" xfId="0" applyNumberFormat="1" applyFont="1" applyFill="1" applyAlignment="1">
      <alignment horizontal="center" vertical="center" wrapText="1"/>
    </xf>
    <xf numFmtId="169" fontId="13" fillId="0" borderId="0" xfId="0" applyNumberFormat="1" applyFont="1" applyFill="1" applyAlignment="1">
      <alignment horizontal="center" vertical="center" wrapText="1"/>
    </xf>
    <xf numFmtId="169" fontId="42" fillId="0" borderId="0" xfId="0" applyNumberFormat="1" applyFont="1" applyFill="1" applyBorder="1" applyAlignment="1">
      <alignment horizontal="right" vertical="center" wrapText="1"/>
    </xf>
    <xf numFmtId="165" fontId="42" fillId="0" borderId="0" xfId="92" applyNumberFormat="1" applyFont="1" applyFill="1" applyBorder="1" applyAlignment="1">
      <alignment horizontal="right" vertical="center"/>
    </xf>
    <xf numFmtId="49" fontId="43" fillId="0" borderId="17" xfId="0" applyNumberFormat="1" applyFont="1" applyFill="1" applyBorder="1" applyAlignment="1">
      <alignment horizontal="center" vertical="center" textRotation="90" wrapText="1"/>
    </xf>
    <xf numFmtId="49" fontId="44" fillId="0" borderId="17" xfId="0" applyNumberFormat="1" applyFont="1" applyFill="1" applyBorder="1" applyAlignment="1">
      <alignment horizontal="center" vertical="center" textRotation="90" wrapText="1"/>
    </xf>
    <xf numFmtId="0" fontId="44" fillId="0" borderId="4" xfId="0" applyNumberFormat="1" applyFont="1" applyFill="1" applyBorder="1" applyAlignment="1">
      <alignment horizontal="center" vertical="center" wrapText="1"/>
    </xf>
    <xf numFmtId="166" fontId="11" fillId="0" borderId="17" xfId="0" applyNumberFormat="1" applyFont="1" applyFill="1" applyBorder="1" applyAlignment="1">
      <alignment horizontal="center" vertical="center" wrapText="1"/>
    </xf>
    <xf numFmtId="0" fontId="43" fillId="0" borderId="4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169" fontId="12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 wrapText="1"/>
    </xf>
    <xf numFmtId="0" fontId="45" fillId="0" borderId="17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 wrapText="1"/>
    </xf>
    <xf numFmtId="166" fontId="42" fillId="0" borderId="17" xfId="0" applyNumberFormat="1" applyFont="1" applyFill="1" applyBorder="1" applyAlignment="1">
      <alignment horizontal="center" vertical="center" wrapText="1"/>
    </xf>
    <xf numFmtId="169" fontId="42" fillId="0" borderId="17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vertical="center" wrapText="1"/>
    </xf>
    <xf numFmtId="0" fontId="42" fillId="2" borderId="17" xfId="0" applyFont="1" applyFill="1" applyBorder="1" applyAlignment="1">
      <alignment horizontal="center" vertical="center" wrapText="1"/>
    </xf>
    <xf numFmtId="43" fontId="12" fillId="0" borderId="0" xfId="0" applyNumberFormat="1" applyFont="1"/>
    <xf numFmtId="0" fontId="12" fillId="0" borderId="0" xfId="0" applyFont="1" applyFill="1" applyAlignment="1"/>
    <xf numFmtId="0" fontId="12" fillId="0" borderId="0" xfId="0" applyFont="1" applyBorder="1"/>
    <xf numFmtId="166" fontId="11" fillId="0" borderId="0" xfId="0" applyNumberFormat="1" applyFont="1" applyFill="1" applyAlignment="1">
      <alignment horizontal="center" wrapText="1"/>
    </xf>
    <xf numFmtId="166" fontId="42" fillId="0" borderId="0" xfId="92" applyNumberFormat="1" applyFont="1" applyFill="1" applyBorder="1" applyAlignment="1">
      <alignment horizontal="right" vertical="center"/>
    </xf>
    <xf numFmtId="0" fontId="12" fillId="0" borderId="17" xfId="0" applyFont="1" applyBorder="1" applyAlignment="1">
      <alignment horizontal="center" vertical="center"/>
    </xf>
    <xf numFmtId="166" fontId="12" fillId="0" borderId="17" xfId="0" applyNumberFormat="1" applyFont="1" applyBorder="1" applyAlignment="1">
      <alignment horizontal="center" vertical="center" wrapText="1"/>
    </xf>
    <xf numFmtId="1" fontId="46" fillId="0" borderId="17" xfId="0" applyNumberFormat="1" applyFont="1" applyFill="1" applyBorder="1" applyAlignment="1">
      <alignment vertical="top" shrinkToFit="1"/>
    </xf>
    <xf numFmtId="0" fontId="11" fillId="0" borderId="17" xfId="0" applyFont="1" applyBorder="1" applyAlignment="1">
      <alignment vertical="center"/>
    </xf>
    <xf numFmtId="0" fontId="11" fillId="0" borderId="17" xfId="0" applyFont="1" applyBorder="1" applyAlignment="1">
      <alignment horizontal="center" vertical="center" wrapText="1"/>
    </xf>
    <xf numFmtId="166" fontId="44" fillId="0" borderId="17" xfId="0" applyNumberFormat="1" applyFont="1" applyFill="1" applyBorder="1" applyAlignment="1">
      <alignment horizontal="center" vertical="center"/>
    </xf>
    <xf numFmtId="0" fontId="11" fillId="0" borderId="17" xfId="0" applyFont="1" applyBorder="1" applyAlignment="1">
      <alignment vertical="top" wrapText="1"/>
    </xf>
    <xf numFmtId="166" fontId="43" fillId="2" borderId="17" xfId="0" applyNumberFormat="1" applyFont="1" applyFill="1" applyBorder="1" applyAlignment="1">
      <alignment vertical="center"/>
    </xf>
    <xf numFmtId="0" fontId="42" fillId="0" borderId="17" xfId="0" applyFont="1" applyFill="1" applyBorder="1" applyAlignment="1">
      <alignment horizontal="left" vertical="center" wrapText="1"/>
    </xf>
    <xf numFmtId="0" fontId="12" fillId="0" borderId="17" xfId="0" applyFont="1" applyBorder="1" applyAlignment="1">
      <alignment horizontal="left" vertical="center" wrapText="1"/>
    </xf>
    <xf numFmtId="0" fontId="12" fillId="2" borderId="0" xfId="0" applyFont="1" applyFill="1" applyBorder="1" applyAlignment="1">
      <alignment vertical="center" wrapText="1"/>
    </xf>
    <xf numFmtId="1" fontId="47" fillId="0" borderId="17" xfId="0" applyNumberFormat="1" applyFont="1" applyFill="1" applyBorder="1" applyAlignment="1">
      <alignment horizontal="left" vertical="top" shrinkToFit="1"/>
    </xf>
    <xf numFmtId="0" fontId="47" fillId="0" borderId="17" xfId="0" applyFont="1" applyFill="1" applyBorder="1" applyAlignment="1">
      <alignment horizontal="center" vertical="center" wrapText="1"/>
    </xf>
    <xf numFmtId="0" fontId="12" fillId="2" borderId="17" xfId="0" applyFont="1" applyFill="1" applyBorder="1" applyAlignment="1">
      <alignment wrapText="1"/>
    </xf>
    <xf numFmtId="0" fontId="47" fillId="0" borderId="17" xfId="0" applyFont="1" applyBorder="1" applyAlignment="1">
      <alignment horizontal="left" wrapText="1"/>
    </xf>
    <xf numFmtId="0" fontId="42" fillId="0" borderId="17" xfId="0" applyFont="1" applyBorder="1" applyAlignment="1">
      <alignment horizontal="center" vertical="center" wrapText="1"/>
    </xf>
    <xf numFmtId="0" fontId="48" fillId="0" borderId="17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/>
    </xf>
    <xf numFmtId="0" fontId="12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166" fontId="13" fillId="2" borderId="17" xfId="0" applyNumberFormat="1" applyFont="1" applyFill="1" applyBorder="1" applyAlignment="1">
      <alignment horizontal="center" vertical="center" wrapText="1"/>
    </xf>
    <xf numFmtId="168" fontId="11" fillId="0" borderId="0" xfId="0" applyNumberFormat="1" applyFont="1"/>
    <xf numFmtId="0" fontId="12" fillId="0" borderId="15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left" vertical="top" wrapText="1"/>
    </xf>
    <xf numFmtId="166" fontId="42" fillId="2" borderId="4" xfId="0" applyNumberFormat="1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left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42" fillId="2" borderId="17" xfId="0" applyFont="1" applyFill="1" applyBorder="1" applyAlignment="1">
      <alignment horizontal="center" vertical="top" wrapText="1"/>
    </xf>
    <xf numFmtId="0" fontId="47" fillId="2" borderId="17" xfId="0" applyFont="1" applyFill="1" applyBorder="1" applyAlignment="1">
      <alignment horizontal="center" vertical="center" wrapText="1"/>
    </xf>
    <xf numFmtId="0" fontId="47" fillId="2" borderId="17" xfId="0" applyFont="1" applyFill="1" applyBorder="1" applyAlignment="1">
      <alignment horizontal="left" vertical="top" wrapText="1"/>
    </xf>
    <xf numFmtId="0" fontId="42" fillId="2" borderId="17" xfId="0" applyFont="1" applyFill="1" applyBorder="1" applyAlignment="1">
      <alignment horizontal="right" vertical="top" wrapText="1"/>
    </xf>
    <xf numFmtId="166" fontId="42" fillId="2" borderId="0" xfId="0" applyNumberFormat="1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left"/>
    </xf>
    <xf numFmtId="168" fontId="7" fillId="0" borderId="0" xfId="0" applyNumberFormat="1" applyFont="1" applyFill="1" applyBorder="1" applyAlignment="1">
      <alignment horizontal="left" vertical="top"/>
    </xf>
    <xf numFmtId="0" fontId="42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right" vertical="center"/>
    </xf>
    <xf numFmtId="0" fontId="49" fillId="0" borderId="0" xfId="0" applyFont="1" applyFill="1" applyBorder="1" applyAlignment="1">
      <alignment horizontal="left" vertical="top"/>
    </xf>
    <xf numFmtId="0" fontId="42" fillId="0" borderId="17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/>
    </xf>
    <xf numFmtId="0" fontId="50" fillId="0" borderId="17" xfId="0" applyFont="1" applyFill="1" applyBorder="1" applyAlignment="1">
      <alignment horizontal="center" vertical="center" wrapText="1"/>
    </xf>
    <xf numFmtId="170" fontId="42" fillId="0" borderId="17" xfId="0" applyNumberFormat="1" applyFont="1" applyFill="1" applyBorder="1" applyAlignment="1">
      <alignment horizontal="center" vertical="center" wrapText="1"/>
    </xf>
    <xf numFmtId="171" fontId="42" fillId="0" borderId="17" xfId="3" applyNumberFormat="1" applyFont="1" applyFill="1" applyBorder="1" applyAlignment="1">
      <alignment horizontal="center" vertical="center" wrapText="1"/>
    </xf>
    <xf numFmtId="170" fontId="40" fillId="0" borderId="0" xfId="0" applyNumberFormat="1" applyFont="1" applyFill="1" applyBorder="1" applyAlignment="1">
      <alignment horizontal="left" vertical="top"/>
    </xf>
    <xf numFmtId="0" fontId="42" fillId="2" borderId="0" xfId="0" applyFont="1" applyFill="1"/>
    <xf numFmtId="0" fontId="13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horizontal="left" vertical="top" wrapText="1"/>
    </xf>
    <xf numFmtId="0" fontId="42" fillId="2" borderId="0" xfId="0" applyFont="1" applyFill="1" applyAlignment="1">
      <alignment horizontal="justify"/>
    </xf>
    <xf numFmtId="168" fontId="42" fillId="2" borderId="0" xfId="0" applyNumberFormat="1" applyFont="1" applyFill="1"/>
    <xf numFmtId="0" fontId="42" fillId="2" borderId="17" xfId="0" applyFont="1" applyFill="1" applyBorder="1" applyAlignment="1">
      <alignment vertical="top" wrapText="1"/>
    </xf>
    <xf numFmtId="0" fontId="42" fillId="2" borderId="17" xfId="0" applyFont="1" applyFill="1" applyBorder="1" applyAlignment="1">
      <alignment horizontal="left" vertical="center"/>
    </xf>
    <xf numFmtId="0" fontId="42" fillId="2" borderId="17" xfId="0" applyFont="1" applyFill="1" applyBorder="1" applyAlignment="1">
      <alignment horizontal="left" vertical="top"/>
    </xf>
    <xf numFmtId="43" fontId="42" fillId="2" borderId="0" xfId="0" applyNumberFormat="1" applyFont="1" applyFill="1"/>
    <xf numFmtId="0" fontId="42" fillId="2" borderId="0" xfId="0" applyFont="1" applyFill="1" applyBorder="1" applyAlignment="1">
      <alignment horizontal="left" vertical="center"/>
    </xf>
    <xf numFmtId="0" fontId="42" fillId="2" borderId="0" xfId="0" applyFont="1" applyFill="1" applyBorder="1" applyAlignment="1">
      <alignment horizontal="left" vertical="top"/>
    </xf>
    <xf numFmtId="0" fontId="42" fillId="2" borderId="4" xfId="0" applyFont="1" applyFill="1" applyBorder="1" applyAlignment="1">
      <alignment horizontal="left" vertical="center"/>
    </xf>
    <xf numFmtId="0" fontId="42" fillId="2" borderId="4" xfId="0" applyFont="1" applyFill="1" applyBorder="1" applyAlignment="1">
      <alignment horizontal="left" vertical="top"/>
    </xf>
    <xf numFmtId="166" fontId="40" fillId="0" borderId="0" xfId="0" applyNumberFormat="1" applyFont="1" applyFill="1" applyBorder="1" applyAlignment="1">
      <alignment horizontal="left" vertical="top"/>
    </xf>
    <xf numFmtId="4" fontId="46" fillId="0" borderId="0" xfId="0" applyNumberFormat="1" applyFont="1" applyFill="1" applyBorder="1" applyAlignment="1">
      <alignment horizontal="left" vertical="top"/>
    </xf>
    <xf numFmtId="4" fontId="40" fillId="0" borderId="0" xfId="0" applyNumberFormat="1" applyFont="1" applyFill="1" applyBorder="1" applyAlignment="1">
      <alignment horizontal="left" vertical="top"/>
    </xf>
    <xf numFmtId="0" fontId="42" fillId="0" borderId="17" xfId="0" applyFont="1" applyFill="1" applyBorder="1" applyAlignment="1">
      <alignment horizontal="center" vertical="center"/>
    </xf>
    <xf numFmtId="0" fontId="13" fillId="0" borderId="0" xfId="0" applyFont="1" applyFill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 wrapText="1"/>
    </xf>
    <xf numFmtId="1" fontId="47" fillId="0" borderId="17" xfId="0" applyNumberFormat="1" applyFont="1" applyFill="1" applyBorder="1" applyAlignment="1">
      <alignment horizontal="center" vertical="top" shrinkToFit="1"/>
    </xf>
    <xf numFmtId="0" fontId="11" fillId="0" borderId="17" xfId="0" applyFont="1" applyBorder="1" applyAlignment="1">
      <alignment horizontal="center"/>
    </xf>
    <xf numFmtId="166" fontId="43" fillId="2" borderId="17" xfId="0" applyNumberFormat="1" applyFont="1" applyFill="1" applyBorder="1" applyAlignment="1">
      <alignment horizontal="center" vertical="center"/>
    </xf>
    <xf numFmtId="166" fontId="42" fillId="0" borderId="15" xfId="0" applyNumberFormat="1" applyFont="1" applyFill="1" applyBorder="1" applyAlignment="1">
      <alignment horizontal="center" vertical="center" wrapText="1"/>
    </xf>
    <xf numFmtId="166" fontId="42" fillId="0" borderId="18" xfId="0" applyNumberFormat="1" applyFont="1" applyFill="1" applyBorder="1" applyAlignment="1">
      <alignment horizontal="center" vertical="center" wrapText="1"/>
    </xf>
    <xf numFmtId="166" fontId="42" fillId="0" borderId="16" xfId="0" applyNumberFormat="1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top" wrapText="1"/>
    </xf>
    <xf numFmtId="166" fontId="43" fillId="2" borderId="19" xfId="0" applyNumberFormat="1" applyFont="1" applyFill="1" applyBorder="1" applyAlignment="1">
      <alignment horizontal="center" vertical="center"/>
    </xf>
    <xf numFmtId="166" fontId="43" fillId="2" borderId="3" xfId="0" applyNumberFormat="1" applyFont="1" applyFill="1" applyBorder="1" applyAlignment="1">
      <alignment horizontal="center" vertical="center"/>
    </xf>
    <xf numFmtId="166" fontId="43" fillId="2" borderId="4" xfId="0" applyNumberFormat="1" applyFont="1" applyFill="1" applyBorder="1" applyAlignment="1">
      <alignment horizontal="center" vertical="center"/>
    </xf>
    <xf numFmtId="0" fontId="47" fillId="0" borderId="17" xfId="0" applyFont="1" applyFill="1" applyBorder="1" applyAlignment="1">
      <alignment horizontal="center" vertical="top" wrapText="1"/>
    </xf>
    <xf numFmtId="0" fontId="42" fillId="2" borderId="19" xfId="0" applyFont="1" applyFill="1" applyBorder="1" applyAlignment="1">
      <alignment horizontal="center" vertical="top" wrapText="1"/>
    </xf>
    <xf numFmtId="0" fontId="42" fillId="2" borderId="3" xfId="0" applyFont="1" applyFill="1" applyBorder="1" applyAlignment="1">
      <alignment horizontal="center" vertical="top" wrapText="1"/>
    </xf>
    <xf numFmtId="0" fontId="42" fillId="2" borderId="4" xfId="0" applyFont="1" applyFill="1" applyBorder="1" applyAlignment="1">
      <alignment horizontal="center" vertical="top" wrapText="1"/>
    </xf>
    <xf numFmtId="0" fontId="47" fillId="2" borderId="17" xfId="0" applyFont="1" applyFill="1" applyBorder="1" applyAlignment="1">
      <alignment horizontal="center" vertical="top" wrapText="1"/>
    </xf>
    <xf numFmtId="0" fontId="11" fillId="0" borderId="0" xfId="0" applyFont="1" applyFill="1" applyAlignment="1">
      <alignment horizontal="center" vertical="center" wrapText="1"/>
    </xf>
    <xf numFmtId="49" fontId="43" fillId="0" borderId="20" xfId="0" applyNumberFormat="1" applyFont="1" applyFill="1" applyBorder="1" applyAlignment="1">
      <alignment horizontal="center" vertical="center" wrapText="1"/>
    </xf>
    <xf numFmtId="49" fontId="43" fillId="0" borderId="21" xfId="0" applyNumberFormat="1" applyFont="1" applyFill="1" applyBorder="1" applyAlignment="1">
      <alignment horizontal="center" vertical="center" wrapText="1"/>
    </xf>
    <xf numFmtId="49" fontId="43" fillId="0" borderId="22" xfId="0" applyNumberFormat="1" applyFont="1" applyFill="1" applyBorder="1" applyAlignment="1">
      <alignment horizontal="center" vertical="center" wrapText="1"/>
    </xf>
    <xf numFmtId="49" fontId="43" fillId="0" borderId="23" xfId="0" applyNumberFormat="1" applyFont="1" applyFill="1" applyBorder="1" applyAlignment="1">
      <alignment horizontal="center" vertical="center" wrapText="1"/>
    </xf>
    <xf numFmtId="49" fontId="43" fillId="0" borderId="25" xfId="0" applyNumberFormat="1" applyFont="1" applyFill="1" applyBorder="1" applyAlignment="1">
      <alignment horizontal="center" vertical="center" wrapText="1"/>
    </xf>
    <xf numFmtId="49" fontId="43" fillId="0" borderId="26" xfId="0" applyNumberFormat="1" applyFont="1" applyFill="1" applyBorder="1" applyAlignment="1">
      <alignment horizontal="center" vertical="center" wrapText="1"/>
    </xf>
    <xf numFmtId="0" fontId="43" fillId="0" borderId="19" xfId="0" applyNumberFormat="1" applyFont="1" applyFill="1" applyBorder="1" applyAlignment="1">
      <alignment horizontal="center" vertical="center" wrapText="1"/>
    </xf>
    <xf numFmtId="0" fontId="43" fillId="0" borderId="3" xfId="0" applyNumberFormat="1" applyFont="1" applyFill="1" applyBorder="1" applyAlignment="1">
      <alignment horizontal="center" vertical="center" wrapText="1"/>
    </xf>
    <xf numFmtId="0" fontId="43" fillId="0" borderId="4" xfId="0" applyNumberFormat="1" applyFont="1" applyFill="1" applyBorder="1" applyAlignment="1">
      <alignment horizontal="center" vertical="center" wrapText="1"/>
    </xf>
    <xf numFmtId="0" fontId="12" fillId="2" borderId="15" xfId="0" applyFont="1" applyFill="1" applyBorder="1" applyAlignment="1">
      <alignment horizontal="center" vertical="center" wrapText="1"/>
    </xf>
    <xf numFmtId="0" fontId="12" fillId="2" borderId="18" xfId="0" applyFont="1" applyFill="1" applyBorder="1" applyAlignment="1">
      <alignment horizontal="center" vertical="center" wrapText="1"/>
    </xf>
    <xf numFmtId="0" fontId="12" fillId="2" borderId="16" xfId="0" applyFont="1" applyFill="1" applyBorder="1" applyAlignment="1">
      <alignment horizontal="center" vertical="center" wrapText="1"/>
    </xf>
    <xf numFmtId="169" fontId="43" fillId="0" borderId="19" xfId="0" applyNumberFormat="1" applyFont="1" applyFill="1" applyBorder="1" applyAlignment="1">
      <alignment horizontal="center" vertical="center" wrapText="1"/>
    </xf>
    <xf numFmtId="169" fontId="43" fillId="0" borderId="3" xfId="0" applyNumberFormat="1" applyFont="1" applyFill="1" applyBorder="1" applyAlignment="1">
      <alignment horizontal="center" vertical="center" wrapText="1"/>
    </xf>
    <xf numFmtId="169" fontId="43" fillId="0" borderId="4" xfId="0" applyNumberFormat="1" applyFont="1" applyFill="1" applyBorder="1" applyAlignment="1">
      <alignment horizontal="center" vertical="center" wrapText="1"/>
    </xf>
    <xf numFmtId="169" fontId="42" fillId="0" borderId="20" xfId="0" applyNumberFormat="1" applyFont="1" applyFill="1" applyBorder="1" applyAlignment="1">
      <alignment horizontal="center" vertical="center" wrapText="1"/>
    </xf>
    <xf numFmtId="169" fontId="42" fillId="0" borderId="24" xfId="0" applyNumberFormat="1" applyFont="1" applyFill="1" applyBorder="1" applyAlignment="1">
      <alignment horizontal="center" vertical="center" wrapText="1"/>
    </xf>
    <xf numFmtId="169" fontId="42" fillId="0" borderId="21" xfId="0" applyNumberFormat="1" applyFont="1" applyFill="1" applyBorder="1" applyAlignment="1">
      <alignment horizontal="center" vertical="center" wrapText="1"/>
    </xf>
    <xf numFmtId="169" fontId="43" fillId="0" borderId="17" xfId="0" applyNumberFormat="1" applyFont="1" applyFill="1" applyBorder="1" applyAlignment="1">
      <alignment horizontal="center" vertical="center" wrapText="1"/>
    </xf>
    <xf numFmtId="169" fontId="43" fillId="2" borderId="17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wrapText="1"/>
    </xf>
    <xf numFmtId="0" fontId="6" fillId="0" borderId="1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42" fillId="0" borderId="15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6" xfId="0" applyFont="1" applyFill="1" applyBorder="1" applyAlignment="1">
      <alignment horizontal="center" vertical="center" wrapText="1"/>
    </xf>
    <xf numFmtId="0" fontId="42" fillId="2" borderId="15" xfId="0" applyFont="1" applyFill="1" applyBorder="1" applyAlignment="1">
      <alignment horizontal="center" vertical="top" wrapText="1"/>
    </xf>
    <xf numFmtId="0" fontId="42" fillId="2" borderId="18" xfId="0" applyFont="1" applyFill="1" applyBorder="1" applyAlignment="1">
      <alignment horizontal="center" vertical="top" wrapText="1"/>
    </xf>
    <xf numFmtId="0" fontId="42" fillId="2" borderId="16" xfId="0" applyFont="1" applyFill="1" applyBorder="1" applyAlignment="1">
      <alignment horizontal="center" vertical="top" wrapText="1"/>
    </xf>
    <xf numFmtId="0" fontId="42" fillId="2" borderId="15" xfId="0" applyFont="1" applyFill="1" applyBorder="1" applyAlignment="1">
      <alignment horizontal="left" vertical="top" wrapText="1"/>
    </xf>
    <xf numFmtId="0" fontId="42" fillId="2" borderId="16" xfId="0" applyFont="1" applyFill="1" applyBorder="1" applyAlignment="1">
      <alignment horizontal="left" vertical="top" wrapText="1"/>
    </xf>
    <xf numFmtId="0" fontId="13" fillId="2" borderId="5" xfId="0" applyFont="1" applyFill="1" applyBorder="1" applyAlignment="1">
      <alignment horizontal="left"/>
    </xf>
    <xf numFmtId="0" fontId="13" fillId="2" borderId="17" xfId="0" applyFont="1" applyFill="1" applyBorder="1" applyAlignment="1">
      <alignment horizontal="left"/>
    </xf>
    <xf numFmtId="0" fontId="13" fillId="2" borderId="0" xfId="0" applyFont="1" applyFill="1" applyAlignment="1">
      <alignment horizontal="center" wrapText="1"/>
    </xf>
    <xf numFmtId="0" fontId="13" fillId="2" borderId="0" xfId="0" applyFont="1" applyFill="1" applyAlignment="1">
      <alignment horizontal="center"/>
    </xf>
    <xf numFmtId="0" fontId="42" fillId="0" borderId="15" xfId="0" applyFont="1" applyFill="1" applyBorder="1" applyAlignment="1">
      <alignment horizontal="center" vertical="center"/>
    </xf>
    <xf numFmtId="0" fontId="42" fillId="0" borderId="18" xfId="0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42" fillId="0" borderId="17" xfId="0" applyFont="1" applyFill="1" applyBorder="1" applyAlignment="1">
      <alignment horizontal="center" vertical="center"/>
    </xf>
  </cellXfs>
  <cellStyles count="93">
    <cellStyle name="20% - Accent1 2" xfId="31"/>
    <cellStyle name="20% - Accent2 2" xfId="32"/>
    <cellStyle name="20% - Accent3 2" xfId="33"/>
    <cellStyle name="20% - Accent4 2" xfId="34"/>
    <cellStyle name="20% - Accent5 2" xfId="35"/>
    <cellStyle name="20% - Accent6 2" xfId="36"/>
    <cellStyle name="40% - Accent1 2" xfId="37"/>
    <cellStyle name="40% - Accent2 2" xfId="38"/>
    <cellStyle name="40% - Accent3 2" xfId="39"/>
    <cellStyle name="40% - Accent4 2" xfId="40"/>
    <cellStyle name="40% - Accent5 2" xfId="41"/>
    <cellStyle name="40% - Accent6 2" xfId="42"/>
    <cellStyle name="60% - Accent1 2" xfId="43"/>
    <cellStyle name="60% - Accent2 2" xfId="44"/>
    <cellStyle name="60% - Accent3 2" xfId="45"/>
    <cellStyle name="60% - Accent4 2" xfId="46"/>
    <cellStyle name="60% - Accent5 2" xfId="47"/>
    <cellStyle name="60% - Accent6 2" xfId="48"/>
    <cellStyle name="Accent1 2" xfId="49"/>
    <cellStyle name="Accent2 2" xfId="50"/>
    <cellStyle name="Accent3 2" xfId="51"/>
    <cellStyle name="Accent4 2" xfId="52"/>
    <cellStyle name="Accent5 2" xfId="53"/>
    <cellStyle name="Accent6 2" xfId="54"/>
    <cellStyle name="Bad 2" xfId="55"/>
    <cellStyle name="Calculation 2" xfId="56"/>
    <cellStyle name="Check Cell 2" xfId="57"/>
    <cellStyle name="Comma" xfId="3" builtinId="3"/>
    <cellStyle name="Comma 2" xfId="2"/>
    <cellStyle name="Comma 2 2" xfId="4"/>
    <cellStyle name="Comma 2 2 2" xfId="7"/>
    <cellStyle name="Comma 2 2 2 2" xfId="58"/>
    <cellStyle name="Comma 2 2 3" xfId="23"/>
    <cellStyle name="Comma 2 3" xfId="17"/>
    <cellStyle name="Comma 3" xfId="5"/>
    <cellStyle name="Comma 3 2" xfId="8"/>
    <cellStyle name="Comma 3 2 2" xfId="90"/>
    <cellStyle name="Comma 3 2 3" xfId="59"/>
    <cellStyle name="Comma 3 3" xfId="22"/>
    <cellStyle name="Comma 4" xfId="6"/>
    <cellStyle name="Comma 4 2" xfId="25"/>
    <cellStyle name="Comma 5" xfId="9"/>
    <cellStyle name="Comma 5 2" xfId="19"/>
    <cellStyle name="Comma 6" xfId="89"/>
    <cellStyle name="Comma 8" xfId="13"/>
    <cellStyle name="Explanatory Text 2" xfId="60"/>
    <cellStyle name="Good 2" xfId="61"/>
    <cellStyle name="Heading 1 2" xfId="62"/>
    <cellStyle name="Heading 2 2" xfId="63"/>
    <cellStyle name="Heading 3 2" xfId="64"/>
    <cellStyle name="Heading 4 2" xfId="65"/>
    <cellStyle name="Input 2" xfId="66"/>
    <cellStyle name="Linked Cell 2" xfId="67"/>
    <cellStyle name="Neutral 2" xfId="28"/>
    <cellStyle name="Neutral 3" xfId="68"/>
    <cellStyle name="Normal" xfId="0" builtinId="0"/>
    <cellStyle name="Normal 10" xfId="87"/>
    <cellStyle name="Normal 11" xfId="88"/>
    <cellStyle name="Normal 12" xfId="15"/>
    <cellStyle name="Normal 2" xfId="1"/>
    <cellStyle name="Normal 2 2" xfId="14"/>
    <cellStyle name="Normal 2 2 2" xfId="69"/>
    <cellStyle name="Normal 2 3" xfId="70"/>
    <cellStyle name="Normal 2 4" xfId="16"/>
    <cellStyle name="Normal 3" xfId="10"/>
    <cellStyle name="Normal 3 2" xfId="26"/>
    <cellStyle name="Normal 3 2 2" xfId="71"/>
    <cellStyle name="Normal 3 3" xfId="21"/>
    <cellStyle name="Normal 3_HavelvacN2axjusakN3" xfId="29"/>
    <cellStyle name="Normal 4" xfId="24"/>
    <cellStyle name="Normal 4 2" xfId="27"/>
    <cellStyle name="Normal 4 3" xfId="12"/>
    <cellStyle name="Normal 5" xfId="30"/>
    <cellStyle name="Normal 5 2" xfId="72"/>
    <cellStyle name="Normal 5 2 2" xfId="91"/>
    <cellStyle name="Normal 6" xfId="73"/>
    <cellStyle name="Normal 7" xfId="74"/>
    <cellStyle name="Normal 8" xfId="18"/>
    <cellStyle name="Normal 9" xfId="86"/>
    <cellStyle name="Normal_General 17.02.04" xfId="92"/>
    <cellStyle name="Note 2" xfId="75"/>
    <cellStyle name="Output 2" xfId="76"/>
    <cellStyle name="Percent 2" xfId="20"/>
    <cellStyle name="SN_241" xfId="11"/>
    <cellStyle name="Style 1" xfId="77"/>
    <cellStyle name="Style 1 2" xfId="78"/>
    <cellStyle name="Style 1 2 2" xfId="85"/>
    <cellStyle name="Style 1_verchnakan_ax21-25_2018" xfId="79"/>
    <cellStyle name="Title 2" xfId="80"/>
    <cellStyle name="Total 2" xfId="81"/>
    <cellStyle name="Warning Text 2" xfId="82"/>
    <cellStyle name="Обычный 2" xfId="83"/>
    <cellStyle name="Обычный 2 2" xfId="8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32"/>
  <sheetViews>
    <sheetView topLeftCell="A13" zoomScaleNormal="100" workbookViewId="0">
      <selection activeCell="M11" sqref="M11"/>
    </sheetView>
  </sheetViews>
  <sheetFormatPr defaultRowHeight="17.25" x14ac:dyDescent="0.3"/>
  <cols>
    <col min="1" max="1" width="13" style="1" customWidth="1"/>
    <col min="2" max="2" width="16.6640625" style="1" customWidth="1"/>
    <col min="3" max="3" width="68.33203125" style="1" customWidth="1"/>
    <col min="4" max="4" width="19.5" style="20" customWidth="1"/>
    <col min="5" max="5" width="18.33203125" style="20" customWidth="1"/>
    <col min="6" max="6" width="18.1640625" style="20" customWidth="1"/>
    <col min="7" max="8" width="9.33203125" style="1"/>
    <col min="9" max="9" width="15.5" style="1" bestFit="1" customWidth="1"/>
    <col min="10" max="10" width="13.1640625" style="1" bestFit="1" customWidth="1"/>
    <col min="11" max="16384" width="9.33203125" style="1"/>
  </cols>
  <sheetData>
    <row r="1" spans="1:43" x14ac:dyDescent="0.3">
      <c r="F1" s="40" t="s">
        <v>33</v>
      </c>
      <c r="G1" s="61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2"/>
      <c r="AO1" s="62"/>
      <c r="AP1" s="62"/>
      <c r="AQ1" s="62"/>
    </row>
    <row r="2" spans="1:43" ht="91.5" customHeight="1" x14ac:dyDescent="0.3">
      <c r="A2" s="129" t="s">
        <v>92</v>
      </c>
      <c r="B2" s="129"/>
      <c r="C2" s="129"/>
      <c r="D2" s="129"/>
      <c r="E2" s="129"/>
      <c r="F2" s="129"/>
      <c r="G2" s="3"/>
      <c r="H2" s="36"/>
    </row>
    <row r="3" spans="1:43" x14ac:dyDescent="0.3">
      <c r="B3" s="36"/>
      <c r="C3" s="36"/>
      <c r="D3" s="63"/>
      <c r="E3" s="63"/>
      <c r="F3" s="64" t="s">
        <v>89</v>
      </c>
      <c r="G3" s="36"/>
      <c r="H3" s="36"/>
    </row>
    <row r="4" spans="1:43" ht="58.5" customHeight="1" x14ac:dyDescent="0.3">
      <c r="A4" s="130" t="s">
        <v>0</v>
      </c>
      <c r="B4" s="130"/>
      <c r="C4" s="131" t="s">
        <v>28</v>
      </c>
      <c r="D4" s="135" t="s">
        <v>34</v>
      </c>
      <c r="E4" s="136"/>
      <c r="F4" s="137"/>
    </row>
    <row r="5" spans="1:43" ht="48.75" customHeight="1" x14ac:dyDescent="0.3">
      <c r="A5" s="65" t="s">
        <v>37</v>
      </c>
      <c r="B5" s="65" t="s">
        <v>38</v>
      </c>
      <c r="C5" s="131"/>
      <c r="D5" s="66" t="s">
        <v>66</v>
      </c>
      <c r="E5" s="66" t="s">
        <v>67</v>
      </c>
      <c r="F5" s="66" t="s">
        <v>36</v>
      </c>
    </row>
    <row r="6" spans="1:43" s="6" customFormat="1" ht="25.5" customHeight="1" x14ac:dyDescent="0.3">
      <c r="A6" s="67"/>
      <c r="B6" s="68"/>
      <c r="C6" s="69" t="s">
        <v>29</v>
      </c>
      <c r="D6" s="70">
        <f t="shared" ref="D6:F7" si="0">D7</f>
        <v>0</v>
      </c>
      <c r="E6" s="70">
        <f t="shared" si="0"/>
        <v>0</v>
      </c>
      <c r="F6" s="70">
        <f t="shared" si="0"/>
        <v>0</v>
      </c>
    </row>
    <row r="7" spans="1:43" s="6" customFormat="1" x14ac:dyDescent="0.3">
      <c r="A7" s="133"/>
      <c r="B7" s="133"/>
      <c r="C7" s="71" t="s">
        <v>1</v>
      </c>
      <c r="D7" s="72">
        <f t="shared" si="0"/>
        <v>0</v>
      </c>
      <c r="E7" s="72">
        <f t="shared" si="0"/>
        <v>0</v>
      </c>
      <c r="F7" s="72">
        <f t="shared" si="0"/>
        <v>0</v>
      </c>
    </row>
    <row r="8" spans="1:43" x14ac:dyDescent="0.3">
      <c r="A8" s="132">
        <v>1023</v>
      </c>
      <c r="B8" s="132"/>
      <c r="C8" s="73" t="s">
        <v>39</v>
      </c>
      <c r="D8" s="134">
        <f>D15+D21+D27</f>
        <v>0</v>
      </c>
      <c r="E8" s="134">
        <f t="shared" ref="E8:F8" si="1">E15+E21+E27</f>
        <v>0</v>
      </c>
      <c r="F8" s="134">
        <f t="shared" si="1"/>
        <v>0</v>
      </c>
    </row>
    <row r="9" spans="1:43" x14ac:dyDescent="0.3">
      <c r="A9" s="132"/>
      <c r="B9" s="132"/>
      <c r="C9" s="73" t="s">
        <v>2</v>
      </c>
      <c r="D9" s="134"/>
      <c r="E9" s="134"/>
      <c r="F9" s="134"/>
    </row>
    <row r="10" spans="1:43" ht="21.75" customHeight="1" x14ac:dyDescent="0.3">
      <c r="A10" s="132"/>
      <c r="B10" s="132"/>
      <c r="C10" s="73" t="s">
        <v>40</v>
      </c>
      <c r="D10" s="134"/>
      <c r="E10" s="134"/>
      <c r="F10" s="134"/>
    </row>
    <row r="11" spans="1:43" ht="78" customHeight="1" x14ac:dyDescent="0.3">
      <c r="A11" s="132"/>
      <c r="B11" s="132"/>
      <c r="C11" s="74" t="s">
        <v>30</v>
      </c>
      <c r="D11" s="134"/>
      <c r="E11" s="134"/>
      <c r="F11" s="134"/>
    </row>
    <row r="12" spans="1:43" ht="22.5" customHeight="1" x14ac:dyDescent="0.3">
      <c r="A12" s="132"/>
      <c r="B12" s="132"/>
      <c r="C12" s="73" t="s">
        <v>41</v>
      </c>
      <c r="D12" s="134"/>
      <c r="E12" s="134"/>
      <c r="F12" s="134"/>
    </row>
    <row r="13" spans="1:43" ht="54.75" customHeight="1" x14ac:dyDescent="0.3">
      <c r="A13" s="132"/>
      <c r="B13" s="132"/>
      <c r="C13" s="74" t="s">
        <v>31</v>
      </c>
      <c r="D13" s="134"/>
      <c r="E13" s="134"/>
      <c r="F13" s="134"/>
      <c r="I13" s="75"/>
    </row>
    <row r="14" spans="1:43" x14ac:dyDescent="0.3">
      <c r="A14" s="138" t="s">
        <v>32</v>
      </c>
      <c r="B14" s="138"/>
      <c r="C14" s="138"/>
      <c r="D14" s="138"/>
      <c r="E14" s="138"/>
      <c r="F14" s="138"/>
    </row>
    <row r="15" spans="1:43" x14ac:dyDescent="0.3">
      <c r="A15" s="95"/>
      <c r="B15" s="96" t="s">
        <v>71</v>
      </c>
      <c r="C15" s="28" t="s">
        <v>68</v>
      </c>
      <c r="D15" s="139">
        <f>'Հավելված 3'!G18</f>
        <v>-20460.5</v>
      </c>
      <c r="E15" s="139">
        <f>'Հավելված 3'!H18</f>
        <v>-20460.5</v>
      </c>
      <c r="F15" s="139">
        <f>'Հավելված 3'!I18</f>
        <v>-20460.5</v>
      </c>
    </row>
    <row r="16" spans="1:43" x14ac:dyDescent="0.3">
      <c r="A16" s="143"/>
      <c r="B16" s="146"/>
      <c r="C16" s="97" t="s">
        <v>93</v>
      </c>
      <c r="D16" s="140"/>
      <c r="E16" s="140"/>
      <c r="F16" s="140"/>
    </row>
    <row r="17" spans="1:9" x14ac:dyDescent="0.3">
      <c r="A17" s="144"/>
      <c r="B17" s="146"/>
      <c r="C17" s="97" t="s">
        <v>42</v>
      </c>
      <c r="D17" s="140"/>
      <c r="E17" s="140"/>
      <c r="F17" s="140"/>
    </row>
    <row r="18" spans="1:9" ht="69" customHeight="1" x14ac:dyDescent="0.3">
      <c r="A18" s="144"/>
      <c r="B18" s="146"/>
      <c r="C18" s="97" t="s">
        <v>94</v>
      </c>
      <c r="D18" s="140"/>
      <c r="E18" s="140"/>
      <c r="F18" s="140"/>
    </row>
    <row r="19" spans="1:9" x14ac:dyDescent="0.3">
      <c r="A19" s="144"/>
      <c r="B19" s="146"/>
      <c r="C19" s="97" t="s">
        <v>51</v>
      </c>
      <c r="D19" s="140"/>
      <c r="E19" s="140"/>
      <c r="F19" s="140"/>
      <c r="I19" s="21"/>
    </row>
    <row r="20" spans="1:9" ht="19.5" customHeight="1" x14ac:dyDescent="0.3">
      <c r="A20" s="145"/>
      <c r="B20" s="146"/>
      <c r="C20" s="97" t="s">
        <v>72</v>
      </c>
      <c r="D20" s="141"/>
      <c r="E20" s="141"/>
      <c r="F20" s="141"/>
    </row>
    <row r="21" spans="1:9" x14ac:dyDescent="0.3">
      <c r="A21" s="76"/>
      <c r="B21" s="77">
        <v>31001</v>
      </c>
      <c r="C21" s="78" t="s">
        <v>10</v>
      </c>
      <c r="D21" s="139">
        <f>'Հավելված 3'!G29</f>
        <v>16110.5</v>
      </c>
      <c r="E21" s="139">
        <f>'Հավելված 3'!H29</f>
        <v>16110.5</v>
      </c>
      <c r="F21" s="139">
        <f>'Հավելված 3'!I29</f>
        <v>16110.5</v>
      </c>
    </row>
    <row r="22" spans="1:9" ht="34.5" x14ac:dyDescent="0.3">
      <c r="A22" s="142"/>
      <c r="B22" s="142"/>
      <c r="C22" s="79" t="s">
        <v>50</v>
      </c>
      <c r="D22" s="140"/>
      <c r="E22" s="140"/>
      <c r="F22" s="140"/>
    </row>
    <row r="23" spans="1:9" x14ac:dyDescent="0.3">
      <c r="A23" s="142"/>
      <c r="B23" s="142"/>
      <c r="C23" s="79" t="s">
        <v>42</v>
      </c>
      <c r="D23" s="140"/>
      <c r="E23" s="140"/>
      <c r="F23" s="140"/>
    </row>
    <row r="24" spans="1:9" ht="34.5" x14ac:dyDescent="0.3">
      <c r="A24" s="142"/>
      <c r="B24" s="142"/>
      <c r="C24" s="79" t="s">
        <v>50</v>
      </c>
      <c r="D24" s="140"/>
      <c r="E24" s="140"/>
      <c r="F24" s="140"/>
    </row>
    <row r="25" spans="1:9" x14ac:dyDescent="0.3">
      <c r="A25" s="142"/>
      <c r="B25" s="142"/>
      <c r="C25" s="79" t="s">
        <v>51</v>
      </c>
      <c r="D25" s="140"/>
      <c r="E25" s="140"/>
      <c r="F25" s="140"/>
      <c r="I25" s="21"/>
    </row>
    <row r="26" spans="1:9" ht="39" customHeight="1" x14ac:dyDescent="0.3">
      <c r="A26" s="142"/>
      <c r="B26" s="142"/>
      <c r="C26" s="79" t="s">
        <v>52</v>
      </c>
      <c r="D26" s="141"/>
      <c r="E26" s="141"/>
      <c r="F26" s="141"/>
    </row>
    <row r="27" spans="1:9" x14ac:dyDescent="0.3">
      <c r="A27" s="76"/>
      <c r="B27" s="77">
        <v>31003</v>
      </c>
      <c r="C27" s="78" t="s">
        <v>68</v>
      </c>
      <c r="D27" s="139">
        <f>'Հավելված 3'!G38</f>
        <v>4350</v>
      </c>
      <c r="E27" s="139">
        <f>'Հավելված 3'!H38</f>
        <v>4350</v>
      </c>
      <c r="F27" s="139">
        <f>'Հավելված 3'!I38</f>
        <v>4350</v>
      </c>
    </row>
    <row r="28" spans="1:9" ht="34.5" x14ac:dyDescent="0.3">
      <c r="A28" s="142"/>
      <c r="B28" s="142"/>
      <c r="C28" s="79" t="s">
        <v>106</v>
      </c>
      <c r="D28" s="140"/>
      <c r="E28" s="140"/>
      <c r="F28" s="140"/>
    </row>
    <row r="29" spans="1:9" x14ac:dyDescent="0.3">
      <c r="A29" s="142"/>
      <c r="B29" s="142"/>
      <c r="C29" s="79" t="s">
        <v>42</v>
      </c>
      <c r="D29" s="140"/>
      <c r="E29" s="140"/>
      <c r="F29" s="140"/>
    </row>
    <row r="30" spans="1:9" ht="51.75" x14ac:dyDescent="0.3">
      <c r="A30" s="142"/>
      <c r="B30" s="142"/>
      <c r="C30" s="79" t="s">
        <v>107</v>
      </c>
      <c r="D30" s="140"/>
      <c r="E30" s="140"/>
      <c r="F30" s="140"/>
    </row>
    <row r="31" spans="1:9" x14ac:dyDescent="0.3">
      <c r="A31" s="142"/>
      <c r="B31" s="142"/>
      <c r="C31" s="79" t="s">
        <v>51</v>
      </c>
      <c r="D31" s="140"/>
      <c r="E31" s="140"/>
      <c r="F31" s="140"/>
    </row>
    <row r="32" spans="1:9" ht="34.5" x14ac:dyDescent="0.3">
      <c r="A32" s="142"/>
      <c r="B32" s="142"/>
      <c r="C32" s="79" t="s">
        <v>52</v>
      </c>
      <c r="D32" s="141"/>
      <c r="E32" s="141"/>
      <c r="F32" s="141"/>
    </row>
  </sheetData>
  <mergeCells count="26">
    <mergeCell ref="D27:D32"/>
    <mergeCell ref="E27:E32"/>
    <mergeCell ref="F27:F32"/>
    <mergeCell ref="A28:A32"/>
    <mergeCell ref="B28:B32"/>
    <mergeCell ref="A14:F14"/>
    <mergeCell ref="D8:D13"/>
    <mergeCell ref="E8:E13"/>
    <mergeCell ref="E21:E26"/>
    <mergeCell ref="D21:D26"/>
    <mergeCell ref="F21:F26"/>
    <mergeCell ref="A22:A26"/>
    <mergeCell ref="B22:B26"/>
    <mergeCell ref="D15:D20"/>
    <mergeCell ref="E15:E20"/>
    <mergeCell ref="F15:F20"/>
    <mergeCell ref="A16:A20"/>
    <mergeCell ref="B16:B20"/>
    <mergeCell ref="A2:F2"/>
    <mergeCell ref="A4:B4"/>
    <mergeCell ref="C4:C5"/>
    <mergeCell ref="A8:A13"/>
    <mergeCell ref="B8:B13"/>
    <mergeCell ref="A7:B7"/>
    <mergeCell ref="F8:F13"/>
    <mergeCell ref="D4:F4"/>
  </mergeCells>
  <pageMargins left="0.59055118110236227" right="0.27559055118110237" top="0.43307086614173229" bottom="0.43307086614173229" header="0.15748031496062992" footer="0.15748031496062992"/>
  <pageSetup scale="75" firstPageNumber="2" orientation="landscape" useFirstPageNumber="1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A7" zoomScaleNormal="100" workbookViewId="0">
      <selection activeCell="D10" sqref="D10"/>
    </sheetView>
  </sheetViews>
  <sheetFormatPr defaultColWidth="10.6640625" defaultRowHeight="17.25" x14ac:dyDescent="0.3"/>
  <cols>
    <col min="1" max="2" width="10.6640625" style="1"/>
    <col min="3" max="3" width="45" style="1" customWidth="1"/>
    <col min="4" max="5" width="21.1640625" style="1" customWidth="1"/>
    <col min="6" max="6" width="24.6640625" style="1" customWidth="1"/>
    <col min="7" max="7" width="22.1640625" style="1" customWidth="1"/>
    <col min="8" max="8" width="21.5" style="1" customWidth="1"/>
    <col min="9" max="10" width="10.6640625" style="1"/>
    <col min="11" max="11" width="15.33203125" style="1" bestFit="1" customWidth="1"/>
    <col min="12" max="16384" width="10.6640625" style="1"/>
  </cols>
  <sheetData>
    <row r="1" spans="1:11" ht="25.5" customHeight="1" x14ac:dyDescent="0.3">
      <c r="A1" s="39"/>
      <c r="B1" s="39"/>
      <c r="C1" s="39"/>
      <c r="D1" s="39"/>
      <c r="E1" s="39"/>
      <c r="F1" s="39"/>
      <c r="G1" s="37"/>
      <c r="H1" s="40" t="s">
        <v>25</v>
      </c>
    </row>
    <row r="2" spans="1:11" ht="40.5" customHeight="1" x14ac:dyDescent="0.3">
      <c r="A2" s="147" t="s">
        <v>120</v>
      </c>
      <c r="B2" s="147"/>
      <c r="C2" s="147"/>
      <c r="D2" s="147"/>
      <c r="E2" s="147"/>
      <c r="F2" s="147"/>
      <c r="G2" s="147"/>
      <c r="H2" s="147"/>
    </row>
    <row r="3" spans="1:11" x14ac:dyDescent="0.3">
      <c r="A3" s="41"/>
      <c r="B3" s="41"/>
      <c r="C3" s="42"/>
      <c r="D3" s="43"/>
      <c r="E3" s="43"/>
      <c r="F3" s="43"/>
      <c r="G3" s="44"/>
      <c r="H3" s="45" t="s">
        <v>89</v>
      </c>
    </row>
    <row r="4" spans="1:11" ht="44.25" customHeight="1" x14ac:dyDescent="0.3">
      <c r="A4" s="148" t="s">
        <v>73</v>
      </c>
      <c r="B4" s="149"/>
      <c r="C4" s="154" t="s">
        <v>74</v>
      </c>
      <c r="D4" s="157" t="s">
        <v>24</v>
      </c>
      <c r="E4" s="158"/>
      <c r="F4" s="158"/>
      <c r="G4" s="158"/>
      <c r="H4" s="159"/>
    </row>
    <row r="5" spans="1:11" x14ac:dyDescent="0.3">
      <c r="A5" s="150"/>
      <c r="B5" s="151"/>
      <c r="C5" s="155"/>
      <c r="D5" s="160" t="s">
        <v>75</v>
      </c>
      <c r="E5" s="163" t="s">
        <v>3</v>
      </c>
      <c r="F5" s="164"/>
      <c r="G5" s="164"/>
      <c r="H5" s="165"/>
    </row>
    <row r="6" spans="1:11" x14ac:dyDescent="0.3">
      <c r="A6" s="152"/>
      <c r="B6" s="153"/>
      <c r="C6" s="155"/>
      <c r="D6" s="161"/>
      <c r="E6" s="166" t="s">
        <v>76</v>
      </c>
      <c r="F6" s="166" t="s">
        <v>77</v>
      </c>
      <c r="G6" s="166" t="s">
        <v>78</v>
      </c>
      <c r="H6" s="167" t="s">
        <v>79</v>
      </c>
    </row>
    <row r="7" spans="1:11" ht="96" customHeight="1" x14ac:dyDescent="0.3">
      <c r="A7" s="46" t="s">
        <v>37</v>
      </c>
      <c r="B7" s="46" t="s">
        <v>38</v>
      </c>
      <c r="C7" s="156"/>
      <c r="D7" s="162"/>
      <c r="E7" s="166"/>
      <c r="F7" s="166"/>
      <c r="G7" s="166"/>
      <c r="H7" s="167"/>
    </row>
    <row r="8" spans="1:11" s="6" customFormat="1" x14ac:dyDescent="0.3">
      <c r="A8" s="47"/>
      <c r="B8" s="47"/>
      <c r="C8" s="48" t="s">
        <v>29</v>
      </c>
      <c r="D8" s="49">
        <f>D10</f>
        <v>20460.5</v>
      </c>
      <c r="E8" s="49">
        <f t="shared" ref="E8:H8" si="0">E10</f>
        <v>0</v>
      </c>
      <c r="F8" s="49">
        <f t="shared" si="0"/>
        <v>0</v>
      </c>
      <c r="G8" s="49">
        <f t="shared" si="0"/>
        <v>4350</v>
      </c>
      <c r="H8" s="49">
        <f t="shared" si="0"/>
        <v>16110.5</v>
      </c>
    </row>
    <row r="9" spans="1:11" x14ac:dyDescent="0.3">
      <c r="A9" s="46"/>
      <c r="B9" s="46"/>
      <c r="C9" s="50" t="s">
        <v>3</v>
      </c>
      <c r="D9" s="51"/>
      <c r="E9" s="51"/>
      <c r="F9" s="52"/>
      <c r="G9" s="52"/>
      <c r="H9" s="28"/>
    </row>
    <row r="10" spans="1:11" s="6" customFormat="1" ht="34.5" x14ac:dyDescent="0.3">
      <c r="A10" s="53"/>
      <c r="B10" s="54"/>
      <c r="C10" s="54" t="s">
        <v>80</v>
      </c>
      <c r="D10" s="49">
        <f>D12+D13</f>
        <v>20460.5</v>
      </c>
      <c r="E10" s="49">
        <f t="shared" ref="E10:H10" si="1">E12+E13</f>
        <v>0</v>
      </c>
      <c r="F10" s="49">
        <f t="shared" si="1"/>
        <v>0</v>
      </c>
      <c r="G10" s="49">
        <f t="shared" si="1"/>
        <v>4350</v>
      </c>
      <c r="H10" s="49">
        <f t="shared" si="1"/>
        <v>16110.5</v>
      </c>
    </row>
    <row r="11" spans="1:11" x14ac:dyDescent="0.3">
      <c r="A11" s="55"/>
      <c r="B11" s="55"/>
      <c r="C11" s="55" t="s">
        <v>81</v>
      </c>
      <c r="D11" s="56"/>
      <c r="E11" s="56"/>
      <c r="F11" s="57"/>
      <c r="G11" s="57"/>
      <c r="H11" s="58"/>
    </row>
    <row r="12" spans="1:11" ht="51.75" x14ac:dyDescent="0.3">
      <c r="A12" s="59">
        <v>1023</v>
      </c>
      <c r="B12" s="59">
        <v>31001</v>
      </c>
      <c r="C12" s="38" t="s">
        <v>82</v>
      </c>
      <c r="D12" s="30">
        <f>E12+F12+G12+H12</f>
        <v>16110.5</v>
      </c>
      <c r="E12" s="30"/>
      <c r="F12" s="30"/>
      <c r="G12" s="30"/>
      <c r="H12" s="30">
        <f>'Հավելված 3'!I29</f>
        <v>16110.5</v>
      </c>
      <c r="K12" s="60"/>
    </row>
    <row r="13" spans="1:11" ht="51.75" x14ac:dyDescent="0.3">
      <c r="A13" s="59">
        <v>1023</v>
      </c>
      <c r="B13" s="59">
        <v>31003</v>
      </c>
      <c r="C13" s="38" t="s">
        <v>108</v>
      </c>
      <c r="D13" s="30">
        <f>D14</f>
        <v>4350</v>
      </c>
      <c r="E13" s="30">
        <f t="shared" ref="E13:H13" si="2">E14</f>
        <v>0</v>
      </c>
      <c r="F13" s="30">
        <f t="shared" si="2"/>
        <v>0</v>
      </c>
      <c r="G13" s="30">
        <f t="shared" si="2"/>
        <v>4350</v>
      </c>
      <c r="H13" s="30">
        <f t="shared" si="2"/>
        <v>0</v>
      </c>
      <c r="K13" s="60"/>
    </row>
    <row r="14" spans="1:11" ht="224.25" x14ac:dyDescent="0.3">
      <c r="A14" s="59"/>
      <c r="B14" s="59"/>
      <c r="C14" s="38" t="s">
        <v>109</v>
      </c>
      <c r="D14" s="30">
        <f>E14+F14+G14+H14</f>
        <v>4350</v>
      </c>
      <c r="E14" s="30"/>
      <c r="F14" s="30"/>
      <c r="G14" s="30">
        <f>'Հավելված 4'!F17</f>
        <v>4350</v>
      </c>
      <c r="H14" s="30"/>
    </row>
  </sheetData>
  <mergeCells count="10">
    <mergeCell ref="A2:H2"/>
    <mergeCell ref="A4:B6"/>
    <mergeCell ref="C4:C7"/>
    <mergeCell ref="D4:H4"/>
    <mergeCell ref="D5:D7"/>
    <mergeCell ref="E5:H5"/>
    <mergeCell ref="E6:E7"/>
    <mergeCell ref="F6:F7"/>
    <mergeCell ref="G6:G7"/>
    <mergeCell ref="H6:H7"/>
  </mergeCells>
  <pageMargins left="0.70866141732283505" right="0.70866141732283505" top="0.42" bottom="0.48" header="0.24" footer="0.31496062992126"/>
  <pageSetup scale="77" firstPageNumber="4" orientation="landscape" useFirstPageNumber="1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zoomScaleNormal="100" zoomScaleSheetLayoutView="100" workbookViewId="0">
      <selection activeCell="M40" sqref="M40"/>
    </sheetView>
  </sheetViews>
  <sheetFormatPr defaultRowHeight="13.5" x14ac:dyDescent="0.2"/>
  <cols>
    <col min="1" max="1" width="9" style="2" customWidth="1"/>
    <col min="2" max="2" width="9.5" style="2" customWidth="1"/>
    <col min="3" max="3" width="6.83203125" style="2" customWidth="1"/>
    <col min="4" max="4" width="11" style="2" customWidth="1"/>
    <col min="5" max="5" width="10.83203125" style="2" customWidth="1"/>
    <col min="6" max="6" width="71.5" style="2" customWidth="1"/>
    <col min="7" max="7" width="18.1640625" style="2" customWidth="1"/>
    <col min="8" max="8" width="17.1640625" style="2" customWidth="1"/>
    <col min="9" max="9" width="19" style="2" customWidth="1"/>
    <col min="10" max="10" width="19.83203125" style="2" customWidth="1"/>
    <col min="11" max="16384" width="9.33203125" style="2"/>
  </cols>
  <sheetData>
    <row r="1" spans="1:9" ht="16.5" customHeight="1" x14ac:dyDescent="0.2">
      <c r="I1" s="4" t="s">
        <v>27</v>
      </c>
    </row>
    <row r="2" spans="1:9" ht="41.25" customHeight="1" x14ac:dyDescent="0.3">
      <c r="A2" s="168" t="s">
        <v>156</v>
      </c>
      <c r="B2" s="168"/>
      <c r="C2" s="168"/>
      <c r="D2" s="168"/>
      <c r="E2" s="168"/>
      <c r="F2" s="168"/>
      <c r="G2" s="168"/>
      <c r="H2" s="168"/>
      <c r="I2" s="168"/>
    </row>
    <row r="3" spans="1:9" ht="17.25" x14ac:dyDescent="0.3">
      <c r="A3" s="89"/>
      <c r="B3" s="89"/>
      <c r="C3" s="89"/>
      <c r="D3" s="89"/>
      <c r="E3" s="89"/>
      <c r="F3" s="89"/>
      <c r="G3" s="89"/>
      <c r="H3" s="89"/>
      <c r="I3" s="89"/>
    </row>
    <row r="4" spans="1:9" ht="22.5" customHeight="1" x14ac:dyDescent="0.2">
      <c r="I4" s="16" t="s">
        <v>89</v>
      </c>
    </row>
    <row r="5" spans="1:9" ht="58.5" customHeight="1" x14ac:dyDescent="0.2">
      <c r="A5" s="169" t="s">
        <v>14</v>
      </c>
      <c r="B5" s="169"/>
      <c r="C5" s="169"/>
      <c r="D5" s="169" t="s">
        <v>0</v>
      </c>
      <c r="E5" s="169"/>
      <c r="F5" s="169" t="s">
        <v>12</v>
      </c>
      <c r="G5" s="170" t="s">
        <v>34</v>
      </c>
      <c r="H5" s="171"/>
      <c r="I5" s="172"/>
    </row>
    <row r="6" spans="1:9" s="11" customFormat="1" ht="83.25" customHeight="1" x14ac:dyDescent="0.2">
      <c r="A6" s="12" t="s">
        <v>45</v>
      </c>
      <c r="B6" s="12" t="s">
        <v>46</v>
      </c>
      <c r="C6" s="12" t="s">
        <v>47</v>
      </c>
      <c r="D6" s="12" t="s">
        <v>43</v>
      </c>
      <c r="E6" s="12" t="s">
        <v>44</v>
      </c>
      <c r="F6" s="169"/>
      <c r="G6" s="19" t="s">
        <v>66</v>
      </c>
      <c r="H6" s="19" t="s">
        <v>67</v>
      </c>
      <c r="I6" s="19" t="s">
        <v>36</v>
      </c>
    </row>
    <row r="7" spans="1:9" s="11" customFormat="1" ht="16.5" x14ac:dyDescent="0.2">
      <c r="A7" s="90"/>
      <c r="B7" s="90"/>
      <c r="C7" s="90"/>
      <c r="D7" s="90"/>
      <c r="E7" s="90"/>
      <c r="F7" s="7" t="s">
        <v>15</v>
      </c>
      <c r="G7" s="13">
        <f t="shared" ref="G7:I7" si="0">G9</f>
        <v>0</v>
      </c>
      <c r="H7" s="13">
        <f t="shared" si="0"/>
        <v>0</v>
      </c>
      <c r="I7" s="13">
        <f t="shared" si="0"/>
        <v>0</v>
      </c>
    </row>
    <row r="8" spans="1:9" s="11" customFormat="1" ht="16.5" x14ac:dyDescent="0.2">
      <c r="A8" s="90"/>
      <c r="B8" s="90"/>
      <c r="C8" s="90"/>
      <c r="D8" s="90"/>
      <c r="E8" s="90"/>
      <c r="F8" s="7" t="s">
        <v>3</v>
      </c>
      <c r="G8" s="7"/>
      <c r="H8" s="7"/>
      <c r="I8" s="7"/>
    </row>
    <row r="9" spans="1:9" s="11" customFormat="1" ht="33" x14ac:dyDescent="0.2">
      <c r="A9" s="24" t="s">
        <v>4</v>
      </c>
      <c r="B9" s="90"/>
      <c r="C9" s="90"/>
      <c r="D9" s="90"/>
      <c r="E9" s="90"/>
      <c r="F9" s="7" t="s">
        <v>16</v>
      </c>
      <c r="G9" s="13">
        <f t="shared" ref="G9:I9" si="1">G11</f>
        <v>0</v>
      </c>
      <c r="H9" s="13">
        <f t="shared" si="1"/>
        <v>0</v>
      </c>
      <c r="I9" s="13">
        <f t="shared" si="1"/>
        <v>0</v>
      </c>
    </row>
    <row r="10" spans="1:9" s="11" customFormat="1" ht="16.5" x14ac:dyDescent="0.2">
      <c r="A10" s="24"/>
      <c r="B10" s="90"/>
      <c r="C10" s="90"/>
      <c r="D10" s="90"/>
      <c r="E10" s="90"/>
      <c r="F10" s="7" t="s">
        <v>3</v>
      </c>
      <c r="G10" s="7"/>
      <c r="H10" s="7"/>
      <c r="I10" s="7"/>
    </row>
    <row r="11" spans="1:9" s="11" customFormat="1" ht="49.5" x14ac:dyDescent="0.2">
      <c r="A11" s="90"/>
      <c r="B11" s="24" t="s">
        <v>4</v>
      </c>
      <c r="C11" s="90"/>
      <c r="D11" s="90"/>
      <c r="E11" s="90"/>
      <c r="F11" s="7" t="s">
        <v>17</v>
      </c>
      <c r="G11" s="13">
        <f t="shared" ref="G11:I11" si="2">G13</f>
        <v>0</v>
      </c>
      <c r="H11" s="13">
        <f t="shared" si="2"/>
        <v>0</v>
      </c>
      <c r="I11" s="13">
        <f t="shared" si="2"/>
        <v>0</v>
      </c>
    </row>
    <row r="12" spans="1:9" s="11" customFormat="1" ht="16.5" x14ac:dyDescent="0.2">
      <c r="A12" s="90"/>
      <c r="B12" s="24"/>
      <c r="C12" s="90"/>
      <c r="D12" s="90"/>
      <c r="E12" s="90"/>
      <c r="F12" s="7" t="s">
        <v>3</v>
      </c>
      <c r="G12" s="7"/>
      <c r="H12" s="7"/>
      <c r="I12" s="7"/>
    </row>
    <row r="13" spans="1:9" s="11" customFormat="1" ht="16.5" x14ac:dyDescent="0.2">
      <c r="A13" s="90"/>
      <c r="B13" s="90"/>
      <c r="C13" s="24" t="s">
        <v>5</v>
      </c>
      <c r="D13" s="90"/>
      <c r="E13" s="17"/>
      <c r="F13" s="7" t="s">
        <v>18</v>
      </c>
      <c r="G13" s="13">
        <f t="shared" ref="G13:I13" si="3">G15</f>
        <v>0</v>
      </c>
      <c r="H13" s="13">
        <f t="shared" si="3"/>
        <v>0</v>
      </c>
      <c r="I13" s="13">
        <f t="shared" si="3"/>
        <v>0</v>
      </c>
    </row>
    <row r="14" spans="1:9" s="11" customFormat="1" ht="16.5" x14ac:dyDescent="0.2">
      <c r="A14" s="90"/>
      <c r="B14" s="90"/>
      <c r="C14" s="24"/>
      <c r="D14" s="90"/>
      <c r="E14" s="17"/>
      <c r="F14" s="7" t="s">
        <v>3</v>
      </c>
      <c r="G14" s="7"/>
      <c r="H14" s="7"/>
      <c r="I14" s="7"/>
    </row>
    <row r="15" spans="1:9" s="11" customFormat="1" ht="16.5" x14ac:dyDescent="0.2">
      <c r="A15" s="90"/>
      <c r="B15" s="90"/>
      <c r="C15" s="24"/>
      <c r="D15" s="90"/>
      <c r="E15" s="17"/>
      <c r="F15" s="18" t="s">
        <v>20</v>
      </c>
      <c r="G15" s="13">
        <f t="shared" ref="G15:I15" si="4">G16</f>
        <v>0</v>
      </c>
      <c r="H15" s="13">
        <f t="shared" si="4"/>
        <v>0</v>
      </c>
      <c r="I15" s="13">
        <f t="shared" si="4"/>
        <v>0</v>
      </c>
    </row>
    <row r="16" spans="1:9" s="11" customFormat="1" ht="16.5" x14ac:dyDescent="0.2">
      <c r="A16" s="90"/>
      <c r="B16" s="90"/>
      <c r="C16" s="24"/>
      <c r="D16" s="17">
        <v>1023</v>
      </c>
      <c r="E16" s="17"/>
      <c r="F16" s="7" t="s">
        <v>19</v>
      </c>
      <c r="G16" s="13">
        <f t="shared" ref="G16:I16" si="5">G18+G29+G38</f>
        <v>0</v>
      </c>
      <c r="H16" s="13">
        <f t="shared" si="5"/>
        <v>0</v>
      </c>
      <c r="I16" s="13">
        <f t="shared" si="5"/>
        <v>0</v>
      </c>
    </row>
    <row r="17" spans="1:10" s="11" customFormat="1" ht="16.5" x14ac:dyDescent="0.2">
      <c r="A17" s="90"/>
      <c r="B17" s="90"/>
      <c r="C17" s="24"/>
      <c r="D17" s="17"/>
      <c r="E17" s="17"/>
      <c r="F17" s="7" t="s">
        <v>3</v>
      </c>
      <c r="G17" s="5"/>
      <c r="H17" s="5"/>
      <c r="I17" s="5"/>
    </row>
    <row r="18" spans="1:10" s="11" customFormat="1" ht="16.5" x14ac:dyDescent="0.2">
      <c r="A18" s="94"/>
      <c r="B18" s="94"/>
      <c r="C18" s="24"/>
      <c r="D18" s="17"/>
      <c r="E18" s="17" t="s">
        <v>71</v>
      </c>
      <c r="F18" s="7" t="s">
        <v>93</v>
      </c>
      <c r="G18" s="5">
        <f t="shared" ref="G18:I18" si="6">G20</f>
        <v>-20460.5</v>
      </c>
      <c r="H18" s="5">
        <f t="shared" si="6"/>
        <v>-20460.5</v>
      </c>
      <c r="I18" s="5">
        <f t="shared" si="6"/>
        <v>-20460.5</v>
      </c>
      <c r="J18" s="102"/>
    </row>
    <row r="19" spans="1:10" s="11" customFormat="1" ht="16.5" x14ac:dyDescent="0.2">
      <c r="A19" s="94"/>
      <c r="B19" s="94"/>
      <c r="C19" s="24"/>
      <c r="D19" s="17"/>
      <c r="E19" s="17"/>
      <c r="F19" s="7" t="s">
        <v>21</v>
      </c>
      <c r="G19" s="5"/>
      <c r="H19" s="5"/>
      <c r="I19" s="5"/>
      <c r="J19" s="102"/>
    </row>
    <row r="20" spans="1:10" s="11" customFormat="1" ht="16.5" x14ac:dyDescent="0.2">
      <c r="A20" s="94"/>
      <c r="B20" s="94"/>
      <c r="C20" s="24"/>
      <c r="D20" s="17"/>
      <c r="E20" s="17"/>
      <c r="F20" s="7" t="s">
        <v>20</v>
      </c>
      <c r="G20" s="5">
        <f t="shared" ref="G20:I20" si="7">G22</f>
        <v>-20460.5</v>
      </c>
      <c r="H20" s="5">
        <f t="shared" si="7"/>
        <v>-20460.5</v>
      </c>
      <c r="I20" s="5">
        <f t="shared" si="7"/>
        <v>-20460.5</v>
      </c>
      <c r="J20" s="102"/>
    </row>
    <row r="21" spans="1:10" s="11" customFormat="1" ht="33" x14ac:dyDescent="0.2">
      <c r="A21" s="94"/>
      <c r="B21" s="94"/>
      <c r="C21" s="24"/>
      <c r="D21" s="17"/>
      <c r="E21" s="17"/>
      <c r="F21" s="7" t="s">
        <v>22</v>
      </c>
      <c r="G21" s="5"/>
      <c r="H21" s="5"/>
      <c r="I21" s="5"/>
      <c r="J21" s="102"/>
    </row>
    <row r="22" spans="1:10" s="11" customFormat="1" ht="16.5" x14ac:dyDescent="0.2">
      <c r="A22" s="94"/>
      <c r="B22" s="94"/>
      <c r="C22" s="24"/>
      <c r="D22" s="17"/>
      <c r="E22" s="17"/>
      <c r="F22" s="7" t="s">
        <v>23</v>
      </c>
      <c r="G22" s="5">
        <f t="shared" ref="G22:I27" si="8">G23</f>
        <v>-20460.5</v>
      </c>
      <c r="H22" s="5">
        <f t="shared" si="8"/>
        <v>-20460.5</v>
      </c>
      <c r="I22" s="5">
        <f t="shared" si="8"/>
        <v>-20460.5</v>
      </c>
      <c r="J22" s="102"/>
    </row>
    <row r="23" spans="1:10" s="11" customFormat="1" ht="16.5" x14ac:dyDescent="0.2">
      <c r="A23" s="94"/>
      <c r="B23" s="94"/>
      <c r="C23" s="24"/>
      <c r="D23" s="17"/>
      <c r="E23" s="17"/>
      <c r="F23" s="7" t="s">
        <v>95</v>
      </c>
      <c r="G23" s="5">
        <f t="shared" si="8"/>
        <v>-20460.5</v>
      </c>
      <c r="H23" s="5">
        <f t="shared" si="8"/>
        <v>-20460.5</v>
      </c>
      <c r="I23" s="5">
        <f t="shared" si="8"/>
        <v>-20460.5</v>
      </c>
      <c r="J23" s="102"/>
    </row>
    <row r="24" spans="1:10" s="11" customFormat="1" ht="33" x14ac:dyDescent="0.2">
      <c r="A24" s="94"/>
      <c r="B24" s="94"/>
      <c r="C24" s="24"/>
      <c r="D24" s="17"/>
      <c r="E24" s="17"/>
      <c r="F24" s="7" t="s">
        <v>96</v>
      </c>
      <c r="G24" s="5">
        <f t="shared" ref="G24:I24" si="9">G25+G27</f>
        <v>-20460.5</v>
      </c>
      <c r="H24" s="5">
        <f t="shared" si="9"/>
        <v>-20460.5</v>
      </c>
      <c r="I24" s="5">
        <f t="shared" si="9"/>
        <v>-20460.5</v>
      </c>
      <c r="J24" s="102"/>
    </row>
    <row r="25" spans="1:10" s="11" customFormat="1" ht="19.5" customHeight="1" x14ac:dyDescent="0.2">
      <c r="A25" s="100"/>
      <c r="B25" s="100"/>
      <c r="C25" s="24"/>
      <c r="D25" s="17"/>
      <c r="E25" s="17"/>
      <c r="F25" s="7" t="s">
        <v>122</v>
      </c>
      <c r="G25" s="5">
        <f t="shared" ref="G25:I25" si="10">G26</f>
        <v>-20460.5</v>
      </c>
      <c r="H25" s="5">
        <f t="shared" si="10"/>
        <v>-20460.5</v>
      </c>
      <c r="I25" s="5">
        <f t="shared" si="10"/>
        <v>0</v>
      </c>
      <c r="J25" s="102"/>
    </row>
    <row r="26" spans="1:10" s="11" customFormat="1" ht="20.25" customHeight="1" x14ac:dyDescent="0.2">
      <c r="A26" s="100"/>
      <c r="B26" s="100"/>
      <c r="C26" s="24"/>
      <c r="D26" s="17"/>
      <c r="E26" s="17"/>
      <c r="F26" s="7" t="s">
        <v>123</v>
      </c>
      <c r="G26" s="5">
        <v>-20460.5</v>
      </c>
      <c r="H26" s="5">
        <v>-20460.5</v>
      </c>
      <c r="I26" s="5">
        <v>0</v>
      </c>
      <c r="J26" s="102"/>
    </row>
    <row r="27" spans="1:10" s="11" customFormat="1" ht="17.25" customHeight="1" x14ac:dyDescent="0.2">
      <c r="A27" s="94"/>
      <c r="B27" s="94"/>
      <c r="C27" s="24"/>
      <c r="D27" s="17"/>
      <c r="E27" s="17"/>
      <c r="F27" s="7" t="s">
        <v>104</v>
      </c>
      <c r="G27" s="5">
        <f t="shared" si="8"/>
        <v>0</v>
      </c>
      <c r="H27" s="5">
        <f t="shared" si="8"/>
        <v>0</v>
      </c>
      <c r="I27" s="5">
        <f t="shared" si="8"/>
        <v>-20460.5</v>
      </c>
      <c r="J27" s="102"/>
    </row>
    <row r="28" spans="1:10" s="11" customFormat="1" ht="18.75" customHeight="1" x14ac:dyDescent="0.2">
      <c r="A28" s="94"/>
      <c r="B28" s="94"/>
      <c r="C28" s="24"/>
      <c r="D28" s="17"/>
      <c r="E28" s="17"/>
      <c r="F28" s="7" t="s">
        <v>105</v>
      </c>
      <c r="G28" s="5">
        <v>0</v>
      </c>
      <c r="H28" s="5">
        <v>0</v>
      </c>
      <c r="I28" s="5">
        <v>-20460.5</v>
      </c>
      <c r="J28" s="102"/>
    </row>
    <row r="29" spans="1:10" s="11" customFormat="1" ht="33" x14ac:dyDescent="0.2">
      <c r="A29" s="24"/>
      <c r="B29" s="24"/>
      <c r="C29" s="24"/>
      <c r="D29" s="24"/>
      <c r="E29" s="25" t="s">
        <v>53</v>
      </c>
      <c r="F29" s="7" t="s">
        <v>50</v>
      </c>
      <c r="G29" s="23">
        <f>G31</f>
        <v>16110.5</v>
      </c>
      <c r="H29" s="23">
        <f>H31</f>
        <v>16110.5</v>
      </c>
      <c r="I29" s="23">
        <f>I31</f>
        <v>16110.5</v>
      </c>
      <c r="J29" s="102"/>
    </row>
    <row r="30" spans="1:10" s="11" customFormat="1" ht="16.5" x14ac:dyDescent="0.2">
      <c r="A30" s="26"/>
      <c r="B30" s="27"/>
      <c r="C30" s="27"/>
      <c r="D30" s="25"/>
      <c r="E30" s="25"/>
      <c r="F30" s="9" t="s">
        <v>21</v>
      </c>
      <c r="G30" s="91"/>
      <c r="H30" s="91"/>
      <c r="I30" s="91"/>
      <c r="J30" s="102"/>
    </row>
    <row r="31" spans="1:10" s="11" customFormat="1" ht="17.25" customHeight="1" x14ac:dyDescent="0.2">
      <c r="A31" s="26"/>
      <c r="B31" s="27"/>
      <c r="C31" s="27"/>
      <c r="D31" s="25"/>
      <c r="E31" s="25"/>
      <c r="F31" s="15" t="s">
        <v>20</v>
      </c>
      <c r="G31" s="23">
        <f>G33</f>
        <v>16110.5</v>
      </c>
      <c r="H31" s="23">
        <f>H33</f>
        <v>16110.5</v>
      </c>
      <c r="I31" s="23">
        <f>I33</f>
        <v>16110.5</v>
      </c>
      <c r="J31" s="102"/>
    </row>
    <row r="32" spans="1:10" s="11" customFormat="1" ht="33" x14ac:dyDescent="0.2">
      <c r="A32" s="26"/>
      <c r="B32" s="27"/>
      <c r="C32" s="27"/>
      <c r="D32" s="25"/>
      <c r="E32" s="25"/>
      <c r="F32" s="15" t="s">
        <v>22</v>
      </c>
      <c r="G32" s="14"/>
      <c r="H32" s="14"/>
      <c r="I32" s="14"/>
      <c r="J32" s="102"/>
    </row>
    <row r="33" spans="1:10" s="11" customFormat="1" ht="16.5" x14ac:dyDescent="0.2">
      <c r="A33" s="26"/>
      <c r="B33" s="27"/>
      <c r="C33" s="27"/>
      <c r="D33" s="25"/>
      <c r="E33" s="25"/>
      <c r="F33" s="15" t="s">
        <v>23</v>
      </c>
      <c r="G33" s="8">
        <f t="shared" ref="G33:I36" si="11">G34</f>
        <v>16110.5</v>
      </c>
      <c r="H33" s="8">
        <f t="shared" si="11"/>
        <v>16110.5</v>
      </c>
      <c r="I33" s="8">
        <f t="shared" si="11"/>
        <v>16110.5</v>
      </c>
      <c r="J33" s="102"/>
    </row>
    <row r="34" spans="1:10" s="11" customFormat="1" ht="16.5" x14ac:dyDescent="0.2">
      <c r="A34" s="26"/>
      <c r="B34" s="27"/>
      <c r="C34" s="27"/>
      <c r="D34" s="25"/>
      <c r="E34" s="25"/>
      <c r="F34" s="15" t="s">
        <v>54</v>
      </c>
      <c r="G34" s="8">
        <f t="shared" si="11"/>
        <v>16110.5</v>
      </c>
      <c r="H34" s="8">
        <f t="shared" si="11"/>
        <v>16110.5</v>
      </c>
      <c r="I34" s="8">
        <f t="shared" si="11"/>
        <v>16110.5</v>
      </c>
      <c r="J34" s="102"/>
    </row>
    <row r="35" spans="1:10" s="11" customFormat="1" ht="16.5" x14ac:dyDescent="0.2">
      <c r="A35" s="26"/>
      <c r="B35" s="27"/>
      <c r="C35" s="27"/>
      <c r="D35" s="25"/>
      <c r="E35" s="25"/>
      <c r="F35" s="15" t="s">
        <v>55</v>
      </c>
      <c r="G35" s="8">
        <f t="shared" si="11"/>
        <v>16110.5</v>
      </c>
      <c r="H35" s="8">
        <f t="shared" si="11"/>
        <v>16110.5</v>
      </c>
      <c r="I35" s="8">
        <f t="shared" si="11"/>
        <v>16110.5</v>
      </c>
      <c r="J35" s="102"/>
    </row>
    <row r="36" spans="1:10" s="11" customFormat="1" ht="18" customHeight="1" x14ac:dyDescent="0.2">
      <c r="A36" s="26"/>
      <c r="B36" s="27"/>
      <c r="C36" s="27"/>
      <c r="D36" s="25"/>
      <c r="E36" s="25"/>
      <c r="F36" s="93" t="s">
        <v>157</v>
      </c>
      <c r="G36" s="8">
        <f t="shared" si="11"/>
        <v>16110.5</v>
      </c>
      <c r="H36" s="8">
        <f t="shared" si="11"/>
        <v>16110.5</v>
      </c>
      <c r="I36" s="8">
        <f t="shared" si="11"/>
        <v>16110.5</v>
      </c>
      <c r="J36" s="102"/>
    </row>
    <row r="37" spans="1:10" s="11" customFormat="1" ht="16.5" x14ac:dyDescent="0.2">
      <c r="A37" s="26"/>
      <c r="B37" s="27"/>
      <c r="C37" s="27"/>
      <c r="D37" s="25"/>
      <c r="E37" s="25"/>
      <c r="F37" s="15" t="s">
        <v>90</v>
      </c>
      <c r="G37" s="8">
        <v>16110.5</v>
      </c>
      <c r="H37" s="8">
        <v>16110.5</v>
      </c>
      <c r="I37" s="8">
        <v>16110.5</v>
      </c>
      <c r="J37" s="102"/>
    </row>
    <row r="38" spans="1:10" ht="37.5" customHeight="1" x14ac:dyDescent="0.2">
      <c r="A38" s="24"/>
      <c r="B38" s="24"/>
      <c r="C38" s="24"/>
      <c r="D38" s="24"/>
      <c r="E38" s="25">
        <v>31003</v>
      </c>
      <c r="F38" s="7" t="s">
        <v>110</v>
      </c>
      <c r="G38" s="23">
        <f t="shared" ref="G38:I38" si="12">G40</f>
        <v>4350</v>
      </c>
      <c r="H38" s="23">
        <f t="shared" si="12"/>
        <v>4350</v>
      </c>
      <c r="I38" s="23">
        <f t="shared" si="12"/>
        <v>4350</v>
      </c>
      <c r="J38" s="102"/>
    </row>
    <row r="39" spans="1:10" ht="16.5" x14ac:dyDescent="0.2">
      <c r="A39" s="26"/>
      <c r="B39" s="27"/>
      <c r="C39" s="27"/>
      <c r="D39" s="25"/>
      <c r="E39" s="25"/>
      <c r="F39" s="9" t="s">
        <v>21</v>
      </c>
      <c r="G39" s="91"/>
      <c r="H39" s="91"/>
      <c r="I39" s="91"/>
      <c r="J39" s="102"/>
    </row>
    <row r="40" spans="1:10" ht="21.75" customHeight="1" x14ac:dyDescent="0.2">
      <c r="A40" s="26"/>
      <c r="B40" s="27"/>
      <c r="C40" s="27"/>
      <c r="D40" s="25"/>
      <c r="E40" s="25"/>
      <c r="F40" s="15" t="s">
        <v>20</v>
      </c>
      <c r="G40" s="23">
        <f t="shared" ref="G40:I40" si="13">G42</f>
        <v>4350</v>
      </c>
      <c r="H40" s="23">
        <f t="shared" si="13"/>
        <v>4350</v>
      </c>
      <c r="I40" s="23">
        <f t="shared" si="13"/>
        <v>4350</v>
      </c>
      <c r="J40" s="102"/>
    </row>
    <row r="41" spans="1:10" ht="33" x14ac:dyDescent="0.2">
      <c r="A41" s="26"/>
      <c r="B41" s="27"/>
      <c r="C41" s="27"/>
      <c r="D41" s="25"/>
      <c r="E41" s="25"/>
      <c r="F41" s="15" t="s">
        <v>22</v>
      </c>
      <c r="G41" s="14"/>
      <c r="H41" s="14"/>
      <c r="I41" s="14"/>
      <c r="J41" s="102"/>
    </row>
    <row r="42" spans="1:10" ht="16.5" x14ac:dyDescent="0.2">
      <c r="A42" s="26"/>
      <c r="B42" s="27"/>
      <c r="C42" s="27"/>
      <c r="D42" s="25"/>
      <c r="E42" s="25"/>
      <c r="F42" s="15" t="s">
        <v>23</v>
      </c>
      <c r="G42" s="8">
        <f t="shared" ref="G42:I45" si="14">G43</f>
        <v>4350</v>
      </c>
      <c r="H42" s="8">
        <f t="shared" si="14"/>
        <v>4350</v>
      </c>
      <c r="I42" s="8">
        <f t="shared" si="14"/>
        <v>4350</v>
      </c>
      <c r="J42" s="102"/>
    </row>
    <row r="43" spans="1:10" ht="16.5" x14ac:dyDescent="0.2">
      <c r="A43" s="26"/>
      <c r="B43" s="27"/>
      <c r="C43" s="27"/>
      <c r="D43" s="25"/>
      <c r="E43" s="25"/>
      <c r="F43" s="15" t="s">
        <v>54</v>
      </c>
      <c r="G43" s="8">
        <f t="shared" si="14"/>
        <v>4350</v>
      </c>
      <c r="H43" s="8">
        <f t="shared" si="14"/>
        <v>4350</v>
      </c>
      <c r="I43" s="8">
        <f t="shared" si="14"/>
        <v>4350</v>
      </c>
      <c r="J43" s="102"/>
    </row>
    <row r="44" spans="1:10" ht="21" customHeight="1" x14ac:dyDescent="0.2">
      <c r="A44" s="26"/>
      <c r="B44" s="27"/>
      <c r="C44" s="27"/>
      <c r="D44" s="25"/>
      <c r="E44" s="25"/>
      <c r="F44" s="15" t="s">
        <v>55</v>
      </c>
      <c r="G44" s="8">
        <f t="shared" si="14"/>
        <v>4350</v>
      </c>
      <c r="H44" s="8">
        <f t="shared" si="14"/>
        <v>4350</v>
      </c>
      <c r="I44" s="8">
        <f t="shared" si="14"/>
        <v>4350</v>
      </c>
      <c r="J44" s="102"/>
    </row>
    <row r="45" spans="1:10" ht="16.5" x14ac:dyDescent="0.2">
      <c r="A45" s="26"/>
      <c r="B45" s="27"/>
      <c r="C45" s="27"/>
      <c r="D45" s="25"/>
      <c r="E45" s="25"/>
      <c r="F45" s="15" t="s">
        <v>69</v>
      </c>
      <c r="G45" s="8">
        <f t="shared" si="14"/>
        <v>4350</v>
      </c>
      <c r="H45" s="8">
        <f t="shared" si="14"/>
        <v>4350</v>
      </c>
      <c r="I45" s="8">
        <f t="shared" si="14"/>
        <v>4350</v>
      </c>
      <c r="J45" s="102"/>
    </row>
    <row r="46" spans="1:10" ht="18.75" customHeight="1" x14ac:dyDescent="0.2">
      <c r="A46" s="26"/>
      <c r="B46" s="27"/>
      <c r="C46" s="27"/>
      <c r="D46" s="25"/>
      <c r="E46" s="25"/>
      <c r="F46" s="15" t="s">
        <v>111</v>
      </c>
      <c r="G46" s="8">
        <v>4350</v>
      </c>
      <c r="H46" s="8">
        <f>'Հավելված 4'!E17</f>
        <v>4350</v>
      </c>
      <c r="I46" s="8">
        <f>'Հավելված 4'!F17</f>
        <v>4350</v>
      </c>
      <c r="J46" s="102"/>
    </row>
  </sheetData>
  <mergeCells count="5">
    <mergeCell ref="A2:I2"/>
    <mergeCell ref="A5:C5"/>
    <mergeCell ref="D5:E5"/>
    <mergeCell ref="F5:F6"/>
    <mergeCell ref="G5:I5"/>
  </mergeCells>
  <pageMargins left="0.59" right="0.23622047244094499" top="0.47244094488188998" bottom="0.511811023622047" header="0.31496062992126" footer="0.31496062992126"/>
  <pageSetup paperSize="9" scale="75" firstPageNumber="5" orientation="landscape" useFirstPageNumber="1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opLeftCell="A4" zoomScaleNormal="100" workbookViewId="0">
      <selection activeCell="H9" sqref="H9"/>
    </sheetView>
  </sheetViews>
  <sheetFormatPr defaultColWidth="10.6640625" defaultRowHeight="17.25" x14ac:dyDescent="0.3"/>
  <cols>
    <col min="1" max="1" width="14.1640625" style="1" customWidth="1"/>
    <col min="2" max="2" width="18" style="1" customWidth="1"/>
    <col min="3" max="3" width="57.83203125" style="1" customWidth="1"/>
    <col min="4" max="4" width="21" style="1" customWidth="1"/>
    <col min="5" max="5" width="19.1640625" style="1" customWidth="1"/>
    <col min="6" max="6" width="16.6640625" style="1" customWidth="1"/>
    <col min="7" max="7" width="18.5" style="1" customWidth="1"/>
    <col min="8" max="8" width="14" style="1" bestFit="1" customWidth="1"/>
    <col min="9" max="16384" width="10.6640625" style="1"/>
  </cols>
  <sheetData>
    <row r="1" spans="1:10" ht="27.75" customHeight="1" x14ac:dyDescent="0.3">
      <c r="F1" s="40" t="s">
        <v>83</v>
      </c>
    </row>
    <row r="2" spans="1:10" ht="42" customHeight="1" x14ac:dyDescent="0.3">
      <c r="A2" s="147" t="s">
        <v>121</v>
      </c>
      <c r="B2" s="147"/>
      <c r="C2" s="147"/>
      <c r="D2" s="147"/>
      <c r="E2" s="147"/>
      <c r="F2" s="147"/>
    </row>
    <row r="3" spans="1:10" x14ac:dyDescent="0.3">
      <c r="B3" s="36"/>
      <c r="C3" s="36"/>
      <c r="D3" s="36"/>
      <c r="E3" s="36"/>
      <c r="F3" s="45" t="s">
        <v>89</v>
      </c>
    </row>
    <row r="4" spans="1:10" ht="45.75" customHeight="1" x14ac:dyDescent="0.3">
      <c r="A4" s="173" t="s">
        <v>0</v>
      </c>
      <c r="B4" s="174"/>
      <c r="C4" s="175" t="s">
        <v>84</v>
      </c>
      <c r="D4" s="177" t="s">
        <v>24</v>
      </c>
      <c r="E4" s="178"/>
      <c r="F4" s="179"/>
    </row>
    <row r="5" spans="1:10" ht="57" customHeight="1" x14ac:dyDescent="0.3">
      <c r="A5" s="82" t="s">
        <v>85</v>
      </c>
      <c r="B5" s="82" t="s">
        <v>86</v>
      </c>
      <c r="C5" s="176"/>
      <c r="D5" s="83" t="s">
        <v>66</v>
      </c>
      <c r="E5" s="83" t="s">
        <v>67</v>
      </c>
      <c r="F5" s="88" t="s">
        <v>36</v>
      </c>
    </row>
    <row r="6" spans="1:10" s="6" customFormat="1" x14ac:dyDescent="0.3">
      <c r="A6" s="68"/>
      <c r="B6" s="68"/>
      <c r="C6" s="84" t="s">
        <v>29</v>
      </c>
      <c r="D6" s="85">
        <f t="shared" ref="D6:F6" si="0">D8</f>
        <v>20460.5</v>
      </c>
      <c r="E6" s="85">
        <f t="shared" si="0"/>
        <v>20460.5</v>
      </c>
      <c r="F6" s="85">
        <f t="shared" si="0"/>
        <v>20460.5</v>
      </c>
      <c r="G6" s="86"/>
      <c r="H6" s="86"/>
      <c r="I6" s="86"/>
      <c r="J6" s="86"/>
    </row>
    <row r="7" spans="1:10" x14ac:dyDescent="0.3">
      <c r="A7" s="82"/>
      <c r="B7" s="82"/>
      <c r="C7" s="87" t="s">
        <v>3</v>
      </c>
      <c r="D7" s="87"/>
      <c r="E7" s="87"/>
      <c r="F7" s="88"/>
    </row>
    <row r="8" spans="1:10" x14ac:dyDescent="0.3">
      <c r="A8" s="80"/>
      <c r="B8" s="81"/>
      <c r="C8" s="81" t="s">
        <v>80</v>
      </c>
      <c r="D8" s="30">
        <f t="shared" ref="D8:F8" si="1">D10+D13</f>
        <v>20460.5</v>
      </c>
      <c r="E8" s="30">
        <f t="shared" si="1"/>
        <v>20460.5</v>
      </c>
      <c r="F8" s="30">
        <f t="shared" si="1"/>
        <v>20460.5</v>
      </c>
    </row>
    <row r="9" spans="1:10" x14ac:dyDescent="0.3">
      <c r="A9" s="80"/>
      <c r="B9" s="80"/>
      <c r="C9" s="80" t="s">
        <v>81</v>
      </c>
      <c r="D9" s="80"/>
      <c r="E9" s="80"/>
      <c r="F9" s="80"/>
    </row>
    <row r="10" spans="1:10" ht="51.75" x14ac:dyDescent="0.3">
      <c r="A10" s="80">
        <v>1023</v>
      </c>
      <c r="B10" s="80">
        <v>31001</v>
      </c>
      <c r="C10" s="38" t="s">
        <v>82</v>
      </c>
      <c r="D10" s="30">
        <f t="shared" ref="D10:F10" si="2">D12</f>
        <v>16110.5</v>
      </c>
      <c r="E10" s="30">
        <f t="shared" si="2"/>
        <v>16110.5</v>
      </c>
      <c r="F10" s="30">
        <f t="shared" si="2"/>
        <v>16110.5</v>
      </c>
    </row>
    <row r="11" spans="1:10" ht="21.75" customHeight="1" x14ac:dyDescent="0.3">
      <c r="A11" s="80"/>
      <c r="B11" s="80"/>
      <c r="C11" s="80" t="s">
        <v>87</v>
      </c>
      <c r="D11" s="80"/>
      <c r="E11" s="80"/>
      <c r="F11" s="80"/>
    </row>
    <row r="12" spans="1:10" ht="24.75" customHeight="1" x14ac:dyDescent="0.3">
      <c r="A12" s="80"/>
      <c r="B12" s="80"/>
      <c r="C12" s="38" t="s">
        <v>1</v>
      </c>
      <c r="D12" s="30">
        <f>'Հավելված 3'!G29</f>
        <v>16110.5</v>
      </c>
      <c r="E12" s="30">
        <f>'Հավելված 3'!H29</f>
        <v>16110.5</v>
      </c>
      <c r="F12" s="30">
        <f>'Հավելված 3'!I29</f>
        <v>16110.5</v>
      </c>
    </row>
    <row r="13" spans="1:10" ht="34.5" x14ac:dyDescent="0.3">
      <c r="A13" s="80">
        <v>1023</v>
      </c>
      <c r="B13" s="80">
        <v>31003</v>
      </c>
      <c r="C13" s="38" t="s">
        <v>108</v>
      </c>
      <c r="D13" s="30">
        <f t="shared" ref="D13:F13" si="3">D15</f>
        <v>4350</v>
      </c>
      <c r="E13" s="30">
        <f t="shared" si="3"/>
        <v>4350</v>
      </c>
      <c r="F13" s="30">
        <f t="shared" si="3"/>
        <v>4350</v>
      </c>
    </row>
    <row r="14" spans="1:10" x14ac:dyDescent="0.3">
      <c r="A14" s="80"/>
      <c r="B14" s="80"/>
      <c r="C14" s="80" t="s">
        <v>87</v>
      </c>
      <c r="D14" s="80"/>
      <c r="E14" s="80"/>
      <c r="F14" s="80"/>
    </row>
    <row r="15" spans="1:10" ht="24.75" customHeight="1" x14ac:dyDescent="0.3">
      <c r="A15" s="80"/>
      <c r="B15" s="80"/>
      <c r="C15" s="38" t="s">
        <v>1</v>
      </c>
      <c r="D15" s="30">
        <f t="shared" ref="D15:F15" si="4">D17</f>
        <v>4350</v>
      </c>
      <c r="E15" s="30">
        <f t="shared" si="4"/>
        <v>4350</v>
      </c>
      <c r="F15" s="30">
        <f t="shared" si="4"/>
        <v>4350</v>
      </c>
    </row>
    <row r="16" spans="1:10" ht="28.5" customHeight="1" x14ac:dyDescent="0.3">
      <c r="A16" s="80"/>
      <c r="B16" s="80"/>
      <c r="C16" s="38" t="s">
        <v>112</v>
      </c>
      <c r="D16" s="30"/>
      <c r="E16" s="30"/>
      <c r="F16" s="30"/>
    </row>
    <row r="17" spans="1:7" ht="172.5" x14ac:dyDescent="0.3">
      <c r="A17" s="80"/>
      <c r="B17" s="80"/>
      <c r="C17" s="93" t="s">
        <v>109</v>
      </c>
      <c r="D17" s="30">
        <v>4350</v>
      </c>
      <c r="E17" s="30">
        <v>4350</v>
      </c>
      <c r="F17" s="30">
        <v>4350</v>
      </c>
      <c r="G17" s="21"/>
    </row>
  </sheetData>
  <mergeCells count="4">
    <mergeCell ref="A2:F2"/>
    <mergeCell ref="A4:B4"/>
    <mergeCell ref="C4:C5"/>
    <mergeCell ref="D4:F4"/>
  </mergeCells>
  <pageMargins left="0.70866141732283505" right="0.42" top="0.44" bottom="0.6" header="0.24" footer="0.31496062992126"/>
  <pageSetup scale="80" firstPageNumber="7" orientation="landscape" useFirstPageNumber="1" r:id="rId1"/>
  <headerFooter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7"/>
  <sheetViews>
    <sheetView topLeftCell="A2" zoomScaleNormal="100" zoomScaleSheetLayoutView="100" workbookViewId="0">
      <selection activeCell="J17" sqref="J17"/>
    </sheetView>
  </sheetViews>
  <sheetFormatPr defaultColWidth="10.6640625" defaultRowHeight="17.25" x14ac:dyDescent="0.3"/>
  <cols>
    <col min="1" max="1" width="48.83203125" style="112" customWidth="1"/>
    <col min="2" max="2" width="72.5" style="112" customWidth="1"/>
    <col min="3" max="3" width="16.83203125" style="112" customWidth="1"/>
    <col min="4" max="4" width="17" style="112" customWidth="1"/>
    <col min="5" max="5" width="19.33203125" style="112" customWidth="1"/>
    <col min="6" max="6" width="14.83203125" style="112" bestFit="1" customWidth="1"/>
    <col min="7" max="7" width="15.33203125" style="112" bestFit="1" customWidth="1"/>
    <col min="8" max="16384" width="10.6640625" style="112"/>
  </cols>
  <sheetData>
    <row r="1" spans="1:14" x14ac:dyDescent="0.3">
      <c r="E1" s="31" t="s">
        <v>88</v>
      </c>
    </row>
    <row r="2" spans="1:14" x14ac:dyDescent="0.3">
      <c r="E2" s="31" t="s">
        <v>48</v>
      </c>
    </row>
    <row r="3" spans="1:14" ht="53.25" customHeight="1" x14ac:dyDescent="0.3">
      <c r="A3" s="187" t="s">
        <v>158</v>
      </c>
      <c r="B3" s="187"/>
      <c r="C3" s="187"/>
      <c r="D3" s="187"/>
      <c r="E3" s="187"/>
    </row>
    <row r="4" spans="1:14" ht="18.75" customHeight="1" x14ac:dyDescent="0.3"/>
    <row r="5" spans="1:14" x14ac:dyDescent="0.3">
      <c r="A5" s="188" t="s">
        <v>1</v>
      </c>
      <c r="B5" s="188"/>
      <c r="C5" s="188"/>
      <c r="D5" s="188"/>
      <c r="E5" s="188"/>
    </row>
    <row r="6" spans="1:14" ht="11.25" customHeight="1" x14ac:dyDescent="0.3"/>
    <row r="7" spans="1:14" x14ac:dyDescent="0.3">
      <c r="A7" s="185" t="s">
        <v>6</v>
      </c>
      <c r="B7" s="185"/>
      <c r="C7" s="186"/>
      <c r="D7" s="186"/>
      <c r="E7" s="185"/>
    </row>
    <row r="9" spans="1:14" x14ac:dyDescent="0.3">
      <c r="A9" s="113" t="s">
        <v>7</v>
      </c>
      <c r="B9" s="113" t="s">
        <v>8</v>
      </c>
      <c r="C9" s="34"/>
      <c r="D9" s="34"/>
    </row>
    <row r="10" spans="1:14" x14ac:dyDescent="0.3">
      <c r="A10" s="114">
        <v>1023</v>
      </c>
      <c r="B10" s="32" t="s">
        <v>2</v>
      </c>
      <c r="C10" s="33"/>
      <c r="D10" s="33"/>
    </row>
    <row r="11" spans="1:14" x14ac:dyDescent="0.3">
      <c r="A11" s="115"/>
    </row>
    <row r="12" spans="1:14" x14ac:dyDescent="0.3">
      <c r="A12" s="34" t="s">
        <v>9</v>
      </c>
      <c r="I12" s="116"/>
      <c r="J12" s="116"/>
      <c r="K12" s="116"/>
      <c r="L12" s="116"/>
      <c r="M12" s="116"/>
      <c r="N12" s="116"/>
    </row>
    <row r="13" spans="1:14" x14ac:dyDescent="0.3">
      <c r="A13" s="34"/>
    </row>
    <row r="14" spans="1:14" ht="54" customHeight="1" x14ac:dyDescent="0.3">
      <c r="A14" s="117" t="s">
        <v>97</v>
      </c>
      <c r="B14" s="29">
        <v>1023</v>
      </c>
      <c r="C14" s="180" t="s">
        <v>35</v>
      </c>
      <c r="D14" s="181"/>
      <c r="E14" s="182"/>
    </row>
    <row r="15" spans="1:14" ht="41.25" customHeight="1" x14ac:dyDescent="0.3">
      <c r="A15" s="58" t="s">
        <v>98</v>
      </c>
      <c r="B15" s="93">
        <v>11001</v>
      </c>
      <c r="C15" s="59" t="s">
        <v>66</v>
      </c>
      <c r="D15" s="59" t="s">
        <v>67</v>
      </c>
      <c r="E15" s="59" t="s">
        <v>36</v>
      </c>
    </row>
    <row r="16" spans="1:14" ht="41.25" customHeight="1" x14ac:dyDescent="0.3">
      <c r="A16" s="58" t="s">
        <v>10</v>
      </c>
      <c r="B16" s="29" t="s">
        <v>99</v>
      </c>
      <c r="C16" s="29"/>
      <c r="D16" s="29"/>
      <c r="E16" s="117"/>
      <c r="H16" s="116"/>
      <c r="I16" s="116"/>
      <c r="J16" s="116"/>
      <c r="K16" s="116"/>
    </row>
    <row r="17" spans="1:10" ht="80.25" customHeight="1" x14ac:dyDescent="0.3">
      <c r="A17" s="58" t="s">
        <v>100</v>
      </c>
      <c r="B17" s="58" t="s">
        <v>101</v>
      </c>
      <c r="C17" s="58"/>
      <c r="D17" s="58"/>
      <c r="E17" s="117"/>
      <c r="G17" s="116"/>
      <c r="H17" s="116"/>
      <c r="I17" s="116"/>
      <c r="J17" s="116"/>
    </row>
    <row r="18" spans="1:10" ht="42" customHeight="1" x14ac:dyDescent="0.3">
      <c r="A18" s="58" t="s">
        <v>102</v>
      </c>
      <c r="B18" s="58" t="s">
        <v>26</v>
      </c>
      <c r="C18" s="58"/>
      <c r="D18" s="58"/>
      <c r="E18" s="117"/>
    </row>
    <row r="19" spans="1:10" ht="34.5" x14ac:dyDescent="0.3">
      <c r="A19" s="58" t="s">
        <v>103</v>
      </c>
      <c r="B19" s="58" t="s">
        <v>1</v>
      </c>
      <c r="C19" s="58"/>
      <c r="D19" s="58"/>
      <c r="E19" s="117"/>
    </row>
    <row r="20" spans="1:10" ht="24" customHeight="1" x14ac:dyDescent="0.3">
      <c r="A20" s="180" t="s">
        <v>11</v>
      </c>
      <c r="B20" s="182"/>
      <c r="C20" s="95"/>
      <c r="D20" s="95"/>
      <c r="E20" s="95"/>
    </row>
    <row r="21" spans="1:10" ht="23.25" customHeight="1" x14ac:dyDescent="0.3">
      <c r="A21" s="118" t="s">
        <v>13</v>
      </c>
      <c r="B21" s="119"/>
      <c r="C21" s="30">
        <f>'Հավելված 3'!G18</f>
        <v>-20460.5</v>
      </c>
      <c r="D21" s="30">
        <f>'Հավելված 3'!H18</f>
        <v>-20460.5</v>
      </c>
      <c r="E21" s="30">
        <f>'Հավելված 3'!I18</f>
        <v>-20460.5</v>
      </c>
    </row>
    <row r="22" spans="1:10" x14ac:dyDescent="0.3">
      <c r="A22" s="115"/>
      <c r="E22" s="35"/>
    </row>
    <row r="23" spans="1:10" ht="59.25" customHeight="1" x14ac:dyDescent="0.3">
      <c r="A23" s="117" t="s">
        <v>60</v>
      </c>
      <c r="B23" s="29">
        <v>1023</v>
      </c>
      <c r="C23" s="180" t="s">
        <v>24</v>
      </c>
      <c r="D23" s="181"/>
      <c r="E23" s="182"/>
    </row>
    <row r="24" spans="1:10" ht="41.25" customHeight="1" x14ac:dyDescent="0.3">
      <c r="A24" s="58" t="s">
        <v>61</v>
      </c>
      <c r="B24" s="93">
        <v>31001</v>
      </c>
      <c r="C24" s="59" t="s">
        <v>66</v>
      </c>
      <c r="D24" s="59" t="s">
        <v>67</v>
      </c>
      <c r="E24" s="59" t="s">
        <v>36</v>
      </c>
    </row>
    <row r="25" spans="1:10" ht="41.25" customHeight="1" x14ac:dyDescent="0.3">
      <c r="A25" s="58" t="s">
        <v>62</v>
      </c>
      <c r="B25" s="29" t="s">
        <v>56</v>
      </c>
      <c r="C25" s="29"/>
      <c r="D25" s="29"/>
      <c r="E25" s="117"/>
    </row>
    <row r="26" spans="1:10" ht="53.25" customHeight="1" x14ac:dyDescent="0.3">
      <c r="A26" s="58" t="s">
        <v>63</v>
      </c>
      <c r="B26" s="58" t="s">
        <v>57</v>
      </c>
      <c r="C26" s="58"/>
      <c r="D26" s="58"/>
      <c r="E26" s="117"/>
      <c r="G26" s="116"/>
      <c r="H26" s="116"/>
      <c r="I26" s="116"/>
      <c r="J26" s="116"/>
    </row>
    <row r="27" spans="1:10" ht="42" customHeight="1" x14ac:dyDescent="0.3">
      <c r="A27" s="58" t="s">
        <v>64</v>
      </c>
      <c r="B27" s="58" t="s">
        <v>58</v>
      </c>
      <c r="C27" s="58"/>
      <c r="D27" s="58"/>
      <c r="E27" s="117"/>
    </row>
    <row r="28" spans="1:10" ht="34.5" x14ac:dyDescent="0.3">
      <c r="A28" s="58" t="s">
        <v>65</v>
      </c>
      <c r="B28" s="58" t="s">
        <v>59</v>
      </c>
      <c r="C28" s="58"/>
      <c r="D28" s="58"/>
      <c r="E28" s="117"/>
    </row>
    <row r="29" spans="1:10" x14ac:dyDescent="0.3">
      <c r="A29" s="180" t="s">
        <v>11</v>
      </c>
      <c r="B29" s="182"/>
      <c r="C29" s="95"/>
      <c r="D29" s="95"/>
      <c r="E29" s="95"/>
    </row>
    <row r="30" spans="1:10" ht="18" customHeight="1" x14ac:dyDescent="0.3">
      <c r="A30" s="183" t="s">
        <v>91</v>
      </c>
      <c r="B30" s="184"/>
      <c r="C30" s="95">
        <v>29</v>
      </c>
      <c r="D30" s="95">
        <v>29</v>
      </c>
      <c r="E30" s="95">
        <v>29</v>
      </c>
    </row>
    <row r="31" spans="1:10" x14ac:dyDescent="0.3">
      <c r="A31" s="183" t="s">
        <v>119</v>
      </c>
      <c r="B31" s="184"/>
      <c r="C31" s="95">
        <v>54</v>
      </c>
      <c r="D31" s="95">
        <v>54</v>
      </c>
      <c r="E31" s="95">
        <v>54</v>
      </c>
    </row>
    <row r="32" spans="1:10" x14ac:dyDescent="0.3">
      <c r="A32" s="118" t="s">
        <v>13</v>
      </c>
      <c r="B32" s="119"/>
      <c r="C32" s="30">
        <f>'Հավելված 3'!G29</f>
        <v>16110.5</v>
      </c>
      <c r="D32" s="30">
        <f>'Հավելված 3'!H29</f>
        <v>16110.5</v>
      </c>
      <c r="E32" s="30">
        <f>'Հավելված 3'!I29</f>
        <v>16110.5</v>
      </c>
      <c r="G32" s="120"/>
      <c r="H32" s="120"/>
      <c r="I32" s="120"/>
      <c r="J32" s="120"/>
    </row>
    <row r="34" spans="1:10" ht="61.5" customHeight="1" x14ac:dyDescent="0.3">
      <c r="A34" s="117" t="s">
        <v>60</v>
      </c>
      <c r="B34" s="29">
        <v>1023</v>
      </c>
      <c r="C34" s="180" t="s">
        <v>24</v>
      </c>
      <c r="D34" s="181"/>
      <c r="E34" s="182"/>
    </row>
    <row r="35" spans="1:10" ht="41.25" customHeight="1" x14ac:dyDescent="0.3">
      <c r="A35" s="58" t="s">
        <v>61</v>
      </c>
      <c r="B35" s="93">
        <v>31003</v>
      </c>
      <c r="C35" s="59" t="s">
        <v>66</v>
      </c>
      <c r="D35" s="59" t="s">
        <v>67</v>
      </c>
      <c r="E35" s="59" t="s">
        <v>36</v>
      </c>
    </row>
    <row r="36" spans="1:10" ht="41.25" customHeight="1" x14ac:dyDescent="0.3">
      <c r="A36" s="58" t="s">
        <v>62</v>
      </c>
      <c r="B36" s="29" t="s">
        <v>113</v>
      </c>
      <c r="C36" s="29"/>
      <c r="D36" s="29"/>
      <c r="E36" s="117"/>
    </row>
    <row r="37" spans="1:10" ht="53.25" customHeight="1" x14ac:dyDescent="0.3">
      <c r="A37" s="58" t="s">
        <v>63</v>
      </c>
      <c r="B37" s="58" t="s">
        <v>114</v>
      </c>
      <c r="C37" s="58"/>
      <c r="D37" s="58"/>
      <c r="E37" s="117"/>
      <c r="G37" s="116"/>
      <c r="H37" s="116"/>
      <c r="I37" s="116"/>
      <c r="J37" s="116"/>
    </row>
    <row r="38" spans="1:10" ht="42" customHeight="1" x14ac:dyDescent="0.3">
      <c r="A38" s="58" t="s">
        <v>64</v>
      </c>
      <c r="B38" s="58" t="s">
        <v>58</v>
      </c>
      <c r="C38" s="58"/>
      <c r="D38" s="58"/>
      <c r="E38" s="117"/>
    </row>
    <row r="39" spans="1:10" ht="34.5" x14ac:dyDescent="0.3">
      <c r="A39" s="58" t="s">
        <v>115</v>
      </c>
      <c r="B39" s="58" t="s">
        <v>59</v>
      </c>
      <c r="C39" s="58"/>
      <c r="D39" s="58"/>
      <c r="E39" s="117"/>
    </row>
    <row r="40" spans="1:10" x14ac:dyDescent="0.3">
      <c r="A40" s="180" t="s">
        <v>11</v>
      </c>
      <c r="B40" s="182"/>
      <c r="C40" s="95"/>
      <c r="D40" s="95"/>
      <c r="E40" s="95"/>
    </row>
    <row r="41" spans="1:10" x14ac:dyDescent="0.3">
      <c r="A41" s="183" t="s">
        <v>116</v>
      </c>
      <c r="B41" s="184"/>
      <c r="C41" s="98">
        <v>1500</v>
      </c>
      <c r="D41" s="98">
        <v>1500</v>
      </c>
      <c r="E41" s="98">
        <v>1500</v>
      </c>
      <c r="G41" s="116"/>
    </row>
    <row r="42" spans="1:10" x14ac:dyDescent="0.3">
      <c r="A42" s="183" t="s">
        <v>117</v>
      </c>
      <c r="B42" s="184"/>
      <c r="C42" s="98">
        <v>1</v>
      </c>
      <c r="D42" s="98">
        <v>1</v>
      </c>
      <c r="E42" s="98">
        <v>1</v>
      </c>
      <c r="G42" s="116"/>
    </row>
    <row r="43" spans="1:10" ht="16.5" customHeight="1" x14ac:dyDescent="0.3">
      <c r="A43" s="183" t="s">
        <v>118</v>
      </c>
      <c r="B43" s="184"/>
      <c r="C43" s="98">
        <v>100</v>
      </c>
      <c r="D43" s="98">
        <v>100</v>
      </c>
      <c r="E43" s="98">
        <v>100</v>
      </c>
      <c r="G43" s="116"/>
    </row>
    <row r="44" spans="1:10" x14ac:dyDescent="0.3">
      <c r="A44" s="118" t="s">
        <v>13</v>
      </c>
      <c r="B44" s="119"/>
      <c r="C44" s="30">
        <f>'Հավելված 3'!G38</f>
        <v>4350</v>
      </c>
      <c r="D44" s="30">
        <f>'Հավելված 3'!H38</f>
        <v>4350</v>
      </c>
      <c r="E44" s="30">
        <f>'Հավելված 3'!I38</f>
        <v>4350</v>
      </c>
    </row>
    <row r="45" spans="1:10" x14ac:dyDescent="0.3">
      <c r="A45" s="121"/>
      <c r="B45" s="122"/>
      <c r="C45" s="99"/>
      <c r="D45" s="99"/>
      <c r="E45" s="99"/>
    </row>
    <row r="46" spans="1:10" x14ac:dyDescent="0.3">
      <c r="E46" s="31" t="s">
        <v>49</v>
      </c>
    </row>
    <row r="47" spans="1:10" ht="53.25" customHeight="1" x14ac:dyDescent="0.3">
      <c r="A47" s="187" t="s">
        <v>159</v>
      </c>
      <c r="B47" s="187"/>
      <c r="C47" s="187"/>
      <c r="D47" s="187"/>
      <c r="E47" s="187"/>
    </row>
    <row r="48" spans="1:10" ht="10.5" customHeight="1" x14ac:dyDescent="0.3"/>
    <row r="49" spans="1:10" x14ac:dyDescent="0.3">
      <c r="A49" s="188" t="s">
        <v>1</v>
      </c>
      <c r="B49" s="188"/>
      <c r="C49" s="188"/>
      <c r="D49" s="188"/>
      <c r="E49" s="188"/>
    </row>
    <row r="50" spans="1:10" ht="11.25" customHeight="1" x14ac:dyDescent="0.3"/>
    <row r="51" spans="1:10" x14ac:dyDescent="0.3">
      <c r="A51" s="185" t="s">
        <v>70</v>
      </c>
      <c r="B51" s="185"/>
      <c r="C51" s="186"/>
      <c r="D51" s="186"/>
      <c r="E51" s="185"/>
    </row>
    <row r="52" spans="1:10" x14ac:dyDescent="0.3">
      <c r="A52" s="101"/>
      <c r="B52" s="101"/>
      <c r="C52" s="22"/>
      <c r="D52" s="22"/>
      <c r="E52" s="22"/>
    </row>
    <row r="53" spans="1:10" x14ac:dyDescent="0.3">
      <c r="A53" s="113" t="s">
        <v>7</v>
      </c>
      <c r="B53" s="113" t="s">
        <v>8</v>
      </c>
      <c r="C53" s="34"/>
      <c r="D53" s="34"/>
    </row>
    <row r="54" spans="1:10" x14ac:dyDescent="0.3">
      <c r="A54" s="114">
        <v>1023</v>
      </c>
      <c r="B54" s="32" t="s">
        <v>2</v>
      </c>
      <c r="C54" s="33"/>
      <c r="D54" s="33"/>
    </row>
    <row r="55" spans="1:10" x14ac:dyDescent="0.3">
      <c r="A55" s="115"/>
    </row>
    <row r="56" spans="1:10" x14ac:dyDescent="0.3">
      <c r="A56" s="34" t="s">
        <v>9</v>
      </c>
    </row>
    <row r="57" spans="1:10" ht="53.25" customHeight="1" x14ac:dyDescent="0.3">
      <c r="A57" s="117" t="s">
        <v>97</v>
      </c>
      <c r="B57" s="29">
        <v>1023</v>
      </c>
      <c r="C57" s="180" t="s">
        <v>35</v>
      </c>
      <c r="D57" s="181"/>
      <c r="E57" s="182"/>
    </row>
    <row r="58" spans="1:10" ht="41.25" customHeight="1" x14ac:dyDescent="0.3">
      <c r="A58" s="58" t="s">
        <v>98</v>
      </c>
      <c r="B58" s="93">
        <v>11001</v>
      </c>
      <c r="C58" s="59" t="s">
        <v>66</v>
      </c>
      <c r="D58" s="59" t="s">
        <v>67</v>
      </c>
      <c r="E58" s="59" t="s">
        <v>36</v>
      </c>
    </row>
    <row r="59" spans="1:10" ht="41.25" customHeight="1" x14ac:dyDescent="0.3">
      <c r="A59" s="58" t="s">
        <v>10</v>
      </c>
      <c r="B59" s="29" t="s">
        <v>99</v>
      </c>
      <c r="C59" s="29"/>
      <c r="D59" s="29"/>
      <c r="E59" s="117"/>
    </row>
    <row r="60" spans="1:10" ht="80.25" customHeight="1" x14ac:dyDescent="0.3">
      <c r="A60" s="58" t="s">
        <v>100</v>
      </c>
      <c r="B60" s="58" t="s">
        <v>101</v>
      </c>
      <c r="C60" s="58"/>
      <c r="D60" s="58"/>
      <c r="E60" s="117"/>
      <c r="G60" s="116"/>
      <c r="H60" s="116"/>
      <c r="I60" s="116"/>
      <c r="J60" s="116"/>
    </row>
    <row r="61" spans="1:10" ht="42" customHeight="1" x14ac:dyDescent="0.3">
      <c r="A61" s="58" t="s">
        <v>102</v>
      </c>
      <c r="B61" s="58" t="s">
        <v>26</v>
      </c>
      <c r="C61" s="58"/>
      <c r="D61" s="58"/>
      <c r="E61" s="117"/>
    </row>
    <row r="62" spans="1:10" ht="34.5" x14ac:dyDescent="0.3">
      <c r="A62" s="58" t="s">
        <v>103</v>
      </c>
      <c r="B62" s="58" t="s">
        <v>1</v>
      </c>
      <c r="C62" s="58"/>
      <c r="D62" s="58"/>
      <c r="E62" s="117"/>
    </row>
    <row r="63" spans="1:10" ht="24" customHeight="1" x14ac:dyDescent="0.3">
      <c r="A63" s="180" t="s">
        <v>11</v>
      </c>
      <c r="B63" s="182"/>
      <c r="C63" s="95"/>
      <c r="D63" s="95"/>
      <c r="E63" s="95"/>
    </row>
    <row r="64" spans="1:10" ht="23.25" customHeight="1" x14ac:dyDescent="0.3">
      <c r="A64" s="118" t="s">
        <v>13</v>
      </c>
      <c r="B64" s="119"/>
      <c r="C64" s="30">
        <f>'Հավելված 3'!G18</f>
        <v>-20460.5</v>
      </c>
      <c r="D64" s="30">
        <f>'Հավելված 3'!H18</f>
        <v>-20460.5</v>
      </c>
      <c r="E64" s="30">
        <f>'Հավելված 3'!I18</f>
        <v>-20460.5</v>
      </c>
    </row>
    <row r="65" spans="1:10" x14ac:dyDescent="0.3">
      <c r="A65" s="115"/>
      <c r="E65" s="35"/>
    </row>
    <row r="66" spans="1:10" ht="60.75" customHeight="1" x14ac:dyDescent="0.3">
      <c r="A66" s="117" t="s">
        <v>60</v>
      </c>
      <c r="B66" s="29">
        <v>1023</v>
      </c>
      <c r="C66" s="180" t="s">
        <v>24</v>
      </c>
      <c r="D66" s="181"/>
      <c r="E66" s="182"/>
    </row>
    <row r="67" spans="1:10" ht="41.25" customHeight="1" x14ac:dyDescent="0.3">
      <c r="A67" s="58" t="s">
        <v>61</v>
      </c>
      <c r="B67" s="93">
        <v>31001</v>
      </c>
      <c r="C67" s="59" t="s">
        <v>66</v>
      </c>
      <c r="D67" s="59" t="s">
        <v>67</v>
      </c>
      <c r="E67" s="59" t="s">
        <v>36</v>
      </c>
    </row>
    <row r="68" spans="1:10" ht="41.25" customHeight="1" x14ac:dyDescent="0.3">
      <c r="A68" s="58" t="s">
        <v>62</v>
      </c>
      <c r="B68" s="29" t="s">
        <v>56</v>
      </c>
      <c r="C68" s="29"/>
      <c r="D68" s="29"/>
      <c r="E68" s="117"/>
    </row>
    <row r="69" spans="1:10" ht="53.25" customHeight="1" x14ac:dyDescent="0.3">
      <c r="A69" s="58" t="s">
        <v>63</v>
      </c>
      <c r="B69" s="58" t="s">
        <v>57</v>
      </c>
      <c r="C69" s="58"/>
      <c r="D69" s="58"/>
      <c r="E69" s="117"/>
    </row>
    <row r="70" spans="1:10" ht="42" customHeight="1" x14ac:dyDescent="0.3">
      <c r="A70" s="58" t="s">
        <v>64</v>
      </c>
      <c r="B70" s="58" t="s">
        <v>58</v>
      </c>
      <c r="C70" s="58"/>
      <c r="D70" s="58"/>
      <c r="E70" s="117"/>
    </row>
    <row r="71" spans="1:10" ht="34.5" x14ac:dyDescent="0.3">
      <c r="A71" s="58" t="s">
        <v>65</v>
      </c>
      <c r="B71" s="58" t="s">
        <v>59</v>
      </c>
      <c r="C71" s="58"/>
      <c r="D71" s="58"/>
      <c r="E71" s="117"/>
    </row>
    <row r="72" spans="1:10" x14ac:dyDescent="0.3">
      <c r="A72" s="117"/>
      <c r="B72" s="117" t="s">
        <v>11</v>
      </c>
      <c r="C72" s="117"/>
      <c r="D72" s="117"/>
      <c r="E72" s="117"/>
    </row>
    <row r="73" spans="1:10" ht="18" customHeight="1" x14ac:dyDescent="0.3">
      <c r="A73" s="183" t="s">
        <v>91</v>
      </c>
      <c r="B73" s="184"/>
      <c r="C73" s="95">
        <v>29</v>
      </c>
      <c r="D73" s="95">
        <v>29</v>
      </c>
      <c r="E73" s="95">
        <v>29</v>
      </c>
    </row>
    <row r="74" spans="1:10" x14ac:dyDescent="0.3">
      <c r="A74" s="183" t="s">
        <v>119</v>
      </c>
      <c r="B74" s="184"/>
      <c r="C74" s="95">
        <v>54</v>
      </c>
      <c r="D74" s="95">
        <v>54</v>
      </c>
      <c r="E74" s="95">
        <v>54</v>
      </c>
    </row>
    <row r="75" spans="1:10" x14ac:dyDescent="0.3">
      <c r="A75" s="123" t="s">
        <v>13</v>
      </c>
      <c r="B75" s="124"/>
      <c r="C75" s="92">
        <f>'Հավելված 3'!G29</f>
        <v>16110.5</v>
      </c>
      <c r="D75" s="92">
        <f>'Հավելված 3'!H29</f>
        <v>16110.5</v>
      </c>
      <c r="E75" s="92">
        <f>'Հավելված 3'!I29</f>
        <v>16110.5</v>
      </c>
      <c r="F75" s="116"/>
    </row>
    <row r="77" spans="1:10" ht="60.75" customHeight="1" x14ac:dyDescent="0.3">
      <c r="A77" s="117" t="s">
        <v>60</v>
      </c>
      <c r="B77" s="29">
        <v>1023</v>
      </c>
      <c r="C77" s="180" t="s">
        <v>24</v>
      </c>
      <c r="D77" s="181"/>
      <c r="E77" s="182"/>
    </row>
    <row r="78" spans="1:10" ht="41.25" customHeight="1" x14ac:dyDescent="0.3">
      <c r="A78" s="58" t="s">
        <v>61</v>
      </c>
      <c r="B78" s="93">
        <v>31003</v>
      </c>
      <c r="C78" s="59" t="s">
        <v>66</v>
      </c>
      <c r="D78" s="59" t="s">
        <v>67</v>
      </c>
      <c r="E78" s="59" t="s">
        <v>36</v>
      </c>
    </row>
    <row r="79" spans="1:10" ht="41.25" customHeight="1" x14ac:dyDescent="0.3">
      <c r="A79" s="58" t="s">
        <v>62</v>
      </c>
      <c r="B79" s="29" t="s">
        <v>113</v>
      </c>
      <c r="C79" s="29"/>
      <c r="D79" s="29"/>
      <c r="E79" s="117"/>
    </row>
    <row r="80" spans="1:10" ht="53.25" customHeight="1" x14ac:dyDescent="0.3">
      <c r="A80" s="58" t="s">
        <v>63</v>
      </c>
      <c r="B80" s="58" t="s">
        <v>114</v>
      </c>
      <c r="C80" s="58"/>
      <c r="D80" s="58"/>
      <c r="E80" s="117"/>
      <c r="G80" s="116"/>
      <c r="H80" s="116"/>
      <c r="I80" s="116"/>
      <c r="J80" s="116"/>
    </row>
    <row r="81" spans="1:7" ht="42" customHeight="1" x14ac:dyDescent="0.3">
      <c r="A81" s="58" t="s">
        <v>64</v>
      </c>
      <c r="B81" s="58" t="s">
        <v>58</v>
      </c>
      <c r="C81" s="58"/>
      <c r="D81" s="58"/>
      <c r="E81" s="117"/>
    </row>
    <row r="82" spans="1:7" ht="34.5" x14ac:dyDescent="0.3">
      <c r="A82" s="58" t="s">
        <v>115</v>
      </c>
      <c r="B82" s="58" t="s">
        <v>59</v>
      </c>
      <c r="C82" s="58"/>
      <c r="D82" s="58"/>
      <c r="E82" s="117"/>
    </row>
    <row r="83" spans="1:7" x14ac:dyDescent="0.3">
      <c r="A83" s="180" t="s">
        <v>11</v>
      </c>
      <c r="B83" s="182"/>
      <c r="C83" s="95"/>
      <c r="D83" s="95"/>
      <c r="E83" s="95"/>
    </row>
    <row r="84" spans="1:7" x14ac:dyDescent="0.3">
      <c r="A84" s="183" t="s">
        <v>116</v>
      </c>
      <c r="B84" s="184"/>
      <c r="C84" s="98">
        <v>1500</v>
      </c>
      <c r="D84" s="98">
        <v>1500</v>
      </c>
      <c r="E84" s="98">
        <v>1500</v>
      </c>
      <c r="G84" s="116"/>
    </row>
    <row r="85" spans="1:7" x14ac:dyDescent="0.3">
      <c r="A85" s="183" t="s">
        <v>117</v>
      </c>
      <c r="B85" s="184"/>
      <c r="C85" s="98">
        <v>1</v>
      </c>
      <c r="D85" s="98">
        <v>1</v>
      </c>
      <c r="E85" s="98">
        <v>1</v>
      </c>
      <c r="G85" s="116"/>
    </row>
    <row r="86" spans="1:7" ht="27" customHeight="1" x14ac:dyDescent="0.3">
      <c r="A86" s="183" t="s">
        <v>118</v>
      </c>
      <c r="B86" s="184"/>
      <c r="C86" s="98">
        <v>100</v>
      </c>
      <c r="D86" s="98">
        <v>100</v>
      </c>
      <c r="E86" s="98">
        <v>100</v>
      </c>
      <c r="G86" s="116"/>
    </row>
    <row r="87" spans="1:7" x14ac:dyDescent="0.3">
      <c r="A87" s="118" t="s">
        <v>13</v>
      </c>
      <c r="B87" s="119"/>
      <c r="C87" s="30">
        <f>'Հավելված 3'!G38</f>
        <v>4350</v>
      </c>
      <c r="D87" s="30">
        <f>'Հավելված 3'!H38</f>
        <v>4350</v>
      </c>
      <c r="E87" s="30">
        <f>'Հավելված 3'!I38</f>
        <v>4350</v>
      </c>
    </row>
  </sheetData>
  <mergeCells count="27">
    <mergeCell ref="A3:E3"/>
    <mergeCell ref="A5:E5"/>
    <mergeCell ref="A7:E7"/>
    <mergeCell ref="A47:E47"/>
    <mergeCell ref="A49:E49"/>
    <mergeCell ref="A29:B29"/>
    <mergeCell ref="A31:B31"/>
    <mergeCell ref="A30:B30"/>
    <mergeCell ref="A20:B20"/>
    <mergeCell ref="C14:E14"/>
    <mergeCell ref="C34:E34"/>
    <mergeCell ref="C57:E57"/>
    <mergeCell ref="C66:E66"/>
    <mergeCell ref="C77:E77"/>
    <mergeCell ref="C23:E23"/>
    <mergeCell ref="A86:B86"/>
    <mergeCell ref="A40:B40"/>
    <mergeCell ref="A41:B41"/>
    <mergeCell ref="A42:B42"/>
    <mergeCell ref="A43:B43"/>
    <mergeCell ref="A83:B83"/>
    <mergeCell ref="A84:B84"/>
    <mergeCell ref="A85:B85"/>
    <mergeCell ref="A63:B63"/>
    <mergeCell ref="A73:B73"/>
    <mergeCell ref="A74:B74"/>
    <mergeCell ref="A51:E51"/>
  </mergeCells>
  <pageMargins left="0.39370078740157499" right="0.23622047244094499" top="0.47244094488188998" bottom="0.511811023622047" header="0.31496062992126" footer="0.31496062992126"/>
  <pageSetup paperSize="9" scale="79" firstPageNumber="8" orientation="landscape" useFirstPageNumber="1" r:id="rId1"/>
  <headerFooter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0"/>
  <sheetViews>
    <sheetView tabSelected="1" topLeftCell="A7" zoomScaleNormal="100" workbookViewId="0">
      <selection activeCell="B17" sqref="B17"/>
    </sheetView>
  </sheetViews>
  <sheetFormatPr defaultRowHeight="13.5" x14ac:dyDescent="0.2"/>
  <cols>
    <col min="1" max="1" width="19.33203125" style="10" bestFit="1" customWidth="1"/>
    <col min="2" max="2" width="36.6640625" style="10" customWidth="1"/>
    <col min="3" max="3" width="31" style="10" customWidth="1"/>
    <col min="4" max="4" width="22.5" style="10" customWidth="1"/>
    <col min="5" max="5" width="18.5" style="10" bestFit="1" customWidth="1"/>
    <col min="6" max="6" width="17.33203125" style="10" bestFit="1" customWidth="1"/>
    <col min="7" max="7" width="20.33203125" style="10" bestFit="1" customWidth="1"/>
    <col min="8" max="15" width="9.33203125" style="10"/>
    <col min="16" max="16" width="13.83203125" style="10" customWidth="1"/>
    <col min="17" max="16384" width="9.33203125" style="10"/>
  </cols>
  <sheetData>
    <row r="1" spans="1:16" ht="17.25" x14ac:dyDescent="0.2">
      <c r="A1" s="103"/>
      <c r="B1" s="103"/>
      <c r="C1" s="103"/>
      <c r="D1" s="103"/>
      <c r="E1" s="103"/>
      <c r="F1" s="103"/>
      <c r="G1" s="104" t="s">
        <v>124</v>
      </c>
    </row>
    <row r="2" spans="1:16" ht="46.5" customHeight="1" x14ac:dyDescent="0.2">
      <c r="A2" s="193" t="s">
        <v>125</v>
      </c>
      <c r="B2" s="193"/>
      <c r="C2" s="193"/>
      <c r="D2" s="193"/>
      <c r="E2" s="193"/>
      <c r="F2" s="193"/>
      <c r="G2" s="193"/>
    </row>
    <row r="3" spans="1:16" ht="17.25" x14ac:dyDescent="0.2">
      <c r="A3" s="105"/>
      <c r="B3" s="105"/>
      <c r="C3" s="105"/>
      <c r="D3" s="105"/>
      <c r="E3" s="105"/>
      <c r="F3" s="105"/>
      <c r="G3" s="105"/>
    </row>
    <row r="4" spans="1:16" ht="51.75" customHeight="1" x14ac:dyDescent="0.2">
      <c r="A4" s="189" t="s">
        <v>126</v>
      </c>
      <c r="B4" s="190"/>
      <c r="C4" s="190"/>
      <c r="D4" s="190"/>
      <c r="E4" s="192" t="s">
        <v>24</v>
      </c>
      <c r="F4" s="192"/>
      <c r="G4" s="192"/>
    </row>
    <row r="5" spans="1:16" x14ac:dyDescent="0.2">
      <c r="A5" s="192" t="s">
        <v>127</v>
      </c>
      <c r="B5" s="192" t="s">
        <v>128</v>
      </c>
      <c r="C5" s="192" t="s">
        <v>129</v>
      </c>
      <c r="D5" s="192" t="s">
        <v>130</v>
      </c>
      <c r="E5" s="192" t="s">
        <v>131</v>
      </c>
      <c r="F5" s="192" t="s">
        <v>132</v>
      </c>
      <c r="G5" s="192" t="s">
        <v>133</v>
      </c>
    </row>
    <row r="6" spans="1:16" ht="34.5" customHeight="1" x14ac:dyDescent="0.2">
      <c r="A6" s="192"/>
      <c r="B6" s="192"/>
      <c r="C6" s="192"/>
      <c r="D6" s="192"/>
      <c r="E6" s="192"/>
      <c r="F6" s="192"/>
      <c r="G6" s="192"/>
    </row>
    <row r="7" spans="1:16" ht="36.75" customHeight="1" x14ac:dyDescent="0.2">
      <c r="A7" s="189" t="s">
        <v>20</v>
      </c>
      <c r="B7" s="190"/>
      <c r="C7" s="190"/>
      <c r="D7" s="190"/>
      <c r="E7" s="190"/>
      <c r="F7" s="191"/>
      <c r="G7" s="56">
        <f>G8</f>
        <v>0</v>
      </c>
    </row>
    <row r="8" spans="1:16" ht="42" customHeight="1" x14ac:dyDescent="0.2">
      <c r="A8" s="106" t="s">
        <v>134</v>
      </c>
      <c r="B8" s="106" t="s">
        <v>135</v>
      </c>
      <c r="C8" s="55" t="s">
        <v>136</v>
      </c>
      <c r="D8" s="192" t="s">
        <v>137</v>
      </c>
      <c r="E8" s="192"/>
      <c r="F8" s="192"/>
      <c r="G8" s="56">
        <f>G12+G28+G9</f>
        <v>0</v>
      </c>
    </row>
    <row r="9" spans="1:16" ht="30" customHeight="1" x14ac:dyDescent="0.2">
      <c r="A9" s="128" t="s">
        <v>160</v>
      </c>
      <c r="B9" s="177" t="s">
        <v>93</v>
      </c>
      <c r="C9" s="190"/>
      <c r="D9" s="190"/>
      <c r="E9" s="190"/>
      <c r="F9" s="191"/>
      <c r="G9" s="56">
        <f>G10</f>
        <v>-20460.5</v>
      </c>
    </row>
    <row r="10" spans="1:16" ht="25.5" customHeight="1" x14ac:dyDescent="0.2">
      <c r="A10" s="128"/>
      <c r="B10" s="194" t="s">
        <v>161</v>
      </c>
      <c r="C10" s="194"/>
      <c r="D10" s="128"/>
      <c r="E10" s="128"/>
      <c r="F10" s="128"/>
      <c r="G10" s="56">
        <f>G11</f>
        <v>-20460.5</v>
      </c>
      <c r="P10" s="126"/>
    </row>
    <row r="11" spans="1:16" ht="51.75" x14ac:dyDescent="0.2">
      <c r="A11" s="107" t="s">
        <v>162</v>
      </c>
      <c r="B11" s="108" t="s">
        <v>163</v>
      </c>
      <c r="C11" s="107" t="s">
        <v>164</v>
      </c>
      <c r="D11" s="128" t="s">
        <v>155</v>
      </c>
      <c r="E11" s="109"/>
      <c r="F11" s="109"/>
      <c r="G11" s="56">
        <v>-20460.5</v>
      </c>
      <c r="I11" s="111"/>
      <c r="P11" s="126"/>
    </row>
    <row r="12" spans="1:16" ht="30" customHeight="1" x14ac:dyDescent="0.2">
      <c r="A12" s="106" t="s">
        <v>138</v>
      </c>
      <c r="B12" s="177" t="s">
        <v>50</v>
      </c>
      <c r="C12" s="190"/>
      <c r="D12" s="190"/>
      <c r="E12" s="190"/>
      <c r="F12" s="191"/>
      <c r="G12" s="56">
        <f>G13</f>
        <v>16110.5</v>
      </c>
    </row>
    <row r="13" spans="1:16" ht="27" customHeight="1" x14ac:dyDescent="0.2">
      <c r="A13" s="106"/>
      <c r="B13" s="194" t="s">
        <v>139</v>
      </c>
      <c r="C13" s="194"/>
      <c r="D13" s="106"/>
      <c r="E13" s="106"/>
      <c r="F13" s="106"/>
      <c r="G13" s="56">
        <f>SUM(G14:G27)</f>
        <v>16110.5</v>
      </c>
      <c r="P13" s="126"/>
    </row>
    <row r="14" spans="1:16" ht="34.5" x14ac:dyDescent="0.2">
      <c r="A14" s="107">
        <v>30216200</v>
      </c>
      <c r="B14" s="108" t="s">
        <v>140</v>
      </c>
      <c r="C14" s="107" t="s">
        <v>165</v>
      </c>
      <c r="D14" s="106" t="s">
        <v>142</v>
      </c>
      <c r="E14" s="109">
        <v>256000</v>
      </c>
      <c r="F14" s="109">
        <v>24</v>
      </c>
      <c r="G14" s="56">
        <f t="shared" ref="G14:G27" si="0">E14*F14/1000</f>
        <v>6144</v>
      </c>
      <c r="I14" s="111"/>
      <c r="P14" s="126"/>
    </row>
    <row r="15" spans="1:16" ht="17.25" x14ac:dyDescent="0.2">
      <c r="A15" s="107">
        <v>30211220</v>
      </c>
      <c r="B15" s="108" t="s">
        <v>143</v>
      </c>
      <c r="C15" s="107" t="s">
        <v>165</v>
      </c>
      <c r="D15" s="106" t="s">
        <v>142</v>
      </c>
      <c r="E15" s="109">
        <v>564300</v>
      </c>
      <c r="F15" s="109">
        <v>5</v>
      </c>
      <c r="G15" s="56">
        <f t="shared" si="0"/>
        <v>2821.5</v>
      </c>
      <c r="I15" s="111"/>
      <c r="P15" s="126"/>
    </row>
    <row r="16" spans="1:16" ht="34.5" x14ac:dyDescent="0.2">
      <c r="A16" s="107">
        <v>32333300</v>
      </c>
      <c r="B16" s="108" t="s">
        <v>144</v>
      </c>
      <c r="C16" s="107" t="s">
        <v>141</v>
      </c>
      <c r="D16" s="106" t="s">
        <v>142</v>
      </c>
      <c r="E16" s="109">
        <v>176000</v>
      </c>
      <c r="F16" s="109">
        <v>2</v>
      </c>
      <c r="G16" s="56">
        <f t="shared" si="0"/>
        <v>352</v>
      </c>
      <c r="H16" s="125"/>
      <c r="P16" s="127"/>
    </row>
    <row r="17" spans="1:7" ht="34.5" x14ac:dyDescent="0.2">
      <c r="A17" s="107">
        <v>32333300</v>
      </c>
      <c r="B17" s="108" t="s">
        <v>144</v>
      </c>
      <c r="C17" s="107" t="s">
        <v>141</v>
      </c>
      <c r="D17" s="106" t="s">
        <v>142</v>
      </c>
      <c r="E17" s="109">
        <v>335000</v>
      </c>
      <c r="F17" s="109">
        <v>2</v>
      </c>
      <c r="G17" s="56">
        <f t="shared" si="0"/>
        <v>670</v>
      </c>
    </row>
    <row r="18" spans="1:7" ht="34.5" x14ac:dyDescent="0.2">
      <c r="A18" s="107">
        <v>30232231</v>
      </c>
      <c r="B18" s="108" t="s">
        <v>145</v>
      </c>
      <c r="C18" s="107" t="s">
        <v>141</v>
      </c>
      <c r="D18" s="106" t="s">
        <v>142</v>
      </c>
      <c r="E18" s="109">
        <v>35000</v>
      </c>
      <c r="F18" s="109">
        <v>12</v>
      </c>
      <c r="G18" s="56">
        <f t="shared" si="0"/>
        <v>420</v>
      </c>
    </row>
    <row r="19" spans="1:7" ht="34.5" x14ac:dyDescent="0.2">
      <c r="A19" s="107">
        <v>30232231</v>
      </c>
      <c r="B19" s="108" t="s">
        <v>145</v>
      </c>
      <c r="C19" s="107" t="s">
        <v>141</v>
      </c>
      <c r="D19" s="106" t="s">
        <v>142</v>
      </c>
      <c r="E19" s="109">
        <v>150000</v>
      </c>
      <c r="F19" s="109">
        <v>12</v>
      </c>
      <c r="G19" s="56">
        <f t="shared" si="0"/>
        <v>1800</v>
      </c>
    </row>
    <row r="20" spans="1:7" ht="17.25" x14ac:dyDescent="0.2">
      <c r="A20" s="107">
        <v>32421300</v>
      </c>
      <c r="B20" s="108" t="s">
        <v>146</v>
      </c>
      <c r="C20" s="107" t="s">
        <v>141</v>
      </c>
      <c r="D20" s="106" t="s">
        <v>142</v>
      </c>
      <c r="E20" s="110">
        <v>43000</v>
      </c>
      <c r="F20" s="109">
        <v>6</v>
      </c>
      <c r="G20" s="56">
        <f t="shared" si="0"/>
        <v>258</v>
      </c>
    </row>
    <row r="21" spans="1:7" ht="17.25" x14ac:dyDescent="0.2">
      <c r="A21" s="107">
        <v>32421300</v>
      </c>
      <c r="B21" s="108" t="s">
        <v>146</v>
      </c>
      <c r="C21" s="107" t="s">
        <v>141</v>
      </c>
      <c r="D21" s="106" t="s">
        <v>142</v>
      </c>
      <c r="E21" s="109">
        <v>135000</v>
      </c>
      <c r="F21" s="109">
        <v>9</v>
      </c>
      <c r="G21" s="56">
        <f t="shared" si="0"/>
        <v>1215</v>
      </c>
    </row>
    <row r="22" spans="1:7" ht="51.75" x14ac:dyDescent="0.2">
      <c r="A22" s="107">
        <v>38341130</v>
      </c>
      <c r="B22" s="108" t="s">
        <v>147</v>
      </c>
      <c r="C22" s="107" t="s">
        <v>141</v>
      </c>
      <c r="D22" s="106" t="s">
        <v>142</v>
      </c>
      <c r="E22" s="109">
        <v>60000</v>
      </c>
      <c r="F22" s="109">
        <v>1</v>
      </c>
      <c r="G22" s="56">
        <f t="shared" si="0"/>
        <v>60</v>
      </c>
    </row>
    <row r="23" spans="1:7" ht="51.75" x14ac:dyDescent="0.2">
      <c r="A23" s="107">
        <v>38341130</v>
      </c>
      <c r="B23" s="108" t="s">
        <v>147</v>
      </c>
      <c r="C23" s="107" t="s">
        <v>141</v>
      </c>
      <c r="D23" s="106" t="s">
        <v>142</v>
      </c>
      <c r="E23" s="109">
        <v>50000</v>
      </c>
      <c r="F23" s="109">
        <v>1</v>
      </c>
      <c r="G23" s="56">
        <f t="shared" si="0"/>
        <v>50</v>
      </c>
    </row>
    <row r="24" spans="1:7" ht="51.75" x14ac:dyDescent="0.2">
      <c r="A24" s="107">
        <v>38341130</v>
      </c>
      <c r="B24" s="108" t="s">
        <v>147</v>
      </c>
      <c r="C24" s="107" t="s">
        <v>141</v>
      </c>
      <c r="D24" s="106" t="s">
        <v>142</v>
      </c>
      <c r="E24" s="109">
        <v>60000</v>
      </c>
      <c r="F24" s="109">
        <v>1</v>
      </c>
      <c r="G24" s="56">
        <f t="shared" si="0"/>
        <v>60</v>
      </c>
    </row>
    <row r="25" spans="1:7" ht="61.5" customHeight="1" x14ac:dyDescent="0.2">
      <c r="A25" s="107">
        <v>30232220</v>
      </c>
      <c r="B25" s="108" t="s">
        <v>148</v>
      </c>
      <c r="C25" s="107" t="s">
        <v>141</v>
      </c>
      <c r="D25" s="106" t="s">
        <v>142</v>
      </c>
      <c r="E25" s="109">
        <v>70000</v>
      </c>
      <c r="F25" s="109">
        <v>1</v>
      </c>
      <c r="G25" s="56">
        <f t="shared" si="0"/>
        <v>70</v>
      </c>
    </row>
    <row r="26" spans="1:7" ht="26.25" customHeight="1" x14ac:dyDescent="0.2">
      <c r="A26" s="107">
        <v>44531130</v>
      </c>
      <c r="B26" s="108" t="s">
        <v>149</v>
      </c>
      <c r="C26" s="107" t="s">
        <v>141</v>
      </c>
      <c r="D26" s="106" t="s">
        <v>142</v>
      </c>
      <c r="E26" s="109">
        <v>90000</v>
      </c>
      <c r="F26" s="109">
        <v>1</v>
      </c>
      <c r="G26" s="56">
        <f t="shared" si="0"/>
        <v>90</v>
      </c>
    </row>
    <row r="27" spans="1:7" ht="34.5" x14ac:dyDescent="0.2">
      <c r="A27" s="107">
        <v>35121320</v>
      </c>
      <c r="B27" s="108" t="s">
        <v>150</v>
      </c>
      <c r="C27" s="107" t="s">
        <v>141</v>
      </c>
      <c r="D27" s="106" t="s">
        <v>142</v>
      </c>
      <c r="E27" s="109">
        <v>350000</v>
      </c>
      <c r="F27" s="109">
        <v>6</v>
      </c>
      <c r="G27" s="56">
        <f t="shared" si="0"/>
        <v>2100</v>
      </c>
    </row>
    <row r="28" spans="1:7" ht="33" customHeight="1" x14ac:dyDescent="0.2">
      <c r="A28" s="106" t="s">
        <v>151</v>
      </c>
      <c r="B28" s="177" t="s">
        <v>106</v>
      </c>
      <c r="C28" s="190"/>
      <c r="D28" s="190"/>
      <c r="E28" s="190"/>
      <c r="F28" s="191"/>
      <c r="G28" s="56">
        <f>G29</f>
        <v>4350</v>
      </c>
    </row>
    <row r="29" spans="1:7" ht="28.5" customHeight="1" x14ac:dyDescent="0.2">
      <c r="A29" s="106"/>
      <c r="B29" s="194" t="s">
        <v>152</v>
      </c>
      <c r="C29" s="194"/>
      <c r="D29" s="106"/>
      <c r="G29" s="56">
        <f>G30</f>
        <v>4350</v>
      </c>
    </row>
    <row r="30" spans="1:7" ht="51.75" x14ac:dyDescent="0.2">
      <c r="A30" s="106">
        <v>71241200</v>
      </c>
      <c r="B30" s="108" t="s">
        <v>153</v>
      </c>
      <c r="C30" s="107" t="s">
        <v>154</v>
      </c>
      <c r="D30" s="106" t="s">
        <v>155</v>
      </c>
      <c r="E30" s="109">
        <v>4350000</v>
      </c>
      <c r="F30" s="109">
        <v>1</v>
      </c>
      <c r="G30" s="56">
        <f>E30*F30/1000</f>
        <v>4350</v>
      </c>
    </row>
  </sheetData>
  <mergeCells count="18">
    <mergeCell ref="B13:C13"/>
    <mergeCell ref="B28:F28"/>
    <mergeCell ref="B9:F9"/>
    <mergeCell ref="B10:C10"/>
    <mergeCell ref="B29:C29"/>
    <mergeCell ref="A7:F7"/>
    <mergeCell ref="D8:F8"/>
    <mergeCell ref="B12:F12"/>
    <mergeCell ref="A2:G2"/>
    <mergeCell ref="A4:D4"/>
    <mergeCell ref="E4:G4"/>
    <mergeCell ref="A5:A6"/>
    <mergeCell ref="B5:B6"/>
    <mergeCell ref="C5:C6"/>
    <mergeCell ref="D5:D6"/>
    <mergeCell ref="E5:E6"/>
    <mergeCell ref="F5:F6"/>
    <mergeCell ref="G5:G6"/>
  </mergeCells>
  <pageMargins left="0.2" right="0.17" top="0.41" bottom="0.44" header="0.17" footer="0.17"/>
  <pageSetup scale="66" firstPageNumber="12" orientation="landscape" useFirstPageNumber="1" r:id="rId1"/>
  <headerFooter>
    <oddFooter>&amp;C&amp;P</oddFooter>
  </headerFooter>
  <ignoredErrors>
    <ignoredError sqref="G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Հավելված 1</vt:lpstr>
      <vt:lpstr>Հավելված 2</vt:lpstr>
      <vt:lpstr>Հավելված 3</vt:lpstr>
      <vt:lpstr>Հավելված 4</vt:lpstr>
      <vt:lpstr>Հավելված 5 աղյուսակներ 1,2</vt:lpstr>
      <vt:lpstr>Հավելված 6</vt:lpstr>
      <vt:lpstr>'Հավելված 1'!Print_Area</vt:lpstr>
      <vt:lpstr>'Հավելված 3'!Print_Area</vt:lpstr>
      <vt:lpstr>'Հավելված 5 աղյուսակներ 1,2'!Print_Area</vt:lpstr>
      <vt:lpstr>'Հավելված 1'!Print_Titles</vt:lpstr>
      <vt:lpstr>'Հավելված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Armine Vardanyan</dc:creator>
  <cp:keywords>Mulberry 2.0</cp:keywords>
  <cp:lastModifiedBy>Donara Harutyunyan</cp:lastModifiedBy>
  <cp:lastPrinted>2023-03-22T05:43:42Z</cp:lastPrinted>
  <dcterms:created xsi:type="dcterms:W3CDTF">2018-09-30T11:43:43Z</dcterms:created>
  <dcterms:modified xsi:type="dcterms:W3CDTF">2023-05-17T07:07:58Z</dcterms:modified>
</cp:coreProperties>
</file>