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3"/>
  </bookViews>
  <sheets>
    <sheet name="Հավելված N 1" sheetId="1" r:id="rId1"/>
    <sheet name="Հավելված N 2" sheetId="2" r:id="rId2"/>
    <sheet name="Հավելված N3" sheetId="7" r:id="rId3"/>
    <sheet name="Հավելված N4" sheetId="6" r:id="rId4"/>
  </sheets>
  <definedNames>
    <definedName name="_xlnm._FilterDatabase" localSheetId="3" hidden="1">'Հավելված N4'!$A$1:$A$62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1" i="6" l="1"/>
  <c r="E21" i="6"/>
  <c r="C21" i="6"/>
  <c r="E24" i="1" l="1"/>
  <c r="F24" i="1"/>
  <c r="D24" i="1"/>
  <c r="F11" i="1"/>
  <c r="F8" i="1" s="1"/>
  <c r="E18" i="1"/>
  <c r="E11" i="1" s="1"/>
  <c r="E8" i="1" s="1"/>
  <c r="F18" i="1"/>
  <c r="I28" i="2" s="1"/>
  <c r="D18" i="1"/>
  <c r="D11" i="1" s="1"/>
  <c r="D8" i="1" s="1"/>
  <c r="E22" i="6" l="1"/>
  <c r="I27" i="2"/>
  <c r="I26" i="2" s="1"/>
  <c r="I25" i="2" s="1"/>
  <c r="I24" i="2" s="1"/>
  <c r="I22" i="2" s="1"/>
  <c r="I20" i="2" s="1"/>
  <c r="I18" i="2" s="1"/>
  <c r="I16" i="2" s="1"/>
  <c r="I14" i="2" s="1"/>
  <c r="G28" i="2"/>
  <c r="H28" i="2"/>
  <c r="E51" i="1"/>
  <c r="F51" i="1"/>
  <c r="D51" i="1"/>
  <c r="H27" i="2" l="1"/>
  <c r="H26" i="2" s="1"/>
  <c r="H25" i="2" s="1"/>
  <c r="H24" i="2" s="1"/>
  <c r="H22" i="2" s="1"/>
  <c r="H20" i="2" s="1"/>
  <c r="H18" i="2" s="1"/>
  <c r="H16" i="2" s="1"/>
  <c r="H14" i="2" s="1"/>
  <c r="D22" i="6"/>
  <c r="G27" i="2"/>
  <c r="G26" i="2" s="1"/>
  <c r="G25" i="2" s="1"/>
  <c r="G24" i="2" s="1"/>
  <c r="G22" i="2" s="1"/>
  <c r="G20" i="2" s="1"/>
  <c r="G18" i="2" s="1"/>
  <c r="G16" i="2" s="1"/>
  <c r="G14" i="2" s="1"/>
  <c r="F14" i="7"/>
  <c r="F13" i="7" s="1"/>
  <c r="F12" i="7" s="1"/>
  <c r="C22" i="6"/>
  <c r="H43" i="2"/>
  <c r="D37" i="6" s="1"/>
  <c r="I43" i="2"/>
  <c r="I42" i="2" s="1"/>
  <c r="I41" i="2" s="1"/>
  <c r="I40" i="2" s="1"/>
  <c r="I39" i="2" s="1"/>
  <c r="I37" i="2" s="1"/>
  <c r="I35" i="2" s="1"/>
  <c r="I33" i="2" s="1"/>
  <c r="G43" i="2"/>
  <c r="E37" i="6" l="1"/>
  <c r="C37" i="6"/>
  <c r="F17" i="7"/>
  <c r="F16" i="7" s="1"/>
  <c r="F15" i="7" s="1"/>
  <c r="F11" i="7" s="1"/>
  <c r="H42" i="2"/>
  <c r="H41" i="2" s="1"/>
  <c r="H40" i="2" s="1"/>
  <c r="H39" i="2" s="1"/>
  <c r="H37" i="2" s="1"/>
  <c r="H35" i="2" s="1"/>
  <c r="H33" i="2" s="1"/>
  <c r="G42" i="2"/>
  <c r="G41" i="2" s="1"/>
  <c r="G40" i="2" s="1"/>
  <c r="G39" i="2" s="1"/>
  <c r="G37" i="2" s="1"/>
  <c r="G35" i="2" s="1"/>
  <c r="G33" i="2" s="1"/>
  <c r="E36" i="1" l="1"/>
  <c r="H44" i="2" s="1"/>
  <c r="F36" i="1"/>
  <c r="I44" i="2" s="1"/>
  <c r="G61" i="2" l="1"/>
  <c r="C53" i="6" l="1"/>
  <c r="G60" i="2"/>
  <c r="G31" i="2" l="1"/>
  <c r="G29" i="2" s="1"/>
  <c r="G12" i="2" s="1"/>
  <c r="G10" i="2" s="1"/>
  <c r="G69" i="2"/>
  <c r="G68" i="2" s="1"/>
  <c r="G67" i="2" s="1"/>
  <c r="G66" i="2" s="1"/>
  <c r="G64" i="2" s="1"/>
  <c r="G62" i="2" s="1"/>
  <c r="H69" i="2"/>
  <c r="H68" i="2" s="1"/>
  <c r="H67" i="2" s="1"/>
  <c r="H66" i="2" s="1"/>
  <c r="H64" i="2" s="1"/>
  <c r="H62" i="2" s="1"/>
  <c r="I69" i="2"/>
  <c r="I68" i="2" s="1"/>
  <c r="I67" i="2" s="1"/>
  <c r="I66" i="2" s="1"/>
  <c r="I64" i="2" s="1"/>
  <c r="I62" i="2" s="1"/>
  <c r="H31" i="2" l="1"/>
  <c r="H29" i="2" s="1"/>
  <c r="H12" i="2" s="1"/>
  <c r="H10" i="2" s="1"/>
  <c r="H8" i="2" s="1"/>
  <c r="I31" i="2"/>
  <c r="I29" i="2" s="1"/>
  <c r="I12" i="2" s="1"/>
  <c r="I10" i="2" s="1"/>
  <c r="I8" i="2" s="1"/>
  <c r="C62" i="6"/>
  <c r="D62" i="6"/>
  <c r="E62" i="6"/>
  <c r="D36" i="1" l="1"/>
  <c r="H61" i="2"/>
  <c r="H60" i="2" s="1"/>
  <c r="G44" i="2" l="1"/>
  <c r="G8" i="2" s="1"/>
  <c r="D53" i="6"/>
  <c r="H59" i="2"/>
  <c r="H58" i="2" s="1"/>
  <c r="H56" i="2" s="1"/>
  <c r="H54" i="2" s="1"/>
  <c r="G59" i="2"/>
  <c r="G58" i="2" s="1"/>
  <c r="G56" i="2" s="1"/>
  <c r="G54" i="2" s="1"/>
  <c r="G52" i="2" s="1"/>
  <c r="H52" i="2" l="1"/>
  <c r="H50" i="2" s="1"/>
  <c r="H48" i="2" s="1"/>
  <c r="H46" i="2" s="1"/>
  <c r="G50" i="2"/>
  <c r="G48" i="2" s="1"/>
  <c r="G46" i="2" s="1"/>
  <c r="I61" i="2" l="1"/>
  <c r="I60" i="2" s="1"/>
  <c r="E53" i="6" l="1"/>
  <c r="I59" i="2"/>
  <c r="I58" i="2" s="1"/>
  <c r="I56" i="2" s="1"/>
  <c r="I54" i="2" s="1"/>
  <c r="I52" i="2" l="1"/>
  <c r="I50" i="2" s="1"/>
  <c r="I48" i="2" s="1"/>
  <c r="I46" i="2" s="1"/>
</calcChain>
</file>

<file path=xl/sharedStrings.xml><?xml version="1.0" encoding="utf-8"?>
<sst xmlns="http://schemas.openxmlformats.org/spreadsheetml/2006/main" count="256" uniqueCount="134">
  <si>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</si>
  <si>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</si>
  <si>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</si>
  <si>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</si>
  <si>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</si>
  <si>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</si>
  <si>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</si>
  <si>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</si>
  <si>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</si>
  <si>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</si>
  <si>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</si>
  <si>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</si>
  <si>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</si>
  <si>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</si>
  <si>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</si>
  <si>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</si>
  <si>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</si>
  <si>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</si>
  <si>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</si>
  <si>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</si>
  <si>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</si>
  <si>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</si>
  <si>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</si>
  <si>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</si>
  <si>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</si>
  <si>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</si>
  <si>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</si>
  <si>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</si>
  <si>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</si>
  <si>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</si>
  <si>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</si>
  <si>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</si>
  <si>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</si>
  <si>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</si>
  <si>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</si>
  <si>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</si>
  <si>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</si>
  <si>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</si>
  <si>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</si>
  <si>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</si>
  <si>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</si>
  <si>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>Ծառայությունների մատուցում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</si>
  <si>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</si>
  <si>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</si>
  <si>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</si>
  <si>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</si>
  <si>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Բարձրագույն և հետբուհական մասնագիտական կրթության ծրագիր</t>
  </si>
  <si>
    <t>Շահառուների թիվ, մարդ</t>
  </si>
  <si>
    <t>04</t>
  </si>
  <si>
    <t xml:space="preserve"> Բարձրագույն կրթություն</t>
  </si>
  <si>
    <t>Բարձրագույն մասնագիտական կրթություն</t>
  </si>
  <si>
    <t xml:space="preserve"> այդ թվում`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</si>
  <si>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</si>
  <si>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</si>
  <si>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</si>
  <si>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</si>
  <si>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</si>
  <si>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</si>
  <si>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</si>
  <si>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</si>
  <si>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</si>
  <si>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</si>
  <si>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</si>
  <si>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</si>
  <si>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</si>
  <si>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</si>
  <si>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</si>
  <si>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</si>
  <si>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</si>
  <si>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</si>
  <si>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</si>
  <si>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</si>
  <si>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</si>
  <si>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</si>
  <si>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</si>
  <si>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</si>
  <si>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</si>
  <si>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</si>
  <si>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</si>
  <si>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</si>
  <si>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</si>
  <si>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</si>
  <si>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</si>
  <si>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</si>
  <si>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Հավելված N 3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</si>
  <si>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</si>
  <si>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</si>
  <si>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</si>
  <si>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>Ցուցանիշների փոփոխությունը (նվազեցումները նշված են փակագծերում)</t>
  </si>
  <si>
    <t xml:space="preserve"> Ինն ամիս </t>
  </si>
  <si>
    <t xml:space="preserve"> Տարի </t>
  </si>
  <si>
    <t>Ցուցանիշների փոփոխություն (ավելացումները  նշված են դրական նշանով)</t>
  </si>
  <si>
    <t>հազար դրամ</t>
  </si>
  <si>
    <t>հազար դրամներով</t>
  </si>
  <si>
    <t xml:space="preserve"> Միջոցառման տեսակը`</t>
  </si>
  <si>
    <t xml:space="preserve">ՀՀ կառավարության  2023 թվականի </t>
  </si>
  <si>
    <t xml:space="preserve">ՀԱՅԱՍՏԱՆԻ ՀԱՆՐԱՊԵՏՈՒԹՅԱՆ ԿԱՌԱՎԱՐՈՒԹՅԱՆ 2022 ԹՎԱԿԱՆԻ ԴԵԿՏԵՄԲԵՐԻ 29-Ի N 2111-Ն ՈՐՈՇՄԱՆ N 3 և N 4  ՀԱՎԵԼՎԱԾՆԵՐՈՒՄ  ԿԱՏԱՐՎՈՂ   ՓՈՓՈԽՈՒԹՅՈՒՆՆԵՐԸ ԵՎ ԼՐԱՑՈՒՄՆԵՐ
</t>
  </si>
  <si>
    <t xml:space="preserve"> ՀԱՅԱՍՏԱՆԻ ՀԱՆՐԱՊԵՏՈՒԹՅԱՆ ԿԱՌԱՎԱՐՈՒԹՅԱՆ 2022 ԹՎԱԿԱՆԻ ԴԵԿՏԵՄԲԵՐԻ 29-Ի N 2111-Ն ՈՐՈՇՄԱՆ N 9 ԵՎ N 9.1  ՀԱՎԵԼՎԱԾՆԵՐԻ  N 9.13,  N 9.47   N 9.1.13 և N 9.1.58 ԱՂՅՈՒՍԱԿՆԵՐՈՒՄ ԿԱՏԱՐՎՈՂ  ՓՈՓՈԽՈՒԹՅՈՒՆՆԵՐԸ ԵՎ ԼՐԱՑՈՒՄՆԵՐԸ
</t>
  </si>
  <si>
    <t xml:space="preserve">     ՀՀ կառավարության 2023 թվականի</t>
  </si>
  <si>
    <t xml:space="preserve">ՀԱՅԱՍՏԱՆԻ ՀԱՆՐԱՊԵՏՈՒԹՅԱՆ ԿԱՌԱՎԱՐՈՒԹՅԱՆ 2023 ԹՎԱԿԱՆԻ ԴԵԿՏԵՄԲԵՐԻ 29-Ի № 2111-Ն ՈՐՈՇՄԱՆ № 5 ՀԱՎԵԼՎԱԾԻ № 7 ԱՂՅՈՒՍԱԿՈՒՄ ԿԱՏԱՐՎՈՂ ՓՈՓՈԽՈՒԹՅՈՒՆՆԵՐԸ ԵՎ ԼՐԱՑՈՒՄՆԵՐԸ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</si>
  <si>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</si>
  <si>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</si>
  <si>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</si>
  <si>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</si>
  <si>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ՀՀ կրթության, գիտության, մշակույթի և սպորտի նախարարություն</t>
  </si>
  <si>
    <t>Հավելված N 4</t>
  </si>
  <si>
    <t>Հայ-ռուսական գիտակրթական ֆորումի անցկացում</t>
  </si>
  <si>
    <t xml:space="preserve">«Երևանի պետական համալսարան»  հիմնադրամ </t>
  </si>
  <si>
    <t>Հայ-ռուսական գիտակրթական ֆորումի հավուր պատշաճի կազմակերպում և անցկացում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</si>
  <si>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</si>
  <si>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</si>
  <si>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</si>
  <si>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Ծառայությունների մատուցում </t>
  </si>
  <si>
    <t xml:space="preserve"> Մասնագիտացված կազմակերպություն </t>
  </si>
  <si>
    <t xml:space="preserve"> Ծառայությունը մատուցող կազմակերպության(ների) անվանում(ներ)ը </t>
  </si>
  <si>
    <t xml:space="preserve"> Համընդհանուր ներառական կրթության համակարգի ներդրում</t>
  </si>
  <si>
    <t xml:space="preserve"> 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</si>
  <si>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Խոցելի խմբերի երեխաների ընդգրկվածության ապահովում հանրակրթական հաստատություններում</t>
  </si>
  <si>
    <t xml:space="preserve"> 11001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</si>
  <si>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</si>
  <si>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</t>
  </si>
  <si>
    <t>06</t>
  </si>
  <si>
    <t xml:space="preserve"> Կրթությանը տրամադրվող օժանդակ ծառայություններ</t>
  </si>
  <si>
    <t xml:space="preserve"> - Ընթացիկ դրամաշնորհներ պետական և համայնքների ոչ առևտրային կազմակերպություններին</t>
  </si>
  <si>
    <t>Համընդհանուր ներառական կրթության համակարգի ներդրում</t>
  </si>
  <si>
    <t>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</t>
  </si>
  <si>
    <t xml:space="preserve">«Գեղարքունիքի տարածքային մանկավարժահոգեբանական աջակցության կենտրոն» ՊՈԱԿ            </t>
  </si>
  <si>
    <t xml:space="preserve"> Համընդհանուր ներառական կրթության համակարգի ներդրում 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</si>
  <si>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 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</si>
  <si>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 </t>
  </si>
  <si>
    <t xml:space="preserve"> Ծառայությունը մատուցող կազմակերպության(ների) անվանում(ներ)ը՛ </t>
  </si>
  <si>
    <t xml:space="preserve"> Մասնագիտացված կազմակերպություններ  </t>
  </si>
  <si>
    <t xml:space="preserve"> Մանկավարժահոգեբանական աջակցության ծառայություններ ստացող երեխաների թիվ, երեխա </t>
  </si>
  <si>
    <t xml:space="preserve">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</si>
</sst>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_-* #,##0.00_-;\-* #,##0.00_-;_-* &quot;-&quot;??_-;_-@_-"/>
    <numFmt numFmtId="168" formatCode="0.0"/>
    <numFmt numFmtId="169" formatCode="_(* #,##0_);_(* \(#,##0\);_(* &quot;-&quot;??_);_(@_)"/>
    <numFmt numFmtId="170" formatCode="_-* #,##0.0\ _₽_-;\-* #,##0.0\ _₽_-;_-* &quot;-&quot;?\ _₽_-;_-@_-"/>
    <numFmt numFmtId="171" formatCode="_-* #,##0.00\ _₽_-;\-* #,##0.00\ _₽_-;_-* &quot;-&quot;?\ _₽_-;_-@_-"/>
    <numFmt numFmtId="172" formatCode="#,##0.0"/>
    <numFmt numFmtId="173" formatCode="##,##0;\(##,##0\);\-"/>
  </numFmts>
  <fonts count="4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b/>
      <sz val="12"/>
      <color theme="1"/>
      <name val="Arial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b/>
      <sz val="12"/>
      <color rgb="FF000000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7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</cellStyleXfs>
  <cellXfs count="285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7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7" fillId="0" borderId="0" xfId="0" applyFont="1" applyFill="1" applyAlignment="1">
      <alignment wrapText="1"/>
    </xf>
    <xf numFmtId="0" fontId="27" fillId="0" borderId="10" xfId="0" applyFont="1" applyFill="1" applyBorder="1" applyAlignment="1">
      <alignment horizont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27" fillId="0" borderId="10" xfId="0" applyFont="1" applyFill="1" applyBorder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168" fontId="32" fillId="0" borderId="10" xfId="50" applyNumberFormat="1" applyFont="1" applyBorder="1"/>
    <xf numFmtId="165" fontId="33" fillId="0" borderId="10" xfId="53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4" fillId="0" borderId="15" xfId="59" applyFont="1" applyBorder="1" applyAlignment="1">
      <alignment horizontal="left" vertical="top" wrapText="1"/>
    </xf>
    <xf numFmtId="0" fontId="30" fillId="0" borderId="10" xfId="0" applyFont="1" applyBorder="1" applyAlignment="1"/>
    <xf numFmtId="0" fontId="30" fillId="0" borderId="0" xfId="0" applyFont="1" applyAlignment="1"/>
    <xf numFmtId="0" fontId="31" fillId="0" borderId="15" xfId="59" applyFont="1" applyBorder="1" applyAlignment="1">
      <alignment horizontal="left" vertical="top" wrapText="1"/>
    </xf>
    <xf numFmtId="0" fontId="34" fillId="0" borderId="15" xfId="60" applyFont="1" applyBorder="1">
      <alignment horizontal="left" vertical="top" wrapText="1"/>
    </xf>
    <xf numFmtId="0" fontId="28" fillId="0" borderId="15" xfId="60" applyFont="1" applyBorder="1" applyAlignment="1">
      <alignment horizontal="left" vertical="top" wrapText="1"/>
    </xf>
    <xf numFmtId="0" fontId="34" fillId="33" borderId="10" xfId="60" applyFont="1" applyFill="1" applyBorder="1">
      <alignment horizontal="left" vertical="top" wrapText="1"/>
    </xf>
    <xf numFmtId="0" fontId="31" fillId="0" borderId="10" xfId="60" applyFont="1" applyBorder="1" applyAlignment="1">
      <alignment horizontal="left" vertical="top" wrapText="1"/>
    </xf>
    <xf numFmtId="0" fontId="28" fillId="0" borderId="10" xfId="60" applyFont="1" applyBorder="1" applyAlignment="1">
      <alignment horizontal="left" vertical="top" wrapText="1"/>
    </xf>
    <xf numFmtId="0" fontId="28" fillId="33" borderId="10" xfId="60" applyFont="1" applyFill="1" applyBorder="1" applyAlignment="1">
      <alignment horizontal="left" vertical="top" wrapText="1"/>
    </xf>
    <xf numFmtId="0" fontId="35" fillId="0" borderId="10" xfId="0" applyFont="1" applyFill="1" applyBorder="1">
      <alignment horizontal="left" vertical="top" wrapText="1"/>
    </xf>
    <xf numFmtId="164" fontId="31" fillId="0" borderId="10" xfId="42" applyNumberFormat="1" applyFont="1" applyFill="1" applyBorder="1" applyAlignment="1">
      <alignment horizontal="right" vertical="center"/>
    </xf>
    <xf numFmtId="0" fontId="28" fillId="0" borderId="10" xfId="0" applyFont="1" applyBorder="1" applyAlignment="1"/>
    <xf numFmtId="0" fontId="34" fillId="0" borderId="10" xfId="0" applyFont="1" applyBorder="1" applyAlignment="1">
      <alignment horizontal="left" vertical="top" wrapText="1"/>
    </xf>
    <xf numFmtId="164" fontId="31" fillId="0" borderId="10" xfId="0" applyNumberFormat="1" applyFont="1" applyBorder="1" applyAlignment="1">
      <alignment horizontal="left" vertical="top" wrapText="1"/>
    </xf>
    <xf numFmtId="166" fontId="31" fillId="0" borderId="10" xfId="48" applyNumberFormat="1" applyFont="1" applyFill="1" applyBorder="1" applyAlignment="1">
      <alignment vertical="center"/>
    </xf>
    <xf numFmtId="0" fontId="31" fillId="0" borderId="11" xfId="0" applyFont="1" applyBorder="1" applyAlignment="1">
      <alignment vertical="top" wrapText="1"/>
    </xf>
    <xf numFmtId="0" fontId="28" fillId="0" borderId="0" xfId="0" applyFont="1" applyFill="1" applyAlignment="1">
      <alignment horizontal="left" vertical="top" wrapText="1"/>
    </xf>
    <xf numFmtId="170" fontId="28" fillId="0" borderId="0" xfId="0" applyNumberFormat="1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166" fontId="31" fillId="0" borderId="10" xfId="53" applyNumberFormat="1" applyFont="1" applyFill="1" applyBorder="1" applyAlignment="1">
      <alignment horizontal="right" vertical="center" wrapText="1"/>
    </xf>
    <xf numFmtId="170" fontId="28" fillId="0" borderId="0" xfId="0" applyNumberFormat="1" applyFont="1" applyFill="1" applyAlignment="1">
      <alignment horizontal="left" vertical="top" wrapText="1"/>
    </xf>
    <xf numFmtId="0" fontId="28" fillId="33" borderId="15" xfId="0" applyFont="1" applyFill="1" applyBorder="1" applyAlignment="1">
      <alignment horizontal="left" vertical="top" wrapText="1"/>
    </xf>
    <xf numFmtId="171" fontId="28" fillId="0" borderId="0" xfId="0" applyNumberFormat="1" applyFont="1" applyFill="1" applyAlignment="1">
      <alignment horizontal="left" vertical="top" wrapText="1"/>
    </xf>
    <xf numFmtId="0" fontId="34" fillId="0" borderId="15" xfId="60" applyFont="1" applyBorder="1" applyAlignment="1">
      <alignment horizontal="left" vertical="top" wrapText="1"/>
    </xf>
    <xf numFmtId="165" fontId="28" fillId="0" borderId="10" xfId="53" applyNumberFormat="1" applyFont="1" applyFill="1" applyBorder="1" applyAlignment="1">
      <alignment horizontal="right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Fill="1" applyAlignment="1"/>
    <xf numFmtId="0" fontId="28" fillId="0" borderId="0" xfId="0" applyFont="1" applyFill="1" applyBorder="1" applyAlignment="1"/>
    <xf numFmtId="0" fontId="28" fillId="0" borderId="0" xfId="0" applyFont="1" applyFill="1">
      <alignment horizontal="left" vertical="top" wrapText="1"/>
    </xf>
    <xf numFmtId="0" fontId="28" fillId="0" borderId="10" xfId="43" applyFont="1" applyFill="1" applyBorder="1" applyAlignment="1">
      <alignment horizontal="center" vertical="center" wrapText="1"/>
    </xf>
    <xf numFmtId="0" fontId="28" fillId="0" borderId="10" xfId="0" applyFont="1" applyFill="1" applyBorder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right" vertical="top" wrapText="1"/>
    </xf>
    <xf numFmtId="0" fontId="27" fillId="0" borderId="0" xfId="0" applyFont="1" applyAlignment="1">
      <alignment horizontal="center" vertical="center"/>
    </xf>
    <xf numFmtId="0" fontId="36" fillId="0" borderId="10" xfId="0" applyFont="1" applyBorder="1" applyAlignment="1">
      <alignment wrapText="1"/>
    </xf>
    <xf numFmtId="166" fontId="36" fillId="33" borderId="10" xfId="58" applyNumberFormat="1" applyFont="1" applyFill="1" applyBorder="1" applyAlignment="1">
      <alignment horizontal="right" vertical="center" wrapText="1"/>
    </xf>
    <xf numFmtId="0" fontId="27" fillId="0" borderId="0" xfId="0" applyFont="1" applyAlignment="1"/>
    <xf numFmtId="0" fontId="36" fillId="0" borderId="10" xfId="0" applyFont="1" applyBorder="1" applyAlignment="1">
      <alignment vertical="center"/>
    </xf>
    <xf numFmtId="0" fontId="36" fillId="33" borderId="17" xfId="0" applyFont="1" applyFill="1" applyBorder="1" applyAlignment="1">
      <alignment horizontal="center" vertical="center"/>
    </xf>
    <xf numFmtId="0" fontId="36" fillId="33" borderId="10" xfId="0" applyFont="1" applyFill="1" applyBorder="1" applyAlignment="1">
      <alignment wrapText="1"/>
    </xf>
    <xf numFmtId="0" fontId="34" fillId="33" borderId="20" xfId="60" applyFont="1" applyFill="1" applyBorder="1" applyAlignment="1">
      <alignment horizontal="left" vertical="top" wrapText="1"/>
    </xf>
    <xf numFmtId="0" fontId="28" fillId="33" borderId="20" xfId="61" applyFont="1" applyFill="1" applyBorder="1" applyAlignment="1">
      <alignment horizontal="left" vertical="top" wrapText="1"/>
    </xf>
    <xf numFmtId="0" fontId="28" fillId="33" borderId="10" xfId="61" applyFont="1" applyFill="1" applyBorder="1" applyAlignment="1">
      <alignment horizontal="left" vertical="top" wrapText="1"/>
    </xf>
    <xf numFmtId="0" fontId="30" fillId="33" borderId="10" xfId="62" applyFont="1" applyFill="1" applyBorder="1" applyAlignment="1">
      <alignment horizontal="left" vertical="top" wrapText="1"/>
    </xf>
    <xf numFmtId="165" fontId="30" fillId="0" borderId="10" xfId="0" applyNumberFormat="1" applyFont="1" applyBorder="1" applyAlignment="1"/>
    <xf numFmtId="0" fontId="28" fillId="33" borderId="10" xfId="62" applyFont="1" applyFill="1" applyBorder="1" applyAlignment="1">
      <alignment horizontal="left" vertical="top" wrapText="1"/>
    </xf>
    <xf numFmtId="49" fontId="29" fillId="0" borderId="10" xfId="0" applyNumberFormat="1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center" vertical="top" wrapText="1"/>
    </xf>
    <xf numFmtId="164" fontId="28" fillId="0" borderId="10" xfId="42" applyNumberFormat="1" applyFont="1" applyBorder="1" applyAlignment="1">
      <alignment horizontal="right" vertical="top"/>
    </xf>
    <xf numFmtId="0" fontId="28" fillId="33" borderId="10" xfId="48" applyFont="1" applyFill="1" applyBorder="1" applyAlignment="1">
      <alignment horizontal="left" vertical="top" wrapText="1"/>
    </xf>
    <xf numFmtId="0" fontId="27" fillId="0" borderId="10" xfId="0" applyFont="1" applyBorder="1" applyAlignment="1"/>
    <xf numFmtId="0" fontId="29" fillId="33" borderId="10" xfId="0" applyFont="1" applyFill="1" applyBorder="1" applyAlignment="1">
      <alignment vertical="top" wrapText="1"/>
    </xf>
    <xf numFmtId="0" fontId="27" fillId="0" borderId="11" xfId="0" applyFont="1" applyBorder="1" applyAlignment="1">
      <alignment horizontal="left" vertical="top" wrapText="1"/>
    </xf>
    <xf numFmtId="0" fontId="39" fillId="0" borderId="10" xfId="0" applyFont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9" fillId="33" borderId="10" xfId="0" applyFont="1" applyFill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left" vertical="top" wrapText="1"/>
    </xf>
    <xf numFmtId="0" fontId="35" fillId="0" borderId="10" xfId="0" applyFont="1" applyBorder="1" applyAlignment="1">
      <alignment vertical="top" wrapText="1"/>
    </xf>
    <xf numFmtId="0" fontId="35" fillId="0" borderId="11" xfId="0" applyFont="1" applyBorder="1" applyAlignment="1">
      <alignment vertical="top" wrapText="1"/>
    </xf>
    <xf numFmtId="0" fontId="27" fillId="0" borderId="10" xfId="0" applyFont="1" applyFill="1" applyBorder="1" applyAlignment="1">
      <alignment horizontal="left" vertical="center" wrapText="1"/>
    </xf>
    <xf numFmtId="165" fontId="27" fillId="0" borderId="10" xfId="53" applyNumberFormat="1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top" wrapText="1"/>
    </xf>
    <xf numFmtId="165" fontId="27" fillId="0" borderId="0" xfId="53" applyNumberFormat="1" applyFont="1" applyFill="1" applyAlignment="1">
      <alignment horizontal="left" vertical="top" wrapText="1"/>
    </xf>
    <xf numFmtId="0" fontId="31" fillId="33" borderId="11" xfId="0" applyFont="1" applyFill="1" applyBorder="1" applyAlignment="1"/>
    <xf numFmtId="0" fontId="31" fillId="33" borderId="20" xfId="0" applyFont="1" applyFill="1" applyBorder="1" applyAlignment="1"/>
    <xf numFmtId="0" fontId="31" fillId="33" borderId="15" xfId="0" applyFont="1" applyFill="1" applyBorder="1" applyAlignment="1"/>
    <xf numFmtId="0" fontId="28" fillId="33" borderId="0" xfId="0" applyFont="1" applyFill="1" applyBorder="1" applyAlignment="1">
      <alignment horizontal="left" vertical="top"/>
    </xf>
    <xf numFmtId="164" fontId="28" fillId="0" borderId="0" xfId="42" applyNumberFormat="1" applyFont="1" applyBorder="1" applyAlignment="1">
      <alignment horizontal="right" vertical="top"/>
    </xf>
    <xf numFmtId="0" fontId="31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wrapText="1"/>
    </xf>
    <xf numFmtId="0" fontId="31" fillId="0" borderId="0" xfId="0" applyFont="1" applyFill="1" applyAlignment="1">
      <alignment horizontal="center" wrapText="1"/>
    </xf>
    <xf numFmtId="0" fontId="28" fillId="0" borderId="10" xfId="0" applyFont="1" applyFill="1" applyBorder="1" applyAlignment="1">
      <alignment vertical="top" wrapText="1"/>
    </xf>
    <xf numFmtId="0" fontId="28" fillId="33" borderId="10" xfId="61" applyFont="1" applyFill="1" applyBorder="1" applyAlignment="1">
      <alignment vertical="top" wrapText="1"/>
    </xf>
    <xf numFmtId="0" fontId="31" fillId="0" borderId="10" xfId="0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right" vertical="top" wrapText="1"/>
    </xf>
    <xf numFmtId="0" fontId="36" fillId="0" borderId="13" xfId="0" applyFont="1" applyBorder="1" applyAlignment="1">
      <alignment horizontal="left" vertical="top"/>
    </xf>
    <xf numFmtId="0" fontId="36" fillId="0" borderId="14" xfId="0" applyFont="1" applyBorder="1" applyAlignment="1">
      <alignment horizontal="left" vertical="top"/>
    </xf>
    <xf numFmtId="0" fontId="31" fillId="0" borderId="10" xfId="0" applyFont="1" applyBorder="1" applyAlignment="1">
      <alignment vertical="top" wrapText="1"/>
    </xf>
    <xf numFmtId="0" fontId="36" fillId="0" borderId="10" xfId="0" applyFont="1" applyBorder="1" applyAlignment="1">
      <alignment horizontal="left" vertical="top"/>
    </xf>
    <xf numFmtId="0" fontId="30" fillId="0" borderId="10" xfId="0" applyFont="1" applyBorder="1" applyAlignment="1">
      <alignment vertical="center"/>
    </xf>
    <xf numFmtId="0" fontId="36" fillId="0" borderId="10" xfId="0" applyFont="1" applyBorder="1" applyAlignment="1">
      <alignment horizontal="left" vertical="center"/>
    </xf>
    <xf numFmtId="0" fontId="36" fillId="0" borderId="11" xfId="0" applyFont="1" applyBorder="1" applyAlignment="1">
      <alignment vertical="center" wrapText="1"/>
    </xf>
    <xf numFmtId="0" fontId="36" fillId="0" borderId="10" xfId="0" applyFont="1" applyBorder="1" applyAlignment="1">
      <alignment vertical="center" wrapText="1"/>
    </xf>
    <xf numFmtId="168" fontId="33" fillId="0" borderId="10" xfId="53" applyNumberFormat="1" applyFont="1" applyBorder="1" applyAlignment="1">
      <alignment horizontal="center" vertical="center"/>
    </xf>
    <xf numFmtId="168" fontId="30" fillId="0" borderId="10" xfId="0" applyNumberFormat="1" applyFont="1" applyBorder="1" applyAlignment="1"/>
    <xf numFmtId="168" fontId="30" fillId="0" borderId="10" xfId="0" applyNumberFormat="1" applyFont="1" applyBorder="1" applyAlignment="1">
      <alignment vertical="center"/>
    </xf>
    <xf numFmtId="168" fontId="37" fillId="0" borderId="10" xfId="0" applyNumberFormat="1" applyFont="1" applyBorder="1" applyAlignment="1">
      <alignment vertical="center"/>
    </xf>
    <xf numFmtId="168" fontId="36" fillId="0" borderId="10" xfId="0" applyNumberFormat="1" applyFont="1" applyBorder="1" applyAlignment="1">
      <alignment vertical="center"/>
    </xf>
    <xf numFmtId="168" fontId="36" fillId="33" borderId="10" xfId="58" applyNumberFormat="1" applyFont="1" applyFill="1" applyBorder="1" applyAlignment="1">
      <alignment horizontal="right" vertical="center" wrapText="1"/>
    </xf>
    <xf numFmtId="49" fontId="31" fillId="33" borderId="10" xfId="0" applyNumberFormat="1" applyFont="1" applyFill="1" applyBorder="1" applyAlignment="1">
      <alignment vertical="top" wrapText="1"/>
    </xf>
    <xf numFmtId="0" fontId="28" fillId="33" borderId="10" xfId="0" applyNumberFormat="1" applyFont="1" applyFill="1" applyBorder="1" applyAlignment="1">
      <alignment vertical="top" wrapText="1"/>
    </xf>
    <xf numFmtId="0" fontId="31" fillId="0" borderId="10" xfId="0" applyFont="1" applyBorder="1" applyAlignment="1">
      <alignment vertical="center" wrapText="1"/>
    </xf>
    <xf numFmtId="0" fontId="31" fillId="33" borderId="10" xfId="0" applyFont="1" applyFill="1" applyBorder="1" applyAlignment="1">
      <alignment vertical="top"/>
    </xf>
    <xf numFmtId="0" fontId="31" fillId="0" borderId="10" xfId="0" applyFont="1" applyBorder="1" applyAlignment="1">
      <alignment horizontal="left" vertical="center" wrapText="1"/>
    </xf>
    <xf numFmtId="49" fontId="36" fillId="0" borderId="10" xfId="0" applyNumberFormat="1" applyFont="1" applyBorder="1" applyAlignment="1">
      <alignment vertical="top"/>
    </xf>
    <xf numFmtId="49" fontId="36" fillId="0" borderId="10" xfId="0" applyNumberFormat="1" applyFont="1" applyBorder="1" applyAlignment="1"/>
    <xf numFmtId="0" fontId="36" fillId="0" borderId="10" xfId="0" applyFont="1" applyBorder="1" applyAlignment="1">
      <alignment vertical="top"/>
    </xf>
    <xf numFmtId="0" fontId="36" fillId="33" borderId="10" xfId="0" applyFont="1" applyFill="1" applyBorder="1" applyAlignment="1">
      <alignment horizontal="left" vertical="top"/>
    </xf>
    <xf numFmtId="165" fontId="36" fillId="0" borderId="10" xfId="0" applyNumberFormat="1" applyFont="1" applyBorder="1" applyAlignment="1"/>
    <xf numFmtId="165" fontId="37" fillId="0" borderId="10" xfId="0" applyNumberFormat="1" applyFont="1" applyBorder="1" applyAlignment="1"/>
    <xf numFmtId="165" fontId="28" fillId="0" borderId="10" xfId="53" applyNumberFormat="1" applyFont="1" applyFill="1" applyBorder="1" applyAlignment="1">
      <alignment horizontal="right" vertical="top"/>
    </xf>
    <xf numFmtId="164" fontId="28" fillId="0" borderId="10" xfId="42" applyNumberFormat="1" applyFont="1" applyFill="1" applyBorder="1" applyAlignment="1">
      <alignment horizontal="right" vertical="center"/>
    </xf>
    <xf numFmtId="168" fontId="28" fillId="0" borderId="10" xfId="5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1" xfId="0" applyFont="1" applyBorder="1" applyAlignment="1">
      <alignment vertical="top"/>
    </xf>
    <xf numFmtId="165" fontId="31" fillId="0" borderId="10" xfId="53" applyNumberFormat="1" applyFont="1" applyFill="1" applyBorder="1" applyAlignment="1">
      <alignment horizontal="right" vertical="center" wrapText="1"/>
    </xf>
    <xf numFmtId="166" fontId="31" fillId="0" borderId="10" xfId="4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0" xfId="0" applyFont="1" applyAlignment="1">
      <alignment vertical="center" wrapText="1"/>
    </xf>
    <xf numFmtId="165" fontId="27" fillId="0" borderId="0" xfId="53" applyNumberFormat="1" applyFont="1" applyFill="1" applyAlignment="1"/>
    <xf numFmtId="0" fontId="30" fillId="0" borderId="0" xfId="54" applyFont="1" applyFill="1" applyAlignment="1">
      <alignment horizontal="center" vertical="center"/>
    </xf>
    <xf numFmtId="0" fontId="30" fillId="0" borderId="0" xfId="54" applyFont="1" applyFill="1" applyAlignment="1">
      <alignment vertical="center"/>
    </xf>
    <xf numFmtId="172" fontId="30" fillId="0" borderId="0" xfId="54" applyNumberFormat="1" applyFont="1" applyFill="1" applyAlignment="1">
      <alignment horizontal="center" vertical="center"/>
    </xf>
    <xf numFmtId="0" fontId="30" fillId="0" borderId="0" xfId="54" applyFont="1" applyFill="1"/>
    <xf numFmtId="0" fontId="40" fillId="33" borderId="0" xfId="69" applyFont="1" applyFill="1" applyAlignment="1">
      <alignment vertical="center" wrapText="1"/>
    </xf>
    <xf numFmtId="0" fontId="28" fillId="0" borderId="0" xfId="69" applyFont="1"/>
    <xf numFmtId="0" fontId="36" fillId="0" borderId="10" xfId="54" applyFont="1" applyFill="1" applyBorder="1" applyAlignment="1">
      <alignment horizontal="center" vertical="center" wrapText="1"/>
    </xf>
    <xf numFmtId="1" fontId="37" fillId="0" borderId="13" xfId="54" applyNumberFormat="1" applyFont="1" applyFill="1" applyBorder="1" applyAlignment="1">
      <alignment horizontal="center" vertical="center"/>
    </xf>
    <xf numFmtId="1" fontId="37" fillId="0" borderId="14" xfId="54" applyNumberFormat="1" applyFont="1" applyFill="1" applyBorder="1" applyAlignment="1">
      <alignment horizontal="center" vertical="center"/>
    </xf>
    <xf numFmtId="0" fontId="30" fillId="0" borderId="11" xfId="54" applyFont="1" applyFill="1" applyBorder="1" applyAlignment="1">
      <alignment horizontal="center" vertical="center"/>
    </xf>
    <xf numFmtId="166" fontId="36" fillId="0" borderId="12" xfId="54" applyNumberFormat="1" applyFont="1" applyFill="1" applyBorder="1" applyAlignment="1">
      <alignment horizontal="right" vertical="center"/>
    </xf>
    <xf numFmtId="0" fontId="36" fillId="0" borderId="14" xfId="54" applyFont="1" applyFill="1" applyBorder="1" applyAlignment="1">
      <alignment horizontal="center" vertical="center" wrapText="1"/>
    </xf>
    <xf numFmtId="0" fontId="31" fillId="0" borderId="10" xfId="54" applyFont="1" applyFill="1" applyBorder="1" applyAlignment="1">
      <alignment horizontal="center" vertical="center"/>
    </xf>
    <xf numFmtId="0" fontId="37" fillId="0" borderId="10" xfId="54" applyFont="1" applyFill="1" applyBorder="1" applyAlignment="1">
      <alignment horizontal="left" vertical="center" wrapText="1"/>
    </xf>
    <xf numFmtId="0" fontId="30" fillId="0" borderId="10" xfId="54" applyFont="1" applyFill="1" applyBorder="1" applyAlignment="1">
      <alignment horizontal="center" vertical="center"/>
    </xf>
    <xf numFmtId="0" fontId="36" fillId="0" borderId="10" xfId="54" applyFont="1" applyFill="1" applyBorder="1" applyAlignment="1">
      <alignment horizontal="center" vertical="center"/>
    </xf>
    <xf numFmtId="166" fontId="36" fillId="0" borderId="10" xfId="54" applyNumberFormat="1" applyFont="1" applyFill="1" applyBorder="1" applyAlignment="1">
      <alignment horizontal="right" vertical="center"/>
    </xf>
    <xf numFmtId="0" fontId="28" fillId="0" borderId="0" xfId="0" applyFont="1" applyAlignment="1"/>
    <xf numFmtId="0" fontId="31" fillId="33" borderId="15" xfId="54" applyFont="1" applyFill="1" applyBorder="1" applyAlignment="1">
      <alignment vertical="center" wrapText="1"/>
    </xf>
    <xf numFmtId="0" fontId="31" fillId="33" borderId="10" xfId="54" applyFont="1" applyFill="1" applyBorder="1" applyAlignment="1">
      <alignment vertical="center" wrapText="1"/>
    </xf>
    <xf numFmtId="0" fontId="27" fillId="0" borderId="10" xfId="0" applyFont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0" fontId="42" fillId="0" borderId="23" xfId="54" applyFont="1" applyFill="1" applyBorder="1" applyAlignment="1">
      <alignment horizontal="center" vertical="center"/>
    </xf>
    <xf numFmtId="0" fontId="41" fillId="0" borderId="10" xfId="54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vertical="top" wrapText="1"/>
    </xf>
    <xf numFmtId="0" fontId="43" fillId="33" borderId="10" xfId="0" applyFont="1" applyFill="1" applyBorder="1" applyAlignment="1">
      <alignment horizontal="left" vertical="top" wrapText="1"/>
    </xf>
    <xf numFmtId="0" fontId="28" fillId="33" borderId="10" xfId="54" applyFont="1" applyFill="1" applyBorder="1" applyAlignment="1">
      <alignment vertical="center" wrapText="1"/>
    </xf>
    <xf numFmtId="166" fontId="31" fillId="0" borderId="10" xfId="48" applyNumberFormat="1" applyFont="1" applyFill="1" applyBorder="1" applyAlignment="1">
      <alignment horizontal="center" vertical="center"/>
    </xf>
    <xf numFmtId="166" fontId="31" fillId="0" borderId="10" xfId="48" applyNumberFormat="1" applyFont="1" applyFill="1" applyBorder="1" applyAlignment="1">
      <alignment horizontal="right" vertical="center"/>
    </xf>
    <xf numFmtId="0" fontId="31" fillId="0" borderId="10" xfId="0" applyFont="1" applyBorder="1" applyAlignment="1">
      <alignment horizontal="center" vertical="top" wrapText="1"/>
    </xf>
    <xf numFmtId="0" fontId="35" fillId="0" borderId="10" xfId="0" applyFont="1" applyBorder="1">
      <alignment horizontal="left" vertical="top" wrapText="1"/>
    </xf>
    <xf numFmtId="0" fontId="27" fillId="0" borderId="10" xfId="0" applyFont="1" applyBorder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166" fontId="28" fillId="0" borderId="10" xfId="53" applyNumberFormat="1" applyFont="1" applyFill="1" applyBorder="1" applyAlignment="1">
      <alignment horizontal="right" vertical="center" wrapText="1"/>
    </xf>
    <xf numFmtId="0" fontId="31" fillId="0" borderId="14" xfId="54" applyFont="1" applyFill="1" applyBorder="1" applyAlignment="1">
      <alignment horizontal="center" vertical="center" wrapText="1"/>
    </xf>
    <xf numFmtId="166" fontId="31" fillId="0" borderId="12" xfId="54" applyNumberFormat="1" applyFont="1" applyFill="1" applyBorder="1" applyAlignment="1">
      <alignment horizontal="right" vertical="center"/>
    </xf>
    <xf numFmtId="0" fontId="42" fillId="33" borderId="11" xfId="0" applyFont="1" applyFill="1" applyBorder="1" applyAlignment="1">
      <alignment horizontal="left" vertical="top"/>
    </xf>
    <xf numFmtId="0" fontId="42" fillId="33" borderId="20" xfId="0" applyFont="1" applyFill="1" applyBorder="1" applyAlignment="1">
      <alignment horizontal="left" vertical="top"/>
    </xf>
    <xf numFmtId="164" fontId="42" fillId="0" borderId="20" xfId="42" applyNumberFormat="1" applyFont="1" applyBorder="1" applyAlignment="1">
      <alignment horizontal="right" vertical="top"/>
    </xf>
    <xf numFmtId="164" fontId="42" fillId="0" borderId="15" xfId="42" applyNumberFormat="1" applyFont="1" applyBorder="1" applyAlignment="1">
      <alignment horizontal="right" vertical="top"/>
    </xf>
    <xf numFmtId="0" fontId="28" fillId="0" borderId="10" xfId="0" applyFont="1" applyFill="1" applyBorder="1" applyAlignment="1">
      <alignment horizontal="center" vertical="top" wrapText="1"/>
    </xf>
    <xf numFmtId="0" fontId="42" fillId="33" borderId="20" xfId="0" applyFont="1" applyFill="1" applyBorder="1" applyAlignment="1">
      <alignment vertical="top" wrapText="1"/>
    </xf>
    <xf numFmtId="0" fontId="42" fillId="33" borderId="15" xfId="0" applyFont="1" applyFill="1" applyBorder="1" applyAlignment="1">
      <alignment vertical="top" wrapText="1"/>
    </xf>
    <xf numFmtId="169" fontId="27" fillId="0" borderId="10" xfId="53" applyNumberFormat="1" applyFont="1" applyFill="1" applyBorder="1" applyAlignment="1">
      <alignment horizontal="right" vertical="top"/>
    </xf>
    <xf numFmtId="173" fontId="28" fillId="0" borderId="10" xfId="42" applyNumberFormat="1" applyFont="1" applyBorder="1" applyAlignment="1">
      <alignment horizontal="right" vertical="top"/>
    </xf>
    <xf numFmtId="0" fontId="28" fillId="33" borderId="10" xfId="54" applyFont="1" applyFill="1" applyBorder="1" applyAlignment="1">
      <alignment vertical="top" wrapText="1"/>
    </xf>
    <xf numFmtId="166" fontId="31" fillId="0" borderId="10" xfId="0" applyNumberFormat="1" applyFont="1" applyFill="1" applyBorder="1" applyAlignment="1">
      <alignment horizontal="right" vertical="top" wrapText="1"/>
    </xf>
    <xf numFmtId="0" fontId="28" fillId="0" borderId="19" xfId="60" applyFont="1" applyBorder="1" applyAlignment="1">
      <alignment horizontal="center" vertical="top"/>
    </xf>
    <xf numFmtId="0" fontId="28" fillId="0" borderId="0" xfId="60" applyFont="1" applyBorder="1" applyAlignment="1">
      <alignment horizontal="center" vertical="top"/>
    </xf>
    <xf numFmtId="0" fontId="28" fillId="0" borderId="21" xfId="60" applyFont="1" applyBorder="1" applyAlignment="1">
      <alignment horizontal="center" vertical="top"/>
    </xf>
    <xf numFmtId="0" fontId="27" fillId="0" borderId="11" xfId="0" applyFont="1" applyFill="1" applyBorder="1" applyAlignment="1">
      <alignment horizontal="center" wrapText="1"/>
    </xf>
    <xf numFmtId="0" fontId="27" fillId="0" borderId="20" xfId="0" applyFont="1" applyFill="1" applyBorder="1" applyAlignment="1">
      <alignment horizontal="center" wrapText="1"/>
    </xf>
    <xf numFmtId="0" fontId="27" fillId="0" borderId="15" xfId="0" applyFont="1" applyFill="1" applyBorder="1" applyAlignment="1">
      <alignment horizontal="center" wrapText="1"/>
    </xf>
    <xf numFmtId="0" fontId="28" fillId="0" borderId="0" xfId="0" applyFont="1" applyFill="1" applyAlignment="1">
      <alignment horizontal="center"/>
    </xf>
    <xf numFmtId="0" fontId="31" fillId="0" borderId="11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15" xfId="0" applyFont="1" applyBorder="1" applyAlignment="1">
      <alignment horizontal="center" vertical="top" wrapText="1"/>
    </xf>
    <xf numFmtId="0" fontId="28" fillId="0" borderId="22" xfId="0" applyFont="1" applyFill="1" applyBorder="1" applyAlignment="1">
      <alignment horizontal="right" vertical="top" wrapText="1"/>
    </xf>
    <xf numFmtId="0" fontId="28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31" fillId="0" borderId="11" xfId="57" applyFont="1" applyBorder="1" applyAlignment="1">
      <alignment horizontal="center" vertical="center" wrapText="1"/>
    </xf>
    <xf numFmtId="0" fontId="31" fillId="0" borderId="20" xfId="57" applyFont="1" applyBorder="1" applyAlignment="1">
      <alignment horizontal="center" vertical="center" wrapText="1"/>
    </xf>
    <xf numFmtId="0" fontId="31" fillId="0" borderId="15" xfId="57" applyFont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8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4" xfId="43" applyFont="1" applyFill="1" applyBorder="1" applyAlignment="1">
      <alignment horizontal="center" vertical="center" wrapText="1"/>
    </xf>
    <xf numFmtId="0" fontId="28" fillId="0" borderId="11" xfId="43" applyFont="1" applyFill="1" applyBorder="1" applyAlignment="1">
      <alignment horizontal="center" vertical="center" wrapText="1"/>
    </xf>
    <xf numFmtId="0" fontId="28" fillId="0" borderId="20" xfId="43" applyFont="1" applyFill="1" applyBorder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31" fillId="33" borderId="10" xfId="54" applyFont="1" applyFill="1" applyBorder="1" applyAlignment="1">
      <alignment horizontal="left" vertical="center" wrapText="1"/>
    </xf>
    <xf numFmtId="0" fontId="36" fillId="0" borderId="11" xfId="54" applyFont="1" applyFill="1" applyBorder="1" applyAlignment="1">
      <alignment horizontal="center" vertical="center" wrapText="1"/>
    </xf>
    <xf numFmtId="0" fontId="36" fillId="0" borderId="15" xfId="54" applyFont="1" applyFill="1" applyBorder="1" applyAlignment="1">
      <alignment horizontal="center" vertical="center" wrapText="1"/>
    </xf>
    <xf numFmtId="1" fontId="37" fillId="0" borderId="13" xfId="54" applyNumberFormat="1" applyFont="1" applyFill="1" applyBorder="1" applyAlignment="1">
      <alignment horizontal="center" vertical="center"/>
    </xf>
    <xf numFmtId="0" fontId="36" fillId="0" borderId="20" xfId="54" applyFont="1" applyFill="1" applyBorder="1" applyAlignment="1">
      <alignment horizontal="center" vertical="center" wrapText="1"/>
    </xf>
    <xf numFmtId="0" fontId="31" fillId="0" borderId="11" xfId="54" applyFont="1" applyFill="1" applyBorder="1" applyAlignment="1">
      <alignment horizontal="center" vertical="center" wrapText="1"/>
    </xf>
    <xf numFmtId="0" fontId="31" fillId="0" borderId="20" xfId="54" applyFont="1" applyFill="1" applyBorder="1" applyAlignment="1">
      <alignment horizontal="center" vertical="center" wrapText="1"/>
    </xf>
    <xf numFmtId="0" fontId="31" fillId="0" borderId="15" xfId="54" applyFont="1" applyFill="1" applyBorder="1" applyAlignment="1">
      <alignment horizontal="center" vertical="center" wrapText="1"/>
    </xf>
    <xf numFmtId="0" fontId="41" fillId="0" borderId="20" xfId="54" applyFont="1" applyFill="1" applyBorder="1" applyAlignment="1">
      <alignment horizontal="center" vertical="center" wrapText="1"/>
    </xf>
    <xf numFmtId="0" fontId="41" fillId="0" borderId="15" xfId="54" applyFont="1" applyFill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28" fillId="0" borderId="0" xfId="0" applyFont="1" applyAlignment="1">
      <alignment horizontal="right" vertical="center" wrapText="1"/>
    </xf>
    <xf numFmtId="165" fontId="27" fillId="0" borderId="0" xfId="53" applyNumberFormat="1" applyFont="1" applyFill="1" applyAlignment="1">
      <alignment horizontal="right"/>
    </xf>
    <xf numFmtId="0" fontId="40" fillId="33" borderId="0" xfId="69" applyFont="1" applyFill="1" applyAlignment="1">
      <alignment horizontal="center" vertical="center" wrapText="1"/>
    </xf>
    <xf numFmtId="172" fontId="28" fillId="0" borderId="22" xfId="52" applyNumberFormat="1" applyFont="1" applyFill="1" applyBorder="1" applyAlignment="1">
      <alignment horizontal="right" vertical="center"/>
    </xf>
    <xf numFmtId="0" fontId="36" fillId="0" borderId="10" xfId="54" applyFont="1" applyFill="1" applyBorder="1" applyAlignment="1">
      <alignment horizontal="center" vertical="center" wrapText="1"/>
    </xf>
    <xf numFmtId="172" fontId="36" fillId="0" borderId="10" xfId="54" applyNumberFormat="1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left" wrapText="1"/>
    </xf>
    <xf numFmtId="0" fontId="28" fillId="33" borderId="15" xfId="0" applyFont="1" applyFill="1" applyBorder="1" applyAlignment="1">
      <alignment horizontal="left" wrapText="1"/>
    </xf>
    <xf numFmtId="0" fontId="28" fillId="33" borderId="11" xfId="0" applyFont="1" applyFill="1" applyBorder="1" applyAlignment="1">
      <alignment horizontal="center" vertical="top" wrapText="1"/>
    </xf>
    <xf numFmtId="0" fontId="28" fillId="33" borderId="20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15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left" vertical="center"/>
    </xf>
    <xf numFmtId="0" fontId="28" fillId="0" borderId="20" xfId="0" applyFont="1" applyBorder="1" applyAlignment="1">
      <alignment horizontal="center"/>
    </xf>
    <xf numFmtId="0" fontId="28" fillId="33" borderId="11" xfId="0" applyFont="1" applyFill="1" applyBorder="1" applyAlignment="1">
      <alignment horizontal="left" vertical="top"/>
    </xf>
    <xf numFmtId="0" fontId="28" fillId="33" borderId="15" xfId="0" applyFont="1" applyFill="1" applyBorder="1" applyAlignment="1">
      <alignment horizontal="left" vertical="top"/>
    </xf>
    <xf numFmtId="0" fontId="39" fillId="0" borderId="20" xfId="0" applyFont="1" applyBorder="1" applyAlignment="1">
      <alignment horizontal="center" vertical="top" wrapText="1"/>
    </xf>
    <xf numFmtId="0" fontId="39" fillId="0" borderId="15" xfId="0" applyFont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165" fontId="27" fillId="0" borderId="11" xfId="53" applyNumberFormat="1" applyFont="1" applyFill="1" applyBorder="1" applyAlignment="1">
      <alignment horizontal="center" vertical="top" wrapText="1"/>
    </xf>
    <xf numFmtId="165" fontId="27" fillId="0" borderId="20" xfId="53" applyNumberFormat="1" applyFont="1" applyFill="1" applyBorder="1" applyAlignment="1">
      <alignment horizontal="center" vertical="top" wrapText="1"/>
    </xf>
    <xf numFmtId="165" fontId="27" fillId="0" borderId="15" xfId="53" applyNumberFormat="1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left" vertical="top" wrapText="1"/>
    </xf>
    <xf numFmtId="0" fontId="31" fillId="0" borderId="20" xfId="0" applyFont="1" applyFill="1" applyBorder="1" applyAlignment="1">
      <alignment horizontal="left" vertical="top" wrapText="1"/>
    </xf>
    <xf numFmtId="0" fontId="31" fillId="0" borderId="15" xfId="0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left" vertical="top" wrapText="1"/>
    </xf>
    <xf numFmtId="0" fontId="29" fillId="0" borderId="20" xfId="0" applyFont="1" applyFill="1" applyBorder="1" applyAlignment="1">
      <alignment horizontal="left" vertical="top" wrapText="1"/>
    </xf>
    <xf numFmtId="0" fontId="29" fillId="0" borderId="15" xfId="0" applyFont="1" applyFill="1" applyBorder="1" applyAlignment="1">
      <alignment horizontal="left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20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  <xf numFmtId="165" fontId="28" fillId="0" borderId="11" xfId="53" applyNumberFormat="1" applyFont="1" applyFill="1" applyBorder="1" applyAlignment="1">
      <alignment horizontal="center" vertical="top" wrapText="1"/>
    </xf>
    <xf numFmtId="165" fontId="28" fillId="0" borderId="20" xfId="53" applyNumberFormat="1" applyFont="1" applyFill="1" applyBorder="1" applyAlignment="1">
      <alignment horizontal="center" vertical="top" wrapText="1"/>
    </xf>
    <xf numFmtId="165" fontId="28" fillId="0" borderId="15" xfId="53" applyNumberFormat="1" applyFont="1" applyFill="1" applyBorder="1" applyAlignment="1">
      <alignment horizontal="center" vertical="top" wrapText="1"/>
    </xf>
    <xf numFmtId="0" fontId="38" fillId="33" borderId="11" xfId="0" applyFont="1" applyFill="1" applyBorder="1" applyAlignment="1">
      <alignment horizontal="center" vertical="top" wrapText="1"/>
    </xf>
    <xf numFmtId="0" fontId="38" fillId="33" borderId="20" xfId="0" applyFont="1" applyFill="1" applyBorder="1" applyAlignment="1">
      <alignment horizontal="center" vertical="top" wrapText="1"/>
    </xf>
    <xf numFmtId="0" fontId="38" fillId="33" borderId="15" xfId="0" applyFont="1" applyFill="1" applyBorder="1" applyAlignment="1">
      <alignment horizontal="center" vertical="top" wrapText="1"/>
    </xf>
    <xf numFmtId="0" fontId="29" fillId="33" borderId="20" xfId="0" applyFont="1" applyFill="1" applyBorder="1" applyAlignment="1">
      <alignment horizontal="center" vertical="top" wrapText="1"/>
    </xf>
    <xf numFmtId="0" fontId="29" fillId="33" borderId="15" xfId="0" applyFont="1" applyFill="1" applyBorder="1" applyAlignment="1">
      <alignment horizontal="center" vertical="top" wrapText="1"/>
    </xf>
    <xf numFmtId="0" fontId="27" fillId="0" borderId="20" xfId="0" applyFont="1" applyBorder="1" applyAlignment="1">
      <alignment horizontal="center"/>
    </xf>
    <xf numFmtId="0" fontId="27" fillId="0" borderId="15" xfId="0" applyFont="1" applyBorder="1" applyAlignment="1">
      <alignment horizontal="center"/>
    </xf>
    <xf numFmtId="0" fontId="29" fillId="33" borderId="11" xfId="0" applyFont="1" applyFill="1" applyBorder="1" applyAlignment="1">
      <alignment horizontal="left"/>
    </xf>
    <xf numFmtId="0" fontId="29" fillId="33" borderId="20" xfId="0" applyFont="1" applyFill="1" applyBorder="1" applyAlignment="1">
      <alignment horizontal="left"/>
    </xf>
    <xf numFmtId="0" fontId="29" fillId="33" borderId="15" xfId="0" applyFont="1" applyFill="1" applyBorder="1" applyAlignment="1">
      <alignment horizontal="left"/>
    </xf>
    <xf numFmtId="0" fontId="35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top"/>
    </xf>
    <xf numFmtId="0" fontId="28" fillId="33" borderId="20" xfId="0" applyFont="1" applyFill="1" applyBorder="1" applyAlignment="1">
      <alignment horizontal="center" vertical="top"/>
    </xf>
    <xf numFmtId="0" fontId="28" fillId="33" borderId="15" xfId="0" applyFont="1" applyFill="1" applyBorder="1" applyAlignment="1">
      <alignment horizontal="center" vertical="top"/>
    </xf>
    <xf numFmtId="165" fontId="27" fillId="0" borderId="0" xfId="53" applyNumberFormat="1" applyFont="1" applyFill="1" applyAlignment="1">
      <alignment horizontal="right" vertical="top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/>
    </xf>
    <xf numFmtId="0" fontId="31" fillId="33" borderId="11" xfId="0" applyFont="1" applyFill="1" applyBorder="1" applyAlignment="1">
      <alignment horizontal="left" vertical="top" wrapText="1"/>
    </xf>
    <xf numFmtId="0" fontId="31" fillId="33" borderId="20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36" fillId="0" borderId="20" xfId="0" applyFont="1" applyBorder="1" applyAlignment="1">
      <alignment vertical="center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9" zoomScale="110" zoomScaleNormal="110" zoomScaleSheetLayoutView="115" workbookViewId="0">
      <selection activeCell="A4" sqref="A4:F4"/>
    </sheetView>
  </sheetViews>
  <sheetFormatPr defaultColWidth="9.140625" defaultRowHeight="17.25" x14ac:dyDescent="0.25"/>
  <cols>
    <col min="1" max="1" width="10.7109375" style="1" customWidth="1"/>
    <col min="2" max="2" width="16.140625" style="1" customWidth="1"/>
    <col min="3" max="3" width="81" style="2" customWidth="1"/>
    <col min="4" max="4" width="16.7109375" style="2" customWidth="1"/>
    <col min="5" max="5" width="17.140625" style="2" customWidth="1"/>
    <col min="6" max="6" width="15.85546875" style="2" customWidth="1"/>
    <col min="7" max="7" width="23" style="1" customWidth="1"/>
    <col min="8" max="8" width="23.42578125" style="1" customWidth="1"/>
    <col min="9" max="10" width="9.5703125" style="1" bestFit="1" customWidth="1"/>
    <col min="11" max="16384" width="9.140625" style="1"/>
  </cols>
  <sheetData>
    <row r="1" spans="1:7" ht="18" customHeight="1" x14ac:dyDescent="0.3">
      <c r="D1" s="193" t="s">
        <v>10</v>
      </c>
      <c r="E1" s="193"/>
      <c r="F1" s="43"/>
    </row>
    <row r="2" spans="1:7" x14ac:dyDescent="0.3">
      <c r="D2" s="188" t="s">
        <v>95</v>
      </c>
      <c r="E2" s="188"/>
      <c r="F2" s="188"/>
      <c r="G2" s="3"/>
    </row>
    <row r="3" spans="1:7" x14ac:dyDescent="0.3">
      <c r="D3" s="43" t="s">
        <v>23</v>
      </c>
      <c r="E3" s="44"/>
      <c r="F3" s="43"/>
      <c r="G3" s="3"/>
    </row>
    <row r="4" spans="1:7" ht="91.9" customHeight="1" x14ac:dyDescent="0.25">
      <c r="A4" s="194" t="s">
        <v>133</v>
      </c>
      <c r="B4" s="194"/>
      <c r="C4" s="194"/>
      <c r="D4" s="194"/>
      <c r="E4" s="194"/>
      <c r="F4" s="194"/>
    </row>
    <row r="5" spans="1:7" ht="20.45" customHeight="1" x14ac:dyDescent="0.25">
      <c r="A5" s="4"/>
      <c r="B5" s="4"/>
      <c r="C5" s="4"/>
      <c r="D5" s="192" t="s">
        <v>93</v>
      </c>
      <c r="E5" s="192"/>
      <c r="F5" s="192"/>
    </row>
    <row r="6" spans="1:7" s="3" customFormat="1" ht="68.45" customHeight="1" x14ac:dyDescent="0.3">
      <c r="A6" s="195" t="s">
        <v>11</v>
      </c>
      <c r="B6" s="196"/>
      <c r="C6" s="197" t="s">
        <v>12</v>
      </c>
      <c r="D6" s="185" t="s">
        <v>13</v>
      </c>
      <c r="E6" s="186"/>
      <c r="F6" s="187"/>
      <c r="G6" s="5"/>
    </row>
    <row r="7" spans="1:7" s="3" customFormat="1" ht="36" customHeight="1" x14ac:dyDescent="0.3">
      <c r="A7" s="6" t="s">
        <v>14</v>
      </c>
      <c r="B7" s="6" t="s">
        <v>15</v>
      </c>
      <c r="C7" s="198"/>
      <c r="D7" s="7" t="s">
        <v>68</v>
      </c>
      <c r="E7" s="8" t="s">
        <v>67</v>
      </c>
      <c r="F7" s="8" t="s">
        <v>18</v>
      </c>
      <c r="G7" s="5"/>
    </row>
    <row r="8" spans="1:7" x14ac:dyDescent="0.25">
      <c r="A8" s="9"/>
      <c r="B8" s="9"/>
      <c r="C8" s="10" t="s">
        <v>1</v>
      </c>
      <c r="D8" s="161">
        <f>D11+D24+D38</f>
        <v>0</v>
      </c>
      <c r="E8" s="161">
        <f t="shared" ref="E8:F8" si="0">E11+E24+E38</f>
        <v>0</v>
      </c>
      <c r="F8" s="161">
        <f t="shared" si="0"/>
        <v>0</v>
      </c>
    </row>
    <row r="9" spans="1:7" ht="18" customHeight="1" x14ac:dyDescent="0.2">
      <c r="A9" s="189" t="s">
        <v>85</v>
      </c>
      <c r="B9" s="190"/>
      <c r="C9" s="191"/>
      <c r="D9" s="11"/>
      <c r="E9" s="11"/>
      <c r="F9" s="12"/>
    </row>
    <row r="10" spans="1:7" ht="18" customHeight="1" x14ac:dyDescent="0.2">
      <c r="A10" s="163">
        <v>1193</v>
      </c>
      <c r="B10" s="163"/>
      <c r="C10" s="25" t="s">
        <v>2</v>
      </c>
      <c r="D10" s="131"/>
      <c r="E10" s="131"/>
      <c r="F10" s="12"/>
    </row>
    <row r="11" spans="1:7" ht="20.45" customHeight="1" x14ac:dyDescent="0.25">
      <c r="A11" s="163"/>
      <c r="B11" s="163"/>
      <c r="C11" s="166" t="s">
        <v>115</v>
      </c>
      <c r="D11" s="181">
        <f>D18</f>
        <v>-22680</v>
      </c>
      <c r="E11" s="181">
        <f t="shared" ref="E11:F11" si="1">E18</f>
        <v>-22680</v>
      </c>
      <c r="F11" s="181">
        <f t="shared" si="1"/>
        <v>-22680</v>
      </c>
    </row>
    <row r="12" spans="1:7" ht="18" customHeight="1" x14ac:dyDescent="0.2">
      <c r="A12" s="163"/>
      <c r="B12" s="163"/>
      <c r="C12" s="164" t="s">
        <v>3</v>
      </c>
      <c r="D12" s="131"/>
      <c r="E12" s="131"/>
      <c r="F12" s="12"/>
    </row>
    <row r="13" spans="1:7" ht="73.900000000000006" customHeight="1" x14ac:dyDescent="0.2">
      <c r="A13" s="163"/>
      <c r="B13" s="163"/>
      <c r="C13" s="154" t="s">
        <v>116</v>
      </c>
      <c r="D13" s="131"/>
      <c r="E13" s="131"/>
      <c r="F13" s="12"/>
    </row>
    <row r="14" spans="1:7" ht="18" customHeight="1" x14ac:dyDescent="0.2">
      <c r="A14" s="163"/>
      <c r="B14" s="163"/>
      <c r="C14" s="164" t="s">
        <v>4</v>
      </c>
      <c r="D14" s="131"/>
      <c r="E14" s="131"/>
      <c r="F14" s="12"/>
    </row>
    <row r="15" spans="1:7" ht="38.450000000000003" customHeight="1" x14ac:dyDescent="0.2">
      <c r="A15" s="163"/>
      <c r="B15" s="163"/>
      <c r="C15" s="154" t="s">
        <v>117</v>
      </c>
      <c r="D15" s="131"/>
      <c r="E15" s="131"/>
      <c r="F15" s="12"/>
    </row>
    <row r="16" spans="1:7" ht="18" customHeight="1" x14ac:dyDescent="0.25">
      <c r="A16" s="182" t="s">
        <v>5</v>
      </c>
      <c r="B16" s="183"/>
      <c r="C16" s="183"/>
      <c r="D16" s="183"/>
      <c r="E16" s="183"/>
      <c r="F16" s="184"/>
    </row>
    <row r="17" spans="1:6" ht="18" customHeight="1" x14ac:dyDescent="0.2">
      <c r="A17" s="163"/>
      <c r="B17" s="10" t="s">
        <v>118</v>
      </c>
      <c r="C17" s="164" t="s">
        <v>6</v>
      </c>
      <c r="D17" s="131"/>
      <c r="E17" s="131"/>
      <c r="F17" s="12"/>
    </row>
    <row r="18" spans="1:6" ht="72" customHeight="1" x14ac:dyDescent="0.25">
      <c r="A18" s="163"/>
      <c r="B18" s="165"/>
      <c r="C18" s="166" t="s">
        <v>119</v>
      </c>
      <c r="D18" s="30">
        <f>-22680</f>
        <v>-22680</v>
      </c>
      <c r="E18" s="30">
        <f t="shared" ref="E18:F18" si="2">-22680</f>
        <v>-22680</v>
      </c>
      <c r="F18" s="30">
        <f t="shared" si="2"/>
        <v>-22680</v>
      </c>
    </row>
    <row r="19" spans="1:6" ht="18" customHeight="1" x14ac:dyDescent="0.2">
      <c r="A19" s="163"/>
      <c r="B19" s="165"/>
      <c r="C19" s="164" t="s">
        <v>7</v>
      </c>
      <c r="D19" s="131"/>
      <c r="E19" s="131"/>
      <c r="F19" s="12"/>
    </row>
    <row r="20" spans="1:6" ht="94.15" customHeight="1" x14ac:dyDescent="0.2">
      <c r="A20" s="163"/>
      <c r="B20" s="165"/>
      <c r="C20" s="154" t="s">
        <v>120</v>
      </c>
      <c r="D20" s="131"/>
      <c r="E20" s="131"/>
      <c r="F20" s="12"/>
    </row>
    <row r="21" spans="1:6" ht="18" customHeight="1" x14ac:dyDescent="0.2">
      <c r="A21" s="163"/>
      <c r="B21" s="165"/>
      <c r="C21" s="164" t="s">
        <v>8</v>
      </c>
      <c r="D21" s="131"/>
      <c r="E21" s="131"/>
      <c r="F21" s="12"/>
    </row>
    <row r="22" spans="1:6" ht="18" customHeight="1" x14ac:dyDescent="0.2">
      <c r="A22" s="163"/>
      <c r="B22" s="165"/>
      <c r="C22" s="154" t="s">
        <v>57</v>
      </c>
      <c r="D22" s="131"/>
      <c r="E22" s="131"/>
      <c r="F22" s="12"/>
    </row>
    <row r="23" spans="1:6" x14ac:dyDescent="0.25">
      <c r="A23" s="10">
        <v>1111</v>
      </c>
      <c r="B23" s="71"/>
      <c r="C23" s="25" t="s">
        <v>2</v>
      </c>
      <c r="D23" s="29"/>
      <c r="E23" s="29"/>
      <c r="F23" s="29"/>
    </row>
    <row r="24" spans="1:6" x14ac:dyDescent="0.25">
      <c r="A24" s="10"/>
      <c r="B24" s="71"/>
      <c r="C24" s="10" t="s">
        <v>42</v>
      </c>
      <c r="D24" s="162">
        <f>D31</f>
        <v>22680</v>
      </c>
      <c r="E24" s="162">
        <f t="shared" ref="E24:F24" si="3">E31</f>
        <v>22680</v>
      </c>
      <c r="F24" s="162">
        <f t="shared" si="3"/>
        <v>22680</v>
      </c>
    </row>
    <row r="25" spans="1:6" x14ac:dyDescent="0.25">
      <c r="A25" s="10"/>
      <c r="B25" s="71"/>
      <c r="C25" s="25" t="s">
        <v>3</v>
      </c>
      <c r="D25" s="29"/>
      <c r="E25" s="29"/>
      <c r="F25" s="29"/>
    </row>
    <row r="26" spans="1:6" ht="17.45" customHeight="1" x14ac:dyDescent="0.3">
      <c r="A26" s="10"/>
      <c r="B26" s="71"/>
      <c r="C26" s="125" t="s">
        <v>43</v>
      </c>
      <c r="D26" s="27"/>
      <c r="E26" s="27"/>
      <c r="F26" s="27"/>
    </row>
    <row r="27" spans="1:6" ht="17.45" customHeight="1" x14ac:dyDescent="0.3">
      <c r="A27" s="10"/>
      <c r="B27" s="71"/>
      <c r="C27" s="25" t="s">
        <v>4</v>
      </c>
      <c r="D27" s="27"/>
      <c r="E27" s="27"/>
      <c r="F27" s="27"/>
    </row>
    <row r="28" spans="1:6" ht="51.75" x14ac:dyDescent="0.3">
      <c r="A28" s="10"/>
      <c r="B28" s="71"/>
      <c r="C28" s="125" t="s">
        <v>44</v>
      </c>
      <c r="D28" s="27"/>
      <c r="E28" s="27"/>
      <c r="F28" s="27"/>
    </row>
    <row r="29" spans="1:6" ht="18" customHeight="1" x14ac:dyDescent="0.25">
      <c r="A29" s="182" t="s">
        <v>5</v>
      </c>
      <c r="B29" s="183"/>
      <c r="C29" s="183"/>
      <c r="D29" s="183"/>
      <c r="E29" s="183"/>
      <c r="F29" s="184"/>
    </row>
    <row r="30" spans="1:6" ht="17.45" customHeight="1" x14ac:dyDescent="0.25">
      <c r="A30" s="128"/>
      <c r="B30" s="10">
        <v>11005</v>
      </c>
      <c r="C30" s="25" t="s">
        <v>6</v>
      </c>
      <c r="D30" s="66"/>
      <c r="E30" s="66"/>
      <c r="F30" s="66"/>
    </row>
    <row r="31" spans="1:6" ht="21" customHeight="1" x14ac:dyDescent="0.25">
      <c r="A31" s="128"/>
      <c r="B31" s="10"/>
      <c r="C31" s="153" t="s">
        <v>106</v>
      </c>
      <c r="D31" s="26">
        <v>22680</v>
      </c>
      <c r="E31" s="26">
        <v>22680</v>
      </c>
      <c r="F31" s="26">
        <v>22680</v>
      </c>
    </row>
    <row r="32" spans="1:6" ht="17.45" customHeight="1" x14ac:dyDescent="0.25">
      <c r="A32" s="128"/>
      <c r="B32" s="10"/>
      <c r="C32" s="25" t="s">
        <v>7</v>
      </c>
      <c r="D32" s="66"/>
      <c r="E32" s="66"/>
      <c r="F32" s="66"/>
    </row>
    <row r="33" spans="1:6" ht="35.450000000000003" customHeight="1" x14ac:dyDescent="0.25">
      <c r="A33" s="128"/>
      <c r="B33" s="10"/>
      <c r="C33" s="131" t="s">
        <v>108</v>
      </c>
      <c r="D33" s="66"/>
      <c r="E33" s="66"/>
      <c r="F33" s="66"/>
    </row>
    <row r="34" spans="1:6" ht="17.45" customHeight="1" x14ac:dyDescent="0.25">
      <c r="A34" s="128"/>
      <c r="B34" s="10"/>
      <c r="C34" s="25" t="s">
        <v>8</v>
      </c>
      <c r="D34" s="66"/>
      <c r="E34" s="66"/>
      <c r="F34" s="66"/>
    </row>
    <row r="35" spans="1:6" ht="17.45" customHeight="1" x14ac:dyDescent="0.25">
      <c r="A35" s="128"/>
      <c r="B35" s="10"/>
      <c r="C35" s="154" t="s">
        <v>57</v>
      </c>
      <c r="D35" s="66"/>
      <c r="E35" s="66"/>
      <c r="F35" s="66"/>
    </row>
    <row r="36" spans="1:6" s="14" customFormat="1" ht="18" customHeight="1" x14ac:dyDescent="0.25">
      <c r="A36" s="199" t="s">
        <v>52</v>
      </c>
      <c r="B36" s="200"/>
      <c r="C36" s="201"/>
      <c r="D36" s="105">
        <f t="shared" ref="D36:F36" si="4">+D38</f>
        <v>0</v>
      </c>
      <c r="E36" s="105">
        <f t="shared" si="4"/>
        <v>0</v>
      </c>
      <c r="F36" s="105">
        <f t="shared" si="4"/>
        <v>0</v>
      </c>
    </row>
    <row r="37" spans="1:6" s="17" customFormat="1" ht="17.45" customHeight="1" x14ac:dyDescent="0.3">
      <c r="A37" s="100">
        <v>1139</v>
      </c>
      <c r="B37" s="101"/>
      <c r="C37" s="15" t="s">
        <v>2</v>
      </c>
      <c r="D37" s="15"/>
      <c r="E37" s="15"/>
      <c r="F37" s="16"/>
    </row>
    <row r="38" spans="1:6" s="17" customFormat="1" x14ac:dyDescent="0.3">
      <c r="A38" s="100"/>
      <c r="B38" s="101"/>
      <c r="C38" s="18" t="s">
        <v>53</v>
      </c>
      <c r="D38" s="105">
        <v>0</v>
      </c>
      <c r="E38" s="105">
        <v>0</v>
      </c>
      <c r="F38" s="105">
        <v>0</v>
      </c>
    </row>
    <row r="39" spans="1:6" s="17" customFormat="1" ht="17.45" customHeight="1" x14ac:dyDescent="0.3">
      <c r="A39" s="100"/>
      <c r="B39" s="101"/>
      <c r="C39" s="19" t="s">
        <v>3</v>
      </c>
      <c r="D39" s="19"/>
      <c r="E39" s="19"/>
      <c r="F39" s="16"/>
    </row>
    <row r="40" spans="1:6" s="17" customFormat="1" ht="33" customHeight="1" x14ac:dyDescent="0.3">
      <c r="A40" s="100"/>
      <c r="B40" s="101"/>
      <c r="C40" s="20" t="s">
        <v>54</v>
      </c>
      <c r="D40" s="20"/>
      <c r="E40" s="20"/>
      <c r="F40" s="16"/>
    </row>
    <row r="41" spans="1:6" s="17" customFormat="1" ht="17.45" customHeight="1" x14ac:dyDescent="0.3">
      <c r="A41" s="100"/>
      <c r="B41" s="101"/>
      <c r="C41" s="19" t="s">
        <v>4</v>
      </c>
      <c r="D41" s="19"/>
      <c r="E41" s="19"/>
      <c r="F41" s="16"/>
    </row>
    <row r="42" spans="1:6" s="17" customFormat="1" ht="34.5" x14ac:dyDescent="0.3">
      <c r="A42" s="100"/>
      <c r="B42" s="101"/>
      <c r="C42" s="20" t="s">
        <v>55</v>
      </c>
      <c r="D42" s="20"/>
      <c r="E42" s="20"/>
      <c r="F42" s="16"/>
    </row>
    <row r="43" spans="1:6" s="17" customFormat="1" ht="17.45" customHeight="1" x14ac:dyDescent="0.3">
      <c r="A43" s="182" t="s">
        <v>5</v>
      </c>
      <c r="B43" s="183"/>
      <c r="C43" s="183"/>
      <c r="D43" s="183"/>
      <c r="E43" s="183"/>
      <c r="F43" s="184"/>
    </row>
    <row r="44" spans="1:6" s="17" customFormat="1" ht="17.45" customHeight="1" x14ac:dyDescent="0.3">
      <c r="A44" s="100"/>
      <c r="B44" s="102">
        <v>11001</v>
      </c>
      <c r="C44" s="21" t="s">
        <v>6</v>
      </c>
      <c r="D44" s="21"/>
      <c r="E44" s="21"/>
      <c r="F44" s="16"/>
    </row>
    <row r="45" spans="1:6" s="17" customFormat="1" x14ac:dyDescent="0.3">
      <c r="A45" s="100"/>
      <c r="B45" s="102"/>
      <c r="C45" s="22" t="s">
        <v>53</v>
      </c>
      <c r="D45" s="13">
        <v>22680</v>
      </c>
      <c r="E45" s="13">
        <v>22680</v>
      </c>
      <c r="F45" s="13">
        <v>22680</v>
      </c>
    </row>
    <row r="46" spans="1:6" s="17" customFormat="1" ht="17.45" customHeight="1" x14ac:dyDescent="0.3">
      <c r="A46" s="100"/>
      <c r="B46" s="102"/>
      <c r="C46" s="21" t="s">
        <v>7</v>
      </c>
      <c r="D46" s="21"/>
      <c r="E46" s="21"/>
      <c r="F46" s="16"/>
    </row>
    <row r="47" spans="1:6" s="17" customFormat="1" ht="69" x14ac:dyDescent="0.3">
      <c r="A47" s="100"/>
      <c r="B47" s="102"/>
      <c r="C47" s="23" t="s">
        <v>56</v>
      </c>
      <c r="D47" s="23"/>
      <c r="E47" s="23"/>
      <c r="F47" s="16"/>
    </row>
    <row r="48" spans="1:6" s="17" customFormat="1" ht="17.45" customHeight="1" x14ac:dyDescent="0.3">
      <c r="A48" s="100"/>
      <c r="B48" s="102"/>
      <c r="C48" s="21" t="s">
        <v>94</v>
      </c>
      <c r="D48" s="21"/>
      <c r="E48" s="21"/>
      <c r="F48" s="16"/>
    </row>
    <row r="49" spans="1:6" s="17" customFormat="1" ht="17.45" customHeight="1" x14ac:dyDescent="0.3">
      <c r="A49" s="100"/>
      <c r="B49" s="102"/>
      <c r="C49" s="24" t="s">
        <v>57</v>
      </c>
      <c r="D49" s="24"/>
      <c r="E49" s="24"/>
      <c r="F49" s="16"/>
    </row>
    <row r="50" spans="1:6" s="17" customFormat="1" ht="17.45" customHeight="1" x14ac:dyDescent="0.3">
      <c r="A50" s="100"/>
      <c r="B50" s="102">
        <v>11001</v>
      </c>
      <c r="C50" s="21" t="s">
        <v>6</v>
      </c>
      <c r="D50" s="21"/>
      <c r="E50" s="21"/>
      <c r="F50" s="16"/>
    </row>
    <row r="51" spans="1:6" s="17" customFormat="1" x14ac:dyDescent="0.3">
      <c r="A51" s="100"/>
      <c r="B51" s="102"/>
      <c r="C51" s="22" t="s">
        <v>53</v>
      </c>
      <c r="D51" s="13">
        <f>-22680</f>
        <v>-22680</v>
      </c>
      <c r="E51" s="13">
        <f t="shared" ref="E51:F51" si="5">-22680</f>
        <v>-22680</v>
      </c>
      <c r="F51" s="13">
        <f t="shared" si="5"/>
        <v>-22680</v>
      </c>
    </row>
    <row r="52" spans="1:6" s="17" customFormat="1" ht="17.45" customHeight="1" x14ac:dyDescent="0.3">
      <c r="A52" s="100"/>
      <c r="B52" s="102"/>
      <c r="C52" s="21" t="s">
        <v>7</v>
      </c>
      <c r="D52" s="21"/>
      <c r="E52" s="21"/>
      <c r="F52" s="16"/>
    </row>
    <row r="53" spans="1:6" s="17" customFormat="1" ht="69" x14ac:dyDescent="0.3">
      <c r="A53" s="100"/>
      <c r="B53" s="102"/>
      <c r="C53" s="23" t="s">
        <v>56</v>
      </c>
      <c r="D53" s="23"/>
      <c r="E53" s="23"/>
      <c r="F53" s="16"/>
    </row>
    <row r="54" spans="1:6" s="17" customFormat="1" ht="17.45" customHeight="1" x14ac:dyDescent="0.3">
      <c r="A54" s="97"/>
      <c r="B54" s="102"/>
      <c r="C54" s="21" t="s">
        <v>8</v>
      </c>
      <c r="D54" s="21"/>
      <c r="E54" s="21"/>
      <c r="F54" s="16"/>
    </row>
    <row r="55" spans="1:6" s="17" customFormat="1" ht="17.45" customHeight="1" x14ac:dyDescent="0.3">
      <c r="A55" s="98"/>
      <c r="B55" s="102"/>
      <c r="C55" s="24" t="s">
        <v>57</v>
      </c>
      <c r="D55" s="24"/>
      <c r="E55" s="24"/>
      <c r="F55" s="16"/>
    </row>
  </sheetData>
  <mergeCells count="12">
    <mergeCell ref="D1:E1"/>
    <mergeCell ref="A4:F4"/>
    <mergeCell ref="A6:B6"/>
    <mergeCell ref="C6:C7"/>
    <mergeCell ref="A36:C36"/>
    <mergeCell ref="A29:F29"/>
    <mergeCell ref="A43:F43"/>
    <mergeCell ref="D6:F6"/>
    <mergeCell ref="D2:F2"/>
    <mergeCell ref="A9:C9"/>
    <mergeCell ref="D5:F5"/>
    <mergeCell ref="A16:F16"/>
  </mergeCells>
  <pageMargins left="0.75" right="0.75" top="1" bottom="1" header="0.5" footer="0.5"/>
  <pageSetup paperSize="9" scale="75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opLeftCell="A49" zoomScale="110" zoomScaleNormal="110" workbookViewId="0">
      <selection activeCell="F52" sqref="F52"/>
    </sheetView>
  </sheetViews>
  <sheetFormatPr defaultColWidth="9.140625" defaultRowHeight="17.25" x14ac:dyDescent="0.25"/>
  <cols>
    <col min="1" max="1" width="9.42578125" style="45" customWidth="1"/>
    <col min="2" max="2" width="9.5703125" style="45" customWidth="1"/>
    <col min="3" max="3" width="7.5703125" style="45" customWidth="1"/>
    <col min="4" max="4" width="11.140625" style="45" customWidth="1"/>
    <col min="5" max="5" width="15.140625" style="45" customWidth="1"/>
    <col min="6" max="6" width="77.7109375" style="32" customWidth="1"/>
    <col min="7" max="7" width="16.7109375" style="32" customWidth="1"/>
    <col min="8" max="8" width="17" style="32" customWidth="1"/>
    <col min="9" max="9" width="15.7109375" style="32" customWidth="1"/>
    <col min="10" max="10" width="9.140625" style="45"/>
    <col min="11" max="11" width="12.140625" style="45" bestFit="1" customWidth="1"/>
    <col min="12" max="16384" width="9.140625" style="45"/>
  </cols>
  <sheetData>
    <row r="1" spans="1:15" s="43" customFormat="1" ht="18" customHeight="1" x14ac:dyDescent="0.3">
      <c r="G1" s="193" t="s">
        <v>30</v>
      </c>
      <c r="H1" s="193"/>
      <c r="J1" s="44"/>
      <c r="K1" s="44"/>
      <c r="L1" s="44"/>
      <c r="M1" s="44"/>
      <c r="N1" s="44"/>
      <c r="O1" s="44"/>
    </row>
    <row r="2" spans="1:15" s="43" customFormat="1" x14ac:dyDescent="0.3">
      <c r="G2" s="188" t="s">
        <v>95</v>
      </c>
      <c r="H2" s="188"/>
      <c r="I2" s="188"/>
      <c r="J2" s="44"/>
      <c r="K2" s="44"/>
      <c r="L2" s="44"/>
      <c r="M2" s="44"/>
      <c r="N2" s="44"/>
      <c r="O2" s="44"/>
    </row>
    <row r="3" spans="1:15" s="43" customFormat="1" x14ac:dyDescent="0.3">
      <c r="G3" s="43" t="s">
        <v>23</v>
      </c>
      <c r="H3" s="44"/>
      <c r="J3" s="44"/>
      <c r="K3" s="44"/>
      <c r="L3" s="44"/>
      <c r="M3" s="44"/>
      <c r="N3" s="44"/>
      <c r="O3" s="44"/>
    </row>
    <row r="4" spans="1:15" s="43" customFormat="1" ht="51" customHeight="1" x14ac:dyDescent="0.3">
      <c r="A4" s="203" t="s">
        <v>96</v>
      </c>
      <c r="B4" s="203"/>
      <c r="C4" s="203"/>
      <c r="D4" s="203"/>
      <c r="E4" s="203"/>
      <c r="F4" s="203"/>
      <c r="G4" s="203"/>
      <c r="H4" s="203"/>
      <c r="I4" s="203"/>
      <c r="J4" s="44"/>
      <c r="K4" s="44"/>
      <c r="L4" s="44"/>
      <c r="M4" s="44"/>
      <c r="N4" s="44"/>
      <c r="O4" s="44"/>
    </row>
    <row r="5" spans="1:15" s="43" customFormat="1" ht="19.149999999999999" customHeight="1" x14ac:dyDescent="0.3">
      <c r="A5" s="92"/>
      <c r="B5" s="92"/>
      <c r="C5" s="92"/>
      <c r="D5" s="92"/>
      <c r="E5" s="92"/>
      <c r="F5" s="92"/>
      <c r="G5" s="202" t="s">
        <v>92</v>
      </c>
      <c r="H5" s="202"/>
      <c r="I5" s="202"/>
      <c r="J5" s="44"/>
      <c r="K5" s="44"/>
      <c r="L5" s="44"/>
      <c r="M5" s="44"/>
      <c r="N5" s="44"/>
      <c r="O5" s="44"/>
    </row>
    <row r="6" spans="1:15" ht="72.599999999999994" customHeight="1" x14ac:dyDescent="0.25">
      <c r="A6" s="204" t="s">
        <v>16</v>
      </c>
      <c r="B6" s="205"/>
      <c r="C6" s="206"/>
      <c r="D6" s="204" t="s">
        <v>0</v>
      </c>
      <c r="E6" s="206"/>
      <c r="F6" s="207" t="s">
        <v>17</v>
      </c>
      <c r="G6" s="209" t="s">
        <v>40</v>
      </c>
      <c r="H6" s="210"/>
      <c r="I6" s="211"/>
    </row>
    <row r="7" spans="1:15" ht="34.5" x14ac:dyDescent="0.25">
      <c r="A7" s="46" t="s">
        <v>24</v>
      </c>
      <c r="B7" s="46" t="s">
        <v>25</v>
      </c>
      <c r="C7" s="46" t="s">
        <v>19</v>
      </c>
      <c r="D7" s="46" t="s">
        <v>26</v>
      </c>
      <c r="E7" s="46" t="s">
        <v>39</v>
      </c>
      <c r="F7" s="208"/>
      <c r="G7" s="7" t="s">
        <v>68</v>
      </c>
      <c r="H7" s="8" t="s">
        <v>67</v>
      </c>
      <c r="I7" s="8" t="s">
        <v>18</v>
      </c>
    </row>
    <row r="8" spans="1:15" x14ac:dyDescent="0.25">
      <c r="A8" s="46"/>
      <c r="B8" s="46"/>
      <c r="C8" s="46"/>
      <c r="D8" s="46"/>
      <c r="E8" s="46"/>
      <c r="F8" s="10" t="s">
        <v>1</v>
      </c>
      <c r="G8" s="130">
        <f>G10+G44</f>
        <v>0</v>
      </c>
      <c r="H8" s="130">
        <f t="shared" ref="H8:I8" si="0">H10+H44</f>
        <v>0</v>
      </c>
      <c r="I8" s="130">
        <f t="shared" si="0"/>
        <v>0</v>
      </c>
    </row>
    <row r="9" spans="1:15" x14ac:dyDescent="0.25">
      <c r="A9" s="47"/>
      <c r="B9" s="47"/>
      <c r="C9" s="47"/>
      <c r="D9" s="47"/>
      <c r="E9" s="47"/>
      <c r="F9" s="48" t="s">
        <v>21</v>
      </c>
      <c r="G9" s="49"/>
      <c r="H9" s="49"/>
      <c r="I9" s="49"/>
    </row>
    <row r="10" spans="1:15" s="34" customFormat="1" ht="37.15" customHeight="1" x14ac:dyDescent="0.25">
      <c r="A10" s="99"/>
      <c r="B10" s="99"/>
      <c r="C10" s="99"/>
      <c r="D10" s="99"/>
      <c r="E10" s="99"/>
      <c r="F10" s="31" t="s">
        <v>85</v>
      </c>
      <c r="G10" s="36">
        <f>G12</f>
        <v>0</v>
      </c>
      <c r="H10" s="36">
        <f t="shared" ref="H10:I10" si="1">H12</f>
        <v>0</v>
      </c>
      <c r="I10" s="36">
        <f t="shared" si="1"/>
        <v>0</v>
      </c>
      <c r="J10" s="32"/>
      <c r="K10" s="32"/>
      <c r="L10" s="33"/>
      <c r="M10" s="33"/>
      <c r="N10" s="33"/>
      <c r="O10" s="33"/>
    </row>
    <row r="11" spans="1:15" s="34" customFormat="1" ht="16.149999999999999" customHeight="1" x14ac:dyDescent="0.25">
      <c r="A11" s="99"/>
      <c r="B11" s="99"/>
      <c r="C11" s="99"/>
      <c r="D11" s="99"/>
      <c r="E11" s="99"/>
      <c r="F11" s="48" t="s">
        <v>21</v>
      </c>
      <c r="G11" s="36"/>
      <c r="H11" s="36"/>
      <c r="I11" s="36"/>
      <c r="J11" s="32"/>
      <c r="K11" s="32"/>
      <c r="L11" s="33"/>
      <c r="M11" s="33"/>
      <c r="N11" s="33"/>
      <c r="O11" s="33"/>
    </row>
    <row r="12" spans="1:15" s="34" customFormat="1" ht="18" customHeight="1" x14ac:dyDescent="0.25">
      <c r="A12" s="111" t="s">
        <v>45</v>
      </c>
      <c r="B12" s="112"/>
      <c r="C12" s="89"/>
      <c r="D12" s="113"/>
      <c r="E12" s="89" t="s">
        <v>86</v>
      </c>
      <c r="F12" s="35" t="s">
        <v>87</v>
      </c>
      <c r="G12" s="130">
        <f>G14+G29</f>
        <v>0</v>
      </c>
      <c r="H12" s="130">
        <f t="shared" ref="H12:I12" si="2">H14+H29</f>
        <v>0</v>
      </c>
      <c r="I12" s="130">
        <f t="shared" si="2"/>
        <v>0</v>
      </c>
      <c r="J12" s="37"/>
      <c r="K12" s="37"/>
      <c r="L12" s="33"/>
      <c r="M12" s="33"/>
      <c r="N12" s="33"/>
      <c r="O12" s="33"/>
    </row>
    <row r="13" spans="1:15" s="34" customFormat="1" x14ac:dyDescent="0.25">
      <c r="A13" s="111"/>
      <c r="B13" s="112"/>
      <c r="C13" s="89"/>
      <c r="D13" s="113"/>
      <c r="E13" s="89"/>
      <c r="F13" s="38" t="s">
        <v>21</v>
      </c>
      <c r="G13" s="36"/>
      <c r="H13" s="36"/>
      <c r="I13" s="36"/>
      <c r="J13" s="33"/>
      <c r="K13" s="32"/>
      <c r="L13" s="33"/>
      <c r="M13" s="33"/>
      <c r="N13" s="33"/>
      <c r="O13" s="33"/>
    </row>
    <row r="14" spans="1:15" s="34" customFormat="1" x14ac:dyDescent="0.25">
      <c r="A14" s="111"/>
      <c r="B14" s="63" t="s">
        <v>121</v>
      </c>
      <c r="C14" s="89"/>
      <c r="D14" s="113"/>
      <c r="E14" s="89"/>
      <c r="F14" s="167" t="s">
        <v>122</v>
      </c>
      <c r="G14" s="36">
        <f>G16</f>
        <v>-22680</v>
      </c>
      <c r="H14" s="36">
        <f t="shared" ref="H14:I14" si="3">H16</f>
        <v>-22680</v>
      </c>
      <c r="I14" s="36">
        <f t="shared" si="3"/>
        <v>-22680</v>
      </c>
      <c r="J14" s="33"/>
      <c r="K14" s="32"/>
      <c r="L14" s="33"/>
      <c r="M14" s="33"/>
      <c r="N14" s="33"/>
      <c r="O14" s="33"/>
    </row>
    <row r="15" spans="1:15" s="34" customFormat="1" x14ac:dyDescent="0.25">
      <c r="A15" s="111"/>
      <c r="B15" s="112"/>
      <c r="C15" s="89"/>
      <c r="D15" s="113"/>
      <c r="E15" s="89"/>
      <c r="F15" s="154" t="s">
        <v>21</v>
      </c>
      <c r="G15" s="36"/>
      <c r="H15" s="36"/>
      <c r="I15" s="36"/>
      <c r="J15" s="33"/>
      <c r="K15" s="32"/>
      <c r="L15" s="33"/>
      <c r="M15" s="33"/>
      <c r="N15" s="33"/>
      <c r="O15" s="33"/>
    </row>
    <row r="16" spans="1:15" s="34" customFormat="1" x14ac:dyDescent="0.25">
      <c r="A16" s="111"/>
      <c r="B16" s="112"/>
      <c r="C16" s="64" t="s">
        <v>22</v>
      </c>
      <c r="D16" s="113"/>
      <c r="E16" s="89"/>
      <c r="F16" s="167" t="s">
        <v>122</v>
      </c>
      <c r="G16" s="36">
        <f>G18</f>
        <v>-22680</v>
      </c>
      <c r="H16" s="36">
        <f t="shared" ref="H16:I16" si="4">H18</f>
        <v>-22680</v>
      </c>
      <c r="I16" s="36">
        <f t="shared" si="4"/>
        <v>-22680</v>
      </c>
      <c r="J16" s="33"/>
      <c r="K16" s="32"/>
      <c r="L16" s="33"/>
      <c r="M16" s="33"/>
      <c r="N16" s="33"/>
      <c r="O16" s="33"/>
    </row>
    <row r="17" spans="1:15" s="34" customFormat="1" x14ac:dyDescent="0.25">
      <c r="A17" s="111"/>
      <c r="B17" s="112"/>
      <c r="C17" s="89"/>
      <c r="D17" s="113"/>
      <c r="E17" s="89"/>
      <c r="F17" s="154" t="s">
        <v>21</v>
      </c>
      <c r="G17" s="36"/>
      <c r="H17" s="36"/>
      <c r="I17" s="36"/>
      <c r="J17" s="33"/>
      <c r="K17" s="32"/>
      <c r="L17" s="33"/>
      <c r="M17" s="33"/>
      <c r="N17" s="33"/>
      <c r="O17" s="33"/>
    </row>
    <row r="18" spans="1:15" s="34" customFormat="1" x14ac:dyDescent="0.25">
      <c r="A18" s="111"/>
      <c r="B18" s="112"/>
      <c r="C18" s="89"/>
      <c r="D18" s="113">
        <v>1193</v>
      </c>
      <c r="E18" s="89"/>
      <c r="F18" s="10" t="s">
        <v>115</v>
      </c>
      <c r="G18" s="36">
        <f>G20</f>
        <v>-22680</v>
      </c>
      <c r="H18" s="36">
        <f t="shared" ref="H18:I18" si="5">H20</f>
        <v>-22680</v>
      </c>
      <c r="I18" s="36">
        <f t="shared" si="5"/>
        <v>-22680</v>
      </c>
      <c r="J18" s="33"/>
      <c r="K18" s="32"/>
      <c r="L18" s="33"/>
      <c r="M18" s="33"/>
      <c r="N18" s="33"/>
      <c r="O18" s="33"/>
    </row>
    <row r="19" spans="1:15" s="34" customFormat="1" x14ac:dyDescent="0.25">
      <c r="A19" s="111"/>
      <c r="B19" s="112"/>
      <c r="C19" s="89"/>
      <c r="D19" s="113"/>
      <c r="E19" s="89"/>
      <c r="F19" s="154" t="s">
        <v>21</v>
      </c>
      <c r="G19" s="36"/>
      <c r="H19" s="36"/>
      <c r="I19" s="36"/>
      <c r="J19" s="33"/>
      <c r="K19" s="32"/>
      <c r="L19" s="33"/>
      <c r="M19" s="33"/>
      <c r="N19" s="33"/>
      <c r="O19" s="33"/>
    </row>
    <row r="20" spans="1:15" s="34" customFormat="1" ht="75" customHeight="1" x14ac:dyDescent="0.25">
      <c r="A20" s="111"/>
      <c r="B20" s="112"/>
      <c r="C20" s="89"/>
      <c r="D20" s="113"/>
      <c r="E20" s="95">
        <v>11001</v>
      </c>
      <c r="F20" s="10" t="s">
        <v>119</v>
      </c>
      <c r="G20" s="36">
        <f>G22</f>
        <v>-22680</v>
      </c>
      <c r="H20" s="36">
        <f t="shared" ref="H20:I20" si="6">H22</f>
        <v>-22680</v>
      </c>
      <c r="I20" s="36">
        <f t="shared" si="6"/>
        <v>-22680</v>
      </c>
      <c r="J20" s="33"/>
      <c r="K20" s="32"/>
      <c r="L20" s="33"/>
      <c r="M20" s="33"/>
      <c r="N20" s="33"/>
      <c r="O20" s="33"/>
    </row>
    <row r="21" spans="1:15" s="34" customFormat="1" x14ac:dyDescent="0.25">
      <c r="A21" s="111"/>
      <c r="B21" s="112"/>
      <c r="C21" s="89"/>
      <c r="D21" s="113"/>
      <c r="E21" s="89"/>
      <c r="F21" s="154" t="s">
        <v>27</v>
      </c>
      <c r="G21" s="36"/>
      <c r="H21" s="36"/>
      <c r="I21" s="36"/>
      <c r="J21" s="33"/>
      <c r="K21" s="32"/>
      <c r="L21" s="33"/>
      <c r="M21" s="33"/>
      <c r="N21" s="33"/>
      <c r="O21" s="33"/>
    </row>
    <row r="22" spans="1:15" s="34" customFormat="1" x14ac:dyDescent="0.25">
      <c r="A22" s="111"/>
      <c r="B22" s="112"/>
      <c r="C22" s="89"/>
      <c r="D22" s="113"/>
      <c r="E22" s="89"/>
      <c r="F22" s="154" t="s">
        <v>9</v>
      </c>
      <c r="G22" s="168">
        <f>G24</f>
        <v>-22680</v>
      </c>
      <c r="H22" s="168">
        <f t="shared" ref="H22:I22" si="7">H24</f>
        <v>-22680</v>
      </c>
      <c r="I22" s="168">
        <f t="shared" si="7"/>
        <v>-22680</v>
      </c>
      <c r="J22" s="33"/>
      <c r="K22" s="32"/>
      <c r="L22" s="33"/>
      <c r="M22" s="33"/>
      <c r="N22" s="33"/>
      <c r="O22" s="33"/>
    </row>
    <row r="23" spans="1:15" s="34" customFormat="1" ht="34.5" x14ac:dyDescent="0.25">
      <c r="A23" s="111"/>
      <c r="B23" s="112"/>
      <c r="C23" s="89"/>
      <c r="D23" s="113"/>
      <c r="E23" s="89"/>
      <c r="F23" s="154" t="s">
        <v>28</v>
      </c>
      <c r="G23" s="168"/>
      <c r="H23" s="168"/>
      <c r="I23" s="168"/>
      <c r="J23" s="33"/>
      <c r="K23" s="32"/>
      <c r="L23" s="33"/>
      <c r="M23" s="33"/>
      <c r="N23" s="33"/>
      <c r="O23" s="33"/>
    </row>
    <row r="24" spans="1:15" s="34" customFormat="1" x14ac:dyDescent="0.25">
      <c r="A24" s="111"/>
      <c r="B24" s="112"/>
      <c r="C24" s="89"/>
      <c r="D24" s="113"/>
      <c r="E24" s="89"/>
      <c r="F24" s="42" t="s">
        <v>20</v>
      </c>
      <c r="G24" s="168">
        <f>G25</f>
        <v>-22680</v>
      </c>
      <c r="H24" s="168">
        <f t="shared" ref="H24:I24" si="8">H25</f>
        <v>-22680</v>
      </c>
      <c r="I24" s="168">
        <f t="shared" si="8"/>
        <v>-22680</v>
      </c>
      <c r="J24" s="33"/>
      <c r="K24" s="32"/>
      <c r="L24" s="33"/>
      <c r="M24" s="33"/>
      <c r="N24" s="33"/>
      <c r="O24" s="33"/>
    </row>
    <row r="25" spans="1:15" s="34" customFormat="1" x14ac:dyDescent="0.25">
      <c r="A25" s="111"/>
      <c r="B25" s="112"/>
      <c r="C25" s="89"/>
      <c r="D25" s="113"/>
      <c r="E25" s="89"/>
      <c r="F25" s="42" t="s">
        <v>29</v>
      </c>
      <c r="G25" s="168">
        <f>G26</f>
        <v>-22680</v>
      </c>
      <c r="H25" s="168">
        <f t="shared" ref="H25:I25" si="9">H26</f>
        <v>-22680</v>
      </c>
      <c r="I25" s="168">
        <f t="shared" si="9"/>
        <v>-22680</v>
      </c>
      <c r="J25" s="33"/>
      <c r="K25" s="32"/>
      <c r="L25" s="33"/>
      <c r="M25" s="33"/>
      <c r="N25" s="33"/>
      <c r="O25" s="33"/>
    </row>
    <row r="26" spans="1:15" s="34" customFormat="1" x14ac:dyDescent="0.25">
      <c r="A26" s="111"/>
      <c r="B26" s="112"/>
      <c r="C26" s="89"/>
      <c r="D26" s="113"/>
      <c r="E26" s="89"/>
      <c r="F26" s="42" t="s">
        <v>109</v>
      </c>
      <c r="G26" s="168">
        <f>G27</f>
        <v>-22680</v>
      </c>
      <c r="H26" s="168">
        <f t="shared" ref="H26:I26" si="10">H27</f>
        <v>-22680</v>
      </c>
      <c r="I26" s="168">
        <f t="shared" si="10"/>
        <v>-22680</v>
      </c>
      <c r="J26" s="33"/>
      <c r="K26" s="32"/>
      <c r="L26" s="33"/>
      <c r="M26" s="33"/>
      <c r="N26" s="33"/>
      <c r="O26" s="33"/>
    </row>
    <row r="27" spans="1:15" s="34" customFormat="1" ht="34.5" x14ac:dyDescent="0.25">
      <c r="A27" s="111"/>
      <c r="B27" s="112"/>
      <c r="C27" s="89"/>
      <c r="D27" s="113"/>
      <c r="E27" s="89"/>
      <c r="F27" s="154" t="s">
        <v>110</v>
      </c>
      <c r="G27" s="168">
        <f>G28</f>
        <v>-22680</v>
      </c>
      <c r="H27" s="168">
        <f t="shared" ref="H27:I27" si="11">H28</f>
        <v>-22680</v>
      </c>
      <c r="I27" s="168">
        <f t="shared" si="11"/>
        <v>-22680</v>
      </c>
      <c r="J27" s="33"/>
      <c r="K27" s="32"/>
      <c r="L27" s="33"/>
      <c r="M27" s="33"/>
      <c r="N27" s="33"/>
      <c r="O27" s="33"/>
    </row>
    <row r="28" spans="1:15" s="34" customFormat="1" ht="34.5" x14ac:dyDescent="0.25">
      <c r="A28" s="111"/>
      <c r="B28" s="112"/>
      <c r="C28" s="89"/>
      <c r="D28" s="113"/>
      <c r="E28" s="89"/>
      <c r="F28" s="154" t="s">
        <v>123</v>
      </c>
      <c r="G28" s="168">
        <f>'Հավելված N 1'!D18</f>
        <v>-22680</v>
      </c>
      <c r="H28" s="168">
        <f>'Հավելված N 1'!E18</f>
        <v>-22680</v>
      </c>
      <c r="I28" s="168">
        <f>'Հավելված N 1'!F18</f>
        <v>-22680</v>
      </c>
      <c r="J28" s="33"/>
      <c r="K28" s="32"/>
      <c r="L28" s="33"/>
      <c r="M28" s="33"/>
      <c r="N28" s="33"/>
      <c r="O28" s="33"/>
    </row>
    <row r="29" spans="1:15" s="34" customFormat="1" x14ac:dyDescent="0.25">
      <c r="A29" s="111"/>
      <c r="B29" s="63" t="s">
        <v>48</v>
      </c>
      <c r="C29" s="9"/>
      <c r="D29" s="9"/>
      <c r="E29" s="9"/>
      <c r="F29" s="127" t="s">
        <v>49</v>
      </c>
      <c r="G29" s="36">
        <f>G31</f>
        <v>22680</v>
      </c>
      <c r="H29" s="36">
        <f t="shared" ref="H29:I29" si="12">H31</f>
        <v>22680</v>
      </c>
      <c r="I29" s="36">
        <f t="shared" si="12"/>
        <v>22680</v>
      </c>
      <c r="J29" s="33"/>
      <c r="K29" s="32"/>
      <c r="L29" s="33"/>
      <c r="M29" s="33"/>
      <c r="N29" s="33"/>
      <c r="O29" s="33"/>
    </row>
    <row r="30" spans="1:15" s="34" customFormat="1" x14ac:dyDescent="0.25">
      <c r="A30" s="111"/>
      <c r="B30" s="9"/>
      <c r="C30" s="9"/>
      <c r="D30" s="9"/>
      <c r="E30" s="9"/>
      <c r="F30" s="125" t="s">
        <v>21</v>
      </c>
      <c r="G30" s="36"/>
      <c r="H30" s="36"/>
      <c r="I30" s="36"/>
      <c r="J30" s="33"/>
      <c r="K30" s="32"/>
      <c r="L30" s="33"/>
      <c r="M30" s="33"/>
      <c r="N30" s="33"/>
      <c r="O30" s="33"/>
    </row>
    <row r="31" spans="1:15" s="34" customFormat="1" x14ac:dyDescent="0.25">
      <c r="A31" s="111"/>
      <c r="B31" s="9"/>
      <c r="C31" s="64" t="s">
        <v>22</v>
      </c>
      <c r="D31" s="9"/>
      <c r="E31" s="9"/>
      <c r="F31" s="127" t="s">
        <v>50</v>
      </c>
      <c r="G31" s="36">
        <f>G33</f>
        <v>22680</v>
      </c>
      <c r="H31" s="36">
        <f t="shared" ref="H31:I31" si="13">H33</f>
        <v>22680</v>
      </c>
      <c r="I31" s="36">
        <f t="shared" si="13"/>
        <v>22680</v>
      </c>
      <c r="J31" s="33"/>
      <c r="K31" s="32"/>
      <c r="L31" s="33"/>
      <c r="M31" s="33"/>
      <c r="N31" s="33"/>
      <c r="O31" s="33"/>
    </row>
    <row r="32" spans="1:15" s="34" customFormat="1" x14ac:dyDescent="0.25">
      <c r="A32" s="111"/>
      <c r="B32" s="9"/>
      <c r="C32" s="9"/>
      <c r="D32" s="9"/>
      <c r="E32" s="9"/>
      <c r="F32" s="125" t="s">
        <v>51</v>
      </c>
      <c r="G32" s="36"/>
      <c r="H32" s="36"/>
      <c r="I32" s="36"/>
      <c r="J32" s="33"/>
      <c r="K32" s="32"/>
      <c r="L32" s="33"/>
      <c r="M32" s="33"/>
      <c r="N32" s="33"/>
      <c r="O32" s="33"/>
    </row>
    <row r="33" spans="1:13" s="34" customFormat="1" ht="34.5" x14ac:dyDescent="0.25">
      <c r="A33" s="111"/>
      <c r="B33" s="9"/>
      <c r="C33" s="9"/>
      <c r="D33" s="95">
        <v>1111</v>
      </c>
      <c r="E33" s="9"/>
      <c r="F33" s="10" t="s">
        <v>42</v>
      </c>
      <c r="G33" s="36">
        <f>G35</f>
        <v>22680</v>
      </c>
      <c r="H33" s="36">
        <f t="shared" ref="H33:I33" si="14">H35</f>
        <v>22680</v>
      </c>
      <c r="I33" s="36">
        <f t="shared" si="14"/>
        <v>22680</v>
      </c>
      <c r="J33" s="39"/>
      <c r="K33" s="39"/>
      <c r="L33" s="32"/>
      <c r="M33" s="32"/>
    </row>
    <row r="34" spans="1:13" s="34" customFormat="1" x14ac:dyDescent="0.25">
      <c r="A34" s="111"/>
      <c r="B34" s="111"/>
      <c r="C34" s="111"/>
      <c r="D34" s="115"/>
      <c r="E34" s="114"/>
      <c r="F34" s="40" t="s">
        <v>21</v>
      </c>
      <c r="G34" s="36"/>
      <c r="H34" s="36"/>
      <c r="I34" s="36"/>
      <c r="J34" s="39"/>
      <c r="K34" s="39"/>
      <c r="L34" s="32"/>
      <c r="M34" s="32"/>
    </row>
    <row r="35" spans="1:13" s="34" customFormat="1" x14ac:dyDescent="0.25">
      <c r="A35" s="111"/>
      <c r="B35" s="111"/>
      <c r="C35" s="111"/>
      <c r="D35" s="113"/>
      <c r="E35" s="96">
        <v>11005</v>
      </c>
      <c r="F35" s="153" t="s">
        <v>106</v>
      </c>
      <c r="G35" s="129">
        <f>G37</f>
        <v>22680</v>
      </c>
      <c r="H35" s="129">
        <f t="shared" ref="H35:I35" si="15">H37</f>
        <v>22680</v>
      </c>
      <c r="I35" s="129">
        <f t="shared" si="15"/>
        <v>22680</v>
      </c>
      <c r="J35" s="32"/>
      <c r="K35" s="32"/>
      <c r="L35" s="32"/>
      <c r="M35" s="32"/>
    </row>
    <row r="36" spans="1:13" s="34" customFormat="1" x14ac:dyDescent="0.25">
      <c r="A36" s="111"/>
      <c r="B36" s="111"/>
      <c r="C36" s="111"/>
      <c r="D36" s="113"/>
      <c r="E36" s="9"/>
      <c r="F36" s="42" t="s">
        <v>27</v>
      </c>
      <c r="G36" s="41"/>
      <c r="H36" s="124"/>
      <c r="I36" s="124"/>
      <c r="J36" s="32"/>
      <c r="K36" s="32"/>
      <c r="L36" s="32"/>
      <c r="M36" s="32"/>
    </row>
    <row r="37" spans="1:13" s="34" customFormat="1" ht="34.5" x14ac:dyDescent="0.25">
      <c r="A37" s="111"/>
      <c r="B37" s="111"/>
      <c r="C37" s="111"/>
      <c r="D37" s="113"/>
      <c r="E37" s="9"/>
      <c r="F37" s="28" t="s">
        <v>9</v>
      </c>
      <c r="G37" s="41">
        <f>G39</f>
        <v>22680</v>
      </c>
      <c r="H37" s="41">
        <f t="shared" ref="H37:I37" si="16">H39</f>
        <v>22680</v>
      </c>
      <c r="I37" s="41">
        <f t="shared" si="16"/>
        <v>22680</v>
      </c>
      <c r="J37" s="32"/>
      <c r="K37" s="32"/>
      <c r="L37" s="32"/>
      <c r="M37" s="32"/>
    </row>
    <row r="38" spans="1:13" s="34" customFormat="1" ht="34.5" x14ac:dyDescent="0.25">
      <c r="A38" s="111"/>
      <c r="B38" s="111"/>
      <c r="C38" s="111"/>
      <c r="D38" s="113"/>
      <c r="E38" s="9"/>
      <c r="F38" s="42" t="s">
        <v>28</v>
      </c>
      <c r="G38" s="41"/>
      <c r="H38" s="124"/>
      <c r="I38" s="124"/>
      <c r="J38" s="32"/>
      <c r="K38" s="32"/>
      <c r="L38" s="32"/>
      <c r="M38" s="32"/>
    </row>
    <row r="39" spans="1:13" s="34" customFormat="1" x14ac:dyDescent="0.25">
      <c r="A39" s="111"/>
      <c r="B39" s="111"/>
      <c r="C39" s="111"/>
      <c r="D39" s="113"/>
      <c r="E39" s="9"/>
      <c r="F39" s="42" t="s">
        <v>20</v>
      </c>
      <c r="G39" s="41">
        <f>G40</f>
        <v>22680</v>
      </c>
      <c r="H39" s="41">
        <f t="shared" ref="H39:I39" si="17">H40</f>
        <v>22680</v>
      </c>
      <c r="I39" s="41">
        <f t="shared" si="17"/>
        <v>22680</v>
      </c>
      <c r="J39" s="32"/>
      <c r="K39" s="32"/>
      <c r="L39" s="32"/>
      <c r="M39" s="32"/>
    </row>
    <row r="40" spans="1:13" s="34" customFormat="1" x14ac:dyDescent="0.25">
      <c r="A40" s="111"/>
      <c r="B40" s="111"/>
      <c r="C40" s="111"/>
      <c r="D40" s="113"/>
      <c r="E40" s="9"/>
      <c r="F40" s="42" t="s">
        <v>29</v>
      </c>
      <c r="G40" s="41">
        <f>G41</f>
        <v>22680</v>
      </c>
      <c r="H40" s="41">
        <f t="shared" ref="H40:I40" si="18">H41</f>
        <v>22680</v>
      </c>
      <c r="I40" s="41">
        <f t="shared" si="18"/>
        <v>22680</v>
      </c>
      <c r="J40" s="32"/>
      <c r="K40" s="32"/>
      <c r="L40" s="32"/>
      <c r="M40" s="32"/>
    </row>
    <row r="41" spans="1:13" s="34" customFormat="1" x14ac:dyDescent="0.25">
      <c r="A41" s="111"/>
      <c r="B41" s="111"/>
      <c r="C41" s="111"/>
      <c r="D41" s="113"/>
      <c r="E41" s="9"/>
      <c r="F41" s="42" t="s">
        <v>109</v>
      </c>
      <c r="G41" s="41">
        <f>G42</f>
        <v>22680</v>
      </c>
      <c r="H41" s="41">
        <f t="shared" ref="H41:I41" si="19">H42</f>
        <v>22680</v>
      </c>
      <c r="I41" s="41">
        <f t="shared" si="19"/>
        <v>22680</v>
      </c>
      <c r="J41" s="32"/>
      <c r="K41" s="32"/>
      <c r="L41" s="32"/>
      <c r="M41" s="32"/>
    </row>
    <row r="42" spans="1:13" s="34" customFormat="1" ht="34.5" x14ac:dyDescent="0.25">
      <c r="A42" s="111"/>
      <c r="B42" s="111"/>
      <c r="C42" s="111"/>
      <c r="D42" s="113"/>
      <c r="E42" s="9"/>
      <c r="F42" s="48" t="s">
        <v>110</v>
      </c>
      <c r="G42" s="41">
        <f>G43</f>
        <v>22680</v>
      </c>
      <c r="H42" s="41">
        <f t="shared" ref="H42:I42" si="20">H43</f>
        <v>22680</v>
      </c>
      <c r="I42" s="41">
        <f t="shared" si="20"/>
        <v>22680</v>
      </c>
      <c r="J42" s="32"/>
      <c r="K42" s="32"/>
      <c r="L42" s="32"/>
      <c r="M42" s="32"/>
    </row>
    <row r="43" spans="1:13" s="34" customFormat="1" x14ac:dyDescent="0.25">
      <c r="A43" s="111"/>
      <c r="B43" s="111"/>
      <c r="C43" s="111"/>
      <c r="D43" s="113"/>
      <c r="E43" s="9"/>
      <c r="F43" s="48" t="s">
        <v>111</v>
      </c>
      <c r="G43" s="41">
        <f>'Հավելված N 1'!D31</f>
        <v>22680</v>
      </c>
      <c r="H43" s="41">
        <f>'Հավելված N 1'!E31</f>
        <v>22680</v>
      </c>
      <c r="I43" s="41">
        <f>'Հավելված N 1'!F31</f>
        <v>22680</v>
      </c>
      <c r="J43" s="32"/>
      <c r="K43" s="32"/>
      <c r="L43" s="32"/>
      <c r="M43" s="32"/>
    </row>
    <row r="44" spans="1:13" s="50" customFormat="1" ht="19.899999999999999" customHeight="1" x14ac:dyDescent="0.25">
      <c r="A44" s="104"/>
      <c r="B44" s="104"/>
      <c r="C44" s="104"/>
      <c r="D44" s="104"/>
      <c r="E44" s="104"/>
      <c r="F44" s="103" t="s">
        <v>52</v>
      </c>
      <c r="G44" s="110">
        <f>'Հավելված N 1'!D36</f>
        <v>0</v>
      </c>
      <c r="H44" s="110">
        <f>'Հավելված N 1'!E36</f>
        <v>0</v>
      </c>
      <c r="I44" s="110">
        <f>'Հավելված N 1'!F36</f>
        <v>0</v>
      </c>
    </row>
    <row r="45" spans="1:13" s="50" customFormat="1" ht="19.899999999999999" customHeight="1" x14ac:dyDescent="0.25">
      <c r="A45" s="104"/>
      <c r="B45" s="104"/>
      <c r="C45" s="104"/>
      <c r="D45" s="104"/>
      <c r="E45" s="104"/>
      <c r="F45" s="48" t="s">
        <v>60</v>
      </c>
      <c r="G45" s="110"/>
      <c r="H45" s="110"/>
      <c r="I45" s="110"/>
    </row>
    <row r="46" spans="1:13" s="53" customFormat="1" ht="36.6" customHeight="1" x14ac:dyDescent="0.3">
      <c r="A46" s="116" t="s">
        <v>58</v>
      </c>
      <c r="B46" s="117"/>
      <c r="C46" s="117"/>
      <c r="D46" s="16"/>
      <c r="E46" s="16"/>
      <c r="F46" s="51" t="s">
        <v>59</v>
      </c>
      <c r="G46" s="52">
        <f t="shared" ref="G46:H46" si="21">+G48</f>
        <v>0</v>
      </c>
      <c r="H46" s="52">
        <f t="shared" si="21"/>
        <v>0</v>
      </c>
      <c r="I46" s="52">
        <f>+I48</f>
        <v>0</v>
      </c>
    </row>
    <row r="47" spans="1:13" s="53" customFormat="1" ht="15" customHeight="1" x14ac:dyDescent="0.3">
      <c r="A47" s="116"/>
      <c r="B47" s="117"/>
      <c r="C47" s="117"/>
      <c r="D47" s="16"/>
      <c r="E47" s="16"/>
      <c r="F47" s="48" t="s">
        <v>60</v>
      </c>
      <c r="G47" s="49"/>
      <c r="H47" s="49"/>
      <c r="I47" s="52"/>
    </row>
    <row r="48" spans="1:13" s="53" customFormat="1" ht="16.149999999999999" customHeight="1" x14ac:dyDescent="0.3">
      <c r="A48" s="116"/>
      <c r="B48" s="116" t="s">
        <v>61</v>
      </c>
      <c r="C48" s="117"/>
      <c r="D48" s="16"/>
      <c r="E48" s="16"/>
      <c r="F48" s="54" t="s">
        <v>62</v>
      </c>
      <c r="G48" s="52">
        <f t="shared" ref="G48:H48" si="22">+G50</f>
        <v>0</v>
      </c>
      <c r="H48" s="52">
        <f t="shared" si="22"/>
        <v>0</v>
      </c>
      <c r="I48" s="52">
        <f>+I50</f>
        <v>0</v>
      </c>
    </row>
    <row r="49" spans="1:9" s="53" customFormat="1" ht="15" customHeight="1" x14ac:dyDescent="0.3">
      <c r="A49" s="116"/>
      <c r="B49" s="116"/>
      <c r="C49" s="117"/>
      <c r="D49" s="16"/>
      <c r="E49" s="16"/>
      <c r="F49" s="48" t="s">
        <v>60</v>
      </c>
      <c r="G49" s="49"/>
      <c r="H49" s="49"/>
      <c r="I49" s="52"/>
    </row>
    <row r="50" spans="1:9" s="53" customFormat="1" x14ac:dyDescent="0.3">
      <c r="A50" s="116"/>
      <c r="B50" s="116"/>
      <c r="C50" s="116" t="s">
        <v>61</v>
      </c>
      <c r="D50" s="16"/>
      <c r="E50" s="16"/>
      <c r="F50" s="51" t="s">
        <v>53</v>
      </c>
      <c r="G50" s="52">
        <f t="shared" ref="G50:H50" si="23">+G52</f>
        <v>0</v>
      </c>
      <c r="H50" s="52">
        <f t="shared" si="23"/>
        <v>0</v>
      </c>
      <c r="I50" s="52">
        <f>+I52</f>
        <v>0</v>
      </c>
    </row>
    <row r="51" spans="1:9" s="53" customFormat="1" ht="15" customHeight="1" x14ac:dyDescent="0.3">
      <c r="A51" s="116"/>
      <c r="B51" s="116"/>
      <c r="C51" s="116"/>
      <c r="D51" s="16"/>
      <c r="E51" s="16"/>
      <c r="F51" s="48" t="s">
        <v>60</v>
      </c>
      <c r="G51" s="49"/>
      <c r="H51" s="49"/>
      <c r="I51" s="52"/>
    </row>
    <row r="52" spans="1:9" s="53" customFormat="1" ht="19.899999999999999" customHeight="1" x14ac:dyDescent="0.3">
      <c r="A52" s="116"/>
      <c r="B52" s="116"/>
      <c r="C52" s="116"/>
      <c r="D52" s="100">
        <v>1139</v>
      </c>
      <c r="F52" s="284" t="s">
        <v>63</v>
      </c>
      <c r="G52" s="110">
        <f>G54+G62</f>
        <v>0</v>
      </c>
      <c r="H52" s="110">
        <f t="shared" ref="H52:I52" si="24">H54+H62</f>
        <v>0</v>
      </c>
      <c r="I52" s="110">
        <f t="shared" si="24"/>
        <v>0</v>
      </c>
    </row>
    <row r="53" spans="1:9" s="53" customFormat="1" x14ac:dyDescent="0.3">
      <c r="A53" s="116"/>
      <c r="B53" s="116"/>
      <c r="C53" s="116"/>
      <c r="D53" s="118"/>
      <c r="E53" s="55"/>
      <c r="F53" s="48" t="s">
        <v>21</v>
      </c>
      <c r="G53" s="48"/>
      <c r="H53" s="48"/>
      <c r="I53" s="16"/>
    </row>
    <row r="54" spans="1:9" s="53" customFormat="1" ht="15.6" customHeight="1" x14ac:dyDescent="0.3">
      <c r="A54" s="116"/>
      <c r="B54" s="116"/>
      <c r="C54" s="116"/>
      <c r="D54" s="118"/>
      <c r="E54" s="119">
        <v>11001</v>
      </c>
      <c r="F54" s="56" t="s">
        <v>53</v>
      </c>
      <c r="G54" s="109">
        <f t="shared" ref="G54:I54" si="25">+G56</f>
        <v>22680</v>
      </c>
      <c r="H54" s="109">
        <f t="shared" si="25"/>
        <v>22680</v>
      </c>
      <c r="I54" s="109">
        <f t="shared" si="25"/>
        <v>22680</v>
      </c>
    </row>
    <row r="55" spans="1:9" s="53" customFormat="1" ht="17.45" customHeight="1" x14ac:dyDescent="0.3">
      <c r="A55" s="116"/>
      <c r="B55" s="116"/>
      <c r="C55" s="116"/>
      <c r="D55" s="118"/>
      <c r="E55" s="119"/>
      <c r="F55" s="48" t="s">
        <v>27</v>
      </c>
      <c r="G55" s="93"/>
      <c r="H55" s="48"/>
      <c r="I55" s="16"/>
    </row>
    <row r="56" spans="1:9" s="53" customFormat="1" ht="15" customHeight="1" x14ac:dyDescent="0.3">
      <c r="A56" s="116"/>
      <c r="B56" s="116"/>
      <c r="C56" s="116"/>
      <c r="D56" s="118"/>
      <c r="E56" s="119"/>
      <c r="F56" s="57" t="s">
        <v>52</v>
      </c>
      <c r="G56" s="108">
        <f t="shared" ref="G56:I56" si="26">+G58</f>
        <v>22680</v>
      </c>
      <c r="H56" s="108">
        <f t="shared" si="26"/>
        <v>22680</v>
      </c>
      <c r="I56" s="108">
        <f t="shared" si="26"/>
        <v>22680</v>
      </c>
    </row>
    <row r="57" spans="1:9" s="53" customFormat="1" ht="33" customHeight="1" x14ac:dyDescent="0.3">
      <c r="A57" s="116"/>
      <c r="B57" s="116"/>
      <c r="C57" s="116"/>
      <c r="D57" s="118"/>
      <c r="E57" s="119"/>
      <c r="F57" s="58" t="s">
        <v>64</v>
      </c>
      <c r="G57" s="94"/>
      <c r="H57" s="59"/>
      <c r="I57" s="16"/>
    </row>
    <row r="58" spans="1:9" s="53" customFormat="1" ht="15" customHeight="1" x14ac:dyDescent="0.3">
      <c r="A58" s="116"/>
      <c r="B58" s="116"/>
      <c r="C58" s="116"/>
      <c r="D58" s="118"/>
      <c r="E58" s="119"/>
      <c r="F58" s="58" t="s">
        <v>20</v>
      </c>
      <c r="G58" s="107">
        <f t="shared" ref="G58:I58" si="27">+G59</f>
        <v>22680</v>
      </c>
      <c r="H58" s="107">
        <f t="shared" si="27"/>
        <v>22680</v>
      </c>
      <c r="I58" s="107">
        <f t="shared" si="27"/>
        <v>22680</v>
      </c>
    </row>
    <row r="59" spans="1:9" s="53" customFormat="1" ht="18" customHeight="1" x14ac:dyDescent="0.3">
      <c r="A59" s="116"/>
      <c r="B59" s="116"/>
      <c r="C59" s="116"/>
      <c r="D59" s="118"/>
      <c r="E59" s="119"/>
      <c r="F59" s="60" t="s">
        <v>29</v>
      </c>
      <c r="G59" s="106">
        <f t="shared" ref="G59:I59" si="28">+G60</f>
        <v>22680</v>
      </c>
      <c r="H59" s="106">
        <f t="shared" si="28"/>
        <v>22680</v>
      </c>
      <c r="I59" s="106">
        <f t="shared" si="28"/>
        <v>22680</v>
      </c>
    </row>
    <row r="60" spans="1:9" s="53" customFormat="1" ht="18.600000000000001" customHeight="1" x14ac:dyDescent="0.3">
      <c r="A60" s="116"/>
      <c r="B60" s="116"/>
      <c r="C60" s="116"/>
      <c r="D60" s="118"/>
      <c r="E60" s="119"/>
      <c r="F60" s="60" t="s">
        <v>65</v>
      </c>
      <c r="G60" s="106">
        <f>G61</f>
        <v>22680</v>
      </c>
      <c r="H60" s="106">
        <f t="shared" ref="H60:I60" si="29">H61</f>
        <v>22680</v>
      </c>
      <c r="I60" s="106">
        <f t="shared" si="29"/>
        <v>22680</v>
      </c>
    </row>
    <row r="61" spans="1:9" s="53" customFormat="1" ht="16.899999999999999" customHeight="1" x14ac:dyDescent="0.3">
      <c r="A61" s="116"/>
      <c r="B61" s="116"/>
      <c r="C61" s="116"/>
      <c r="D61" s="118"/>
      <c r="E61" s="119"/>
      <c r="F61" s="62" t="s">
        <v>66</v>
      </c>
      <c r="G61" s="61">
        <f>'Հավելված N 1'!D45</f>
        <v>22680</v>
      </c>
      <c r="H61" s="61">
        <f>'Հավելված N 1'!E45</f>
        <v>22680</v>
      </c>
      <c r="I61" s="61">
        <f>'Հավելված N 1'!F45</f>
        <v>22680</v>
      </c>
    </row>
    <row r="62" spans="1:9" s="53" customFormat="1" ht="15" customHeight="1" x14ac:dyDescent="0.3">
      <c r="A62" s="116"/>
      <c r="B62" s="116"/>
      <c r="C62" s="116"/>
      <c r="D62" s="118"/>
      <c r="E62" s="119">
        <v>11001</v>
      </c>
      <c r="F62" s="56" t="s">
        <v>53</v>
      </c>
      <c r="G62" s="120">
        <f>G64</f>
        <v>-22680</v>
      </c>
      <c r="H62" s="120">
        <f t="shared" ref="H62:I62" si="30">H64</f>
        <v>-22680</v>
      </c>
      <c r="I62" s="120">
        <f t="shared" si="30"/>
        <v>-22680</v>
      </c>
    </row>
    <row r="63" spans="1:9" s="53" customFormat="1" ht="15" customHeight="1" x14ac:dyDescent="0.3">
      <c r="A63" s="116"/>
      <c r="B63" s="116"/>
      <c r="C63" s="116"/>
      <c r="D63" s="118"/>
      <c r="E63" s="119"/>
      <c r="F63" s="48" t="s">
        <v>27</v>
      </c>
      <c r="G63" s="61"/>
      <c r="H63" s="61"/>
      <c r="I63" s="61"/>
    </row>
    <row r="64" spans="1:9" s="53" customFormat="1" ht="18" customHeight="1" x14ac:dyDescent="0.3">
      <c r="A64" s="116"/>
      <c r="B64" s="116"/>
      <c r="C64" s="116"/>
      <c r="D64" s="118"/>
      <c r="E64" s="119"/>
      <c r="F64" s="57" t="s">
        <v>52</v>
      </c>
      <c r="G64" s="121">
        <f>G66</f>
        <v>-22680</v>
      </c>
      <c r="H64" s="121">
        <f t="shared" ref="H64:I64" si="31">H66</f>
        <v>-22680</v>
      </c>
      <c r="I64" s="121">
        <f t="shared" si="31"/>
        <v>-22680</v>
      </c>
    </row>
    <row r="65" spans="1:9" s="53" customFormat="1" ht="35.450000000000003" customHeight="1" x14ac:dyDescent="0.3">
      <c r="A65" s="116"/>
      <c r="B65" s="116"/>
      <c r="C65" s="116"/>
      <c r="D65" s="118"/>
      <c r="E65" s="119"/>
      <c r="F65" s="58" t="s">
        <v>64</v>
      </c>
      <c r="G65" s="61"/>
      <c r="H65" s="61"/>
      <c r="I65" s="61"/>
    </row>
    <row r="66" spans="1:9" s="53" customFormat="1" ht="19.149999999999999" customHeight="1" x14ac:dyDescent="0.3">
      <c r="A66" s="116"/>
      <c r="B66" s="116"/>
      <c r="C66" s="116"/>
      <c r="D66" s="118"/>
      <c r="E66" s="119"/>
      <c r="F66" s="58" t="s">
        <v>20</v>
      </c>
      <c r="G66" s="61">
        <f>G67</f>
        <v>-22680</v>
      </c>
      <c r="H66" s="61">
        <f t="shared" ref="H66:I66" si="32">H67</f>
        <v>-22680</v>
      </c>
      <c r="I66" s="61">
        <f t="shared" si="32"/>
        <v>-22680</v>
      </c>
    </row>
    <row r="67" spans="1:9" s="53" customFormat="1" ht="16.899999999999999" customHeight="1" x14ac:dyDescent="0.3">
      <c r="A67" s="116"/>
      <c r="B67" s="116"/>
      <c r="C67" s="116"/>
      <c r="D67" s="118"/>
      <c r="E67" s="119"/>
      <c r="F67" s="60" t="s">
        <v>29</v>
      </c>
      <c r="G67" s="61">
        <f>G68</f>
        <v>-22680</v>
      </c>
      <c r="H67" s="61">
        <f t="shared" ref="H67:I67" si="33">H68</f>
        <v>-22680</v>
      </c>
      <c r="I67" s="61">
        <f t="shared" si="33"/>
        <v>-22680</v>
      </c>
    </row>
    <row r="68" spans="1:9" s="53" customFormat="1" ht="19.149999999999999" customHeight="1" x14ac:dyDescent="0.3">
      <c r="A68" s="116"/>
      <c r="B68" s="116"/>
      <c r="C68" s="116"/>
      <c r="D68" s="118"/>
      <c r="E68" s="119"/>
      <c r="F68" s="60" t="s">
        <v>65</v>
      </c>
      <c r="G68" s="61">
        <f>G69</f>
        <v>-22680</v>
      </c>
      <c r="H68" s="61">
        <f t="shared" ref="H68:I68" si="34">H69</f>
        <v>-22680</v>
      </c>
      <c r="I68" s="61">
        <f t="shared" si="34"/>
        <v>-22680</v>
      </c>
    </row>
    <row r="69" spans="1:9" s="53" customFormat="1" ht="17.45" customHeight="1" x14ac:dyDescent="0.3">
      <c r="A69" s="116"/>
      <c r="B69" s="116"/>
      <c r="C69" s="116"/>
      <c r="D69" s="118"/>
      <c r="E69" s="119"/>
      <c r="F69" s="62" t="s">
        <v>66</v>
      </c>
      <c r="G69" s="61">
        <f>'Հավելված N 1'!D51</f>
        <v>-22680</v>
      </c>
      <c r="H69" s="61">
        <f>'Հավելված N 1'!E51</f>
        <v>-22680</v>
      </c>
      <c r="I69" s="61">
        <f>'Հավելված N 1'!F51</f>
        <v>-22680</v>
      </c>
    </row>
  </sheetData>
  <mergeCells count="8">
    <mergeCell ref="G5:I5"/>
    <mergeCell ref="G1:H1"/>
    <mergeCell ref="A4:I4"/>
    <mergeCell ref="A6:C6"/>
    <mergeCell ref="D6:E6"/>
    <mergeCell ref="F6:F7"/>
    <mergeCell ref="G6:I6"/>
    <mergeCell ref="G2:I2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10" workbookViewId="0">
      <selection activeCell="E8" sqref="E8:E9"/>
    </sheetView>
  </sheetViews>
  <sheetFormatPr defaultRowHeight="17.25" x14ac:dyDescent="0.3"/>
  <cols>
    <col min="1" max="1" width="13.7109375" style="151" customWidth="1"/>
    <col min="2" max="2" width="18" style="151" customWidth="1"/>
    <col min="3" max="3" width="9" style="151"/>
    <col min="4" max="4" width="51.42578125" style="151" customWidth="1"/>
    <col min="5" max="5" width="37.7109375" style="151" customWidth="1"/>
    <col min="6" max="6" width="33.28515625" style="151" customWidth="1"/>
    <col min="7" max="257" width="9" style="151"/>
    <col min="258" max="258" width="18" style="151" customWidth="1"/>
    <col min="259" max="259" width="9" style="151"/>
    <col min="260" max="260" width="26.5703125" style="151" customWidth="1"/>
    <col min="261" max="261" width="33.28515625" style="151" customWidth="1"/>
    <col min="262" max="262" width="26.28515625" style="151" customWidth="1"/>
    <col min="263" max="513" width="9" style="151"/>
    <col min="514" max="514" width="18" style="151" customWidth="1"/>
    <col min="515" max="515" width="9" style="151"/>
    <col min="516" max="516" width="26.5703125" style="151" customWidth="1"/>
    <col min="517" max="517" width="33.28515625" style="151" customWidth="1"/>
    <col min="518" max="518" width="26.28515625" style="151" customWidth="1"/>
    <col min="519" max="769" width="9" style="151"/>
    <col min="770" max="770" width="18" style="151" customWidth="1"/>
    <col min="771" max="771" width="9" style="151"/>
    <col min="772" max="772" width="26.5703125" style="151" customWidth="1"/>
    <col min="773" max="773" width="33.28515625" style="151" customWidth="1"/>
    <col min="774" max="774" width="26.28515625" style="151" customWidth="1"/>
    <col min="775" max="1025" width="9" style="151"/>
    <col min="1026" max="1026" width="18" style="151" customWidth="1"/>
    <col min="1027" max="1027" width="9" style="151"/>
    <col min="1028" max="1028" width="26.5703125" style="151" customWidth="1"/>
    <col min="1029" max="1029" width="33.28515625" style="151" customWidth="1"/>
    <col min="1030" max="1030" width="26.28515625" style="151" customWidth="1"/>
    <col min="1031" max="1281" width="9" style="151"/>
    <col min="1282" max="1282" width="18" style="151" customWidth="1"/>
    <col min="1283" max="1283" width="9" style="151"/>
    <col min="1284" max="1284" width="26.5703125" style="151" customWidth="1"/>
    <col min="1285" max="1285" width="33.28515625" style="151" customWidth="1"/>
    <col min="1286" max="1286" width="26.28515625" style="151" customWidth="1"/>
    <col min="1287" max="1537" width="9" style="151"/>
    <col min="1538" max="1538" width="18" style="151" customWidth="1"/>
    <col min="1539" max="1539" width="9" style="151"/>
    <col min="1540" max="1540" width="26.5703125" style="151" customWidth="1"/>
    <col min="1541" max="1541" width="33.28515625" style="151" customWidth="1"/>
    <col min="1542" max="1542" width="26.28515625" style="151" customWidth="1"/>
    <col min="1543" max="1793" width="9" style="151"/>
    <col min="1794" max="1794" width="18" style="151" customWidth="1"/>
    <col min="1795" max="1795" width="9" style="151"/>
    <col min="1796" max="1796" width="26.5703125" style="151" customWidth="1"/>
    <col min="1797" max="1797" width="33.28515625" style="151" customWidth="1"/>
    <col min="1798" max="1798" width="26.28515625" style="151" customWidth="1"/>
    <col min="1799" max="2049" width="9" style="151"/>
    <col min="2050" max="2050" width="18" style="151" customWidth="1"/>
    <col min="2051" max="2051" width="9" style="151"/>
    <col min="2052" max="2052" width="26.5703125" style="151" customWidth="1"/>
    <col min="2053" max="2053" width="33.28515625" style="151" customWidth="1"/>
    <col min="2054" max="2054" width="26.28515625" style="151" customWidth="1"/>
    <col min="2055" max="2305" width="9" style="151"/>
    <col min="2306" max="2306" width="18" style="151" customWidth="1"/>
    <col min="2307" max="2307" width="9" style="151"/>
    <col min="2308" max="2308" width="26.5703125" style="151" customWidth="1"/>
    <col min="2309" max="2309" width="33.28515625" style="151" customWidth="1"/>
    <col min="2310" max="2310" width="26.28515625" style="151" customWidth="1"/>
    <col min="2311" max="2561" width="9" style="151"/>
    <col min="2562" max="2562" width="18" style="151" customWidth="1"/>
    <col min="2563" max="2563" width="9" style="151"/>
    <col min="2564" max="2564" width="26.5703125" style="151" customWidth="1"/>
    <col min="2565" max="2565" width="33.28515625" style="151" customWidth="1"/>
    <col min="2566" max="2566" width="26.28515625" style="151" customWidth="1"/>
    <col min="2567" max="2817" width="9" style="151"/>
    <col min="2818" max="2818" width="18" style="151" customWidth="1"/>
    <col min="2819" max="2819" width="9" style="151"/>
    <col min="2820" max="2820" width="26.5703125" style="151" customWidth="1"/>
    <col min="2821" max="2821" width="33.28515625" style="151" customWidth="1"/>
    <col min="2822" max="2822" width="26.28515625" style="151" customWidth="1"/>
    <col min="2823" max="3073" width="9" style="151"/>
    <col min="3074" max="3074" width="18" style="151" customWidth="1"/>
    <col min="3075" max="3075" width="9" style="151"/>
    <col min="3076" max="3076" width="26.5703125" style="151" customWidth="1"/>
    <col min="3077" max="3077" width="33.28515625" style="151" customWidth="1"/>
    <col min="3078" max="3078" width="26.28515625" style="151" customWidth="1"/>
    <col min="3079" max="3329" width="9" style="151"/>
    <col min="3330" max="3330" width="18" style="151" customWidth="1"/>
    <col min="3331" max="3331" width="9" style="151"/>
    <col min="3332" max="3332" width="26.5703125" style="151" customWidth="1"/>
    <col min="3333" max="3333" width="33.28515625" style="151" customWidth="1"/>
    <col min="3334" max="3334" width="26.28515625" style="151" customWidth="1"/>
    <col min="3335" max="3585" width="9" style="151"/>
    <col min="3586" max="3586" width="18" style="151" customWidth="1"/>
    <col min="3587" max="3587" width="9" style="151"/>
    <col min="3588" max="3588" width="26.5703125" style="151" customWidth="1"/>
    <col min="3589" max="3589" width="33.28515625" style="151" customWidth="1"/>
    <col min="3590" max="3590" width="26.28515625" style="151" customWidth="1"/>
    <col min="3591" max="3841" width="9" style="151"/>
    <col min="3842" max="3842" width="18" style="151" customWidth="1"/>
    <col min="3843" max="3843" width="9" style="151"/>
    <col min="3844" max="3844" width="26.5703125" style="151" customWidth="1"/>
    <col min="3845" max="3845" width="33.28515625" style="151" customWidth="1"/>
    <col min="3846" max="3846" width="26.28515625" style="151" customWidth="1"/>
    <col min="3847" max="4097" width="9" style="151"/>
    <col min="4098" max="4098" width="18" style="151" customWidth="1"/>
    <col min="4099" max="4099" width="9" style="151"/>
    <col min="4100" max="4100" width="26.5703125" style="151" customWidth="1"/>
    <col min="4101" max="4101" width="33.28515625" style="151" customWidth="1"/>
    <col min="4102" max="4102" width="26.28515625" style="151" customWidth="1"/>
    <col min="4103" max="4353" width="9" style="151"/>
    <col min="4354" max="4354" width="18" style="151" customWidth="1"/>
    <col min="4355" max="4355" width="9" style="151"/>
    <col min="4356" max="4356" width="26.5703125" style="151" customWidth="1"/>
    <col min="4357" max="4357" width="33.28515625" style="151" customWidth="1"/>
    <col min="4358" max="4358" width="26.28515625" style="151" customWidth="1"/>
    <col min="4359" max="4609" width="9" style="151"/>
    <col min="4610" max="4610" width="18" style="151" customWidth="1"/>
    <col min="4611" max="4611" width="9" style="151"/>
    <col min="4612" max="4612" width="26.5703125" style="151" customWidth="1"/>
    <col min="4613" max="4613" width="33.28515625" style="151" customWidth="1"/>
    <col min="4614" max="4614" width="26.28515625" style="151" customWidth="1"/>
    <col min="4615" max="4865" width="9" style="151"/>
    <col min="4866" max="4866" width="18" style="151" customWidth="1"/>
    <col min="4867" max="4867" width="9" style="151"/>
    <col min="4868" max="4868" width="26.5703125" style="151" customWidth="1"/>
    <col min="4869" max="4869" width="33.28515625" style="151" customWidth="1"/>
    <col min="4870" max="4870" width="26.28515625" style="151" customWidth="1"/>
    <col min="4871" max="5121" width="9" style="151"/>
    <col min="5122" max="5122" width="18" style="151" customWidth="1"/>
    <col min="5123" max="5123" width="9" style="151"/>
    <col min="5124" max="5124" width="26.5703125" style="151" customWidth="1"/>
    <col min="5125" max="5125" width="33.28515625" style="151" customWidth="1"/>
    <col min="5126" max="5126" width="26.28515625" style="151" customWidth="1"/>
    <col min="5127" max="5377" width="9" style="151"/>
    <col min="5378" max="5378" width="18" style="151" customWidth="1"/>
    <col min="5379" max="5379" width="9" style="151"/>
    <col min="5380" max="5380" width="26.5703125" style="151" customWidth="1"/>
    <col min="5381" max="5381" width="33.28515625" style="151" customWidth="1"/>
    <col min="5382" max="5382" width="26.28515625" style="151" customWidth="1"/>
    <col min="5383" max="5633" width="9" style="151"/>
    <col min="5634" max="5634" width="18" style="151" customWidth="1"/>
    <col min="5635" max="5635" width="9" style="151"/>
    <col min="5636" max="5636" width="26.5703125" style="151" customWidth="1"/>
    <col min="5637" max="5637" width="33.28515625" style="151" customWidth="1"/>
    <col min="5638" max="5638" width="26.28515625" style="151" customWidth="1"/>
    <col min="5639" max="5889" width="9" style="151"/>
    <col min="5890" max="5890" width="18" style="151" customWidth="1"/>
    <col min="5891" max="5891" width="9" style="151"/>
    <col min="5892" max="5892" width="26.5703125" style="151" customWidth="1"/>
    <col min="5893" max="5893" width="33.28515625" style="151" customWidth="1"/>
    <col min="5894" max="5894" width="26.28515625" style="151" customWidth="1"/>
    <col min="5895" max="6145" width="9" style="151"/>
    <col min="6146" max="6146" width="18" style="151" customWidth="1"/>
    <col min="6147" max="6147" width="9" style="151"/>
    <col min="6148" max="6148" width="26.5703125" style="151" customWidth="1"/>
    <col min="6149" max="6149" width="33.28515625" style="151" customWidth="1"/>
    <col min="6150" max="6150" width="26.28515625" style="151" customWidth="1"/>
    <col min="6151" max="6401" width="9" style="151"/>
    <col min="6402" max="6402" width="18" style="151" customWidth="1"/>
    <col min="6403" max="6403" width="9" style="151"/>
    <col min="6404" max="6404" width="26.5703125" style="151" customWidth="1"/>
    <col min="6405" max="6405" width="33.28515625" style="151" customWidth="1"/>
    <col min="6406" max="6406" width="26.28515625" style="151" customWidth="1"/>
    <col min="6407" max="6657" width="9" style="151"/>
    <col min="6658" max="6658" width="18" style="151" customWidth="1"/>
    <col min="6659" max="6659" width="9" style="151"/>
    <col min="6660" max="6660" width="26.5703125" style="151" customWidth="1"/>
    <col min="6661" max="6661" width="33.28515625" style="151" customWidth="1"/>
    <col min="6662" max="6662" width="26.28515625" style="151" customWidth="1"/>
    <col min="6663" max="6913" width="9" style="151"/>
    <col min="6914" max="6914" width="18" style="151" customWidth="1"/>
    <col min="6915" max="6915" width="9" style="151"/>
    <col min="6916" max="6916" width="26.5703125" style="151" customWidth="1"/>
    <col min="6917" max="6917" width="33.28515625" style="151" customWidth="1"/>
    <col min="6918" max="6918" width="26.28515625" style="151" customWidth="1"/>
    <col min="6919" max="7169" width="9" style="151"/>
    <col min="7170" max="7170" width="18" style="151" customWidth="1"/>
    <col min="7171" max="7171" width="9" style="151"/>
    <col min="7172" max="7172" width="26.5703125" style="151" customWidth="1"/>
    <col min="7173" max="7173" width="33.28515625" style="151" customWidth="1"/>
    <col min="7174" max="7174" width="26.28515625" style="151" customWidth="1"/>
    <col min="7175" max="7425" width="9" style="151"/>
    <col min="7426" max="7426" width="18" style="151" customWidth="1"/>
    <col min="7427" max="7427" width="9" style="151"/>
    <col min="7428" max="7428" width="26.5703125" style="151" customWidth="1"/>
    <col min="7429" max="7429" width="33.28515625" style="151" customWidth="1"/>
    <col min="7430" max="7430" width="26.28515625" style="151" customWidth="1"/>
    <col min="7431" max="7681" width="9" style="151"/>
    <col min="7682" max="7682" width="18" style="151" customWidth="1"/>
    <col min="7683" max="7683" width="9" style="151"/>
    <col min="7684" max="7684" width="26.5703125" style="151" customWidth="1"/>
    <col min="7685" max="7685" width="33.28515625" style="151" customWidth="1"/>
    <col min="7686" max="7686" width="26.28515625" style="151" customWidth="1"/>
    <col min="7687" max="7937" width="9" style="151"/>
    <col min="7938" max="7938" width="18" style="151" customWidth="1"/>
    <col min="7939" max="7939" width="9" style="151"/>
    <col min="7940" max="7940" width="26.5703125" style="151" customWidth="1"/>
    <col min="7941" max="7941" width="33.28515625" style="151" customWidth="1"/>
    <col min="7942" max="7942" width="26.28515625" style="151" customWidth="1"/>
    <col min="7943" max="8193" width="9" style="151"/>
    <col min="8194" max="8194" width="18" style="151" customWidth="1"/>
    <col min="8195" max="8195" width="9" style="151"/>
    <col min="8196" max="8196" width="26.5703125" style="151" customWidth="1"/>
    <col min="8197" max="8197" width="33.28515625" style="151" customWidth="1"/>
    <col min="8198" max="8198" width="26.28515625" style="151" customWidth="1"/>
    <col min="8199" max="8449" width="9" style="151"/>
    <col min="8450" max="8450" width="18" style="151" customWidth="1"/>
    <col min="8451" max="8451" width="9" style="151"/>
    <col min="8452" max="8452" width="26.5703125" style="151" customWidth="1"/>
    <col min="8453" max="8453" width="33.28515625" style="151" customWidth="1"/>
    <col min="8454" max="8454" width="26.28515625" style="151" customWidth="1"/>
    <col min="8455" max="8705" width="9" style="151"/>
    <col min="8706" max="8706" width="18" style="151" customWidth="1"/>
    <col min="8707" max="8707" width="9" style="151"/>
    <col min="8708" max="8708" width="26.5703125" style="151" customWidth="1"/>
    <col min="8709" max="8709" width="33.28515625" style="151" customWidth="1"/>
    <col min="8710" max="8710" width="26.28515625" style="151" customWidth="1"/>
    <col min="8711" max="8961" width="9" style="151"/>
    <col min="8962" max="8962" width="18" style="151" customWidth="1"/>
    <col min="8963" max="8963" width="9" style="151"/>
    <col min="8964" max="8964" width="26.5703125" style="151" customWidth="1"/>
    <col min="8965" max="8965" width="33.28515625" style="151" customWidth="1"/>
    <col min="8966" max="8966" width="26.28515625" style="151" customWidth="1"/>
    <col min="8967" max="9217" width="9" style="151"/>
    <col min="9218" max="9218" width="18" style="151" customWidth="1"/>
    <col min="9219" max="9219" width="9" style="151"/>
    <col min="9220" max="9220" width="26.5703125" style="151" customWidth="1"/>
    <col min="9221" max="9221" width="33.28515625" style="151" customWidth="1"/>
    <col min="9222" max="9222" width="26.28515625" style="151" customWidth="1"/>
    <col min="9223" max="9473" width="9" style="151"/>
    <col min="9474" max="9474" width="18" style="151" customWidth="1"/>
    <col min="9475" max="9475" width="9" style="151"/>
    <col min="9476" max="9476" width="26.5703125" style="151" customWidth="1"/>
    <col min="9477" max="9477" width="33.28515625" style="151" customWidth="1"/>
    <col min="9478" max="9478" width="26.28515625" style="151" customWidth="1"/>
    <col min="9479" max="9729" width="9" style="151"/>
    <col min="9730" max="9730" width="18" style="151" customWidth="1"/>
    <col min="9731" max="9731" width="9" style="151"/>
    <col min="9732" max="9732" width="26.5703125" style="151" customWidth="1"/>
    <col min="9733" max="9733" width="33.28515625" style="151" customWidth="1"/>
    <col min="9734" max="9734" width="26.28515625" style="151" customWidth="1"/>
    <col min="9735" max="9985" width="9" style="151"/>
    <col min="9986" max="9986" width="18" style="151" customWidth="1"/>
    <col min="9987" max="9987" width="9" style="151"/>
    <col min="9988" max="9988" width="26.5703125" style="151" customWidth="1"/>
    <col min="9989" max="9989" width="33.28515625" style="151" customWidth="1"/>
    <col min="9990" max="9990" width="26.28515625" style="151" customWidth="1"/>
    <col min="9991" max="10241" width="9" style="151"/>
    <col min="10242" max="10242" width="18" style="151" customWidth="1"/>
    <col min="10243" max="10243" width="9" style="151"/>
    <col min="10244" max="10244" width="26.5703125" style="151" customWidth="1"/>
    <col min="10245" max="10245" width="33.28515625" style="151" customWidth="1"/>
    <col min="10246" max="10246" width="26.28515625" style="151" customWidth="1"/>
    <col min="10247" max="10497" width="9" style="151"/>
    <col min="10498" max="10498" width="18" style="151" customWidth="1"/>
    <col min="10499" max="10499" width="9" style="151"/>
    <col min="10500" max="10500" width="26.5703125" style="151" customWidth="1"/>
    <col min="10501" max="10501" width="33.28515625" style="151" customWidth="1"/>
    <col min="10502" max="10502" width="26.28515625" style="151" customWidth="1"/>
    <col min="10503" max="10753" width="9" style="151"/>
    <col min="10754" max="10754" width="18" style="151" customWidth="1"/>
    <col min="10755" max="10755" width="9" style="151"/>
    <col min="10756" max="10756" width="26.5703125" style="151" customWidth="1"/>
    <col min="10757" max="10757" width="33.28515625" style="151" customWidth="1"/>
    <col min="10758" max="10758" width="26.28515625" style="151" customWidth="1"/>
    <col min="10759" max="11009" width="9" style="151"/>
    <col min="11010" max="11010" width="18" style="151" customWidth="1"/>
    <col min="11011" max="11011" width="9" style="151"/>
    <col min="11012" max="11012" width="26.5703125" style="151" customWidth="1"/>
    <col min="11013" max="11013" width="33.28515625" style="151" customWidth="1"/>
    <col min="11014" max="11014" width="26.28515625" style="151" customWidth="1"/>
    <col min="11015" max="11265" width="9" style="151"/>
    <col min="11266" max="11266" width="18" style="151" customWidth="1"/>
    <col min="11267" max="11267" width="9" style="151"/>
    <col min="11268" max="11268" width="26.5703125" style="151" customWidth="1"/>
    <col min="11269" max="11269" width="33.28515625" style="151" customWidth="1"/>
    <col min="11270" max="11270" width="26.28515625" style="151" customWidth="1"/>
    <col min="11271" max="11521" width="9" style="151"/>
    <col min="11522" max="11522" width="18" style="151" customWidth="1"/>
    <col min="11523" max="11523" width="9" style="151"/>
    <col min="11524" max="11524" width="26.5703125" style="151" customWidth="1"/>
    <col min="11525" max="11525" width="33.28515625" style="151" customWidth="1"/>
    <col min="11526" max="11526" width="26.28515625" style="151" customWidth="1"/>
    <col min="11527" max="11777" width="9" style="151"/>
    <col min="11778" max="11778" width="18" style="151" customWidth="1"/>
    <col min="11779" max="11779" width="9" style="151"/>
    <col min="11780" max="11780" width="26.5703125" style="151" customWidth="1"/>
    <col min="11781" max="11781" width="33.28515625" style="151" customWidth="1"/>
    <col min="11782" max="11782" width="26.28515625" style="151" customWidth="1"/>
    <col min="11783" max="12033" width="9" style="151"/>
    <col min="12034" max="12034" width="18" style="151" customWidth="1"/>
    <col min="12035" max="12035" width="9" style="151"/>
    <col min="12036" max="12036" width="26.5703125" style="151" customWidth="1"/>
    <col min="12037" max="12037" width="33.28515625" style="151" customWidth="1"/>
    <col min="12038" max="12038" width="26.28515625" style="151" customWidth="1"/>
    <col min="12039" max="12289" width="9" style="151"/>
    <col min="12290" max="12290" width="18" style="151" customWidth="1"/>
    <col min="12291" max="12291" width="9" style="151"/>
    <col min="12292" max="12292" width="26.5703125" style="151" customWidth="1"/>
    <col min="12293" max="12293" width="33.28515625" style="151" customWidth="1"/>
    <col min="12294" max="12294" width="26.28515625" style="151" customWidth="1"/>
    <col min="12295" max="12545" width="9" style="151"/>
    <col min="12546" max="12546" width="18" style="151" customWidth="1"/>
    <col min="12547" max="12547" width="9" style="151"/>
    <col min="12548" max="12548" width="26.5703125" style="151" customWidth="1"/>
    <col min="12549" max="12549" width="33.28515625" style="151" customWidth="1"/>
    <col min="12550" max="12550" width="26.28515625" style="151" customWidth="1"/>
    <col min="12551" max="12801" width="9" style="151"/>
    <col min="12802" max="12802" width="18" style="151" customWidth="1"/>
    <col min="12803" max="12803" width="9" style="151"/>
    <col min="12804" max="12804" width="26.5703125" style="151" customWidth="1"/>
    <col min="12805" max="12805" width="33.28515625" style="151" customWidth="1"/>
    <col min="12806" max="12806" width="26.28515625" style="151" customWidth="1"/>
    <col min="12807" max="13057" width="9" style="151"/>
    <col min="13058" max="13058" width="18" style="151" customWidth="1"/>
    <col min="13059" max="13059" width="9" style="151"/>
    <col min="13060" max="13060" width="26.5703125" style="151" customWidth="1"/>
    <col min="13061" max="13061" width="33.28515625" style="151" customWidth="1"/>
    <col min="13062" max="13062" width="26.28515625" style="151" customWidth="1"/>
    <col min="13063" max="13313" width="9" style="151"/>
    <col min="13314" max="13314" width="18" style="151" customWidth="1"/>
    <col min="13315" max="13315" width="9" style="151"/>
    <col min="13316" max="13316" width="26.5703125" style="151" customWidth="1"/>
    <col min="13317" max="13317" width="33.28515625" style="151" customWidth="1"/>
    <col min="13318" max="13318" width="26.28515625" style="151" customWidth="1"/>
    <col min="13319" max="13569" width="9" style="151"/>
    <col min="13570" max="13570" width="18" style="151" customWidth="1"/>
    <col min="13571" max="13571" width="9" style="151"/>
    <col min="13572" max="13572" width="26.5703125" style="151" customWidth="1"/>
    <col min="13573" max="13573" width="33.28515625" style="151" customWidth="1"/>
    <col min="13574" max="13574" width="26.28515625" style="151" customWidth="1"/>
    <col min="13575" max="13825" width="9" style="151"/>
    <col min="13826" max="13826" width="18" style="151" customWidth="1"/>
    <col min="13827" max="13827" width="9" style="151"/>
    <col min="13828" max="13828" width="26.5703125" style="151" customWidth="1"/>
    <col min="13829" max="13829" width="33.28515625" style="151" customWidth="1"/>
    <col min="13830" max="13830" width="26.28515625" style="151" customWidth="1"/>
    <col min="13831" max="14081" width="9" style="151"/>
    <col min="14082" max="14082" width="18" style="151" customWidth="1"/>
    <col min="14083" max="14083" width="9" style="151"/>
    <col min="14084" max="14084" width="26.5703125" style="151" customWidth="1"/>
    <col min="14085" max="14085" width="33.28515625" style="151" customWidth="1"/>
    <col min="14086" max="14086" width="26.28515625" style="151" customWidth="1"/>
    <col min="14087" max="14337" width="9" style="151"/>
    <col min="14338" max="14338" width="18" style="151" customWidth="1"/>
    <col min="14339" max="14339" width="9" style="151"/>
    <col min="14340" max="14340" width="26.5703125" style="151" customWidth="1"/>
    <col min="14341" max="14341" width="33.28515625" style="151" customWidth="1"/>
    <col min="14342" max="14342" width="26.28515625" style="151" customWidth="1"/>
    <col min="14343" max="14593" width="9" style="151"/>
    <col min="14594" max="14594" width="18" style="151" customWidth="1"/>
    <col min="14595" max="14595" width="9" style="151"/>
    <col min="14596" max="14596" width="26.5703125" style="151" customWidth="1"/>
    <col min="14597" max="14597" width="33.28515625" style="151" customWidth="1"/>
    <col min="14598" max="14598" width="26.28515625" style="151" customWidth="1"/>
    <col min="14599" max="14849" width="9" style="151"/>
    <col min="14850" max="14850" width="18" style="151" customWidth="1"/>
    <col min="14851" max="14851" width="9" style="151"/>
    <col min="14852" max="14852" width="26.5703125" style="151" customWidth="1"/>
    <col min="14853" max="14853" width="33.28515625" style="151" customWidth="1"/>
    <col min="14854" max="14854" width="26.28515625" style="151" customWidth="1"/>
    <col min="14855" max="15105" width="9" style="151"/>
    <col min="15106" max="15106" width="18" style="151" customWidth="1"/>
    <col min="15107" max="15107" width="9" style="151"/>
    <col min="15108" max="15108" width="26.5703125" style="151" customWidth="1"/>
    <col min="15109" max="15109" width="33.28515625" style="151" customWidth="1"/>
    <col min="15110" max="15110" width="26.28515625" style="151" customWidth="1"/>
    <col min="15111" max="15361" width="9" style="151"/>
    <col min="15362" max="15362" width="18" style="151" customWidth="1"/>
    <col min="15363" max="15363" width="9" style="151"/>
    <col min="15364" max="15364" width="26.5703125" style="151" customWidth="1"/>
    <col min="15365" max="15365" width="33.28515625" style="151" customWidth="1"/>
    <col min="15366" max="15366" width="26.28515625" style="151" customWidth="1"/>
    <col min="15367" max="15617" width="9" style="151"/>
    <col min="15618" max="15618" width="18" style="151" customWidth="1"/>
    <col min="15619" max="15619" width="9" style="151"/>
    <col min="15620" max="15620" width="26.5703125" style="151" customWidth="1"/>
    <col min="15621" max="15621" width="33.28515625" style="151" customWidth="1"/>
    <col min="15622" max="15622" width="26.28515625" style="151" customWidth="1"/>
    <col min="15623" max="15873" width="9" style="151"/>
    <col min="15874" max="15874" width="18" style="151" customWidth="1"/>
    <col min="15875" max="15875" width="9" style="151"/>
    <col min="15876" max="15876" width="26.5703125" style="151" customWidth="1"/>
    <col min="15877" max="15877" width="33.28515625" style="151" customWidth="1"/>
    <col min="15878" max="15878" width="26.28515625" style="151" customWidth="1"/>
    <col min="15879" max="16129" width="9" style="151"/>
    <col min="16130" max="16130" width="18" style="151" customWidth="1"/>
    <col min="16131" max="16131" width="9" style="151"/>
    <col min="16132" max="16132" width="26.5703125" style="151" customWidth="1"/>
    <col min="16133" max="16133" width="33.28515625" style="151" customWidth="1"/>
    <col min="16134" max="16134" width="26.28515625" style="151" customWidth="1"/>
    <col min="16135" max="16384" width="9" style="151"/>
  </cols>
  <sheetData>
    <row r="1" spans="1:10" s="17" customFormat="1" x14ac:dyDescent="0.3"/>
    <row r="2" spans="1:10" s="17" customFormat="1" ht="15" customHeight="1" x14ac:dyDescent="0.3">
      <c r="E2" s="222" t="s">
        <v>84</v>
      </c>
      <c r="F2" s="222"/>
    </row>
    <row r="3" spans="1:10" s="17" customFormat="1" ht="24" customHeight="1" x14ac:dyDescent="0.3">
      <c r="E3" s="223" t="s">
        <v>98</v>
      </c>
      <c r="F3" s="223"/>
      <c r="H3" s="132"/>
    </row>
    <row r="4" spans="1:10" s="17" customFormat="1" ht="16.5" customHeight="1" x14ac:dyDescent="0.3">
      <c r="E4" s="224" t="s">
        <v>23</v>
      </c>
      <c r="F4" s="224"/>
      <c r="G4" s="133"/>
      <c r="H4" s="133"/>
    </row>
    <row r="5" spans="1:10" s="137" customFormat="1" x14ac:dyDescent="0.3">
      <c r="A5" s="134"/>
      <c r="B5" s="134"/>
      <c r="C5" s="135"/>
      <c r="D5" s="135"/>
      <c r="E5" s="134"/>
      <c r="F5" s="136"/>
    </row>
    <row r="6" spans="1:10" s="137" customFormat="1" ht="48" customHeight="1" x14ac:dyDescent="0.3">
      <c r="A6" s="225" t="s">
        <v>99</v>
      </c>
      <c r="B6" s="225"/>
      <c r="C6" s="225"/>
      <c r="D6" s="225"/>
      <c r="E6" s="225"/>
      <c r="F6" s="225"/>
      <c r="G6" s="138"/>
      <c r="H6" s="138"/>
      <c r="I6" s="138"/>
      <c r="J6" s="139"/>
    </row>
    <row r="7" spans="1:10" s="137" customFormat="1" ht="18.75" customHeight="1" x14ac:dyDescent="0.3">
      <c r="A7" s="134"/>
      <c r="B7" s="134"/>
      <c r="C7" s="135"/>
      <c r="D7" s="135"/>
      <c r="E7" s="226" t="s">
        <v>92</v>
      </c>
      <c r="F7" s="226"/>
    </row>
    <row r="8" spans="1:10" s="137" customFormat="1" ht="34.5" customHeight="1" x14ac:dyDescent="0.3">
      <c r="A8" s="213" t="s">
        <v>100</v>
      </c>
      <c r="B8" s="214"/>
      <c r="C8" s="227" t="s">
        <v>101</v>
      </c>
      <c r="D8" s="227"/>
      <c r="E8" s="227" t="s">
        <v>102</v>
      </c>
      <c r="F8" s="228" t="s">
        <v>103</v>
      </c>
    </row>
    <row r="9" spans="1:10" s="137" customFormat="1" ht="102" customHeight="1" x14ac:dyDescent="0.3">
      <c r="A9" s="140" t="s">
        <v>26</v>
      </c>
      <c r="B9" s="140" t="s">
        <v>39</v>
      </c>
      <c r="C9" s="227"/>
      <c r="D9" s="227"/>
      <c r="E9" s="227"/>
      <c r="F9" s="228"/>
    </row>
    <row r="10" spans="1:10" s="137" customFormat="1" ht="12.75" customHeight="1" x14ac:dyDescent="0.3">
      <c r="A10" s="141">
        <v>1</v>
      </c>
      <c r="B10" s="141">
        <v>2</v>
      </c>
      <c r="C10" s="215">
        <v>3</v>
      </c>
      <c r="D10" s="215"/>
      <c r="E10" s="141">
        <v>4</v>
      </c>
      <c r="F10" s="142">
        <v>5</v>
      </c>
    </row>
    <row r="11" spans="1:10" s="137" customFormat="1" ht="42" customHeight="1" x14ac:dyDescent="0.3">
      <c r="A11" s="143"/>
      <c r="B11" s="213" t="s">
        <v>104</v>
      </c>
      <c r="C11" s="216"/>
      <c r="D11" s="216"/>
      <c r="E11" s="214"/>
      <c r="F11" s="144">
        <f>F12+F15</f>
        <v>0</v>
      </c>
    </row>
    <row r="12" spans="1:10" s="137" customFormat="1" ht="34.15" customHeight="1" x14ac:dyDescent="0.3">
      <c r="A12" s="169">
        <v>1193</v>
      </c>
      <c r="B12" s="217" t="s">
        <v>124</v>
      </c>
      <c r="C12" s="218"/>
      <c r="D12" s="218"/>
      <c r="E12" s="219"/>
      <c r="F12" s="170">
        <f>F13</f>
        <v>-22680</v>
      </c>
    </row>
    <row r="13" spans="1:10" s="137" customFormat="1" ht="103.15" customHeight="1" x14ac:dyDescent="0.3">
      <c r="A13" s="156"/>
      <c r="B13" s="146">
        <v>11001</v>
      </c>
      <c r="C13" s="212" t="s">
        <v>125</v>
      </c>
      <c r="D13" s="212"/>
      <c r="E13" s="140" t="s">
        <v>104</v>
      </c>
      <c r="F13" s="170">
        <f>F14</f>
        <v>-22680</v>
      </c>
    </row>
    <row r="14" spans="1:10" s="137" customFormat="1" ht="79.900000000000006" customHeight="1" x14ac:dyDescent="0.3">
      <c r="A14" s="156"/>
      <c r="B14" s="157"/>
      <c r="C14" s="220"/>
      <c r="D14" s="221"/>
      <c r="E14" s="147" t="s">
        <v>126</v>
      </c>
      <c r="F14" s="170">
        <f>'Հավելված N 2'!G28</f>
        <v>-22680</v>
      </c>
    </row>
    <row r="15" spans="1:10" s="137" customFormat="1" ht="27.75" customHeight="1" x14ac:dyDescent="0.3">
      <c r="A15" s="145">
        <v>1111</v>
      </c>
      <c r="B15" s="213" t="s">
        <v>46</v>
      </c>
      <c r="C15" s="216"/>
      <c r="D15" s="216"/>
      <c r="E15" s="214"/>
      <c r="F15" s="144">
        <f>F16</f>
        <v>22680</v>
      </c>
    </row>
    <row r="16" spans="1:10" s="137" customFormat="1" ht="70.900000000000006" customHeight="1" x14ac:dyDescent="0.3">
      <c r="A16" s="148"/>
      <c r="B16" s="146">
        <v>11005</v>
      </c>
      <c r="C16" s="212" t="s">
        <v>106</v>
      </c>
      <c r="D16" s="212"/>
      <c r="E16" s="140" t="s">
        <v>104</v>
      </c>
      <c r="F16" s="144">
        <f>F17</f>
        <v>22680</v>
      </c>
    </row>
    <row r="17" spans="1:6" s="137" customFormat="1" ht="50.45" customHeight="1" x14ac:dyDescent="0.3">
      <c r="A17" s="148"/>
      <c r="B17" s="149"/>
      <c r="C17" s="213"/>
      <c r="D17" s="214"/>
      <c r="E17" s="147" t="s">
        <v>107</v>
      </c>
      <c r="F17" s="150">
        <f>'Հավելված N 2'!G43</f>
        <v>22680</v>
      </c>
    </row>
  </sheetData>
  <mergeCells count="17">
    <mergeCell ref="A8:B8"/>
    <mergeCell ref="C8:D9"/>
    <mergeCell ref="E8:E9"/>
    <mergeCell ref="F8:F9"/>
    <mergeCell ref="E2:F2"/>
    <mergeCell ref="E3:F3"/>
    <mergeCell ref="E4:F4"/>
    <mergeCell ref="A6:F6"/>
    <mergeCell ref="E7:F7"/>
    <mergeCell ref="C16:D16"/>
    <mergeCell ref="C17:D17"/>
    <mergeCell ref="C10:D10"/>
    <mergeCell ref="B11:E11"/>
    <mergeCell ref="B12:E12"/>
    <mergeCell ref="C13:D13"/>
    <mergeCell ref="C14:D14"/>
    <mergeCell ref="B15:E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zoomScale="110" zoomScaleNormal="110" workbookViewId="0">
      <selection activeCell="A38" sqref="A38:E38"/>
    </sheetView>
  </sheetViews>
  <sheetFormatPr defaultColWidth="9.140625" defaultRowHeight="17.25" x14ac:dyDescent="0.25"/>
  <cols>
    <col min="1" max="1" width="31.42578125" style="1" customWidth="1"/>
    <col min="2" max="2" width="68.42578125" style="1" customWidth="1"/>
    <col min="3" max="3" width="19.42578125" style="1" customWidth="1"/>
    <col min="4" max="4" width="20.7109375" style="1" customWidth="1"/>
    <col min="5" max="5" width="16.85546875" style="82" customWidth="1"/>
    <col min="6" max="16384" width="9.140625" style="1"/>
  </cols>
  <sheetData>
    <row r="1" spans="1:5" x14ac:dyDescent="0.25">
      <c r="B1" s="278" t="s">
        <v>105</v>
      </c>
      <c r="C1" s="278"/>
      <c r="D1" s="278"/>
      <c r="E1" s="278"/>
    </row>
    <row r="2" spans="1:5" s="3" customFormat="1" x14ac:dyDescent="0.3">
      <c r="B2" s="224" t="s">
        <v>95</v>
      </c>
      <c r="C2" s="224"/>
      <c r="D2" s="224"/>
      <c r="E2" s="224"/>
    </row>
    <row r="3" spans="1:5" s="3" customFormat="1" x14ac:dyDescent="0.3">
      <c r="B3" s="224" t="s">
        <v>23</v>
      </c>
      <c r="C3" s="224"/>
      <c r="D3" s="224"/>
      <c r="E3" s="224"/>
    </row>
    <row r="4" spans="1:5" s="3" customFormat="1" x14ac:dyDescent="0.3">
      <c r="A4" s="279"/>
      <c r="B4" s="279"/>
      <c r="C4" s="279"/>
      <c r="D4" s="279"/>
      <c r="E4" s="279"/>
    </row>
    <row r="5" spans="1:5" ht="57.6" customHeight="1" x14ac:dyDescent="0.25">
      <c r="A5" s="279" t="s">
        <v>97</v>
      </c>
      <c r="B5" s="279"/>
      <c r="C5" s="279"/>
      <c r="D5" s="279"/>
      <c r="E5" s="279"/>
    </row>
    <row r="6" spans="1:5" ht="17.45" customHeight="1" x14ac:dyDescent="0.25">
      <c r="A6" s="280" t="s">
        <v>38</v>
      </c>
      <c r="B6" s="280"/>
      <c r="C6" s="280"/>
      <c r="D6" s="280"/>
      <c r="E6" s="280"/>
    </row>
    <row r="7" spans="1:5" ht="22.9" customHeight="1" x14ac:dyDescent="0.3">
      <c r="A7" s="83" t="s">
        <v>69</v>
      </c>
      <c r="B7" s="84"/>
      <c r="C7" s="84"/>
      <c r="D7" s="84"/>
      <c r="E7" s="85"/>
    </row>
    <row r="8" spans="1:5" ht="12" customHeight="1" x14ac:dyDescent="0.25">
      <c r="A8" s="86"/>
      <c r="B8" s="86"/>
      <c r="C8" s="86"/>
      <c r="D8" s="86"/>
      <c r="E8" s="87"/>
    </row>
    <row r="9" spans="1:5" ht="22.9" customHeight="1" x14ac:dyDescent="0.25">
      <c r="A9" s="88" t="s">
        <v>70</v>
      </c>
      <c r="B9" s="281" t="s">
        <v>71</v>
      </c>
      <c r="C9" s="282"/>
      <c r="D9" s="282"/>
      <c r="E9" s="283"/>
    </row>
    <row r="10" spans="1:5" ht="22.9" customHeight="1" x14ac:dyDescent="0.25">
      <c r="A10" s="28">
        <v>1193</v>
      </c>
      <c r="B10" s="273" t="s">
        <v>127</v>
      </c>
      <c r="C10" s="273"/>
      <c r="D10" s="273"/>
      <c r="E10" s="273"/>
    </row>
    <row r="11" spans="1:5" ht="13.9" customHeight="1" x14ac:dyDescent="0.3">
      <c r="A11" s="237"/>
      <c r="B11" s="237"/>
      <c r="C11" s="237"/>
      <c r="D11" s="237"/>
      <c r="E11" s="237"/>
    </row>
    <row r="12" spans="1:5" ht="19.899999999999999" customHeight="1" x14ac:dyDescent="0.25">
      <c r="A12" s="248" t="s">
        <v>72</v>
      </c>
      <c r="B12" s="249"/>
      <c r="C12" s="249"/>
      <c r="D12" s="249"/>
      <c r="E12" s="250"/>
    </row>
    <row r="13" spans="1:5" ht="16.149999999999999" customHeight="1" x14ac:dyDescent="0.25">
      <c r="A13" s="257"/>
      <c r="B13" s="258"/>
      <c r="C13" s="258"/>
      <c r="D13" s="258"/>
      <c r="E13" s="259"/>
    </row>
    <row r="14" spans="1:5" ht="37.9" customHeight="1" x14ac:dyDescent="0.25">
      <c r="A14" s="89" t="s">
        <v>73</v>
      </c>
      <c r="B14" s="28">
        <v>1193</v>
      </c>
      <c r="C14" s="260" t="s">
        <v>88</v>
      </c>
      <c r="D14" s="261"/>
      <c r="E14" s="262"/>
    </row>
    <row r="15" spans="1:5" ht="34.15" customHeight="1" x14ac:dyDescent="0.25">
      <c r="A15" s="89" t="s">
        <v>74</v>
      </c>
      <c r="B15" s="28">
        <v>11001</v>
      </c>
      <c r="C15" s="175" t="s">
        <v>68</v>
      </c>
      <c r="D15" s="175" t="s">
        <v>89</v>
      </c>
      <c r="E15" s="90" t="s">
        <v>90</v>
      </c>
    </row>
    <row r="16" spans="1:5" ht="75.599999999999994" customHeight="1" x14ac:dyDescent="0.25">
      <c r="A16" s="89" t="s">
        <v>75</v>
      </c>
      <c r="B16" s="160" t="s">
        <v>128</v>
      </c>
      <c r="C16" s="159"/>
      <c r="D16" s="159"/>
      <c r="E16" s="158"/>
    </row>
    <row r="17" spans="1:5" ht="111" customHeight="1" x14ac:dyDescent="0.25">
      <c r="A17" s="89" t="s">
        <v>76</v>
      </c>
      <c r="B17" s="160" t="s">
        <v>129</v>
      </c>
      <c r="C17" s="159"/>
      <c r="D17" s="159"/>
      <c r="E17" s="158"/>
    </row>
    <row r="18" spans="1:5" ht="22.9" customHeight="1" x14ac:dyDescent="0.3">
      <c r="A18" s="91" t="s">
        <v>78</v>
      </c>
      <c r="B18" s="160" t="s">
        <v>112</v>
      </c>
      <c r="C18" s="159"/>
      <c r="D18" s="159"/>
      <c r="E18" s="158"/>
    </row>
    <row r="19" spans="1:5" ht="55.15" customHeight="1" x14ac:dyDescent="0.3">
      <c r="A19" s="91" t="s">
        <v>130</v>
      </c>
      <c r="B19" s="180" t="s">
        <v>131</v>
      </c>
      <c r="C19" s="155"/>
      <c r="D19" s="155"/>
      <c r="E19" s="158"/>
    </row>
    <row r="20" spans="1:5" ht="22.9" customHeight="1" x14ac:dyDescent="0.25">
      <c r="A20" s="231" t="s">
        <v>80</v>
      </c>
      <c r="B20" s="232"/>
      <c r="C20" s="176"/>
      <c r="D20" s="176"/>
      <c r="E20" s="177"/>
    </row>
    <row r="21" spans="1:5" ht="35.450000000000003" customHeight="1" x14ac:dyDescent="0.3">
      <c r="A21" s="229" t="s">
        <v>132</v>
      </c>
      <c r="B21" s="230"/>
      <c r="C21" s="179">
        <f>-41</f>
        <v>-41</v>
      </c>
      <c r="D21" s="179">
        <f t="shared" ref="D21:E21" si="0">-41</f>
        <v>-41</v>
      </c>
      <c r="E21" s="179">
        <f t="shared" si="0"/>
        <v>-41</v>
      </c>
    </row>
    <row r="22" spans="1:5" ht="24.6" customHeight="1" x14ac:dyDescent="0.25">
      <c r="A22" s="238" t="s">
        <v>81</v>
      </c>
      <c r="B22" s="239"/>
      <c r="C22" s="65">
        <f>'Հավելված N 2'!G28</f>
        <v>-22680</v>
      </c>
      <c r="D22" s="65">
        <f>'Հավելված N 2'!H28</f>
        <v>-22680</v>
      </c>
      <c r="E22" s="65">
        <f>'Հավելված N 2'!I28</f>
        <v>-22680</v>
      </c>
    </row>
    <row r="23" spans="1:5" ht="18.600000000000001" customHeight="1" x14ac:dyDescent="0.25">
      <c r="A23" s="171"/>
      <c r="B23" s="172"/>
      <c r="C23" s="173"/>
      <c r="D23" s="173"/>
      <c r="E23" s="174"/>
    </row>
    <row r="24" spans="1:5" ht="24.6" customHeight="1" x14ac:dyDescent="0.25">
      <c r="A24" s="88" t="s">
        <v>70</v>
      </c>
      <c r="B24" s="281" t="s">
        <v>71</v>
      </c>
      <c r="C24" s="282"/>
      <c r="D24" s="282"/>
      <c r="E24" s="283"/>
    </row>
    <row r="25" spans="1:5" ht="24" customHeight="1" x14ac:dyDescent="0.25">
      <c r="A25" s="28">
        <v>1111</v>
      </c>
      <c r="B25" s="273" t="s">
        <v>46</v>
      </c>
      <c r="C25" s="273"/>
      <c r="D25" s="273"/>
      <c r="E25" s="273"/>
    </row>
    <row r="26" spans="1:5" ht="15.6" customHeight="1" x14ac:dyDescent="0.25">
      <c r="A26" s="171"/>
      <c r="B26" s="172"/>
      <c r="C26" s="173"/>
      <c r="D26" s="173"/>
      <c r="E26" s="174"/>
    </row>
    <row r="27" spans="1:5" ht="24.6" customHeight="1" x14ac:dyDescent="0.25">
      <c r="A27" s="248" t="s">
        <v>72</v>
      </c>
      <c r="B27" s="249"/>
      <c r="C27" s="249"/>
      <c r="D27" s="249"/>
      <c r="E27" s="250"/>
    </row>
    <row r="28" spans="1:5" ht="13.9" customHeight="1" x14ac:dyDescent="0.25">
      <c r="A28" s="275"/>
      <c r="B28" s="276"/>
      <c r="C28" s="276"/>
      <c r="D28" s="276"/>
      <c r="E28" s="277"/>
    </row>
    <row r="29" spans="1:5" ht="39.6" customHeight="1" x14ac:dyDescent="0.25">
      <c r="A29" s="125" t="s">
        <v>31</v>
      </c>
      <c r="B29" s="126">
        <v>1111</v>
      </c>
      <c r="C29" s="245" t="s">
        <v>82</v>
      </c>
      <c r="D29" s="246"/>
      <c r="E29" s="247"/>
    </row>
    <row r="30" spans="1:5" ht="34.15" customHeight="1" x14ac:dyDescent="0.25">
      <c r="A30" s="125" t="s">
        <v>32</v>
      </c>
      <c r="B30" s="126">
        <v>11005</v>
      </c>
      <c r="C30" s="74" t="s">
        <v>68</v>
      </c>
      <c r="D30" s="75" t="s">
        <v>67</v>
      </c>
      <c r="E30" s="75" t="s">
        <v>18</v>
      </c>
    </row>
    <row r="31" spans="1:5" ht="39" customHeight="1" x14ac:dyDescent="0.25">
      <c r="A31" s="125" t="s">
        <v>33</v>
      </c>
      <c r="B31" s="160" t="s">
        <v>106</v>
      </c>
      <c r="C31" s="152"/>
      <c r="D31" s="126"/>
      <c r="E31" s="80"/>
    </row>
    <row r="32" spans="1:5" ht="42" customHeight="1" x14ac:dyDescent="0.25">
      <c r="A32" s="125" t="s">
        <v>34</v>
      </c>
      <c r="B32" s="131" t="s">
        <v>108</v>
      </c>
      <c r="C32" s="125"/>
      <c r="D32" s="125"/>
      <c r="E32" s="80"/>
    </row>
    <row r="33" spans="1:5" ht="24.6" customHeight="1" x14ac:dyDescent="0.25">
      <c r="A33" s="131" t="s">
        <v>35</v>
      </c>
      <c r="B33" s="131" t="s">
        <v>112</v>
      </c>
      <c r="C33" s="126"/>
      <c r="D33" s="126"/>
      <c r="E33" s="80"/>
    </row>
    <row r="34" spans="1:5" ht="52.15" customHeight="1" x14ac:dyDescent="0.25">
      <c r="A34" s="131" t="s">
        <v>114</v>
      </c>
      <c r="B34" s="131" t="s">
        <v>113</v>
      </c>
      <c r="C34" s="81"/>
      <c r="D34" s="81"/>
      <c r="E34" s="80"/>
    </row>
    <row r="35" spans="1:5" ht="24.6" customHeight="1" x14ac:dyDescent="0.25">
      <c r="A35" s="233" t="s">
        <v>36</v>
      </c>
      <c r="B35" s="234"/>
      <c r="C35" s="234"/>
      <c r="D35" s="234"/>
      <c r="E35" s="235"/>
    </row>
    <row r="36" spans="1:5" ht="24.6" customHeight="1" x14ac:dyDescent="0.25">
      <c r="A36" s="273" t="s">
        <v>47</v>
      </c>
      <c r="B36" s="273"/>
      <c r="C36" s="178">
        <v>200</v>
      </c>
      <c r="D36" s="178">
        <v>200</v>
      </c>
      <c r="E36" s="178">
        <v>200</v>
      </c>
    </row>
    <row r="37" spans="1:5" ht="24.6" customHeight="1" x14ac:dyDescent="0.25">
      <c r="A37" s="274" t="s">
        <v>37</v>
      </c>
      <c r="B37" s="274"/>
      <c r="C37" s="122">
        <f>'Հավելված N 2'!G43</f>
        <v>22680</v>
      </c>
      <c r="D37" s="122">
        <f>'Հավելված N 2'!H43</f>
        <v>22680</v>
      </c>
      <c r="E37" s="122">
        <f>'Հավելված N 2'!I43</f>
        <v>22680</v>
      </c>
    </row>
    <row r="38" spans="1:5" ht="21" customHeight="1" x14ac:dyDescent="0.25">
      <c r="A38" s="263" t="s">
        <v>52</v>
      </c>
      <c r="B38" s="264"/>
      <c r="C38" s="264"/>
      <c r="D38" s="264"/>
      <c r="E38" s="265"/>
    </row>
    <row r="39" spans="1:5" ht="22.15" customHeight="1" x14ac:dyDescent="0.3">
      <c r="A39" s="270" t="s">
        <v>69</v>
      </c>
      <c r="B39" s="271"/>
      <c r="C39" s="271"/>
      <c r="D39" s="271"/>
      <c r="E39" s="272"/>
    </row>
    <row r="40" spans="1:5" ht="10.15" customHeight="1" x14ac:dyDescent="0.3">
      <c r="A40" s="67"/>
      <c r="B40" s="67"/>
      <c r="C40" s="268"/>
      <c r="D40" s="268"/>
      <c r="E40" s="269"/>
    </row>
    <row r="41" spans="1:5" ht="20.45" customHeight="1" x14ac:dyDescent="0.25">
      <c r="A41" s="68" t="s">
        <v>70</v>
      </c>
      <c r="B41" s="68" t="s">
        <v>71</v>
      </c>
      <c r="C41" s="266"/>
      <c r="D41" s="266"/>
      <c r="E41" s="267"/>
    </row>
    <row r="42" spans="1:5" ht="16.149999999999999" customHeight="1" x14ac:dyDescent="0.25">
      <c r="A42" s="69">
        <v>1139</v>
      </c>
      <c r="B42" s="70" t="s">
        <v>63</v>
      </c>
      <c r="C42" s="240"/>
      <c r="D42" s="240"/>
      <c r="E42" s="241"/>
    </row>
    <row r="43" spans="1:5" ht="13.15" customHeight="1" x14ac:dyDescent="0.25">
      <c r="A43" s="254"/>
      <c r="B43" s="255"/>
      <c r="C43" s="255"/>
      <c r="D43" s="255"/>
      <c r="E43" s="256"/>
    </row>
    <row r="44" spans="1:5" ht="19.899999999999999" customHeight="1" x14ac:dyDescent="0.25">
      <c r="A44" s="251" t="s">
        <v>72</v>
      </c>
      <c r="B44" s="252"/>
      <c r="C44" s="252"/>
      <c r="D44" s="252"/>
      <c r="E44" s="253"/>
    </row>
    <row r="45" spans="1:5" ht="14.45" customHeight="1" x14ac:dyDescent="0.25">
      <c r="A45" s="242"/>
      <c r="B45" s="243"/>
      <c r="C45" s="243"/>
      <c r="D45" s="243"/>
      <c r="E45" s="244"/>
    </row>
    <row r="46" spans="1:5" ht="34.9" customHeight="1" x14ac:dyDescent="0.25">
      <c r="A46" s="71" t="s">
        <v>73</v>
      </c>
      <c r="B46" s="11">
        <v>1139</v>
      </c>
      <c r="C46" s="245" t="s">
        <v>91</v>
      </c>
      <c r="D46" s="246"/>
      <c r="E46" s="247"/>
    </row>
    <row r="47" spans="1:5" ht="39" customHeight="1" x14ac:dyDescent="0.25">
      <c r="A47" s="72" t="s">
        <v>74</v>
      </c>
      <c r="B47" s="73">
        <v>11001</v>
      </c>
      <c r="C47" s="74" t="s">
        <v>68</v>
      </c>
      <c r="D47" s="75" t="s">
        <v>67</v>
      </c>
      <c r="E47" s="75" t="s">
        <v>18</v>
      </c>
    </row>
    <row r="48" spans="1:5" ht="33.6" customHeight="1" x14ac:dyDescent="0.25">
      <c r="A48" s="72" t="s">
        <v>75</v>
      </c>
      <c r="B48" s="76" t="s">
        <v>63</v>
      </c>
      <c r="C48" s="77"/>
      <c r="D48" s="77"/>
      <c r="E48" s="77"/>
    </row>
    <row r="49" spans="1:5" ht="75" customHeight="1" x14ac:dyDescent="0.25">
      <c r="A49" s="72" t="s">
        <v>76</v>
      </c>
      <c r="B49" s="76" t="s">
        <v>77</v>
      </c>
      <c r="C49" s="77"/>
      <c r="D49" s="77"/>
      <c r="E49" s="77"/>
    </row>
    <row r="50" spans="1:5" ht="18.600000000000001" customHeight="1" x14ac:dyDescent="0.25">
      <c r="A50" s="72" t="s">
        <v>78</v>
      </c>
      <c r="B50" s="78" t="s">
        <v>41</v>
      </c>
      <c r="C50" s="77"/>
      <c r="D50" s="77"/>
      <c r="E50" s="77"/>
    </row>
    <row r="51" spans="1:5" ht="53.45" customHeight="1" x14ac:dyDescent="0.25">
      <c r="A51" s="79" t="s">
        <v>79</v>
      </c>
      <c r="B51" s="78" t="s">
        <v>52</v>
      </c>
      <c r="C51" s="77"/>
      <c r="D51" s="77"/>
      <c r="E51" s="77"/>
    </row>
    <row r="52" spans="1:5" ht="16.899999999999999" customHeight="1" x14ac:dyDescent="0.25">
      <c r="A52" s="233" t="s">
        <v>80</v>
      </c>
      <c r="B52" s="234"/>
      <c r="C52" s="234"/>
      <c r="D52" s="234"/>
      <c r="E52" s="235"/>
    </row>
    <row r="53" spans="1:5" ht="18" customHeight="1" x14ac:dyDescent="0.25">
      <c r="A53" s="236" t="s">
        <v>81</v>
      </c>
      <c r="B53" s="236"/>
      <c r="C53" s="123">
        <f>'Հավելված N 2'!G61</f>
        <v>22680</v>
      </c>
      <c r="D53" s="123">
        <f>'Հավելված N 2'!H61</f>
        <v>22680</v>
      </c>
      <c r="E53" s="123">
        <f>'Հավելված N 2'!I61</f>
        <v>22680</v>
      </c>
    </row>
    <row r="54" spans="1:5" ht="13.9" customHeight="1" x14ac:dyDescent="0.25">
      <c r="A54" s="242"/>
      <c r="B54" s="243"/>
      <c r="C54" s="243"/>
      <c r="D54" s="243"/>
      <c r="E54" s="244"/>
    </row>
    <row r="55" spans="1:5" ht="34.9" customHeight="1" x14ac:dyDescent="0.25">
      <c r="A55" s="71" t="s">
        <v>73</v>
      </c>
      <c r="B55" s="11">
        <v>1139</v>
      </c>
      <c r="C55" s="245" t="s">
        <v>83</v>
      </c>
      <c r="D55" s="246"/>
      <c r="E55" s="247"/>
    </row>
    <row r="56" spans="1:5" ht="34.9" customHeight="1" x14ac:dyDescent="0.25">
      <c r="A56" s="72" t="s">
        <v>74</v>
      </c>
      <c r="B56" s="73">
        <v>11001</v>
      </c>
      <c r="C56" s="74" t="s">
        <v>68</v>
      </c>
      <c r="D56" s="75" t="s">
        <v>67</v>
      </c>
      <c r="E56" s="75" t="s">
        <v>18</v>
      </c>
    </row>
    <row r="57" spans="1:5" ht="19.899999999999999" customHeight="1" x14ac:dyDescent="0.25">
      <c r="A57" s="72" t="s">
        <v>75</v>
      </c>
      <c r="B57" s="76" t="s">
        <v>63</v>
      </c>
      <c r="C57" s="77"/>
      <c r="D57" s="77"/>
      <c r="E57" s="77"/>
    </row>
    <row r="58" spans="1:5" ht="73.150000000000006" customHeight="1" x14ac:dyDescent="0.25">
      <c r="A58" s="72" t="s">
        <v>76</v>
      </c>
      <c r="B58" s="76" t="s">
        <v>77</v>
      </c>
      <c r="C58" s="77"/>
      <c r="D58" s="77"/>
      <c r="E58" s="77"/>
    </row>
    <row r="59" spans="1:5" ht="18.600000000000001" customHeight="1" x14ac:dyDescent="0.25">
      <c r="A59" s="72" t="s">
        <v>78</v>
      </c>
      <c r="B59" s="78" t="s">
        <v>41</v>
      </c>
      <c r="C59" s="77"/>
      <c r="D59" s="77"/>
      <c r="E59" s="77"/>
    </row>
    <row r="60" spans="1:5" ht="54" customHeight="1" x14ac:dyDescent="0.25">
      <c r="A60" s="79" t="s">
        <v>79</v>
      </c>
      <c r="B60" s="78" t="s">
        <v>52</v>
      </c>
      <c r="C60" s="77"/>
      <c r="D60" s="77"/>
      <c r="E60" s="77"/>
    </row>
    <row r="61" spans="1:5" ht="16.899999999999999" customHeight="1" x14ac:dyDescent="0.25">
      <c r="A61" s="233" t="s">
        <v>80</v>
      </c>
      <c r="B61" s="234"/>
      <c r="C61" s="234"/>
      <c r="D61" s="234"/>
      <c r="E61" s="235"/>
    </row>
    <row r="62" spans="1:5" ht="18" customHeight="1" x14ac:dyDescent="0.25">
      <c r="A62" s="236" t="s">
        <v>81</v>
      </c>
      <c r="B62" s="236"/>
      <c r="C62" s="123">
        <f>'Հավելված N 2'!G69</f>
        <v>-22680</v>
      </c>
      <c r="D62" s="123">
        <f>'Հավելված N 2'!H69</f>
        <v>-22680</v>
      </c>
      <c r="E62" s="123">
        <f>'Հավելված N 2'!I69</f>
        <v>-22680</v>
      </c>
    </row>
  </sheetData>
  <autoFilter ref="A1:A62"/>
  <mergeCells count="38">
    <mergeCell ref="A28:E28"/>
    <mergeCell ref="B1:E1"/>
    <mergeCell ref="A4:E4"/>
    <mergeCell ref="A5:E5"/>
    <mergeCell ref="B2:E2"/>
    <mergeCell ref="B3:E3"/>
    <mergeCell ref="A6:E6"/>
    <mergeCell ref="B10:E10"/>
    <mergeCell ref="B9:E9"/>
    <mergeCell ref="A27:E27"/>
    <mergeCell ref="B24:E24"/>
    <mergeCell ref="B25:E25"/>
    <mergeCell ref="C29:E29"/>
    <mergeCell ref="A53:B53"/>
    <mergeCell ref="A38:E38"/>
    <mergeCell ref="C41:E41"/>
    <mergeCell ref="C40:E40"/>
    <mergeCell ref="A39:E39"/>
    <mergeCell ref="C46:E46"/>
    <mergeCell ref="A35:E35"/>
    <mergeCell ref="A36:B36"/>
    <mergeCell ref="A37:B37"/>
    <mergeCell ref="A21:B21"/>
    <mergeCell ref="A20:B20"/>
    <mergeCell ref="A61:E61"/>
    <mergeCell ref="A62:B62"/>
    <mergeCell ref="A11:E11"/>
    <mergeCell ref="A22:B22"/>
    <mergeCell ref="C42:E42"/>
    <mergeCell ref="A52:E52"/>
    <mergeCell ref="A54:E54"/>
    <mergeCell ref="C55:E55"/>
    <mergeCell ref="A12:E12"/>
    <mergeCell ref="A44:E44"/>
    <mergeCell ref="A45:E45"/>
    <mergeCell ref="A43:E43"/>
    <mergeCell ref="A13:E13"/>
    <mergeCell ref="C14:E14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N3</vt:lpstr>
      <vt:lpstr>Հավելված N4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https://mul2.gov.am/tasks/796446/oneclick/Havelvacner.xlsx?token=f5f9fa1a9cf3ac1487b6a744e7532baf</cp:keywords>
  <cp:lastModifiedBy>Arpine Martirosyan</cp:lastModifiedBy>
  <cp:lastPrinted>2020-12-08T11:05:58Z</cp:lastPrinted>
  <dcterms:created xsi:type="dcterms:W3CDTF">2020-09-30T13:27:08Z</dcterms:created>
  <dcterms:modified xsi:type="dcterms:W3CDTF">2023-05-26T12:58:05Z</dcterms:modified>
</cp:coreProperties>
</file>