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Anush Khudoyan\Desktop\naghagic 4\"/>
    </mc:Choice>
  </mc:AlternateContent>
  <bookViews>
    <workbookView xWindow="0" yWindow="0" windowWidth="20490" windowHeight="6750" tabRatio="753" activeTab="6"/>
  </bookViews>
  <sheets>
    <sheet name="Հ1" sheetId="27" r:id="rId1"/>
    <sheet name="Հ2" sheetId="32" r:id="rId2"/>
    <sheet name="Հ3" sheetId="42" r:id="rId3"/>
    <sheet name="Հ4" sheetId="44" r:id="rId4"/>
    <sheet name="Հ5" sheetId="29" r:id="rId5"/>
    <sheet name="Հ6" sheetId="41" r:id="rId6"/>
    <sheet name="Հ7" sheetId="43" r:id="rId7"/>
  </sheets>
  <definedNames>
    <definedName name="AgencyCode" localSheetId="1">#REF!</definedName>
    <definedName name="AgencyCode" localSheetId="2">#REF!</definedName>
    <definedName name="AgencyCode" localSheetId="3">#REF!</definedName>
    <definedName name="AgencyCode">#REF!</definedName>
    <definedName name="AgencyName" localSheetId="1">#REF!</definedName>
    <definedName name="AgencyName" localSheetId="2">#REF!</definedName>
    <definedName name="AgencyName" localSheetId="3">#REF!</definedName>
    <definedName name="AgencyName">#REF!</definedName>
    <definedName name="åû">#REF!</definedName>
    <definedName name="davit" localSheetId="3">#REF!</definedName>
    <definedName name="davit">#REF!</definedName>
    <definedName name="Functional1" localSheetId="1">#REF!</definedName>
    <definedName name="Functional1" localSheetId="2">#REF!</definedName>
    <definedName name="Functional1" localSheetId="3">#REF!</definedName>
    <definedName name="Functional1">#REF!</definedName>
    <definedName name="ggg" localSheetId="3">#REF!</definedName>
    <definedName name="ggg">#REF!</definedName>
    <definedName name="mas">#REF!</definedName>
    <definedName name="mass">#REF!</definedName>
    <definedName name="PANature" localSheetId="1">#REF!</definedName>
    <definedName name="PANature" localSheetId="2">#REF!</definedName>
    <definedName name="PANature" localSheetId="3">#REF!</definedName>
    <definedName name="PANature">#REF!</definedName>
    <definedName name="PAType" localSheetId="1">#REF!</definedName>
    <definedName name="PAType" localSheetId="2">#REF!</definedName>
    <definedName name="PAType" localSheetId="3">#REF!</definedName>
    <definedName name="PAType">#REF!</definedName>
    <definedName name="Performance2" localSheetId="1">#REF!</definedName>
    <definedName name="Performance2" localSheetId="2">#REF!</definedName>
    <definedName name="Performance2" localSheetId="3">#REF!</definedName>
    <definedName name="Performance2">#REF!</definedName>
    <definedName name="PerformanceType" localSheetId="1">#REF!</definedName>
    <definedName name="PerformanceType" localSheetId="2">#REF!</definedName>
    <definedName name="PerformanceType" localSheetId="3">#REF!</definedName>
    <definedName name="PerformanceType">#REF!</definedName>
    <definedName name="x">#REF!</definedName>
    <definedName name="Հավելված" localSheetId="3">#REF!</definedName>
    <definedName name="Հավելված">#REF!</definedName>
    <definedName name="Մաս" localSheetId="3">#REF!</definedName>
    <definedName name="Մաս">#REF!</definedName>
    <definedName name="շախմատիստ" localSheetId="3">#REF!</definedName>
    <definedName name="շախմատիստ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4" i="41" l="1"/>
  <c r="D22" i="29" l="1"/>
  <c r="G20" i="44" l="1"/>
  <c r="G19" i="44" s="1"/>
  <c r="G18" i="44" s="1"/>
  <c r="G17" i="44" s="1"/>
  <c r="H12" i="43" l="1"/>
  <c r="E22" i="29" l="1"/>
  <c r="C15" i="42" l="1"/>
  <c r="C15" i="29" l="1"/>
  <c r="F23" i="32"/>
  <c r="D44" i="41" l="1"/>
  <c r="E44" i="41"/>
  <c r="B44" i="41"/>
  <c r="B43" i="41"/>
  <c r="D24" i="41"/>
  <c r="E24" i="41"/>
  <c r="B24" i="41"/>
  <c r="B23" i="41"/>
  <c r="C16" i="29" l="1"/>
  <c r="B22" i="41" l="1"/>
  <c r="B42" i="41" s="1"/>
  <c r="C17" i="41"/>
  <c r="C37" i="41" s="1"/>
  <c r="C18" i="41"/>
  <c r="C38" i="41" s="1"/>
  <c r="C19" i="41"/>
  <c r="C39" i="41" s="1"/>
  <c r="C20" i="41"/>
  <c r="C40" i="41" s="1"/>
  <c r="E16" i="42" l="1"/>
  <c r="E15" i="42" s="1"/>
  <c r="E14" i="42" s="1"/>
  <c r="E12" i="42" s="1"/>
  <c r="E10" i="42" s="1"/>
  <c r="F16" i="42"/>
  <c r="F15" i="42" s="1"/>
  <c r="F14" i="42" s="1"/>
  <c r="F12" i="42" s="1"/>
  <c r="F10" i="42" s="1"/>
  <c r="G57" i="32"/>
  <c r="G56" i="32" s="1"/>
  <c r="G55" i="32" s="1"/>
  <c r="G54" i="32" s="1"/>
  <c r="G52" i="32" s="1"/>
  <c r="G50" i="32" s="1"/>
  <c r="H57" i="32"/>
  <c r="H56" i="32" s="1"/>
  <c r="H55" i="32" s="1"/>
  <c r="H54" i="32" s="1"/>
  <c r="H52" i="32" s="1"/>
  <c r="H50" i="32" s="1"/>
  <c r="G37" i="32"/>
  <c r="G36" i="32" s="1"/>
  <c r="G35" i="32" s="1"/>
  <c r="G34" i="32" s="1"/>
  <c r="G32" i="32" s="1"/>
  <c r="H37" i="32"/>
  <c r="H36" i="32" s="1"/>
  <c r="H35" i="32" s="1"/>
  <c r="H34" i="32" s="1"/>
  <c r="H32" i="32" s="1"/>
  <c r="G30" i="32"/>
  <c r="G29" i="32" s="1"/>
  <c r="G28" i="32" s="1"/>
  <c r="G27" i="32" s="1"/>
  <c r="G25" i="32" s="1"/>
  <c r="H30" i="32"/>
  <c r="H29" i="32" s="1"/>
  <c r="H28" i="32" s="1"/>
  <c r="H27" i="32" s="1"/>
  <c r="H25" i="32" s="1"/>
  <c r="G44" i="32" l="1"/>
  <c r="G42" i="32" s="1"/>
  <c r="G40" i="32" s="1"/>
  <c r="G39" i="32" s="1"/>
  <c r="H48" i="32"/>
  <c r="H46" i="32" s="1"/>
  <c r="H44" i="32"/>
  <c r="H42" i="32" s="1"/>
  <c r="H40" i="32" s="1"/>
  <c r="H39" i="32" s="1"/>
  <c r="G48" i="32"/>
  <c r="G46" i="32" s="1"/>
  <c r="H23" i="32"/>
  <c r="G23" i="32"/>
  <c r="G21" i="32" l="1"/>
  <c r="G19" i="32" s="1"/>
  <c r="G17" i="32" s="1"/>
  <c r="G15" i="32" s="1"/>
  <c r="G13" i="32" s="1"/>
  <c r="G12" i="32" s="1"/>
  <c r="G10" i="32" s="1"/>
  <c r="D23" i="29"/>
  <c r="D39" i="29" s="1"/>
  <c r="H21" i="32"/>
  <c r="H19" i="32" s="1"/>
  <c r="H17" i="32" s="1"/>
  <c r="H15" i="32" s="1"/>
  <c r="H13" i="32" s="1"/>
  <c r="H12" i="32" s="1"/>
  <c r="H10" i="32" s="1"/>
  <c r="E23" i="29"/>
  <c r="E39" i="29" s="1"/>
  <c r="C14" i="29" l="1"/>
  <c r="C16" i="41" s="1"/>
  <c r="C36" i="41" s="1"/>
  <c r="D15" i="42" l="1"/>
  <c r="G16" i="42"/>
  <c r="G16" i="44" s="1"/>
  <c r="G15" i="42" l="1"/>
  <c r="G14" i="42" s="1"/>
  <c r="G12" i="42" s="1"/>
  <c r="G10" i="42" s="1"/>
  <c r="G15" i="44"/>
  <c r="G14" i="44" s="1"/>
  <c r="G13" i="44" s="1"/>
  <c r="G12" i="44" s="1"/>
  <c r="G11" i="44" s="1"/>
  <c r="I37" i="32"/>
  <c r="I36" i="32" s="1"/>
  <c r="I35" i="32" s="1"/>
  <c r="I34" i="32" s="1"/>
  <c r="I32" i="32" s="1"/>
  <c r="F45" i="41" l="1"/>
  <c r="F25" i="41"/>
  <c r="E25" i="41" s="1"/>
  <c r="D25" i="41" s="1"/>
  <c r="I30" i="32"/>
  <c r="I29" i="32" s="1"/>
  <c r="I28" i="32" s="1"/>
  <c r="I27" i="32" s="1"/>
  <c r="I25" i="32" s="1"/>
  <c r="I23" i="32" s="1"/>
  <c r="F23" i="29" s="1"/>
  <c r="F39" i="29" s="1"/>
  <c r="F13" i="43" l="1"/>
  <c r="H13" i="43" s="1"/>
  <c r="F62" i="41"/>
  <c r="E45" i="41"/>
  <c r="E62" i="41" s="1"/>
  <c r="I21" i="32"/>
  <c r="F21" i="27" s="1"/>
  <c r="E21" i="27" s="1"/>
  <c r="H11" i="43" l="1"/>
  <c r="H10" i="43" s="1"/>
  <c r="H9" i="43" s="1"/>
  <c r="H8" i="43" s="1"/>
  <c r="D21" i="27"/>
  <c r="E14" i="27"/>
  <c r="E12" i="27" s="1"/>
  <c r="E34" i="27"/>
  <c r="E28" i="27" s="1"/>
  <c r="E26" i="27" s="1"/>
  <c r="D45" i="41"/>
  <c r="F34" i="27"/>
  <c r="F14" i="27"/>
  <c r="F12" i="27" s="1"/>
  <c r="I19" i="32"/>
  <c r="I17" i="32" s="1"/>
  <c r="I15" i="32" s="1"/>
  <c r="I13" i="32" s="1"/>
  <c r="D62" i="41" l="1"/>
  <c r="E10" i="27"/>
  <c r="D34" i="27"/>
  <c r="D28" i="27" s="1"/>
  <c r="D26" i="27" s="1"/>
  <c r="D14" i="27"/>
  <c r="D12" i="27" s="1"/>
  <c r="F28" i="27"/>
  <c r="F26" i="27" s="1"/>
  <c r="F10" i="27" s="1"/>
  <c r="I57" i="32"/>
  <c r="I12" i="32"/>
  <c r="D10" i="27" l="1"/>
  <c r="I56" i="32"/>
  <c r="I55" i="32" s="1"/>
  <c r="I54" i="32" s="1"/>
  <c r="I52" i="32" s="1"/>
  <c r="I50" i="32" s="1"/>
  <c r="I44" i="32"/>
  <c r="I42" i="32" s="1"/>
  <c r="I48" i="32"/>
  <c r="I46" i="32" s="1"/>
  <c r="I40" i="32" l="1"/>
  <c r="I39" i="32" s="1"/>
  <c r="I10" i="32" s="1"/>
  <c r="F44" i="41"/>
</calcChain>
</file>

<file path=xl/sharedStrings.xml><?xml version="1.0" encoding="utf-8"?>
<sst xmlns="http://schemas.openxmlformats.org/spreadsheetml/2006/main" count="334" uniqueCount="174">
  <si>
    <t>Արդյունքի չափորոշիչներ</t>
  </si>
  <si>
    <t>______________ ի    ___Ն որոշման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</si>
  <si>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</si>
  <si>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</si>
  <si>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Ծրագիր</t>
  </si>
  <si>
    <t xml:space="preserve"> Միջոցառում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</si>
  <si>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</si>
  <si>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</si>
  <si>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</si>
  <si>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ԸՆԹԱՑԻԿ ԾԱԽՍԵՐ</t>
  </si>
  <si>
    <t xml:space="preserve"> ԸՆԴԱՄԵՆԸ</t>
  </si>
  <si>
    <t xml:space="preserve"> Գործառական դասիչը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</si>
  <si>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</si>
  <si>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</si>
  <si>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</si>
  <si>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</si>
  <si>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</si>
  <si>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</si>
  <si>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>այդ թվում</t>
  </si>
  <si>
    <t>08</t>
  </si>
  <si>
    <t xml:space="preserve"> այդ թվում`բյուջետային ծախսերի տնտեսագիտական դասակարգման հոդվածներ</t>
  </si>
  <si>
    <t xml:space="preserve"> Ծրագրի միջոցառումներ</t>
  </si>
  <si>
    <t xml:space="preserve"> այդ թվում` ըստ կատարողների</t>
  </si>
  <si>
    <t>Հավելված N 1</t>
  </si>
  <si>
    <t>Հավելված N 2</t>
  </si>
  <si>
    <t xml:space="preserve"> այդ թվում` բյուջետային ծախսերի տնտեսագիտական դասակարգման հոդվածներ</t>
  </si>
  <si>
    <t>Տարածքային զարգացում</t>
  </si>
  <si>
    <t>ԸՆԴՀԱՆՈՒՐ ԲՆՈՒՅԹԻ ՀԱՆՐԱՅԻՆ ԾԱՌԱՅՈՒԹՅՈՒՆՆԵՐ</t>
  </si>
  <si>
    <t>01</t>
  </si>
  <si>
    <t xml:space="preserve"> Կառավարության տարբեր մակարդակների միջև իրականացվող ընդհանուր բնույթի տրանսֆերտներ</t>
  </si>
  <si>
    <t xml:space="preserve"> ՀՀ տարածքային կառավարման և ենթակառուցվածքների նախարարություն</t>
  </si>
  <si>
    <t xml:space="preserve"> Տարածքային զարգացում</t>
  </si>
  <si>
    <t>Տարածքային համաչափ զարգացման խթանում</t>
  </si>
  <si>
    <t xml:space="preserve"> ՀՀ համայնքների կառավարման արդյունավետության բարձրացում և տնտեսական գործունեության խթանում</t>
  </si>
  <si>
    <t xml:space="preserve"> Տրանսֆերտների տրամադրում</t>
  </si>
  <si>
    <t xml:space="preserve">ՀՀ տարածքային կառավարման և ենթակառուցվածքների նախարարություն </t>
  </si>
  <si>
    <t xml:space="preserve"> Ծրագրի դասիչը </t>
  </si>
  <si>
    <t xml:space="preserve"> Ծրագրի անվանումը </t>
  </si>
  <si>
    <t xml:space="preserve"> Տարածքային զարգացում </t>
  </si>
  <si>
    <t xml:space="preserve"> Ծրագրի միջոցառումները </t>
  </si>
  <si>
    <t xml:space="preserve"> Ծրագրի դասիչը` </t>
  </si>
  <si>
    <t xml:space="preserve"> 1212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</si>
  <si>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</si>
  <si>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</si>
  <si>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</si>
  <si>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</si>
  <si>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Տրանսֆերտների տրամադրում </t>
  </si>
  <si>
    <t xml:space="preserve"> Շահառուների ընտրության չափանիշները`</t>
  </si>
  <si>
    <t xml:space="preserve"> Միջոցառման վրա կատարվող ծախսը (հազար դրամ) </t>
  </si>
  <si>
    <t xml:space="preserve"> ՄԱՍ 1. ՊԵՏԱԿԱՆ ՄԱՐՄՆԻ ԳԾՈՎ ԱՐԴՅՈՒՆՔԱՅԻՆ (ԿԱՏԱՐՈՂԱԿԱՆ) ՑՈՒՑԱՆԻՇՆԵՐԸ </t>
  </si>
  <si>
    <t>հազար դրամներով</t>
  </si>
  <si>
    <t>Հավելված N 4</t>
  </si>
  <si>
    <t>ՀՀ կառավարություն</t>
  </si>
  <si>
    <t xml:space="preserve"> ՀՀ կառավարության պահուստային ֆոնդ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</si>
  <si>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</si>
  <si>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</si>
  <si>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</si>
  <si>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</si>
  <si>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 Ծառայությունների մատուցում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</si>
  <si>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</si>
  <si>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</si>
  <si>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կառավարություն</t>
  </si>
  <si>
    <t>ՀՀ կառավարության պահուստային ֆոնդ</t>
  </si>
  <si>
    <t xml:space="preserve"> ԱՅԼ ԾԱԽՍԵՐ</t>
  </si>
  <si>
    <t xml:space="preserve"> Պահուստային միջոցներ</t>
  </si>
  <si>
    <t xml:space="preserve"> 11</t>
  </si>
  <si>
    <t xml:space="preserve"> 01</t>
  </si>
  <si>
    <t xml:space="preserve"> 1139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</si>
  <si>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</si>
  <si>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</si>
  <si>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</si>
  <si>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</si>
  <si>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</si>
  <si>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</si>
  <si>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Ինն ամիս</t>
  </si>
  <si>
    <t>Միջոցառման անվանումը՝</t>
  </si>
  <si>
    <t>Նկարագրությունը՝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</si>
  <si>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</si>
  <si>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Միջոցառման տեսակը՝</t>
  </si>
  <si>
    <t>Ծառայությունների մատուցում</t>
  </si>
  <si>
    <t xml:space="preserve">Միջոցառումն իրականացնողի անվանումը </t>
  </si>
  <si>
    <t>Միջոցառման վրա կատարվող ծախսը (հազար դրամ)</t>
  </si>
  <si>
    <t>ՄԱՍ 1. ՊԵՏԱԿԱՆ ՄԱՐՄՆԻ ԳԾՈՎ ԱՐԴՅՈՒՆՔԱՅԻՆ (ԿԱՏԱՐՈՂԱԿԱՆ) ՑՈՒՑԱՆԻՇՆԵՐԸ</t>
  </si>
  <si>
    <t>Առաջին կիսամյակ</t>
  </si>
  <si>
    <t xml:space="preserve"> ԴՐԱՄԱՇՆՈՐՀՆԵՐ</t>
  </si>
  <si>
    <t xml:space="preserve"> Ընթացիկ դրամաշնորհներ պետական հատվածի այլ մակարդակներին</t>
  </si>
  <si>
    <t xml:space="preserve"> ՀՀ Սյունիքի  մարզպետարան </t>
  </si>
  <si>
    <t>Սյունիքի մարզպետարան</t>
  </si>
  <si>
    <t xml:space="preserve"> - Ընթացիկ սուբվենցիաներ համայնքներին</t>
  </si>
  <si>
    <t>Ծրագրային դասիչը</t>
  </si>
  <si>
    <t>Հատկացումների տրամադրման նպատակները և բյուջետային գլխավոր կարգադրիչների, ծրագրերի, միջոցառումների և կատարող պետական մարմնի անվանումները</t>
  </si>
  <si>
    <t>Տարի</t>
  </si>
  <si>
    <t>Ծրագիր</t>
  </si>
  <si>
    <t>Միջոցառում</t>
  </si>
  <si>
    <t>Ընդամենը</t>
  </si>
  <si>
    <t>այդ թվում`</t>
  </si>
  <si>
    <t>ՀՀ տարածքային կառավարման և ենթակառուցվածքների նախարարություն</t>
  </si>
  <si>
    <t>Հավելված N 5</t>
  </si>
  <si>
    <t>1212</t>
  </si>
  <si>
    <t xml:space="preserve">ՀՀ կառավարության 2023 թվականի </t>
  </si>
  <si>
    <t>Ցուցանիշների փոփոխությունը (ավելացումները նշված են դրական նշանով, իսկ նվազեցումները` փակագծերում)</t>
  </si>
  <si>
    <t>«ՀԱՅԱUՏԱՆԻ ՀԱՆՐԱՊԵՏՈՒԹՅԱՆ 2023 ԹՎԱԿԱՆԻ ՊԵՏԱԿԱՆ ԲՅՈՒՋԵԻ ՄԱUԻՆ» OՐԵՆՔԻ N 1 ՀԱՎԵԼՎԱԾԻ N 2 ԱՂՅՈՒՍԱԿՈՒՄ ԿԱՏԱՐՎՈՂ ՎԵՐԱԲԱՇԽՈՒՄԸ ԵՎ ՀԱՅԱՍՏԱՆԻ ՀԱՆՐԱՊԵՏՈՒԹՅԱՆ ԿԱՌԱՎԱՐՈՒԹՅԱՆ 2022 ԹՎԱԿԱՆԻ ԴԵԿՏԵՄԲԵՐԻ 29-Ի N 2111-Ն ՈՐՈՇՄԱՆ N 5 ՀԱՎԵԼՎԱԾԻ N 1 ԱՂՅՈՒՍԱԿՈՒՄ ԿԱՏԱՐՎՈՂ ՓՈՓՈԽՈՒԹՅՈՒՆՆԵՐԸ</t>
  </si>
  <si>
    <t>ՀՀ կառավարության 2023 թվականի</t>
  </si>
  <si>
    <t>Ցուցանիշների փոփոխությունը (ավելացումները նշված են դրական նշանով)</t>
  </si>
  <si>
    <t>Աղյուսակ 9.7</t>
  </si>
  <si>
    <t xml:space="preserve">          ՄԱՍ 2. ՊԵՏԱԿԱՆ ՄԱՐՄՆԻ ԳԾՈՎ ԱՐԴՅՈՒՆՔԱՅԻՆ (ԿԱՏԱՐՈՂԱԿԱՆ) ՑՈՒՑԱՆԻՇՆԵՐԸ</t>
  </si>
  <si>
    <t>Աղյուսակ 9.47</t>
  </si>
  <si>
    <t xml:space="preserve"> ՀՀ կառավարություն </t>
  </si>
  <si>
    <t>Ցուցանիշների փոփոխությունը (նվազեցումները նշված են փակագծերում)</t>
  </si>
  <si>
    <t>Շահառու կազմակերպությունների թիվը (հատ)</t>
  </si>
  <si>
    <t>ՂԵԿԱՎԱՐ՝</t>
  </si>
  <si>
    <t>ՎԱՐՉԱՊԵՏԻ ԱՇԽԱՏԱԿԱԶՄԻ</t>
  </si>
  <si>
    <t>ՀԱՅԱՍՏԱՆԻ ՀԱՆՐԱՊԵՏՈՒԹՅԱՆ</t>
  </si>
  <si>
    <t>Ա. ՀԱՐՈՒԹՅՈՒՆՅԱՆ</t>
  </si>
  <si>
    <t>Աղյուսակ 9.1.7</t>
  </si>
  <si>
    <t>Աղյուսակ 9.1.58</t>
  </si>
  <si>
    <t>Աղյուսակ 9.1.55</t>
  </si>
  <si>
    <t>Դաս</t>
  </si>
  <si>
    <t>Խումբ</t>
  </si>
  <si>
    <t>Բաժին</t>
  </si>
  <si>
    <t>Լաչինի միջանցքի արգելափակման հետևանքով Հայաստանի Հանրապետությունում Լեռնային Ղարաբաղի քաղաքացիներին կացարան տրամադրած կազմակերպություններին աջակցության տրամադրում</t>
  </si>
  <si>
    <t>Հայաստանի Հանրապետությունում Լեռնային Ղարաբաղի  քաղաքացիներին կեցություն տրամադրած կազմակերպություններին հյուրանոցային ծառայությունների դիմաց ծախսերի փոխհատուցում</t>
  </si>
  <si>
    <t>Կեցության ծառայություններ մատուցող կազմակերպություններ</t>
  </si>
  <si>
    <t>Ծառայության մատոցման ժամանակահատվածը</t>
  </si>
  <si>
    <t xml:space="preserve"> ԾԱՌԱՅՈՒԹՅՈՒՆՆԵՐԻ  ԵՎ   ԱՊՐԱՆՔՆԵՐԻ  ՁԵՌՔԲԵՐՈՒՄ</t>
  </si>
  <si>
    <t xml:space="preserve"> Պայմանագրային այլ ծառայությունների ձեռքբերում</t>
  </si>
  <si>
    <t xml:space="preserve"> - Ընդհանուր բնույթի այլ ծառայություններ</t>
  </si>
  <si>
    <t>Կոդը</t>
  </si>
  <si>
    <t>Անվանումը</t>
  </si>
  <si>
    <t>Գնման ձևը</t>
  </si>
  <si>
    <t>Չափման միավորը</t>
  </si>
  <si>
    <t>Միավորի գինը</t>
  </si>
  <si>
    <t>Ցուցանիշների փոփոխությունը 
(ավելացումները նշված են դրական նշանով)</t>
  </si>
  <si>
    <t>Քանակը</t>
  </si>
  <si>
    <t>Գումարը
(հազար դրամով)</t>
  </si>
  <si>
    <t>Դաս N 01</t>
  </si>
  <si>
    <t>դրամ</t>
  </si>
  <si>
    <t xml:space="preserve"> ՄԱՍ III. ԾԱՌԱՅՈՒԹՅՈՒՆՆԵՐ</t>
  </si>
  <si>
    <t>Հավելված N 6</t>
  </si>
  <si>
    <t xml:space="preserve"> ՀՀ Սյունիքի մարզպետարան</t>
  </si>
  <si>
    <t>Բաժին N 01</t>
  </si>
  <si>
    <t>Խումբ N 08</t>
  </si>
  <si>
    <t>1212   12029</t>
  </si>
  <si>
    <t>ՀՄԱ</t>
  </si>
  <si>
    <t>Այլ հյուրանոցային ծառայություններ</t>
  </si>
  <si>
    <t>Շահառու քաղաքացիների քանակը (մարդ)</t>
  </si>
  <si>
    <t xml:space="preserve"> Դաս</t>
  </si>
  <si>
    <t xml:space="preserve"> Խումբ</t>
  </si>
  <si>
    <t xml:space="preserve"> Բաժին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</si>
  <si>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հատկացումնեյի գլխավոր կարգադրիչների անվանումները</t>
  </si>
  <si>
    <t>/հազար դրամ/</t>
  </si>
  <si>
    <t>ՀԱՅԱՍՏԱՆԻ ՀԱՆՐԱՊԵՏՈՒԹՅԱՆ ԿԱՌԱՎԱՐՈՒԹՅԱՆ 2022 ԹՎԱԿԱՆԻ ԴԵԿՏԵՄԲԵՐԻ 29-Ի N 2111-Ն ՈՐՈՇՄԱՆ N 8 ՀԱՎԵԼՎԱԾՈՒՄ ԿԱՏԱՐՎՈՂ ԼՐԱՑՈՒՄՆԵՐԸ</t>
  </si>
  <si>
    <t xml:space="preserve">ՀՀ կառավարության  2023 թվականի </t>
  </si>
  <si>
    <t xml:space="preserve">                                         ՀԱՅԱՍՏԱՆԻ ՀԱՆՐԱՊԵՏՈՒԹՅԱՆ</t>
  </si>
  <si>
    <t xml:space="preserve">                                            ՎԱՐՉԱՊԵՏԻ ԱՇԽԱՏԱԿԱԶՄԻ</t>
  </si>
  <si>
    <t xml:space="preserve">                                                                    ՂԵԿԱՎԱՐ՝                                                    Ա.ՀԱՐՈՒԹՅՈՒՆՅԱՆ                                          </t>
  </si>
  <si>
    <t>Հավելված N 7</t>
  </si>
  <si>
    <t>Հ5</t>
  </si>
  <si>
    <t>Հավելված N 3</t>
  </si>
  <si>
    <t xml:space="preserve">Ոչ կանոնավոր ուղևորափոխադրման ծառայություններ </t>
  </si>
  <si>
    <t>«ՀԱՅԱՍՏԱՆԻ ՀԱՆՐԱՊԵՏՈՒԹՅԱՆ 2023 ԹՎԱԿԱՆԻ ՊԵՏԱԿԱՆ ԲՅՈՒՋԵԻ ՄԱՍԻՆ» ՕՐԵՆՔԻ N 1 ՀԱՎԵԼՎԱԾԻ N 7 ԱՂՅՈՒՍԱԿՈՒՄ ԵՎ ՀԱՅԱՍՏԱՆԻ ՀԱՆՐԱՊԵՏՈՒԹՅԱՆ ԿԱՌԱՎԱՐՈՒԹՅԱՆ 2022 ԹՎԱԿԱՆԻ ԴԵԿՏԵՄԲԵՐԻ 29-Ի N 2111-Ն ՈՐՈՇՄԱՆ N 5 ՀԱՎԵԼՎԱԾԻ N 6 ԱՂՅՈՒՍԱԿՈՒՄ ԿԱՏԱՐՎՈՂ ՓՈՓՈԽՈՒԹՅՈՒՆՆԵՐԸ</t>
  </si>
  <si>
    <t>ՀԱՅԱՍՏԱՆԻ ՀԱՆՐԱՊԵՏՈՒԹՅԱՆ ԿԱՌԱՎԱՐՈՒԹՅԱՆ 2022 ԹՎԱԿԱՆԻ ԴԵԿՏԵՄԲԵՐԻ 29-Ի N 2111-Ն ՈՐՈՇՄԱՆ N 10 ՀԱՎԵԼՎԱԾՈՒՄ ԿԱՏԱՐՎՈՂ ՓՈՓՈԽՈՒԹՅՈՒՆՆԵՐԸ</t>
  </si>
  <si>
    <t>ՀԱՅԱՍՏԱՆԻ ՀԱՆՐԱՊԵՏՈՒԹՅԱՆ ԿԱՌԱՎԱՐՈՒԹՅԱՆ 2022 ԹՎԱԿԱՆԻ ԴԵԿՏԵՄԲԵՐԻ 29-Ի N 2111-Ն ՈՐՈՇՄԱՆ N 3 ԵՎ N 4 ՀԱՎԵԼՎԱԾՆԵՐՈՒՄ ԿԱՏԱՐՎՈՂ ՓՈՓՈԽՈՒԹՅՈՒՆՆԵՐԸ</t>
  </si>
  <si>
    <t>ՀԱՅԱՍՏԱՆԻ ՀԱՆՐԱՊԵՏՈՒԹՅԱՆ ԿԱՌԱՎԱՐՈՒԹՅԱՆ 2022 ԹՎԱԿԱՆԻ ԴԵԿՏԵՄԲԵՐԻ 29-Ի ԹԻՎ 2111-Ն ՈՐՈՇՄԱՆ N 9 ՀԱՎԵԼՎԱԾԻ NN 9.7 ԵՎ 9.47 ԱՂՅՈՒՍԱԿՆԵՐՈՒՄ ԿԱՏԱՐՎՈՂ ՓՈՓՈԽՈՒԹՅՈՒՆՆԵՐԸ</t>
  </si>
  <si>
    <t>ՀԱՅԱՍՏԱՆԻ ՀԱՆՐԱՊԵՏՈՒԹՅԱՆ ԿԱՌԱՎԱՐՈՒԹՅԱՆ 2022 ԹՎԱԿԱՆԻ ԴԵԿՏԵՄԲԵՐԻ 29-Ի N 2111-Ն ՈՐՈՇՄԱՆ N 9.1 ՀԱՎԵԼՎԱԾԻ NN 9.1.7, 9.1.55 ԵՎ 9.1.58 ԱՂՅՈՒՍԱԿՆԵՐՈՒՄ ԿԱՏԱՐՎՈՂ ՓՈՓՈԽՈՒԹՅՈՒՆՆԵՐԸ</t>
  </si>
  <si>
    <t xml:space="preserve"> 08</t>
  </si>
  <si>
    <t>ՀԱՆԳԻՍՏ, ՄՇԱԿՈՒՅԹ ԵՎ ԿՐՈՆ</t>
  </si>
  <si>
    <t xml:space="preserve"> 02</t>
  </si>
  <si>
    <t>Մշակութային ծառայություններ</t>
  </si>
  <si>
    <t xml:space="preserve"> 04</t>
  </si>
  <si>
    <t>Այլ մշակութային կազմակերպություններ</t>
  </si>
  <si>
    <t>Քաղաքային զարգացում</t>
  </si>
  <si>
    <t>Երևանի Բուսաբանական այգու տարածքում անտառպուրակի  կառուցապատման նախագծային աշխատանքների իրականացում</t>
  </si>
  <si>
    <t>20.02.2023-31.05.2023թթ.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</si>
</sst>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##,##0.00;\(##,##0.00\);\-"/>
    <numFmt numFmtId="168" formatCode="#,##0.0"/>
    <numFmt numFmtId="169" formatCode="#,##0.0_);\(#,##0.0\)"/>
    <numFmt numFmtId="170" formatCode="_-* #,##0.00_р_._-;\-* #,##0.00_р_._-;_-* &quot;-&quot;??_р_._-;_-@_-"/>
    <numFmt numFmtId="171" formatCode="0.0_);\(0.0\)"/>
    <numFmt numFmtId="172" formatCode="0.0"/>
    <numFmt numFmtId="173" formatCode="#,##0.0;[Red]#,##0.0"/>
  </numFmts>
  <fonts count="78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b/>
      <sz val="12"/>
      <name val="GHEA Grapalat"/>
      <family val="3"/>
    </font>
    <font>
      <sz val="10"/>
      <color indexed="8"/>
      <name val="MS Sans Serif"/>
      <family val="2"/>
      <charset val="204"/>
    </font>
    <font>
      <sz val="12"/>
      <color theme="1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i/>
      <sz val="12"/>
      <color theme="1"/>
      <name val="GHEA Grapalat"/>
      <family val="3"/>
    </font>
    <font>
      <sz val="12"/>
      <color indexed="8"/>
      <name val="GHEA Grapalat"/>
      <family val="3"/>
    </font>
    <font>
      <u/>
      <sz val="11"/>
      <color theme="10"/>
      <name val="Calibri"/>
      <family val="2"/>
      <scheme val="minor"/>
    </font>
    <font>
      <b/>
      <sz val="8"/>
      <name val="GHEA Grapalat"/>
      <family val="2"/>
    </font>
  </fonts>
  <fills count="5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267">
    <xf numFmtId="0" fontId="0" fillId="0" borderId="0"/>
    <xf numFmtId="0" fontId="7" fillId="0" borderId="0"/>
    <xf numFmtId="9" fontId="8" fillId="0" borderId="0" applyFont="0" applyFill="0" applyBorder="0" applyAlignment="0" applyProtection="0"/>
    <xf numFmtId="0" fontId="9" fillId="0" borderId="0"/>
    <xf numFmtId="0" fontId="10" fillId="0" borderId="0">
      <alignment horizontal="left" vertical="top" wrapText="1"/>
    </xf>
    <xf numFmtId="0" fontId="11" fillId="0" borderId="0"/>
    <xf numFmtId="165" fontId="12" fillId="0" borderId="0" applyFill="0" applyBorder="0" applyProtection="0">
      <alignment horizontal="right" vertical="top"/>
    </xf>
    <xf numFmtId="43" fontId="11" fillId="0" borderId="0" applyFont="0" applyFill="0" applyBorder="0" applyAlignment="0" applyProtection="0"/>
    <xf numFmtId="0" fontId="12" fillId="0" borderId="0">
      <alignment horizontal="left" vertical="top" wrapText="1"/>
    </xf>
    <xf numFmtId="0" fontId="13" fillId="0" borderId="0"/>
    <xf numFmtId="43" fontId="13" fillId="0" borderId="0" applyFont="0" applyFill="0" applyBorder="0" applyAlignment="0" applyProtection="0"/>
    <xf numFmtId="0" fontId="14" fillId="0" borderId="0"/>
    <xf numFmtId="0" fontId="15" fillId="0" borderId="9" applyNumberFormat="0" applyFill="0" applyAlignment="0" applyProtection="0"/>
    <xf numFmtId="0" fontId="16" fillId="0" borderId="10" applyNumberFormat="0" applyFill="0" applyAlignment="0" applyProtection="0"/>
    <xf numFmtId="0" fontId="17" fillId="0" borderId="11" applyNumberFormat="0" applyFill="0" applyAlignment="0" applyProtection="0"/>
    <xf numFmtId="0" fontId="17" fillId="0" borderId="0" applyNumberFormat="0" applyFill="0" applyBorder="0" applyAlignment="0" applyProtection="0"/>
    <xf numFmtId="0" fontId="18" fillId="3" borderId="0" applyNumberFormat="0" applyBorder="0" applyAlignment="0" applyProtection="0"/>
    <xf numFmtId="0" fontId="19" fillId="4" borderId="0" applyNumberFormat="0" applyBorder="0" applyAlignment="0" applyProtection="0"/>
    <xf numFmtId="0" fontId="20" fillId="5" borderId="0" applyNumberFormat="0" applyBorder="0" applyAlignment="0" applyProtection="0"/>
    <xf numFmtId="0" fontId="21" fillId="6" borderId="12" applyNumberFormat="0" applyAlignment="0" applyProtection="0"/>
    <xf numFmtId="0" fontId="22" fillId="7" borderId="13" applyNumberFormat="0" applyAlignment="0" applyProtection="0"/>
    <xf numFmtId="0" fontId="23" fillId="7" borderId="12" applyNumberFormat="0" applyAlignment="0" applyProtection="0"/>
    <xf numFmtId="0" fontId="24" fillId="0" borderId="14" applyNumberFormat="0" applyFill="0" applyAlignment="0" applyProtection="0"/>
    <xf numFmtId="0" fontId="25" fillId="8" borderId="15" applyNumberFormat="0" applyAlignment="0" applyProtection="0"/>
    <xf numFmtId="0" fontId="26" fillId="0" borderId="0" applyNumberFormat="0" applyFill="0" applyBorder="0" applyAlignment="0" applyProtection="0"/>
    <xf numFmtId="0" fontId="11" fillId="9" borderId="16" applyNumberFormat="0" applyFont="0" applyAlignment="0" applyProtection="0"/>
    <xf numFmtId="0" fontId="27" fillId="0" borderId="0" applyNumberFormat="0" applyFill="0" applyBorder="0" applyAlignment="0" applyProtection="0"/>
    <xf numFmtId="0" fontId="28" fillId="0" borderId="17" applyNumberFormat="0" applyFill="0" applyAlignment="0" applyProtection="0"/>
    <xf numFmtId="0" fontId="29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29" fillId="13" borderId="0" applyNumberFormat="0" applyBorder="0" applyAlignment="0" applyProtection="0"/>
    <xf numFmtId="0" fontId="29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29" fillId="17" borderId="0" applyNumberFormat="0" applyBorder="0" applyAlignment="0" applyProtection="0"/>
    <xf numFmtId="0" fontId="29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29" fillId="21" borderId="0" applyNumberFormat="0" applyBorder="0" applyAlignment="0" applyProtection="0"/>
    <xf numFmtId="0" fontId="29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29" fillId="25" borderId="0" applyNumberFormat="0" applyBorder="0" applyAlignment="0" applyProtection="0"/>
    <xf numFmtId="0" fontId="29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29" fillId="29" borderId="0" applyNumberFormat="0" applyBorder="0" applyAlignment="0" applyProtection="0"/>
    <xf numFmtId="0" fontId="29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29" fillId="33" borderId="0" applyNumberFormat="0" applyBorder="0" applyAlignment="0" applyProtection="0"/>
    <xf numFmtId="0" fontId="30" fillId="0" borderId="0" applyNumberFormat="0" applyFill="0" applyBorder="0" applyAlignment="0" applyProtection="0"/>
    <xf numFmtId="0" fontId="31" fillId="14" borderId="0" applyNumberFormat="0" applyBorder="0" applyAlignment="0" applyProtection="0"/>
    <xf numFmtId="0" fontId="6" fillId="9" borderId="16" applyNumberFormat="0" applyFont="0" applyAlignment="0" applyProtection="0"/>
    <xf numFmtId="0" fontId="31" fillId="33" borderId="0" applyNumberFormat="0" applyBorder="0" applyAlignment="0" applyProtection="0"/>
    <xf numFmtId="0" fontId="31" fillId="21" borderId="0" applyNumberFormat="0" applyBorder="0" applyAlignment="0" applyProtection="0"/>
    <xf numFmtId="0" fontId="31" fillId="10" borderId="0" applyNumberFormat="0" applyBorder="0" applyAlignment="0" applyProtection="0"/>
    <xf numFmtId="0" fontId="3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11" fillId="16" borderId="0" applyNumberFormat="0" applyBorder="0" applyAlignment="0" applyProtection="0"/>
    <xf numFmtId="0" fontId="31" fillId="17" borderId="0" applyNumberFormat="0" applyBorder="0" applyAlignment="0" applyProtection="0"/>
    <xf numFmtId="0" fontId="39" fillId="0" borderId="0" applyNumberFormat="0" applyFill="0" applyBorder="0" applyAlignment="0" applyProtection="0"/>
    <xf numFmtId="0" fontId="31" fillId="13" borderId="0" applyNumberFormat="0" applyBorder="0" applyAlignment="0" applyProtection="0"/>
    <xf numFmtId="0" fontId="37" fillId="0" borderId="9" applyNumberFormat="0" applyFill="0" applyAlignment="0" applyProtection="0"/>
    <xf numFmtId="0" fontId="31" fillId="25" borderId="0" applyNumberFormat="0" applyBorder="0" applyAlignment="0" applyProtection="0"/>
    <xf numFmtId="0" fontId="39" fillId="0" borderId="11" applyNumberFormat="0" applyFill="0" applyAlignment="0" applyProtection="0"/>
    <xf numFmtId="0" fontId="46" fillId="0" borderId="0" applyNumberFormat="0" applyFill="0" applyBorder="0" applyAlignment="0" applyProtection="0"/>
    <xf numFmtId="0" fontId="11" fillId="11" borderId="0" applyNumberFormat="0" applyBorder="0" applyAlignment="0" applyProtection="0"/>
    <xf numFmtId="0" fontId="41" fillId="0" borderId="14" applyNumberFormat="0" applyFill="0" applyAlignment="0" applyProtection="0"/>
    <xf numFmtId="0" fontId="11" fillId="19" borderId="0" applyNumberFormat="0" applyBorder="0" applyAlignment="0" applyProtection="0"/>
    <xf numFmtId="0" fontId="11" fillId="15" borderId="0" applyNumberFormat="0" applyBorder="0" applyAlignment="0" applyProtection="0"/>
    <xf numFmtId="0" fontId="31" fillId="29" borderId="0" applyNumberFormat="0" applyBorder="0" applyAlignment="0" applyProtection="0"/>
    <xf numFmtId="0" fontId="35" fillId="0" borderId="0" applyNumberFormat="0" applyFill="0" applyBorder="0" applyAlignment="0" applyProtection="0"/>
    <xf numFmtId="0" fontId="31" fillId="22" borderId="0" applyNumberFormat="0" applyBorder="0" applyAlignment="0" applyProtection="0"/>
    <xf numFmtId="0" fontId="42" fillId="5" borderId="0" applyNumberFormat="0" applyBorder="0" applyAlignment="0" applyProtection="0"/>
    <xf numFmtId="0" fontId="11" fillId="28" borderId="0" applyNumberFormat="0" applyBorder="0" applyAlignment="0" applyProtection="0"/>
    <xf numFmtId="0" fontId="11" fillId="24" borderId="0" applyNumberFormat="0" applyBorder="0" applyAlignment="0" applyProtection="0"/>
    <xf numFmtId="0" fontId="33" fillId="7" borderId="12" applyNumberFormat="0" applyAlignment="0" applyProtection="0"/>
    <xf numFmtId="0" fontId="36" fillId="3" borderId="0" applyNumberFormat="0" applyBorder="0" applyAlignment="0" applyProtection="0"/>
    <xf numFmtId="0" fontId="43" fillId="7" borderId="13" applyNumberFormat="0" applyAlignment="0" applyProtection="0"/>
    <xf numFmtId="0" fontId="40" fillId="6" borderId="12" applyNumberFormat="0" applyAlignment="0" applyProtection="0"/>
    <xf numFmtId="0" fontId="38" fillId="0" borderId="10" applyNumberFormat="0" applyFill="0" applyAlignment="0" applyProtection="0"/>
    <xf numFmtId="0" fontId="44" fillId="0" borderId="0" applyNumberFormat="0" applyFill="0" applyBorder="0" applyAlignment="0" applyProtection="0"/>
    <xf numFmtId="0" fontId="31" fillId="26" borderId="0" applyNumberFormat="0" applyBorder="0" applyAlignment="0" applyProtection="0"/>
    <xf numFmtId="0" fontId="34" fillId="8" borderId="15" applyNumberFormat="0" applyAlignment="0" applyProtection="0"/>
    <xf numFmtId="0" fontId="11" fillId="20" borderId="0" applyNumberFormat="0" applyBorder="0" applyAlignment="0" applyProtection="0"/>
    <xf numFmtId="0" fontId="11" fillId="23" borderId="0" applyNumberFormat="0" applyBorder="0" applyAlignment="0" applyProtection="0"/>
    <xf numFmtId="0" fontId="45" fillId="0" borderId="17" applyNumberFormat="0" applyFill="0" applyAlignment="0" applyProtection="0"/>
    <xf numFmtId="0" fontId="31" fillId="18" borderId="0" applyNumberFormat="0" applyBorder="0" applyAlignment="0" applyProtection="0"/>
    <xf numFmtId="0" fontId="11" fillId="27" borderId="0" applyNumberFormat="0" applyBorder="0" applyAlignment="0" applyProtection="0"/>
    <xf numFmtId="0" fontId="32" fillId="4" borderId="0" applyNumberFormat="0" applyBorder="0" applyAlignment="0" applyProtection="0"/>
    <xf numFmtId="0" fontId="11" fillId="1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13" fillId="0" borderId="0"/>
    <xf numFmtId="9" fontId="13" fillId="0" borderId="0" applyFont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48" fillId="0" borderId="0"/>
    <xf numFmtId="0" fontId="49" fillId="5" borderId="0" applyNumberFormat="0" applyBorder="0" applyAlignment="0" applyProtection="0"/>
    <xf numFmtId="0" fontId="14" fillId="0" borderId="0"/>
    <xf numFmtId="0" fontId="9" fillId="0" borderId="0"/>
    <xf numFmtId="0" fontId="47" fillId="34" borderId="0" applyNumberFormat="0" applyBorder="0" applyAlignment="0" applyProtection="0"/>
    <xf numFmtId="0" fontId="47" fillId="35" borderId="0" applyNumberFormat="0" applyBorder="0" applyAlignment="0" applyProtection="0"/>
    <xf numFmtId="0" fontId="47" fillId="36" borderId="0" applyNumberFormat="0" applyBorder="0" applyAlignment="0" applyProtection="0"/>
    <xf numFmtId="0" fontId="47" fillId="37" borderId="0" applyNumberFormat="0" applyBorder="0" applyAlignment="0" applyProtection="0"/>
    <xf numFmtId="0" fontId="47" fillId="41" borderId="0" applyNumberFormat="0" applyBorder="0" applyAlignment="0" applyProtection="0"/>
    <xf numFmtId="0" fontId="47" fillId="42" borderId="0" applyNumberFormat="0" applyBorder="0" applyAlignment="0" applyProtection="0"/>
    <xf numFmtId="0" fontId="47" fillId="43" borderId="0" applyNumberFormat="0" applyBorder="0" applyAlignment="0" applyProtection="0"/>
    <xf numFmtId="0" fontId="47" fillId="44" borderId="0" applyNumberFormat="0" applyBorder="0" applyAlignment="0" applyProtection="0"/>
    <xf numFmtId="0" fontId="47" fillId="38" borderId="0" applyNumberFormat="0" applyBorder="0" applyAlignment="0" applyProtection="0"/>
    <xf numFmtId="0" fontId="47" fillId="37" borderId="0" applyNumberFormat="0" applyBorder="0" applyAlignment="0" applyProtection="0"/>
    <xf numFmtId="0" fontId="47" fillId="43" borderId="0" applyNumberFormat="0" applyBorder="0" applyAlignment="0" applyProtection="0"/>
    <xf numFmtId="0" fontId="47" fillId="45" borderId="0" applyNumberFormat="0" applyBorder="0" applyAlignment="0" applyProtection="0"/>
    <xf numFmtId="0" fontId="50" fillId="46" borderId="0" applyNumberFormat="0" applyBorder="0" applyAlignment="0" applyProtection="0"/>
    <xf numFmtId="0" fontId="50" fillId="44" borderId="0" applyNumberFormat="0" applyBorder="0" applyAlignment="0" applyProtection="0"/>
    <xf numFmtId="0" fontId="50" fillId="38" borderId="0" applyNumberFormat="0" applyBorder="0" applyAlignment="0" applyProtection="0"/>
    <xf numFmtId="0" fontId="50" fillId="39" borderId="0" applyNumberFormat="0" applyBorder="0" applyAlignment="0" applyProtection="0"/>
    <xf numFmtId="0" fontId="50" fillId="47" borderId="0" applyNumberFormat="0" applyBorder="0" applyAlignment="0" applyProtection="0"/>
    <xf numFmtId="0" fontId="50" fillId="40" borderId="0" applyNumberFormat="0" applyBorder="0" applyAlignment="0" applyProtection="0"/>
    <xf numFmtId="0" fontId="50" fillId="48" borderId="0" applyNumberFormat="0" applyBorder="0" applyAlignment="0" applyProtection="0"/>
    <xf numFmtId="0" fontId="50" fillId="49" borderId="0" applyNumberFormat="0" applyBorder="0" applyAlignment="0" applyProtection="0"/>
    <xf numFmtId="0" fontId="50" fillId="50" borderId="0" applyNumberFormat="0" applyBorder="0" applyAlignment="0" applyProtection="0"/>
    <xf numFmtId="0" fontId="50" fillId="39" borderId="0" applyNumberFormat="0" applyBorder="0" applyAlignment="0" applyProtection="0"/>
    <xf numFmtId="0" fontId="50" fillId="47" borderId="0" applyNumberFormat="0" applyBorder="0" applyAlignment="0" applyProtection="0"/>
    <xf numFmtId="0" fontId="50" fillId="51" borderId="0" applyNumberFormat="0" applyBorder="0" applyAlignment="0" applyProtection="0"/>
    <xf numFmtId="0" fontId="51" fillId="35" borderId="0" applyNumberFormat="0" applyBorder="0" applyAlignment="0" applyProtection="0"/>
    <xf numFmtId="0" fontId="52" fillId="52" borderId="18" applyNumberFormat="0" applyAlignment="0" applyProtection="0"/>
    <xf numFmtId="0" fontId="53" fillId="53" borderId="19" applyNumberFormat="0" applyAlignment="0" applyProtection="0"/>
    <xf numFmtId="43" fontId="13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4" fillId="0" borderId="0" applyNumberFormat="0" applyFill="0" applyBorder="0" applyAlignment="0" applyProtection="0"/>
    <xf numFmtId="0" fontId="55" fillId="36" borderId="0" applyNumberFormat="0" applyBorder="0" applyAlignment="0" applyProtection="0"/>
    <xf numFmtId="0" fontId="56" fillId="0" borderId="20" applyNumberFormat="0" applyFill="0" applyAlignment="0" applyProtection="0"/>
    <xf numFmtId="0" fontId="57" fillId="0" borderId="21" applyNumberFormat="0" applyFill="0" applyAlignment="0" applyProtection="0"/>
    <xf numFmtId="0" fontId="58" fillId="0" borderId="22" applyNumberFormat="0" applyFill="0" applyAlignment="0" applyProtection="0"/>
    <xf numFmtId="0" fontId="58" fillId="0" borderId="0" applyNumberFormat="0" applyFill="0" applyBorder="0" applyAlignment="0" applyProtection="0"/>
    <xf numFmtId="0" fontId="59" fillId="42" borderId="18" applyNumberFormat="0" applyAlignment="0" applyProtection="0"/>
    <xf numFmtId="0" fontId="60" fillId="0" borderId="23" applyNumberFormat="0" applyFill="0" applyAlignment="0" applyProtection="0"/>
    <xf numFmtId="0" fontId="61" fillId="54" borderId="0" applyNumberFormat="0" applyBorder="0" applyAlignment="0" applyProtection="0"/>
    <xf numFmtId="1" fontId="67" fillId="0" borderId="0"/>
    <xf numFmtId="1" fontId="67" fillId="0" borderId="0"/>
    <xf numFmtId="1" fontId="67" fillId="0" borderId="0"/>
    <xf numFmtId="0" fontId="5" fillId="0" borderId="0"/>
    <xf numFmtId="0" fontId="9" fillId="0" borderId="0"/>
    <xf numFmtId="0" fontId="9" fillId="0" borderId="0"/>
    <xf numFmtId="0" fontId="13" fillId="55" borderId="24" applyNumberFormat="0" applyFont="0" applyAlignment="0" applyProtection="0"/>
    <xf numFmtId="0" fontId="62" fillId="52" borderId="25" applyNumberFormat="0" applyAlignment="0" applyProtection="0"/>
    <xf numFmtId="0" fontId="66" fillId="0" borderId="0"/>
    <xf numFmtId="0" fontId="66" fillId="0" borderId="0"/>
    <xf numFmtId="0" fontId="66" fillId="0" borderId="0"/>
    <xf numFmtId="0" fontId="63" fillId="0" borderId="0" applyNumberFormat="0" applyFill="0" applyBorder="0" applyAlignment="0" applyProtection="0"/>
    <xf numFmtId="0" fontId="64" fillId="0" borderId="26" applyNumberFormat="0" applyFill="0" applyAlignment="0" applyProtection="0"/>
    <xf numFmtId="0" fontId="65" fillId="0" borderId="0" applyNumberFormat="0" applyFill="0" applyBorder="0" applyAlignment="0" applyProtection="0"/>
    <xf numFmtId="0" fontId="48" fillId="0" borderId="0"/>
    <xf numFmtId="1" fontId="67" fillId="0" borderId="0"/>
    <xf numFmtId="0" fontId="68" fillId="0" borderId="0"/>
    <xf numFmtId="0" fontId="9" fillId="0" borderId="0"/>
    <xf numFmtId="0" fontId="5" fillId="0" borderId="0"/>
    <xf numFmtId="0" fontId="12" fillId="0" borderId="0">
      <alignment horizontal="left" vertical="top" wrapText="1"/>
    </xf>
    <xf numFmtId="0" fontId="4" fillId="9" borderId="16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66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2" fillId="9" borderId="16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4" fillId="0" borderId="0"/>
    <xf numFmtId="164" fontId="14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48" fillId="0" borderId="0" applyFont="0" applyFill="0" applyBorder="0" applyAlignment="0" applyProtection="0"/>
    <xf numFmtId="0" fontId="13" fillId="0" borderId="0"/>
    <xf numFmtId="164" fontId="13" fillId="0" borderId="0" applyFont="0" applyFill="0" applyBorder="0" applyAlignment="0" applyProtection="0"/>
    <xf numFmtId="0" fontId="12" fillId="0" borderId="0">
      <alignment horizontal="left" vertical="top" wrapText="1"/>
    </xf>
    <xf numFmtId="0" fontId="12" fillId="0" borderId="0">
      <alignment horizontal="left" vertical="top" wrapText="1"/>
    </xf>
    <xf numFmtId="0" fontId="30" fillId="0" borderId="0" applyNumberFormat="0" applyFill="0" applyBorder="0" applyAlignment="0" applyProtection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29" fillId="13" borderId="0" applyNumberFormat="0" applyBorder="0" applyAlignment="0" applyProtection="0"/>
    <xf numFmtId="0" fontId="29" fillId="17" borderId="0" applyNumberFormat="0" applyBorder="0" applyAlignment="0" applyProtection="0"/>
    <xf numFmtId="0" fontId="29" fillId="21" borderId="0" applyNumberFormat="0" applyBorder="0" applyAlignment="0" applyProtection="0"/>
    <xf numFmtId="0" fontId="29" fillId="25" borderId="0" applyNumberFormat="0" applyBorder="0" applyAlignment="0" applyProtection="0"/>
    <xf numFmtId="0" fontId="29" fillId="29" borderId="0" applyNumberFormat="0" applyBorder="0" applyAlignment="0" applyProtection="0"/>
    <xf numFmtId="0" fontId="29" fillId="33" borderId="0" applyNumberFormat="0" applyBorder="0" applyAlignment="0" applyProtection="0"/>
    <xf numFmtId="0" fontId="29" fillId="10" borderId="0" applyNumberFormat="0" applyBorder="0" applyAlignment="0" applyProtection="0"/>
    <xf numFmtId="0" fontId="29" fillId="14" borderId="0" applyNumberFormat="0" applyBorder="0" applyAlignment="0" applyProtection="0"/>
    <xf numFmtId="0" fontId="29" fillId="18" borderId="0" applyNumberFormat="0" applyBorder="0" applyAlignment="0" applyProtection="0"/>
    <xf numFmtId="0" fontId="29" fillId="22" borderId="0" applyNumberFormat="0" applyBorder="0" applyAlignment="0" applyProtection="0"/>
    <xf numFmtId="0" fontId="29" fillId="26" borderId="0" applyNumberFormat="0" applyBorder="0" applyAlignment="0" applyProtection="0"/>
    <xf numFmtId="0" fontId="29" fillId="30" borderId="0" applyNumberFormat="0" applyBorder="0" applyAlignment="0" applyProtection="0"/>
    <xf numFmtId="0" fontId="21" fillId="6" borderId="12" applyNumberFormat="0" applyAlignment="0" applyProtection="0"/>
    <xf numFmtId="0" fontId="22" fillId="7" borderId="13" applyNumberFormat="0" applyAlignment="0" applyProtection="0"/>
    <xf numFmtId="0" fontId="23" fillId="7" borderId="12" applyNumberFormat="0" applyAlignment="0" applyProtection="0"/>
    <xf numFmtId="0" fontId="15" fillId="0" borderId="9" applyNumberFormat="0" applyFill="0" applyAlignment="0" applyProtection="0"/>
    <xf numFmtId="0" fontId="16" fillId="0" borderId="10" applyNumberFormat="0" applyFill="0" applyAlignment="0" applyProtection="0"/>
    <xf numFmtId="0" fontId="17" fillId="0" borderId="11" applyNumberFormat="0" applyFill="0" applyAlignment="0" applyProtection="0"/>
    <xf numFmtId="0" fontId="17" fillId="0" borderId="0" applyNumberFormat="0" applyFill="0" applyBorder="0" applyAlignment="0" applyProtection="0"/>
    <xf numFmtId="0" fontId="28" fillId="0" borderId="17" applyNumberFormat="0" applyFill="0" applyAlignment="0" applyProtection="0"/>
    <xf numFmtId="0" fontId="25" fillId="8" borderId="15" applyNumberFormat="0" applyAlignment="0" applyProtection="0"/>
    <xf numFmtId="0" fontId="20" fillId="5" borderId="0" applyNumberFormat="0" applyBorder="0" applyAlignment="0" applyProtection="0"/>
    <xf numFmtId="0" fontId="19" fillId="4" borderId="0" applyNumberFormat="0" applyBorder="0" applyAlignment="0" applyProtection="0"/>
    <xf numFmtId="0" fontId="27" fillId="0" borderId="0" applyNumberFormat="0" applyFill="0" applyBorder="0" applyAlignment="0" applyProtection="0"/>
    <xf numFmtId="0" fontId="24" fillId="0" borderId="14" applyNumberFormat="0" applyFill="0" applyAlignment="0" applyProtection="0"/>
    <xf numFmtId="0" fontId="70" fillId="0" borderId="0"/>
    <xf numFmtId="0" fontId="26" fillId="0" borderId="0" applyNumberFormat="0" applyFill="0" applyBorder="0" applyAlignment="0" applyProtection="0"/>
    <xf numFmtId="0" fontId="18" fillId="3" borderId="0" applyNumberFormat="0" applyBorder="0" applyAlignment="0" applyProtection="0"/>
    <xf numFmtId="43" fontId="13" fillId="0" borderId="0" applyFont="0" applyFill="0" applyBorder="0" applyAlignment="0" applyProtection="0"/>
    <xf numFmtId="0" fontId="11" fillId="0" borderId="0"/>
    <xf numFmtId="0" fontId="76" fillId="0" borderId="0" applyNumberFormat="0" applyFill="0" applyBorder="0" applyAlignment="0" applyProtection="0"/>
    <xf numFmtId="165" fontId="77" fillId="0" borderId="0" applyFill="0" applyBorder="0" applyProtection="0">
      <alignment horizontal="right" vertical="top"/>
    </xf>
  </cellStyleXfs>
  <cellXfs count="251">
    <xf numFmtId="0" fontId="0" fillId="0" borderId="0" xfId="0"/>
    <xf numFmtId="0" fontId="71" fillId="0" borderId="0" xfId="0" applyFont="1"/>
    <xf numFmtId="0" fontId="71" fillId="0" borderId="0" xfId="0" applyFont="1" applyAlignment="1">
      <alignment horizontal="right"/>
    </xf>
    <xf numFmtId="0" fontId="71" fillId="0" borderId="0" xfId="0" applyFont="1" applyAlignment="1">
      <alignment horizontal="center"/>
    </xf>
    <xf numFmtId="0" fontId="71" fillId="0" borderId="0" xfId="0" applyFont="1" applyAlignment="1">
      <alignment horizontal="left" vertical="top" wrapText="1"/>
    </xf>
    <xf numFmtId="0" fontId="71" fillId="0" borderId="1" xfId="0" applyFont="1" applyBorder="1" applyAlignment="1">
      <alignment horizontal="center" vertical="top" wrapText="1"/>
    </xf>
    <xf numFmtId="0" fontId="71" fillId="0" borderId="4" xfId="0" applyFont="1" applyBorder="1" applyAlignment="1">
      <alignment horizontal="center" vertical="top" wrapText="1"/>
    </xf>
    <xf numFmtId="0" fontId="71" fillId="0" borderId="27" xfId="0" applyFont="1" applyBorder="1" applyAlignment="1">
      <alignment horizontal="center" vertical="center" wrapText="1"/>
    </xf>
    <xf numFmtId="0" fontId="71" fillId="0" borderId="7" xfId="0" applyFont="1" applyBorder="1" applyAlignment="1">
      <alignment horizontal="center" vertical="top" wrapText="1"/>
    </xf>
    <xf numFmtId="0" fontId="72" fillId="0" borderId="1" xfId="0" applyFont="1" applyBorder="1" applyAlignment="1">
      <alignment horizontal="left" vertical="top" wrapText="1"/>
    </xf>
    <xf numFmtId="0" fontId="72" fillId="0" borderId="27" xfId="0" applyFont="1" applyBorder="1" applyAlignment="1">
      <alignment horizontal="left" vertical="top" wrapText="1"/>
    </xf>
    <xf numFmtId="167" fontId="71" fillId="0" borderId="27" xfId="0" applyNumberFormat="1" applyFont="1" applyBorder="1" applyAlignment="1">
      <alignment horizontal="center" vertical="center" wrapText="1"/>
    </xf>
    <xf numFmtId="0" fontId="73" fillId="0" borderId="27" xfId="0" applyFont="1" applyBorder="1" applyAlignment="1">
      <alignment horizontal="left" vertical="top" wrapText="1"/>
    </xf>
    <xf numFmtId="165" fontId="71" fillId="0" borderId="0" xfId="0" applyNumberFormat="1" applyFont="1" applyAlignment="1">
      <alignment horizontal="left" vertical="top" wrapText="1"/>
    </xf>
    <xf numFmtId="0" fontId="73" fillId="0" borderId="27" xfId="165" applyFont="1" applyBorder="1">
      <alignment horizontal="left" vertical="top" wrapText="1"/>
    </xf>
    <xf numFmtId="0" fontId="72" fillId="0" borderId="27" xfId="165" applyFont="1" applyBorder="1">
      <alignment horizontal="left" vertical="top" wrapText="1"/>
    </xf>
    <xf numFmtId="0" fontId="71" fillId="0" borderId="27" xfId="0" applyFont="1" applyBorder="1" applyAlignment="1">
      <alignment horizontal="center"/>
    </xf>
    <xf numFmtId="0" fontId="71" fillId="0" borderId="27" xfId="0" applyFont="1" applyBorder="1"/>
    <xf numFmtId="0" fontId="72" fillId="0" borderId="27" xfId="165" applyFont="1" applyBorder="1" applyAlignment="1">
      <alignment horizontal="center" vertical="top"/>
    </xf>
    <xf numFmtId="39" fontId="71" fillId="0" borderId="0" xfId="0" applyNumberFormat="1" applyFont="1" applyAlignment="1">
      <alignment horizontal="left" vertical="top" wrapText="1"/>
    </xf>
    <xf numFmtId="168" fontId="71" fillId="0" borderId="27" xfId="0" applyNumberFormat="1" applyFont="1" applyBorder="1" applyAlignment="1">
      <alignment horizontal="center" vertical="center"/>
    </xf>
    <xf numFmtId="169" fontId="71" fillId="0" borderId="27" xfId="0" applyNumberFormat="1" applyFont="1" applyBorder="1" applyAlignment="1">
      <alignment horizontal="center" vertical="center"/>
    </xf>
    <xf numFmtId="0" fontId="72" fillId="0" borderId="27" xfId="8" applyFont="1" applyBorder="1">
      <alignment horizontal="left" vertical="top" wrapText="1"/>
    </xf>
    <xf numFmtId="169" fontId="71" fillId="0" borderId="27" xfId="0" applyNumberFormat="1" applyFont="1" applyBorder="1" applyAlignment="1">
      <alignment vertical="center"/>
    </xf>
    <xf numFmtId="0" fontId="72" fillId="0" borderId="28" xfId="8" applyFont="1" applyBorder="1">
      <alignment horizontal="left" vertical="top" wrapText="1"/>
    </xf>
    <xf numFmtId="0" fontId="71" fillId="0" borderId="4" xfId="0" applyFont="1" applyBorder="1" applyAlignment="1">
      <alignment vertical="top" wrapText="1"/>
    </xf>
    <xf numFmtId="168" fontId="72" fillId="0" borderId="27" xfId="0" applyNumberFormat="1" applyFont="1" applyBorder="1" applyAlignment="1">
      <alignment horizontal="center" vertical="center" wrapText="1"/>
    </xf>
    <xf numFmtId="0" fontId="71" fillId="0" borderId="6" xfId="0" applyFont="1" applyBorder="1" applyAlignment="1">
      <alignment vertical="top" wrapText="1"/>
    </xf>
    <xf numFmtId="165" fontId="72" fillId="0" borderId="27" xfId="0" applyNumberFormat="1" applyFont="1" applyBorder="1" applyAlignment="1">
      <alignment horizontal="center" vertical="top" wrapText="1"/>
    </xf>
    <xf numFmtId="0" fontId="71" fillId="0" borderId="2" xfId="0" applyFont="1" applyBorder="1" applyAlignment="1">
      <alignment vertical="top" wrapText="1"/>
    </xf>
    <xf numFmtId="165" fontId="72" fillId="0" borderId="27" xfId="6" applyFont="1" applyFill="1" applyBorder="1" applyAlignment="1">
      <alignment horizontal="center" vertical="top"/>
    </xf>
    <xf numFmtId="0" fontId="71" fillId="0" borderId="3" xfId="0" applyFont="1" applyBorder="1" applyAlignment="1">
      <alignment vertical="top" wrapText="1"/>
    </xf>
    <xf numFmtId="165" fontId="72" fillId="0" borderId="27" xfId="6" applyFont="1" applyBorder="1" applyAlignment="1">
      <alignment horizontal="center" vertical="top"/>
    </xf>
    <xf numFmtId="0" fontId="71" fillId="0" borderId="27" xfId="0" applyFont="1" applyBorder="1" applyAlignment="1">
      <alignment horizontal="center" vertical="top" wrapText="1"/>
    </xf>
    <xf numFmtId="0" fontId="71" fillId="0" borderId="27" xfId="0" applyFont="1" applyBorder="1" applyAlignment="1">
      <alignment horizontal="left" vertical="top" wrapText="1"/>
    </xf>
    <xf numFmtId="0" fontId="74" fillId="0" borderId="0" xfId="0" applyFont="1" applyAlignment="1">
      <alignment horizontal="left" vertical="top" wrapText="1"/>
    </xf>
    <xf numFmtId="165" fontId="72" fillId="0" borderId="27" xfId="6" applyFont="1" applyBorder="1" applyAlignment="1">
      <alignment horizontal="center" vertical="center"/>
    </xf>
    <xf numFmtId="0" fontId="71" fillId="0" borderId="0" xfId="0" applyFont="1" applyAlignment="1">
      <alignment horizontal="left" wrapText="1"/>
    </xf>
    <xf numFmtId="165" fontId="72" fillId="0" borderId="27" xfId="6" applyFont="1" applyFill="1" applyBorder="1" applyAlignment="1">
      <alignment horizontal="center" vertical="center"/>
    </xf>
    <xf numFmtId="0" fontId="72" fillId="0" borderId="27" xfId="0" applyFont="1" applyBorder="1" applyAlignment="1">
      <alignment horizontal="left" vertical="center" wrapText="1"/>
    </xf>
    <xf numFmtId="0" fontId="72" fillId="0" borderId="27" xfId="8" applyFont="1" applyBorder="1" applyAlignment="1">
      <alignment vertical="top" wrapText="1"/>
    </xf>
    <xf numFmtId="0" fontId="71" fillId="0" borderId="27" xfId="0" applyFont="1" applyBorder="1" applyAlignment="1">
      <alignment wrapText="1"/>
    </xf>
    <xf numFmtId="0" fontId="71" fillId="0" borderId="27" xfId="0" applyFont="1" applyBorder="1" applyAlignment="1">
      <alignment horizontal="center" wrapText="1"/>
    </xf>
    <xf numFmtId="168" fontId="72" fillId="2" borderId="27" xfId="0" applyNumberFormat="1" applyFont="1" applyFill="1" applyBorder="1" applyAlignment="1">
      <alignment horizontal="center" vertical="center" wrapText="1"/>
    </xf>
    <xf numFmtId="0" fontId="72" fillId="0" borderId="0" xfId="0" applyFont="1"/>
    <xf numFmtId="0" fontId="72" fillId="0" borderId="0" xfId="0" applyFont="1" applyAlignment="1">
      <alignment horizontal="right"/>
    </xf>
    <xf numFmtId="0" fontId="72" fillId="0" borderId="0" xfId="0" applyFont="1" applyAlignment="1">
      <alignment horizontal="center" vertical="center" wrapText="1"/>
    </xf>
    <xf numFmtId="0" fontId="72" fillId="0" borderId="0" xfId="0" applyFont="1" applyAlignment="1">
      <alignment horizontal="center" vertical="center"/>
    </xf>
    <xf numFmtId="0" fontId="72" fillId="0" borderId="27" xfId="0" applyFont="1" applyBorder="1" applyAlignment="1">
      <alignment vertical="top" wrapText="1"/>
    </xf>
    <xf numFmtId="0" fontId="72" fillId="0" borderId="0" xfId="0" applyFont="1" applyAlignment="1">
      <alignment vertical="top" wrapText="1"/>
    </xf>
    <xf numFmtId="171" fontId="72" fillId="0" borderId="0" xfId="150" applyNumberFormat="1" applyFont="1" applyAlignment="1">
      <alignment horizontal="center" vertical="center"/>
    </xf>
    <xf numFmtId="0" fontId="72" fillId="0" borderId="0" xfId="0" applyFont="1" applyAlignment="1">
      <alignment horizontal="left" vertical="center" wrapText="1"/>
    </xf>
    <xf numFmtId="0" fontId="72" fillId="0" borderId="27" xfId="0" applyFont="1" applyBorder="1" applyAlignment="1">
      <alignment vertical="center" wrapText="1"/>
    </xf>
    <xf numFmtId="166" fontId="72" fillId="0" borderId="27" xfId="263" applyNumberFormat="1" applyFont="1" applyFill="1" applyBorder="1" applyAlignment="1">
      <alignment horizontal="center" vertical="center" wrapText="1"/>
    </xf>
    <xf numFmtId="166" fontId="72" fillId="0" borderId="27" xfId="263" applyNumberFormat="1" applyFont="1" applyFill="1" applyBorder="1" applyAlignment="1">
      <alignment horizontal="center" vertical="center"/>
    </xf>
    <xf numFmtId="0" fontId="72" fillId="0" borderId="28" xfId="0" applyFont="1" applyBorder="1" applyAlignment="1">
      <alignment vertical="center" wrapText="1"/>
    </xf>
    <xf numFmtId="0" fontId="72" fillId="0" borderId="2" xfId="0" applyFont="1" applyBorder="1" applyAlignment="1">
      <alignment vertical="top" wrapText="1"/>
    </xf>
    <xf numFmtId="0" fontId="72" fillId="0" borderId="2" xfId="0" applyFont="1" applyBorder="1" applyAlignment="1">
      <alignment vertical="center" wrapText="1"/>
    </xf>
    <xf numFmtId="0" fontId="72" fillId="0" borderId="3" xfId="0" applyFont="1" applyBorder="1" applyAlignment="1">
      <alignment vertical="center" wrapText="1"/>
    </xf>
    <xf numFmtId="0" fontId="72" fillId="0" borderId="3" xfId="0" applyFont="1" applyBorder="1" applyAlignment="1">
      <alignment vertical="top" wrapText="1"/>
    </xf>
    <xf numFmtId="166" fontId="72" fillId="0" borderId="27" xfId="7" applyNumberFormat="1" applyFont="1" applyFill="1" applyBorder="1" applyAlignment="1">
      <alignment horizontal="center" vertical="center" wrapText="1"/>
    </xf>
    <xf numFmtId="0" fontId="72" fillId="0" borderId="0" xfId="0" applyFont="1" applyAlignment="1">
      <alignment horizontal="center" wrapText="1"/>
    </xf>
    <xf numFmtId="0" fontId="72" fillId="0" borderId="0" xfId="0" applyFont="1" applyAlignment="1">
      <alignment horizontal="left" vertical="top" wrapText="1"/>
    </xf>
    <xf numFmtId="172" fontId="72" fillId="0" borderId="0" xfId="0" applyNumberFormat="1" applyFont="1" applyAlignment="1">
      <alignment horizontal="right" vertical="top" wrapText="1"/>
    </xf>
    <xf numFmtId="0" fontId="72" fillId="0" borderId="32" xfId="0" applyFont="1" applyBorder="1" applyAlignment="1">
      <alignment wrapText="1"/>
    </xf>
    <xf numFmtId="0" fontId="72" fillId="0" borderId="0" xfId="0" applyFont="1" applyAlignment="1">
      <alignment vertical="center" wrapText="1"/>
    </xf>
    <xf numFmtId="0" fontId="73" fillId="0" borderId="27" xfId="0" applyFont="1" applyBorder="1" applyAlignment="1">
      <alignment horizontal="left" vertical="center" wrapText="1"/>
    </xf>
    <xf numFmtId="2" fontId="72" fillId="0" borderId="27" xfId="0" applyNumberFormat="1" applyFont="1" applyBorder="1" applyAlignment="1">
      <alignment wrapText="1"/>
    </xf>
    <xf numFmtId="2" fontId="72" fillId="0" borderId="2" xfId="0" applyNumberFormat="1" applyFont="1" applyBorder="1" applyAlignment="1">
      <alignment wrapText="1"/>
    </xf>
    <xf numFmtId="0" fontId="72" fillId="0" borderId="27" xfId="0" applyFont="1" applyBorder="1" applyAlignment="1">
      <alignment wrapText="1"/>
    </xf>
    <xf numFmtId="0" fontId="72" fillId="0" borderId="2" xfId="0" applyFont="1" applyBorder="1" applyAlignment="1">
      <alignment wrapText="1"/>
    </xf>
    <xf numFmtId="0" fontId="72" fillId="0" borderId="30" xfId="0" applyFont="1" applyBorder="1" applyAlignment="1">
      <alignment vertical="top" wrapText="1"/>
    </xf>
    <xf numFmtId="0" fontId="72" fillId="0" borderId="29" xfId="0" applyFont="1" applyBorder="1" applyAlignment="1">
      <alignment vertical="top" wrapText="1"/>
    </xf>
    <xf numFmtId="0" fontId="72" fillId="0" borderId="33" xfId="0" applyFont="1" applyBorder="1" applyAlignment="1">
      <alignment vertical="top" wrapText="1"/>
    </xf>
    <xf numFmtId="0" fontId="72" fillId="0" borderId="0" xfId="0" applyFont="1" applyAlignment="1">
      <alignment vertical="top"/>
    </xf>
    <xf numFmtId="0" fontId="72" fillId="0" borderId="0" xfId="0" applyFont="1" applyAlignment="1">
      <alignment horizontal="center" vertical="top"/>
    </xf>
    <xf numFmtId="0" fontId="72" fillId="0" borderId="0" xfId="0" applyFont="1" applyAlignment="1">
      <alignment horizontal="left" vertical="top"/>
    </xf>
    <xf numFmtId="0" fontId="72" fillId="0" borderId="0" xfId="1" applyFont="1"/>
    <xf numFmtId="0" fontId="72" fillId="0" borderId="0" xfId="1" applyFont="1" applyAlignment="1">
      <alignment horizontal="right"/>
    </xf>
    <xf numFmtId="0" fontId="72" fillId="0" borderId="0" xfId="8" applyFont="1" applyAlignment="1">
      <alignment vertical="top"/>
    </xf>
    <xf numFmtId="0" fontId="72" fillId="0" borderId="0" xfId="8" applyFont="1" applyAlignment="1">
      <alignment horizontal="right" vertical="top"/>
    </xf>
    <xf numFmtId="0" fontId="69" fillId="0" borderId="0" xfId="1" applyFont="1" applyAlignment="1">
      <alignment horizontal="center" wrapText="1"/>
    </xf>
    <xf numFmtId="0" fontId="69" fillId="0" borderId="27" xfId="1" applyFont="1" applyBorder="1" applyAlignment="1">
      <alignment vertical="top" wrapText="1"/>
    </xf>
    <xf numFmtId="0" fontId="69" fillId="0" borderId="0" xfId="1" applyFont="1" applyAlignment="1">
      <alignment vertical="top" wrapText="1"/>
    </xf>
    <xf numFmtId="0" fontId="73" fillId="0" borderId="27" xfId="1" applyFont="1" applyBorder="1" applyAlignment="1">
      <alignment horizontal="left" vertical="top" wrapText="1"/>
    </xf>
    <xf numFmtId="0" fontId="73" fillId="0" borderId="29" xfId="1" applyFont="1" applyBorder="1" applyAlignment="1">
      <alignment horizontal="left" vertical="top" wrapText="1"/>
    </xf>
    <xf numFmtId="0" fontId="73" fillId="0" borderId="0" xfId="1" applyFont="1" applyAlignment="1">
      <alignment horizontal="left" vertical="top" wrapText="1"/>
    </xf>
    <xf numFmtId="0" fontId="72" fillId="0" borderId="0" xfId="1" applyFont="1" applyAlignment="1">
      <alignment horizontal="left" vertical="top" wrapText="1"/>
    </xf>
    <xf numFmtId="0" fontId="69" fillId="0" borderId="0" xfId="1" applyFont="1" applyAlignment="1">
      <alignment vertical="top"/>
    </xf>
    <xf numFmtId="0" fontId="72" fillId="0" borderId="27" xfId="1" applyFont="1" applyBorder="1" applyAlignment="1">
      <alignment vertical="top" wrapText="1"/>
    </xf>
    <xf numFmtId="0" fontId="73" fillId="0" borderId="28" xfId="0" applyFont="1" applyBorder="1" applyAlignment="1">
      <alignment horizontal="left" vertical="top" wrapText="1"/>
    </xf>
    <xf numFmtId="0" fontId="72" fillId="0" borderId="27" xfId="1" applyFont="1" applyBorder="1" applyAlignment="1">
      <alignment wrapText="1"/>
    </xf>
    <xf numFmtId="0" fontId="73" fillId="0" borderId="2" xfId="0" applyFont="1" applyBorder="1" applyAlignment="1">
      <alignment horizontal="left" vertical="top" wrapText="1"/>
    </xf>
    <xf numFmtId="0" fontId="73" fillId="0" borderId="3" xfId="0" applyFont="1" applyBorder="1" applyAlignment="1">
      <alignment horizontal="left" vertical="top" wrapText="1"/>
    </xf>
    <xf numFmtId="0" fontId="72" fillId="0" borderId="33" xfId="1" applyFont="1" applyBorder="1" applyAlignment="1">
      <alignment horizontal="center" wrapText="1"/>
    </xf>
    <xf numFmtId="0" fontId="72" fillId="0" borderId="3" xfId="1" applyFont="1" applyBorder="1" applyAlignment="1">
      <alignment horizontal="center" vertical="top" wrapText="1"/>
    </xf>
    <xf numFmtId="0" fontId="72" fillId="0" borderId="30" xfId="1" applyFont="1" applyBorder="1" applyAlignment="1">
      <alignment horizontal="left" vertical="top"/>
    </xf>
    <xf numFmtId="0" fontId="72" fillId="0" borderId="29" xfId="1" applyFont="1" applyBorder="1" applyAlignment="1">
      <alignment horizontal="left" vertical="top"/>
    </xf>
    <xf numFmtId="169" fontId="73" fillId="0" borderId="27" xfId="1" applyNumberFormat="1" applyFont="1" applyBorder="1" applyAlignment="1">
      <alignment horizontal="center" vertical="center" wrapText="1"/>
    </xf>
    <xf numFmtId="0" fontId="69" fillId="0" borderId="0" xfId="0" applyFont="1" applyAlignment="1">
      <alignment horizontal="center" vertical="top" wrapText="1"/>
    </xf>
    <xf numFmtId="0" fontId="69" fillId="0" borderId="0" xfId="0" applyFont="1"/>
    <xf numFmtId="0" fontId="69" fillId="0" borderId="27" xfId="0" applyFont="1" applyBorder="1" applyAlignment="1">
      <alignment vertical="top" wrapText="1"/>
    </xf>
    <xf numFmtId="0" fontId="69" fillId="0" borderId="0" xfId="0" applyFont="1" applyAlignment="1">
      <alignment vertical="top" wrapText="1"/>
    </xf>
    <xf numFmtId="0" fontId="72" fillId="0" borderId="29" xfId="1" applyFont="1" applyBorder="1" applyAlignment="1">
      <alignment horizontal="center" wrapText="1"/>
    </xf>
    <xf numFmtId="0" fontId="72" fillId="0" borderId="30" xfId="1" applyFont="1" applyBorder="1" applyAlignment="1">
      <alignment horizontal="left"/>
    </xf>
    <xf numFmtId="0" fontId="72" fillId="0" borderId="28" xfId="1" applyFont="1" applyBorder="1" applyAlignment="1">
      <alignment vertical="top" wrapText="1"/>
    </xf>
    <xf numFmtId="0" fontId="72" fillId="0" borderId="2" xfId="1" applyFont="1" applyBorder="1" applyAlignment="1">
      <alignment vertical="top" wrapText="1"/>
    </xf>
    <xf numFmtId="0" fontId="72" fillId="0" borderId="3" xfId="1" applyFont="1" applyBorder="1" applyAlignment="1">
      <alignment vertical="top" wrapText="1"/>
    </xf>
    <xf numFmtId="0" fontId="72" fillId="0" borderId="28" xfId="0" applyFont="1" applyBorder="1" applyAlignment="1">
      <alignment vertical="top" wrapText="1"/>
    </xf>
    <xf numFmtId="0" fontId="72" fillId="0" borderId="0" xfId="179" applyFont="1" applyAlignment="1">
      <alignment vertical="top" wrapText="1"/>
    </xf>
    <xf numFmtId="0" fontId="72" fillId="0" borderId="0" xfId="179" applyFont="1" applyAlignment="1">
      <alignment horizontal="left" vertical="top" wrapText="1"/>
    </xf>
    <xf numFmtId="0" fontId="72" fillId="0" borderId="0" xfId="264" applyFont="1" applyAlignment="1">
      <alignment vertical="center" wrapText="1"/>
    </xf>
    <xf numFmtId="166" fontId="72" fillId="0" borderId="27" xfId="218" applyNumberFormat="1" applyFont="1" applyFill="1" applyBorder="1" applyAlignment="1">
      <alignment horizontal="center" vertical="center" wrapText="1"/>
    </xf>
    <xf numFmtId="166" fontId="72" fillId="0" borderId="0" xfId="264" applyNumberFormat="1" applyFont="1" applyAlignment="1">
      <alignment vertical="center" wrapText="1"/>
    </xf>
    <xf numFmtId="166" fontId="72" fillId="0" borderId="0" xfId="218" applyNumberFormat="1" applyFont="1" applyFill="1" applyBorder="1" applyAlignment="1">
      <alignment horizontal="center" vertical="center" wrapText="1"/>
    </xf>
    <xf numFmtId="0" fontId="72" fillId="0" borderId="27" xfId="264" applyFont="1" applyBorder="1" applyAlignment="1">
      <alignment horizontal="right" vertical="center" wrapText="1"/>
    </xf>
    <xf numFmtId="0" fontId="72" fillId="0" borderId="27" xfId="264" applyFont="1" applyBorder="1" applyAlignment="1">
      <alignment horizontal="center" vertical="center" wrapText="1"/>
    </xf>
    <xf numFmtId="43" fontId="72" fillId="0" borderId="0" xfId="264" applyNumberFormat="1" applyFont="1" applyAlignment="1">
      <alignment vertical="center" wrapText="1"/>
    </xf>
    <xf numFmtId="0" fontId="72" fillId="0" borderId="0" xfId="264" applyFont="1" applyAlignment="1">
      <alignment horizontal="center" vertical="center" wrapText="1"/>
    </xf>
    <xf numFmtId="0" fontId="72" fillId="0" borderId="27" xfId="265" applyFont="1" applyFill="1" applyBorder="1" applyAlignment="1">
      <alignment horizontal="center" vertical="center"/>
    </xf>
    <xf numFmtId="166" fontId="72" fillId="0" borderId="27" xfId="218" applyNumberFormat="1" applyFont="1" applyFill="1" applyBorder="1" applyAlignment="1">
      <alignment vertical="center" wrapText="1"/>
    </xf>
    <xf numFmtId="0" fontId="72" fillId="0" borderId="27" xfId="264" applyFont="1" applyBorder="1" applyAlignment="1">
      <alignment vertical="center" wrapText="1"/>
    </xf>
    <xf numFmtId="0" fontId="72" fillId="0" borderId="0" xfId="264" applyFont="1" applyAlignment="1">
      <alignment horizontal="right" vertical="center" wrapText="1"/>
    </xf>
    <xf numFmtId="166" fontId="72" fillId="0" borderId="0" xfId="218" applyNumberFormat="1" applyFont="1" applyFill="1" applyAlignment="1">
      <alignment vertical="center" wrapText="1"/>
    </xf>
    <xf numFmtId="3" fontId="71" fillId="0" borderId="27" xfId="264" applyNumberFormat="1" applyFont="1" applyBorder="1" applyAlignment="1">
      <alignment horizontal="center" vertical="center"/>
    </xf>
    <xf numFmtId="0" fontId="72" fillId="2" borderId="27" xfId="165" applyFont="1" applyFill="1" applyBorder="1">
      <alignment horizontal="left" vertical="top" wrapText="1"/>
    </xf>
    <xf numFmtId="0" fontId="71" fillId="0" borderId="28" xfId="0" applyFont="1" applyBorder="1" applyAlignment="1">
      <alignment horizontal="center" vertical="center" wrapText="1"/>
    </xf>
    <xf numFmtId="0" fontId="72" fillId="0" borderId="0" xfId="8" applyFont="1">
      <alignment horizontal="left" vertical="top" wrapText="1"/>
    </xf>
    <xf numFmtId="173" fontId="72" fillId="0" borderId="0" xfId="6" applyNumberFormat="1" applyFont="1" applyFill="1" applyBorder="1" applyAlignment="1">
      <alignment horizontal="center" vertical="center"/>
    </xf>
    <xf numFmtId="49" fontId="72" fillId="0" borderId="0" xfId="0" applyNumberFormat="1" applyFont="1" applyAlignment="1">
      <alignment horizontal="left" vertical="top" wrapText="1"/>
    </xf>
    <xf numFmtId="0" fontId="72" fillId="0" borderId="0" xfId="8" applyFont="1" applyAlignment="1">
      <alignment horizontal="center" vertical="top" wrapText="1"/>
    </xf>
    <xf numFmtId="49" fontId="72" fillId="0" borderId="0" xfId="8" applyNumberFormat="1" applyFont="1" applyAlignment="1">
      <alignment horizontal="center" vertical="top" wrapText="1"/>
    </xf>
    <xf numFmtId="173" fontId="72" fillId="0" borderId="34" xfId="6" applyNumberFormat="1" applyFont="1" applyFill="1" applyBorder="1" applyAlignment="1">
      <alignment horizontal="center" vertical="center"/>
    </xf>
    <xf numFmtId="49" fontId="72" fillId="0" borderId="34" xfId="0" applyNumberFormat="1" applyFont="1" applyBorder="1" applyAlignment="1">
      <alignment horizontal="left" vertical="top" wrapText="1"/>
    </xf>
    <xf numFmtId="0" fontId="72" fillId="0" borderId="34" xfId="8" applyFont="1" applyBorder="1" applyAlignment="1">
      <alignment horizontal="center" vertical="top" wrapText="1"/>
    </xf>
    <xf numFmtId="49" fontId="72" fillId="0" borderId="34" xfId="8" applyNumberFormat="1" applyFont="1" applyBorder="1" applyAlignment="1">
      <alignment horizontal="center" vertical="top" wrapText="1"/>
    </xf>
    <xf numFmtId="0" fontId="75" fillId="0" borderId="27" xfId="0" applyFont="1" applyBorder="1" applyAlignment="1">
      <alignment horizontal="left" vertical="center" wrapText="1"/>
    </xf>
    <xf numFmtId="0" fontId="71" fillId="0" borderId="27" xfId="0" applyFont="1" applyBorder="1" applyAlignment="1">
      <alignment horizontal="center" vertical="top"/>
    </xf>
    <xf numFmtId="0" fontId="75" fillId="0" borderId="27" xfId="0" applyFont="1" applyBorder="1" applyAlignment="1">
      <alignment vertical="top"/>
    </xf>
    <xf numFmtId="0" fontId="72" fillId="56" borderId="27" xfId="0" applyFont="1" applyFill="1" applyBorder="1" applyAlignment="1">
      <alignment vertical="top"/>
    </xf>
    <xf numFmtId="0" fontId="71" fillId="0" borderId="27" xfId="0" applyFont="1" applyBorder="1" applyAlignment="1">
      <alignment horizontal="left" vertical="top"/>
    </xf>
    <xf numFmtId="0" fontId="71" fillId="0" borderId="27" xfId="0" applyFont="1" applyBorder="1" applyAlignment="1">
      <alignment vertical="top"/>
    </xf>
    <xf numFmtId="0" fontId="75" fillId="56" borderId="27" xfId="0" applyFont="1" applyFill="1" applyBorder="1" applyAlignment="1">
      <alignment vertical="top"/>
    </xf>
    <xf numFmtId="0" fontId="71" fillId="0" borderId="28" xfId="0" applyFont="1" applyBorder="1" applyAlignment="1">
      <alignment horizontal="center" vertical="top" wrapText="1"/>
    </xf>
    <xf numFmtId="0" fontId="72" fillId="0" borderId="29" xfId="0" applyFont="1" applyBorder="1" applyAlignment="1">
      <alignment horizontal="left" vertical="top" wrapText="1"/>
    </xf>
    <xf numFmtId="0" fontId="72" fillId="0" borderId="29" xfId="0" applyFont="1" applyBorder="1" applyAlignment="1">
      <alignment horizontal="left" vertical="center" wrapText="1"/>
    </xf>
    <xf numFmtId="0" fontId="71" fillId="0" borderId="29" xfId="0" applyFont="1" applyBorder="1" applyAlignment="1">
      <alignment wrapText="1"/>
    </xf>
    <xf numFmtId="0" fontId="71" fillId="0" borderId="31" xfId="0" applyFont="1" applyBorder="1" applyAlignment="1">
      <alignment wrapText="1"/>
    </xf>
    <xf numFmtId="0" fontId="72" fillId="0" borderId="29" xfId="165" applyFont="1" applyBorder="1">
      <alignment horizontal="left" vertical="top" wrapText="1"/>
    </xf>
    <xf numFmtId="0" fontId="71" fillId="0" borderId="29" xfId="0" applyFont="1" applyBorder="1" applyAlignment="1">
      <alignment horizontal="left" vertical="top" wrapText="1"/>
    </xf>
    <xf numFmtId="0" fontId="73" fillId="0" borderId="29" xfId="0" applyFont="1" applyBorder="1" applyAlignment="1">
      <alignment horizontal="left" vertical="top" wrapText="1"/>
    </xf>
    <xf numFmtId="49" fontId="72" fillId="0" borderId="29" xfId="0" applyNumberFormat="1" applyFont="1" applyBorder="1" applyAlignment="1">
      <alignment horizontal="left" vertical="top" wrapText="1"/>
    </xf>
    <xf numFmtId="0" fontId="72" fillId="0" borderId="35" xfId="0" applyFont="1" applyBorder="1" applyAlignment="1">
      <alignment horizontal="left" wrapText="1"/>
    </xf>
    <xf numFmtId="0" fontId="71" fillId="2" borderId="29" xfId="0" applyFont="1" applyFill="1" applyBorder="1" applyAlignment="1">
      <alignment horizontal="left" vertical="top" wrapText="1"/>
    </xf>
    <xf numFmtId="49" fontId="72" fillId="2" borderId="27" xfId="0" applyNumberFormat="1" applyFont="1" applyFill="1" applyBorder="1" applyAlignment="1">
      <alignment vertical="top" wrapText="1"/>
    </xf>
    <xf numFmtId="0" fontId="71" fillId="2" borderId="27" xfId="0" applyFont="1" applyFill="1" applyBorder="1" applyAlignment="1">
      <alignment vertical="top" wrapText="1"/>
    </xf>
    <xf numFmtId="0" fontId="71" fillId="0" borderId="27" xfId="0" applyFont="1" applyBorder="1" applyAlignment="1">
      <alignment vertical="center" wrapText="1"/>
    </xf>
    <xf numFmtId="0" fontId="71" fillId="0" borderId="27" xfId="0" applyFont="1" applyBorder="1" applyAlignment="1">
      <alignment vertical="top" wrapText="1"/>
    </xf>
    <xf numFmtId="0" fontId="72" fillId="0" borderId="30" xfId="0" applyFont="1" applyBorder="1" applyAlignment="1">
      <alignment vertical="center"/>
    </xf>
    <xf numFmtId="0" fontId="72" fillId="0" borderId="29" xfId="0" applyFont="1" applyBorder="1" applyAlignment="1">
      <alignment vertical="center"/>
    </xf>
    <xf numFmtId="0" fontId="72" fillId="2" borderId="33" xfId="1" applyFont="1" applyFill="1" applyBorder="1" applyAlignment="1">
      <alignment horizontal="center" wrapText="1"/>
    </xf>
    <xf numFmtId="0" fontId="72" fillId="2" borderId="33" xfId="1" applyFont="1" applyFill="1" applyBorder="1" applyAlignment="1">
      <alignment horizontal="center" vertical="center" wrapText="1"/>
    </xf>
    <xf numFmtId="0" fontId="72" fillId="2" borderId="27" xfId="0" applyFont="1" applyFill="1" applyBorder="1" applyAlignment="1">
      <alignment horizontal="right" wrapText="1"/>
    </xf>
    <xf numFmtId="0" fontId="72" fillId="2" borderId="27" xfId="0" applyFont="1" applyFill="1" applyBorder="1"/>
    <xf numFmtId="0" fontId="72" fillId="2" borderId="27" xfId="264" applyFont="1" applyFill="1" applyBorder="1" applyAlignment="1">
      <alignment horizontal="center" vertical="center" wrapText="1"/>
    </xf>
    <xf numFmtId="0" fontId="72" fillId="2" borderId="27" xfId="264" applyFont="1" applyFill="1" applyBorder="1" applyAlignment="1">
      <alignment vertical="center" wrapText="1"/>
    </xf>
    <xf numFmtId="165" fontId="72" fillId="2" borderId="27" xfId="6" applyFont="1" applyFill="1" applyBorder="1" applyAlignment="1">
      <alignment horizontal="center" vertical="center"/>
    </xf>
    <xf numFmtId="0" fontId="75" fillId="2" borderId="0" xfId="0" applyFont="1" applyFill="1"/>
    <xf numFmtId="0" fontId="75" fillId="2" borderId="0" xfId="0" applyFont="1" applyFill="1" applyAlignment="1">
      <alignment horizontal="right"/>
    </xf>
    <xf numFmtId="0" fontId="75" fillId="2" borderId="0" xfId="0" applyFont="1" applyFill="1" applyAlignment="1">
      <alignment wrapText="1"/>
    </xf>
    <xf numFmtId="0" fontId="71" fillId="2" borderId="0" xfId="0" applyFont="1" applyFill="1" applyAlignment="1">
      <alignment horizontal="left" vertical="top" wrapText="1"/>
    </xf>
    <xf numFmtId="0" fontId="71" fillId="2" borderId="27" xfId="0" applyFont="1" applyFill="1" applyBorder="1" applyAlignment="1">
      <alignment horizontal="center" vertical="center" wrapText="1"/>
    </xf>
    <xf numFmtId="0" fontId="71" fillId="2" borderId="27" xfId="0" applyFont="1" applyFill="1" applyBorder="1" applyAlignment="1">
      <alignment horizontal="left"/>
    </xf>
    <xf numFmtId="0" fontId="72" fillId="2" borderId="27" xfId="0" applyFont="1" applyFill="1" applyBorder="1" applyAlignment="1">
      <alignment horizontal="left" vertical="center" wrapText="1"/>
    </xf>
    <xf numFmtId="49" fontId="72" fillId="2" borderId="27" xfId="0" applyNumberFormat="1" applyFont="1" applyFill="1" applyBorder="1" applyAlignment="1">
      <alignment horizontal="center" vertical="center" wrapText="1"/>
    </xf>
    <xf numFmtId="49" fontId="72" fillId="2" borderId="28" xfId="0" applyNumberFormat="1" applyFont="1" applyFill="1" applyBorder="1" applyAlignment="1">
      <alignment horizontal="center" vertical="center" wrapText="1"/>
    </xf>
    <xf numFmtId="0" fontId="72" fillId="2" borderId="27" xfId="0" applyFont="1" applyFill="1" applyBorder="1" applyAlignment="1">
      <alignment horizontal="center" vertical="center" wrapText="1"/>
    </xf>
    <xf numFmtId="0" fontId="72" fillId="2" borderId="27" xfId="0" applyFont="1" applyFill="1" applyBorder="1" applyAlignment="1">
      <alignment vertical="center" wrapText="1"/>
    </xf>
    <xf numFmtId="49" fontId="72" fillId="2" borderId="30" xfId="0" applyNumberFormat="1" applyFont="1" applyFill="1" applyBorder="1" applyAlignment="1">
      <alignment horizontal="center" vertical="center" wrapText="1"/>
    </xf>
    <xf numFmtId="0" fontId="72" fillId="2" borderId="29" xfId="0" applyFont="1" applyFill="1" applyBorder="1" applyAlignment="1">
      <alignment horizontal="center" vertical="center" wrapText="1"/>
    </xf>
    <xf numFmtId="0" fontId="72" fillId="2" borderId="0" xfId="0" applyFont="1" applyFill="1"/>
    <xf numFmtId="0" fontId="72" fillId="2" borderId="0" xfId="0" applyFont="1" applyFill="1" applyAlignment="1">
      <alignment vertical="top"/>
    </xf>
    <xf numFmtId="0" fontId="72" fillId="2" borderId="0" xfId="0" applyFont="1" applyFill="1" applyAlignment="1">
      <alignment horizontal="center" vertical="top"/>
    </xf>
    <xf numFmtId="0" fontId="72" fillId="2" borderId="0" xfId="0" applyFont="1" applyFill="1" applyAlignment="1">
      <alignment horizontal="left" vertical="top"/>
    </xf>
    <xf numFmtId="166" fontId="72" fillId="0" borderId="0" xfId="263" applyNumberFormat="1" applyFont="1" applyFill="1" applyBorder="1" applyAlignment="1">
      <alignment vertical="center" wrapText="1"/>
    </xf>
    <xf numFmtId="169" fontId="72" fillId="0" borderId="27" xfId="1" applyNumberFormat="1" applyFont="1" applyBorder="1" applyAlignment="1">
      <alignment horizontal="center" vertical="center" wrapText="1"/>
    </xf>
    <xf numFmtId="0" fontId="69" fillId="0" borderId="27" xfId="220" applyFont="1" applyBorder="1" applyAlignment="1">
      <alignment horizontal="center" vertical="top" wrapText="1"/>
    </xf>
    <xf numFmtId="0" fontId="72" fillId="0" borderId="27" xfId="220" applyFont="1" applyBorder="1">
      <alignment horizontal="left" vertical="top" wrapText="1"/>
    </xf>
    <xf numFmtId="0" fontId="69" fillId="0" borderId="27" xfId="220" applyFont="1" applyBorder="1" applyAlignment="1">
      <alignment horizontal="left" vertical="top" wrapText="1"/>
    </xf>
    <xf numFmtId="165" fontId="69" fillId="0" borderId="27" xfId="266" applyNumberFormat="1" applyFont="1" applyBorder="1" applyAlignment="1">
      <alignment horizontal="right" vertical="top"/>
    </xf>
    <xf numFmtId="0" fontId="72" fillId="0" borderId="27" xfId="220" applyFont="1" applyFill="1" applyBorder="1" applyAlignment="1">
      <alignment horizontal="left" vertical="center" wrapText="1"/>
    </xf>
    <xf numFmtId="165" fontId="72" fillId="0" borderId="27" xfId="266" applyNumberFormat="1" applyFont="1" applyBorder="1" applyAlignment="1">
      <alignment horizontal="right" vertical="top"/>
    </xf>
    <xf numFmtId="0" fontId="72" fillId="0" borderId="36" xfId="220" applyFont="1" applyBorder="1">
      <alignment horizontal="left" vertical="top" wrapText="1"/>
    </xf>
    <xf numFmtId="0" fontId="72" fillId="0" borderId="27" xfId="220" applyFont="1" applyBorder="1" applyAlignment="1">
      <alignment horizontal="left" vertical="top" wrapText="1"/>
    </xf>
    <xf numFmtId="165" fontId="72" fillId="0" borderId="27" xfId="6" applyNumberFormat="1" applyFont="1" applyBorder="1" applyAlignment="1">
      <alignment horizontal="right" vertical="top"/>
    </xf>
    <xf numFmtId="0" fontId="72" fillId="0" borderId="0" xfId="0" applyFont="1" applyAlignment="1">
      <alignment horizontal="center"/>
    </xf>
    <xf numFmtId="0" fontId="72" fillId="0" borderId="31" xfId="0" applyFont="1" applyBorder="1" applyAlignment="1">
      <alignment horizontal="left" vertical="top" wrapText="1"/>
    </xf>
    <xf numFmtId="0" fontId="72" fillId="0" borderId="29" xfId="0" applyFont="1" applyBorder="1" applyAlignment="1">
      <alignment horizontal="left" vertical="top" wrapText="1"/>
    </xf>
    <xf numFmtId="0" fontId="71" fillId="0" borderId="28" xfId="0" applyFont="1" applyBorder="1" applyAlignment="1">
      <alignment horizontal="center" vertical="top" wrapText="1"/>
    </xf>
    <xf numFmtId="0" fontId="71" fillId="0" borderId="2" xfId="0" applyFont="1" applyBorder="1" applyAlignment="1">
      <alignment horizontal="center" vertical="top" wrapText="1"/>
    </xf>
    <xf numFmtId="0" fontId="71" fillId="0" borderId="3" xfId="0" applyFont="1" applyBorder="1" applyAlignment="1">
      <alignment horizontal="center" vertical="top" wrapText="1"/>
    </xf>
    <xf numFmtId="0" fontId="71" fillId="0" borderId="27" xfId="0" applyFont="1" applyBorder="1" applyAlignment="1">
      <alignment horizontal="center" vertical="center" wrapText="1"/>
    </xf>
    <xf numFmtId="0" fontId="72" fillId="0" borderId="27" xfId="0" applyFont="1" applyBorder="1" applyAlignment="1">
      <alignment horizontal="left" vertical="top" wrapText="1"/>
    </xf>
    <xf numFmtId="0" fontId="71" fillId="0" borderId="27" xfId="0" applyFont="1" applyBorder="1" applyAlignment="1">
      <alignment wrapText="1"/>
    </xf>
    <xf numFmtId="0" fontId="72" fillId="0" borderId="0" xfId="0" applyFont="1" applyAlignment="1">
      <alignment horizontal="center" wrapText="1"/>
    </xf>
    <xf numFmtId="0" fontId="71" fillId="0" borderId="4" xfId="0" applyFont="1" applyBorder="1" applyAlignment="1">
      <alignment horizontal="center" vertical="center" wrapText="1"/>
    </xf>
    <xf numFmtId="0" fontId="71" fillId="0" borderId="7" xfId="0" applyFont="1" applyBorder="1" applyAlignment="1">
      <alignment horizontal="center" vertical="center" wrapText="1"/>
    </xf>
    <xf numFmtId="0" fontId="72" fillId="0" borderId="7" xfId="0" applyFont="1" applyBorder="1" applyAlignment="1">
      <alignment horizontal="left" vertical="top" wrapText="1"/>
    </xf>
    <xf numFmtId="0" fontId="72" fillId="0" borderId="5" xfId="0" applyFont="1" applyBorder="1" applyAlignment="1">
      <alignment horizontal="left" vertical="top" wrapText="1"/>
    </xf>
    <xf numFmtId="0" fontId="71" fillId="0" borderId="8" xfId="0" applyFont="1" applyBorder="1" applyAlignment="1">
      <alignment horizontal="center" vertical="center" wrapText="1"/>
    </xf>
    <xf numFmtId="0" fontId="71" fillId="0" borderId="3" xfId="0" applyFont="1" applyBorder="1" applyAlignment="1">
      <alignment horizontal="center" vertical="center" wrapText="1"/>
    </xf>
    <xf numFmtId="0" fontId="71" fillId="0" borderId="30" xfId="0" applyFont="1" applyBorder="1" applyAlignment="1">
      <alignment horizontal="center" vertical="center" wrapText="1"/>
    </xf>
    <xf numFmtId="0" fontId="71" fillId="0" borderId="31" xfId="0" applyFont="1" applyBorder="1" applyAlignment="1">
      <alignment horizontal="center" vertical="center" wrapText="1"/>
    </xf>
    <xf numFmtId="0" fontId="71" fillId="0" borderId="29" xfId="0" applyFont="1" applyBorder="1" applyAlignment="1">
      <alignment horizontal="center" vertical="center" wrapText="1"/>
    </xf>
    <xf numFmtId="0" fontId="71" fillId="0" borderId="0" xfId="0" applyFont="1" applyAlignment="1">
      <alignment horizontal="center" wrapText="1"/>
    </xf>
    <xf numFmtId="0" fontId="72" fillId="2" borderId="0" xfId="0" applyFont="1" applyFill="1" applyAlignment="1">
      <alignment horizontal="center"/>
    </xf>
    <xf numFmtId="0" fontId="72" fillId="2" borderId="30" xfId="0" applyFont="1" applyFill="1" applyBorder="1" applyAlignment="1">
      <alignment horizontal="left" vertical="center" wrapText="1"/>
    </xf>
    <xf numFmtId="0" fontId="72" fillId="2" borderId="31" xfId="0" applyFont="1" applyFill="1" applyBorder="1" applyAlignment="1">
      <alignment horizontal="left" vertical="center" wrapText="1"/>
    </xf>
    <xf numFmtId="0" fontId="72" fillId="2" borderId="29" xfId="0" applyFont="1" applyFill="1" applyBorder="1" applyAlignment="1">
      <alignment horizontal="left" vertical="center" wrapText="1"/>
    </xf>
    <xf numFmtId="0" fontId="75" fillId="2" borderId="0" xfId="0" applyFont="1" applyFill="1" applyAlignment="1">
      <alignment horizontal="center" wrapText="1"/>
    </xf>
    <xf numFmtId="0" fontId="71" fillId="2" borderId="30" xfId="0" applyFont="1" applyFill="1" applyBorder="1" applyAlignment="1">
      <alignment horizontal="center" vertical="center"/>
    </xf>
    <xf numFmtId="0" fontId="71" fillId="2" borderId="29" xfId="0" applyFont="1" applyFill="1" applyBorder="1" applyAlignment="1">
      <alignment horizontal="center" vertical="center"/>
    </xf>
    <xf numFmtId="0" fontId="72" fillId="2" borderId="28" xfId="0" applyFont="1" applyFill="1" applyBorder="1" applyAlignment="1">
      <alignment horizontal="center" vertical="center" wrapText="1"/>
    </xf>
    <xf numFmtId="0" fontId="72" fillId="2" borderId="3" xfId="0" applyFont="1" applyFill="1" applyBorder="1" applyAlignment="1">
      <alignment horizontal="center" vertical="center" wrapText="1"/>
    </xf>
    <xf numFmtId="0" fontId="71" fillId="2" borderId="30" xfId="0" applyFont="1" applyFill="1" applyBorder="1" applyAlignment="1">
      <alignment horizontal="center" vertical="center" wrapText="1"/>
    </xf>
    <xf numFmtId="0" fontId="71" fillId="2" borderId="31" xfId="0" applyFont="1" applyFill="1" applyBorder="1" applyAlignment="1">
      <alignment horizontal="center" vertical="center" wrapText="1"/>
    </xf>
    <xf numFmtId="0" fontId="71" fillId="2" borderId="29" xfId="0" applyFont="1" applyFill="1" applyBorder="1" applyAlignment="1">
      <alignment horizontal="center" vertical="center" wrapText="1"/>
    </xf>
    <xf numFmtId="0" fontId="71" fillId="0" borderId="0" xfId="0" applyFont="1" applyAlignment="1">
      <alignment horizontal="right"/>
    </xf>
    <xf numFmtId="166" fontId="72" fillId="0" borderId="27" xfId="263" applyNumberFormat="1" applyFont="1" applyFill="1" applyBorder="1" applyAlignment="1">
      <alignment horizontal="center" vertical="center" wrapText="1"/>
    </xf>
    <xf numFmtId="0" fontId="72" fillId="0" borderId="27" xfId="0" applyFont="1" applyBorder="1" applyAlignment="1">
      <alignment horizontal="left" vertical="center"/>
    </xf>
    <xf numFmtId="0" fontId="72" fillId="0" borderId="0" xfId="0" applyFont="1" applyAlignment="1">
      <alignment horizontal="center" vertical="center" wrapText="1"/>
    </xf>
    <xf numFmtId="0" fontId="72" fillId="0" borderId="30" xfId="0" applyFont="1" applyBorder="1" applyAlignment="1">
      <alignment horizontal="center" vertical="center" wrapText="1"/>
    </xf>
    <xf numFmtId="0" fontId="72" fillId="0" borderId="29" xfId="0" applyFont="1" applyBorder="1" applyAlignment="1">
      <alignment horizontal="center" vertical="center" wrapText="1"/>
    </xf>
    <xf numFmtId="0" fontId="72" fillId="0" borderId="30" xfId="0" applyFont="1" applyBorder="1" applyAlignment="1">
      <alignment horizontal="left" vertical="center" wrapText="1"/>
    </xf>
    <xf numFmtId="0" fontId="72" fillId="0" borderId="29" xfId="0" applyFont="1" applyBorder="1" applyAlignment="1">
      <alignment horizontal="left" vertical="center" wrapText="1"/>
    </xf>
    <xf numFmtId="166" fontId="72" fillId="0" borderId="30" xfId="263" applyNumberFormat="1" applyFont="1" applyFill="1" applyBorder="1" applyAlignment="1">
      <alignment horizontal="center" vertical="center" wrapText="1"/>
    </xf>
    <xf numFmtId="166" fontId="72" fillId="0" borderId="31" xfId="263" applyNumberFormat="1" applyFont="1" applyFill="1" applyBorder="1" applyAlignment="1">
      <alignment horizontal="center" vertical="center" wrapText="1"/>
    </xf>
    <xf numFmtId="166" fontId="72" fillId="0" borderId="29" xfId="263" applyNumberFormat="1" applyFont="1" applyFill="1" applyBorder="1" applyAlignment="1">
      <alignment horizontal="center" vertical="center" wrapText="1"/>
    </xf>
    <xf numFmtId="0" fontId="72" fillId="0" borderId="30" xfId="1" applyFont="1" applyBorder="1" applyAlignment="1">
      <alignment horizontal="left"/>
    </xf>
    <xf numFmtId="0" fontId="72" fillId="0" borderId="29" xfId="1" applyFont="1" applyBorder="1" applyAlignment="1">
      <alignment horizontal="left"/>
    </xf>
    <xf numFmtId="0" fontId="72" fillId="0" borderId="30" xfId="1" applyFont="1" applyBorder="1" applyAlignment="1">
      <alignment horizontal="left" vertical="center"/>
    </xf>
    <xf numFmtId="0" fontId="72" fillId="0" borderId="29" xfId="1" applyFont="1" applyBorder="1" applyAlignment="1">
      <alignment horizontal="left" vertical="center"/>
    </xf>
    <xf numFmtId="0" fontId="69" fillId="0" borderId="0" xfId="1" applyFont="1" applyAlignment="1">
      <alignment horizontal="center" wrapText="1"/>
    </xf>
    <xf numFmtId="0" fontId="69" fillId="0" borderId="0" xfId="1" applyFont="1" applyAlignment="1">
      <alignment horizontal="center"/>
    </xf>
    <xf numFmtId="0" fontId="72" fillId="0" borderId="30" xfId="1" applyFont="1" applyBorder="1" applyAlignment="1">
      <alignment horizontal="center" wrapText="1"/>
    </xf>
    <xf numFmtId="0" fontId="72" fillId="0" borderId="29" xfId="1" applyFont="1" applyBorder="1" applyAlignment="1">
      <alignment horizontal="center" wrapText="1"/>
    </xf>
    <xf numFmtId="0" fontId="72" fillId="0" borderId="27" xfId="264" applyFont="1" applyBorder="1" applyAlignment="1">
      <alignment vertical="center" wrapText="1"/>
    </xf>
    <xf numFmtId="0" fontId="72" fillId="0" borderId="0" xfId="264" applyFont="1" applyAlignment="1">
      <alignment horizontal="center" vertical="center" wrapText="1"/>
    </xf>
    <xf numFmtId="0" fontId="72" fillId="0" borderId="27" xfId="264" applyFont="1" applyBorder="1" applyAlignment="1">
      <alignment horizontal="right" vertical="center" wrapText="1"/>
    </xf>
    <xf numFmtId="0" fontId="72" fillId="0" borderId="27" xfId="264" applyFont="1" applyBorder="1" applyAlignment="1">
      <alignment horizontal="center" vertical="center" wrapText="1"/>
    </xf>
    <xf numFmtId="166" fontId="72" fillId="0" borderId="27" xfId="218" applyNumberFormat="1" applyFont="1" applyFill="1" applyBorder="1" applyAlignment="1">
      <alignment horizontal="center" vertical="center" wrapText="1"/>
    </xf>
  </cellXfs>
  <cellStyles count="267">
    <cellStyle name="20% - Accent1" xfId="29" builtinId="30" customBuiltin="1"/>
    <cellStyle name="20% - Accent1 2" xfId="69"/>
    <cellStyle name="20% - Accent1 2 2" xfId="108"/>
    <cellStyle name="20% - Accent1 3" xfId="167"/>
    <cellStyle name="20% - Accent1 4" xfId="191"/>
    <cellStyle name="20% - Accent2" xfId="33" builtinId="34" customBuiltin="1"/>
    <cellStyle name="20% - Accent2 2" xfId="72"/>
    <cellStyle name="20% - Accent2 2 2" xfId="109"/>
    <cellStyle name="20% - Accent2 3" xfId="169"/>
    <cellStyle name="20% - Accent2 4" xfId="193"/>
    <cellStyle name="20% - Accent3" xfId="37" builtinId="38" customBuiltin="1"/>
    <cellStyle name="20% - Accent3 2" xfId="71"/>
    <cellStyle name="20% - Accent3 2 2" xfId="110"/>
    <cellStyle name="20% - Accent3 3" xfId="171"/>
    <cellStyle name="20% - Accent3 4" xfId="195"/>
    <cellStyle name="20% - Accent4" xfId="41" builtinId="42" customBuiltin="1"/>
    <cellStyle name="20% - Accent4 2" xfId="88"/>
    <cellStyle name="20% - Accent4 2 2" xfId="111"/>
    <cellStyle name="20% - Accent4 3" xfId="173"/>
    <cellStyle name="20% - Accent4 4" xfId="197"/>
    <cellStyle name="20% - Accent5" xfId="45" builtinId="46" customBuiltin="1"/>
    <cellStyle name="20% - Accent5 2" xfId="91"/>
    <cellStyle name="20% - Accent5 2 2" xfId="112"/>
    <cellStyle name="20% - Accent5 3" xfId="175"/>
    <cellStyle name="20% - Accent5 4" xfId="199"/>
    <cellStyle name="20% - Accent6" xfId="49" builtinId="50" customBuiltin="1"/>
    <cellStyle name="20% - Accent6 2" xfId="59"/>
    <cellStyle name="20% - Accent6 2 2" xfId="113"/>
    <cellStyle name="20% - Accent6 3" xfId="177"/>
    <cellStyle name="20% - Accent6 4" xfId="201"/>
    <cellStyle name="20% - Акцент1 2" xfId="223"/>
    <cellStyle name="20% - Акцент2 2" xfId="225"/>
    <cellStyle name="20% - Акцент3 2" xfId="227"/>
    <cellStyle name="20% - Акцент4 2" xfId="229"/>
    <cellStyle name="20% - Акцент5 2" xfId="231"/>
    <cellStyle name="20% - Акцент6 2" xfId="233"/>
    <cellStyle name="40% - Accent1" xfId="30" builtinId="31" customBuiltin="1"/>
    <cellStyle name="40% - Accent1 2" xfId="93"/>
    <cellStyle name="40% - Accent1 2 2" xfId="114"/>
    <cellStyle name="40% - Accent1 3" xfId="168"/>
    <cellStyle name="40% - Accent1 4" xfId="192"/>
    <cellStyle name="40% - Accent2" xfId="34" builtinId="35" customBuiltin="1"/>
    <cellStyle name="40% - Accent2 2" xfId="61"/>
    <cellStyle name="40% - Accent2 2 2" xfId="115"/>
    <cellStyle name="40% - Accent2 3" xfId="170"/>
    <cellStyle name="40% - Accent2 4" xfId="194"/>
    <cellStyle name="40% - Accent3" xfId="38" builtinId="39" customBuiltin="1"/>
    <cellStyle name="40% - Accent3 2" xfId="87"/>
    <cellStyle name="40% - Accent3 2 2" xfId="116"/>
    <cellStyle name="40% - Accent3 3" xfId="172"/>
    <cellStyle name="40% - Accent3 4" xfId="196"/>
    <cellStyle name="40% - Accent4" xfId="42" builtinId="43" customBuiltin="1"/>
    <cellStyle name="40% - Accent4 2" xfId="78"/>
    <cellStyle name="40% - Accent4 2 2" xfId="117"/>
    <cellStyle name="40% - Accent4 3" xfId="174"/>
    <cellStyle name="40% - Accent4 4" xfId="198"/>
    <cellStyle name="40% - Accent5" xfId="46" builtinId="47" customBuiltin="1"/>
    <cellStyle name="40% - Accent5 2" xfId="77"/>
    <cellStyle name="40% - Accent5 2 2" xfId="118"/>
    <cellStyle name="40% - Accent5 3" xfId="176"/>
    <cellStyle name="40% - Accent5 4" xfId="200"/>
    <cellStyle name="40% - Accent6" xfId="50" builtinId="51" customBuiltin="1"/>
    <cellStyle name="40% - Accent6 2" xfId="60"/>
    <cellStyle name="40% - Accent6 2 2" xfId="119"/>
    <cellStyle name="40% - Accent6 3" xfId="178"/>
    <cellStyle name="40% - Accent6 4" xfId="202"/>
    <cellStyle name="40% - Акцент1 2" xfId="224"/>
    <cellStyle name="40% - Акцент2 2" xfId="226"/>
    <cellStyle name="40% - Акцент3 2" xfId="228"/>
    <cellStyle name="40% - Акцент4 2" xfId="230"/>
    <cellStyle name="40% - Акцент5 2" xfId="232"/>
    <cellStyle name="40% - Акцент6 2" xfId="234"/>
    <cellStyle name="60% - Accent1" xfId="31" builtinId="32" customBuiltin="1"/>
    <cellStyle name="60% - Accent1 2" xfId="64"/>
    <cellStyle name="60% - Accent1 2 2" xfId="120"/>
    <cellStyle name="60% - Accent2" xfId="35" builtinId="36" customBuiltin="1"/>
    <cellStyle name="60% - Accent2 2" xfId="62"/>
    <cellStyle name="60% - Accent2 2 2" xfId="121"/>
    <cellStyle name="60% - Accent3" xfId="39" builtinId="40" customBuiltin="1"/>
    <cellStyle name="60% - Accent3 2" xfId="56"/>
    <cellStyle name="60% - Accent3 2 2" xfId="122"/>
    <cellStyle name="60% - Accent4" xfId="43" builtinId="44" customBuiltin="1"/>
    <cellStyle name="60% - Accent4 2" xfId="66"/>
    <cellStyle name="60% - Accent4 2 2" xfId="123"/>
    <cellStyle name="60% - Accent5" xfId="47" builtinId="48" customBuiltin="1"/>
    <cellStyle name="60% - Accent5 2" xfId="73"/>
    <cellStyle name="60% - Accent5 2 2" xfId="124"/>
    <cellStyle name="60% - Accent6" xfId="51" builtinId="52" customBuiltin="1"/>
    <cellStyle name="60% - Accent6 2" xfId="55"/>
    <cellStyle name="60% - Accent6 2 2" xfId="125"/>
    <cellStyle name="60% - Акцент1 2" xfId="235"/>
    <cellStyle name="60% - Акцент2 2" xfId="236"/>
    <cellStyle name="60% - Акцент3 2" xfId="237"/>
    <cellStyle name="60% - Акцент4 2" xfId="238"/>
    <cellStyle name="60% - Акцент5 2" xfId="239"/>
    <cellStyle name="60% - Акцент6 2" xfId="24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heck Cell" xfId="23" builtinId="23" customBuiltin="1"/>
    <cellStyle name="Check Cell 2" xfId="86"/>
    <cellStyle name="Check Cell 2 2" xfId="134"/>
    <cellStyle name="Comma" xfId="7" builtinId="3"/>
    <cellStyle name="Comma 15" xfId="263"/>
    <cellStyle name="Comma 2" xfId="10"/>
    <cellStyle name="Comma 2 2" xfId="100"/>
    <cellStyle name="Comma 2 2 2" xfId="135"/>
    <cellStyle name="Comma 2 3" xfId="103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4" xfId="102"/>
    <cellStyle name="Comma 5" xfId="95"/>
    <cellStyle name="Comma 5 2" xfId="180"/>
    <cellStyle name="Comma 5 3" xfId="204"/>
    <cellStyle name="Comma 6" xfId="187"/>
    <cellStyle name="Comma 6 2" xfId="210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Hyperlink" xfId="265" builtinId="8"/>
    <cellStyle name="Input" xfId="19" builtinId="20" customBuiltin="1"/>
    <cellStyle name="Input 2" xfId="82"/>
    <cellStyle name="Input 2 2" xfId="143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3" xfId="145"/>
    <cellStyle name="Normal" xfId="0" builtinId="0"/>
    <cellStyle name="Normal 10" xfId="4"/>
    <cellStyle name="Normal 10 2" xfId="185"/>
    <cellStyle name="Normal 10 3" xfId="208"/>
    <cellStyle name="Normal 11" xfId="164"/>
    <cellStyle name="Normal 11 2" xfId="186"/>
    <cellStyle name="Normal 11 3" xfId="209"/>
    <cellStyle name="Normal 12" xfId="165"/>
    <cellStyle name="Normal 2" xfId="1"/>
    <cellStyle name="Normal 2 2" xfId="146"/>
    <cellStyle name="Normal 2 2 2" xfId="163"/>
    <cellStyle name="Normal 2 3" xfId="147"/>
    <cellStyle name="Normal 2 4" xfId="96"/>
    <cellStyle name="Normal 2 5" xfId="219"/>
    <cellStyle name="Normal 3" xfId="3"/>
    <cellStyle name="Normal 3 2" xfId="104"/>
    <cellStyle name="Normal 3 2 2" xfId="148"/>
    <cellStyle name="Normal 3 3" xfId="98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4" xfId="206"/>
    <cellStyle name="Normal 6" xfId="150"/>
    <cellStyle name="Normal 6 2" xfId="213"/>
    <cellStyle name="Normal 7" xfId="151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te" xfId="25" builtinId="10" customBuiltin="1"/>
    <cellStyle name="Note 2" xfId="54"/>
    <cellStyle name="Note 2 2" xfId="152"/>
    <cellStyle name="Note 3" xfId="166"/>
    <cellStyle name="Note 4" xfId="190"/>
    <cellStyle name="Output" xfId="20" builtinId="21" customBuiltin="1"/>
    <cellStyle name="Output 2" xfId="81"/>
    <cellStyle name="Output 2 2" xfId="153"/>
    <cellStyle name="Percent 2" xfId="2"/>
    <cellStyle name="Percent 2 2" xfId="97"/>
    <cellStyle name="SN_241" xfId="6"/>
    <cellStyle name="SN_b" xfId="26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Warning Text" xfId="24" builtinId="11" customBuiltin="1"/>
    <cellStyle name="Warning Text 2" xfId="68"/>
    <cellStyle name="Warning Text 2 2" xfId="159"/>
    <cellStyle name="Акцент1 2" xfId="241"/>
    <cellStyle name="Акцент2 2" xfId="242"/>
    <cellStyle name="Акцент3 2" xfId="243"/>
    <cellStyle name="Акцент4 2" xfId="244"/>
    <cellStyle name="Акцент5 2" xfId="245"/>
    <cellStyle name="Акцент6 2" xfId="246"/>
    <cellStyle name="Ввод  2" xfId="247"/>
    <cellStyle name="Вывод 2" xfId="248"/>
    <cellStyle name="Вычисление 2" xfId="249"/>
    <cellStyle name="Заголовок 1 2" xfId="250"/>
    <cellStyle name="Заголовок 2 2" xfId="251"/>
    <cellStyle name="Заголовок 3 2" xfId="252"/>
    <cellStyle name="Заголовок 4 2" xfId="253"/>
    <cellStyle name="Итог 2" xfId="254"/>
    <cellStyle name="Контрольная ячейка 2" xfId="255"/>
    <cellStyle name="Название 2" xfId="221"/>
    <cellStyle name="Нейтральный 2" xfId="256"/>
    <cellStyle name="Обычный 2" xfId="11"/>
    <cellStyle name="Обычный 2 2" xfId="161"/>
    <cellStyle name="Обычный 2 2 4" xfId="264"/>
    <cellStyle name="Обычный 2 3" xfId="160"/>
    <cellStyle name="Обычный 3" xfId="217"/>
    <cellStyle name="Обычный 4" xfId="220"/>
    <cellStyle name="Плохой 2" xfId="257"/>
    <cellStyle name="Пояснение 2" xfId="258"/>
    <cellStyle name="Примечание 2" xfId="222"/>
    <cellStyle name="Связанная ячейка 2" xfId="259"/>
    <cellStyle name="Стиль 1" xfId="260"/>
    <cellStyle name="Текст предупреждения 2" xfId="261"/>
    <cellStyle name="Финансовый 2" xfId="214"/>
    <cellStyle name="Финансовый 2 2" xfId="215"/>
    <cellStyle name="Финансовый 3" xfId="216"/>
    <cellStyle name="Финансовый 4" xfId="218"/>
    <cellStyle name="Хороший 2" xfId="26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topLeftCell="A7" zoomScaleNormal="100" zoomScaleSheetLayoutView="100" workbookViewId="0">
      <selection activeCell="C8" sqref="C8:C9"/>
    </sheetView>
  </sheetViews>
  <sheetFormatPr defaultColWidth="9.140625" defaultRowHeight="17.25"/>
  <cols>
    <col min="1" max="1" width="12.140625" style="1" customWidth="1"/>
    <col min="2" max="2" width="15.42578125" style="1" customWidth="1"/>
    <col min="3" max="3" width="69.42578125" style="1" customWidth="1"/>
    <col min="4" max="6" width="17" style="1" customWidth="1"/>
    <col min="7" max="7" width="15.85546875" style="1" customWidth="1"/>
    <col min="8" max="8" width="15.7109375" style="1" customWidth="1"/>
    <col min="9" max="9" width="13.85546875" style="1" customWidth="1"/>
    <col min="10" max="11" width="12.42578125" style="1" customWidth="1"/>
    <col min="12" max="16384" width="9.140625" style="1"/>
  </cols>
  <sheetData>
    <row r="1" spans="1:7">
      <c r="F1" s="2" t="s">
        <v>23</v>
      </c>
      <c r="G1" s="3"/>
    </row>
    <row r="2" spans="1:7">
      <c r="F2" s="2" t="s">
        <v>99</v>
      </c>
      <c r="G2" s="3"/>
    </row>
    <row r="3" spans="1:7">
      <c r="F3" s="2" t="s">
        <v>1</v>
      </c>
      <c r="G3" s="3"/>
    </row>
    <row r="5" spans="1:7" ht="87.75" customHeight="1">
      <c r="A5" s="204" t="s">
        <v>101</v>
      </c>
      <c r="B5" s="204"/>
      <c r="C5" s="204"/>
      <c r="D5" s="204"/>
      <c r="E5" s="204"/>
      <c r="F5" s="204"/>
    </row>
    <row r="7" spans="1:7">
      <c r="F7" s="2" t="s">
        <v>50</v>
      </c>
    </row>
    <row r="8" spans="1:7" s="4" customFormat="1" ht="56.25" customHeight="1">
      <c r="A8" s="205" t="s">
        <v>2</v>
      </c>
      <c r="B8" s="206"/>
      <c r="C8" s="209" t="s">
        <v>3</v>
      </c>
      <c r="D8" s="211" t="s">
        <v>100</v>
      </c>
      <c r="E8" s="212"/>
      <c r="F8" s="213"/>
    </row>
    <row r="9" spans="1:7" s="4" customFormat="1" ht="34.5">
      <c r="A9" s="5" t="s">
        <v>4</v>
      </c>
      <c r="B9" s="6" t="s">
        <v>5</v>
      </c>
      <c r="C9" s="210"/>
      <c r="D9" s="7" t="s">
        <v>83</v>
      </c>
      <c r="E9" s="7" t="s">
        <v>74</v>
      </c>
      <c r="F9" s="7" t="s">
        <v>91</v>
      </c>
    </row>
    <row r="10" spans="1:7" s="4" customFormat="1">
      <c r="A10" s="25"/>
      <c r="B10" s="8"/>
      <c r="C10" s="9" t="s">
        <v>10</v>
      </c>
      <c r="D10" s="30">
        <f t="shared" ref="D10:E10" si="0">+D12+D26</f>
        <v>0</v>
      </c>
      <c r="E10" s="30">
        <f t="shared" si="0"/>
        <v>0</v>
      </c>
      <c r="F10" s="30">
        <f>+F12+F26</f>
        <v>0</v>
      </c>
    </row>
    <row r="11" spans="1:7" s="4" customFormat="1">
      <c r="A11" s="25"/>
      <c r="B11" s="8"/>
      <c r="C11" s="9" t="s">
        <v>18</v>
      </c>
      <c r="D11" s="11"/>
      <c r="E11" s="11"/>
      <c r="F11" s="11"/>
    </row>
    <row r="12" spans="1:7" s="4" customFormat="1">
      <c r="A12" s="27"/>
      <c r="B12" s="207" t="s">
        <v>35</v>
      </c>
      <c r="C12" s="208"/>
      <c r="D12" s="26">
        <f t="shared" ref="D12:E12" si="1">+D14</f>
        <v>284397.5</v>
      </c>
      <c r="E12" s="26">
        <f t="shared" si="1"/>
        <v>284397.5</v>
      </c>
      <c r="F12" s="26">
        <f>+F14</f>
        <v>284397.5</v>
      </c>
    </row>
    <row r="13" spans="1:7" s="4" customFormat="1">
      <c r="A13" s="198">
        <v>1212</v>
      </c>
      <c r="B13" s="202"/>
      <c r="C13" s="12" t="s">
        <v>12</v>
      </c>
      <c r="D13" s="28"/>
      <c r="E13" s="28"/>
      <c r="F13" s="28"/>
    </row>
    <row r="14" spans="1:7" s="4" customFormat="1">
      <c r="A14" s="199"/>
      <c r="B14" s="203"/>
      <c r="C14" s="10" t="s">
        <v>31</v>
      </c>
      <c r="D14" s="26">
        <f t="shared" ref="D14:E14" si="2">+D21</f>
        <v>284397.5</v>
      </c>
      <c r="E14" s="26">
        <f t="shared" si="2"/>
        <v>284397.5</v>
      </c>
      <c r="F14" s="26">
        <f>+F21</f>
        <v>284397.5</v>
      </c>
      <c r="G14" s="13"/>
    </row>
    <row r="15" spans="1:7" s="4" customFormat="1">
      <c r="A15" s="199"/>
      <c r="B15" s="203"/>
      <c r="C15" s="14" t="s">
        <v>13</v>
      </c>
      <c r="D15" s="14"/>
      <c r="E15" s="14"/>
      <c r="F15" s="28"/>
    </row>
    <row r="16" spans="1:7" s="4" customFormat="1">
      <c r="A16" s="199"/>
      <c r="B16" s="203"/>
      <c r="C16" s="15" t="s">
        <v>32</v>
      </c>
      <c r="D16" s="15"/>
      <c r="E16" s="15"/>
      <c r="F16" s="16"/>
    </row>
    <row r="17" spans="1:8" s="4" customFormat="1">
      <c r="A17" s="199"/>
      <c r="B17" s="203"/>
      <c r="C17" s="14" t="s">
        <v>14</v>
      </c>
      <c r="D17" s="14"/>
      <c r="E17" s="14"/>
      <c r="F17" s="16"/>
    </row>
    <row r="18" spans="1:8" s="4" customFormat="1" ht="34.5">
      <c r="A18" s="200"/>
      <c r="B18" s="203"/>
      <c r="C18" s="15" t="s">
        <v>33</v>
      </c>
      <c r="D18" s="15"/>
      <c r="E18" s="15"/>
      <c r="F18" s="16"/>
    </row>
    <row r="19" spans="1:8" s="4" customFormat="1">
      <c r="A19" s="29"/>
      <c r="B19" s="17"/>
      <c r="C19" s="18" t="s">
        <v>21</v>
      </c>
      <c r="D19" s="18"/>
      <c r="E19" s="18"/>
      <c r="F19" s="18"/>
    </row>
    <row r="20" spans="1:8" s="4" customFormat="1">
      <c r="A20" s="29"/>
      <c r="B20" s="201">
        <v>12029</v>
      </c>
      <c r="C20" s="14" t="s">
        <v>15</v>
      </c>
      <c r="D20" s="14"/>
      <c r="E20" s="14"/>
      <c r="F20" s="16"/>
    </row>
    <row r="21" spans="1:8" s="4" customFormat="1" ht="69">
      <c r="A21" s="29"/>
      <c r="B21" s="201"/>
      <c r="C21" s="125" t="s">
        <v>120</v>
      </c>
      <c r="D21" s="30">
        <f>+E21</f>
        <v>284397.5</v>
      </c>
      <c r="E21" s="30">
        <f>+F21</f>
        <v>284397.5</v>
      </c>
      <c r="F21" s="30">
        <f>+Հ2!I21</f>
        <v>284397.5</v>
      </c>
      <c r="G21" s="19"/>
    </row>
    <row r="22" spans="1:8" s="4" customFormat="1">
      <c r="A22" s="29"/>
      <c r="B22" s="201"/>
      <c r="C22" s="14" t="s">
        <v>16</v>
      </c>
      <c r="D22" s="14"/>
      <c r="E22" s="14"/>
      <c r="F22" s="16"/>
    </row>
    <row r="23" spans="1:8" s="4" customFormat="1" ht="69">
      <c r="A23" s="29"/>
      <c r="B23" s="201"/>
      <c r="C23" s="125" t="s">
        <v>121</v>
      </c>
      <c r="D23" s="15"/>
      <c r="E23" s="15"/>
      <c r="F23" s="16"/>
    </row>
    <row r="24" spans="1:8" s="4" customFormat="1">
      <c r="A24" s="29"/>
      <c r="B24" s="201"/>
      <c r="C24" s="14" t="s">
        <v>17</v>
      </c>
      <c r="D24" s="14"/>
      <c r="E24" s="14"/>
      <c r="F24" s="16"/>
    </row>
    <row r="25" spans="1:8" s="4" customFormat="1">
      <c r="A25" s="31"/>
      <c r="B25" s="201"/>
      <c r="C25" s="15" t="s">
        <v>34</v>
      </c>
      <c r="D25" s="15"/>
      <c r="E25" s="15"/>
      <c r="F25" s="16"/>
    </row>
    <row r="26" spans="1:8" s="4" customFormat="1">
      <c r="A26" s="27"/>
      <c r="B26" s="196" t="s">
        <v>52</v>
      </c>
      <c r="C26" s="197" t="s">
        <v>52</v>
      </c>
      <c r="D26" s="32">
        <f t="shared" ref="D26:E26" si="3">+D28</f>
        <v>-284397.5</v>
      </c>
      <c r="E26" s="32">
        <f t="shared" si="3"/>
        <v>-284397.5</v>
      </c>
      <c r="F26" s="32">
        <f>+F28</f>
        <v>-284397.5</v>
      </c>
    </row>
    <row r="27" spans="1:8">
      <c r="A27" s="198">
        <v>1139</v>
      </c>
      <c r="B27" s="198"/>
      <c r="C27" s="12" t="s">
        <v>12</v>
      </c>
      <c r="D27" s="32"/>
      <c r="E27" s="32"/>
      <c r="F27" s="32"/>
      <c r="G27" s="4"/>
      <c r="H27" s="4"/>
    </row>
    <row r="28" spans="1:8">
      <c r="A28" s="199"/>
      <c r="B28" s="199"/>
      <c r="C28" s="22" t="s">
        <v>53</v>
      </c>
      <c r="D28" s="32">
        <f t="shared" ref="D28:E28" si="4">+D34</f>
        <v>-284397.5</v>
      </c>
      <c r="E28" s="32">
        <f t="shared" si="4"/>
        <v>-284397.5</v>
      </c>
      <c r="F28" s="32">
        <f>+F34</f>
        <v>-284397.5</v>
      </c>
      <c r="G28" s="4"/>
      <c r="H28" s="4"/>
    </row>
    <row r="29" spans="1:8">
      <c r="A29" s="199"/>
      <c r="B29" s="199"/>
      <c r="C29" s="12" t="s">
        <v>13</v>
      </c>
      <c r="D29" s="12"/>
      <c r="E29" s="12"/>
      <c r="F29" s="32"/>
      <c r="G29" s="4"/>
      <c r="H29" s="4"/>
    </row>
    <row r="30" spans="1:8" ht="51.75">
      <c r="A30" s="199"/>
      <c r="B30" s="199"/>
      <c r="C30" s="22" t="s">
        <v>54</v>
      </c>
      <c r="D30" s="22"/>
      <c r="E30" s="22"/>
      <c r="F30" s="20"/>
      <c r="G30" s="4"/>
      <c r="H30" s="4"/>
    </row>
    <row r="31" spans="1:8">
      <c r="A31" s="199"/>
      <c r="B31" s="199"/>
      <c r="C31" s="12" t="s">
        <v>14</v>
      </c>
      <c r="D31" s="12"/>
      <c r="E31" s="12"/>
      <c r="F31" s="20"/>
      <c r="G31" s="4"/>
      <c r="H31" s="4"/>
    </row>
    <row r="32" spans="1:8" ht="34.5">
      <c r="A32" s="199"/>
      <c r="B32" s="200"/>
      <c r="C32" s="24" t="s">
        <v>55</v>
      </c>
      <c r="D32" s="24"/>
      <c r="E32" s="24"/>
      <c r="F32" s="20"/>
      <c r="G32" s="4"/>
      <c r="H32" s="4"/>
    </row>
    <row r="33" spans="1:8">
      <c r="A33" s="199"/>
      <c r="B33" s="198" t="s">
        <v>56</v>
      </c>
      <c r="C33" s="12" t="s">
        <v>15</v>
      </c>
      <c r="D33" s="12"/>
      <c r="E33" s="12"/>
      <c r="F33" s="16"/>
      <c r="G33" s="4"/>
      <c r="H33" s="4"/>
    </row>
    <row r="34" spans="1:8">
      <c r="A34" s="199"/>
      <c r="B34" s="199"/>
      <c r="C34" s="22" t="s">
        <v>53</v>
      </c>
      <c r="D34" s="32">
        <f t="shared" ref="D34:E34" si="5">-D21</f>
        <v>-284397.5</v>
      </c>
      <c r="E34" s="32">
        <f t="shared" si="5"/>
        <v>-284397.5</v>
      </c>
      <c r="F34" s="32">
        <f>-F21</f>
        <v>-284397.5</v>
      </c>
      <c r="G34" s="4"/>
      <c r="H34" s="4"/>
    </row>
    <row r="35" spans="1:8">
      <c r="A35" s="199"/>
      <c r="B35" s="199"/>
      <c r="C35" s="12" t="s">
        <v>16</v>
      </c>
      <c r="D35" s="12"/>
      <c r="E35" s="12"/>
      <c r="F35" s="21"/>
      <c r="G35" s="4"/>
      <c r="H35" s="4"/>
    </row>
    <row r="36" spans="1:8" ht="69">
      <c r="A36" s="199"/>
      <c r="B36" s="199"/>
      <c r="C36" s="22" t="s">
        <v>57</v>
      </c>
      <c r="D36" s="22"/>
      <c r="E36" s="22"/>
      <c r="F36" s="21"/>
      <c r="G36" s="4"/>
      <c r="H36" s="4"/>
    </row>
    <row r="37" spans="1:8">
      <c r="A37" s="199"/>
      <c r="B37" s="199"/>
      <c r="C37" s="12" t="s">
        <v>17</v>
      </c>
      <c r="D37" s="12"/>
      <c r="E37" s="12"/>
      <c r="F37" s="21"/>
      <c r="G37" s="4"/>
      <c r="H37" s="4"/>
    </row>
    <row r="38" spans="1:8">
      <c r="A38" s="200"/>
      <c r="B38" s="200"/>
      <c r="C38" s="22" t="s">
        <v>58</v>
      </c>
      <c r="D38" s="22"/>
      <c r="E38" s="22"/>
      <c r="F38" s="23"/>
      <c r="G38" s="4"/>
      <c r="H38" s="4"/>
    </row>
    <row r="39" spans="1:8">
      <c r="G39" s="4"/>
      <c r="H39" s="4"/>
    </row>
    <row r="40" spans="1:8">
      <c r="G40" s="4"/>
      <c r="H40" s="4"/>
    </row>
    <row r="41" spans="1:8" s="44" customFormat="1"/>
    <row r="42" spans="1:8" s="76" customFormat="1" ht="15" customHeight="1">
      <c r="A42" s="74" t="s">
        <v>153</v>
      </c>
      <c r="B42" s="75"/>
      <c r="C42" s="75"/>
      <c r="D42" s="75"/>
      <c r="E42" s="74"/>
    </row>
    <row r="43" spans="1:8" s="76" customFormat="1" ht="15" customHeight="1">
      <c r="A43" s="74" t="s">
        <v>154</v>
      </c>
      <c r="B43" s="74"/>
      <c r="C43" s="74"/>
      <c r="D43" s="74"/>
      <c r="E43" s="74"/>
    </row>
    <row r="44" spans="1:8" s="44" customFormat="1">
      <c r="B44" s="195" t="s">
        <v>155</v>
      </c>
      <c r="C44" s="195"/>
      <c r="D44" s="195"/>
      <c r="E44" s="195"/>
      <c r="F44" s="195"/>
    </row>
    <row r="45" spans="1:8" s="44" customFormat="1"/>
  </sheetData>
  <mergeCells count="13">
    <mergeCell ref="B20:B25"/>
    <mergeCell ref="A13:A18"/>
    <mergeCell ref="B13:B18"/>
    <mergeCell ref="A5:F5"/>
    <mergeCell ref="A8:B8"/>
    <mergeCell ref="B12:C12"/>
    <mergeCell ref="C8:C9"/>
    <mergeCell ref="D8:F8"/>
    <mergeCell ref="B44:F44"/>
    <mergeCell ref="B26:C26"/>
    <mergeCell ref="A27:A38"/>
    <mergeCell ref="B27:B32"/>
    <mergeCell ref="B33:B38"/>
  </mergeCells>
  <pageMargins left="0" right="0" top="0.19685039370078741" bottom="0.19685039370078741" header="0.31496062992125984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4"/>
  <sheetViews>
    <sheetView topLeftCell="B47" zoomScaleNormal="100" zoomScaleSheetLayoutView="100" workbookViewId="0">
      <selection activeCell="G56" sqref="G56"/>
    </sheetView>
  </sheetViews>
  <sheetFormatPr defaultRowHeight="17.25"/>
  <cols>
    <col min="1" max="1" width="8.5703125" style="1" bestFit="1" customWidth="1"/>
    <col min="2" max="2" width="7.85546875" style="1" customWidth="1"/>
    <col min="3" max="3" width="7.140625" style="1" customWidth="1"/>
    <col min="4" max="4" width="10.140625" style="1" bestFit="1" customWidth="1"/>
    <col min="5" max="5" width="14.7109375" style="1" bestFit="1" customWidth="1"/>
    <col min="6" max="6" width="60.7109375" style="1" customWidth="1"/>
    <col min="7" max="9" width="17.7109375" style="1" customWidth="1"/>
    <col min="10" max="10" width="9.140625" style="1"/>
    <col min="11" max="11" width="9.42578125" style="1" customWidth="1"/>
    <col min="12" max="16384" width="9.140625" style="1"/>
  </cols>
  <sheetData>
    <row r="1" spans="1:9">
      <c r="I1" s="2" t="s">
        <v>24</v>
      </c>
    </row>
    <row r="2" spans="1:9">
      <c r="I2" s="2" t="s">
        <v>102</v>
      </c>
    </row>
    <row r="3" spans="1:9">
      <c r="I3" s="2" t="s">
        <v>1</v>
      </c>
    </row>
    <row r="5" spans="1:9" ht="39" customHeight="1">
      <c r="A5" s="214" t="s">
        <v>162</v>
      </c>
      <c r="B5" s="214"/>
      <c r="C5" s="214"/>
      <c r="D5" s="214"/>
      <c r="E5" s="214"/>
      <c r="F5" s="214"/>
      <c r="G5" s="214"/>
      <c r="H5" s="214"/>
      <c r="I5" s="214"/>
    </row>
    <row r="7" spans="1:9">
      <c r="I7" s="2" t="s">
        <v>50</v>
      </c>
    </row>
    <row r="8" spans="1:9" s="4" customFormat="1" ht="57.75" customHeight="1">
      <c r="A8" s="201" t="s">
        <v>11</v>
      </c>
      <c r="B8" s="201"/>
      <c r="C8" s="201"/>
      <c r="D8" s="201" t="s">
        <v>2</v>
      </c>
      <c r="E8" s="201"/>
      <c r="F8" s="201" t="s">
        <v>6</v>
      </c>
      <c r="G8" s="211" t="s">
        <v>100</v>
      </c>
      <c r="H8" s="212"/>
      <c r="I8" s="213"/>
    </row>
    <row r="9" spans="1:9" s="4" customFormat="1" ht="42" customHeight="1">
      <c r="A9" s="33" t="s">
        <v>119</v>
      </c>
      <c r="B9" s="33" t="s">
        <v>118</v>
      </c>
      <c r="C9" s="33" t="s">
        <v>117</v>
      </c>
      <c r="D9" s="33" t="s">
        <v>92</v>
      </c>
      <c r="E9" s="33" t="s">
        <v>93</v>
      </c>
      <c r="F9" s="201"/>
      <c r="G9" s="7" t="s">
        <v>83</v>
      </c>
      <c r="H9" s="7" t="s">
        <v>74</v>
      </c>
      <c r="I9" s="7" t="s">
        <v>91</v>
      </c>
    </row>
    <row r="10" spans="1:9" s="4" customFormat="1">
      <c r="A10" s="34"/>
      <c r="B10" s="34"/>
      <c r="C10" s="34"/>
      <c r="D10" s="7"/>
      <c r="E10" s="7"/>
      <c r="F10" s="144" t="s">
        <v>10</v>
      </c>
      <c r="G10" s="36">
        <f t="shared" ref="G10:H10" si="0">+G12+G39</f>
        <v>0</v>
      </c>
      <c r="H10" s="36">
        <f t="shared" si="0"/>
        <v>0</v>
      </c>
      <c r="I10" s="36">
        <f>+I12+I39</f>
        <v>0</v>
      </c>
    </row>
    <row r="11" spans="1:9" s="4" customFormat="1">
      <c r="A11" s="34"/>
      <c r="B11" s="34"/>
      <c r="C11" s="34"/>
      <c r="D11" s="7"/>
      <c r="E11" s="7"/>
      <c r="F11" s="144" t="s">
        <v>18</v>
      </c>
      <c r="G11" s="36"/>
      <c r="H11" s="36"/>
      <c r="I11" s="36"/>
    </row>
    <row r="12" spans="1:9" s="4" customFormat="1" ht="34.5">
      <c r="A12" s="34"/>
      <c r="B12" s="34"/>
      <c r="C12" s="34"/>
      <c r="D12" s="7"/>
      <c r="E12" s="7"/>
      <c r="F12" s="144" t="s">
        <v>35</v>
      </c>
      <c r="G12" s="36">
        <f t="shared" ref="G12:H12" si="1">+G13</f>
        <v>284397.5</v>
      </c>
      <c r="H12" s="36">
        <f t="shared" si="1"/>
        <v>284397.5</v>
      </c>
      <c r="I12" s="36">
        <f t="shared" ref="I12" si="2">+I13</f>
        <v>284397.5</v>
      </c>
    </row>
    <row r="13" spans="1:9" s="4" customFormat="1" ht="34.5">
      <c r="A13" s="154" t="s">
        <v>28</v>
      </c>
      <c r="B13" s="155"/>
      <c r="C13" s="155"/>
      <c r="D13" s="156"/>
      <c r="E13" s="157"/>
      <c r="F13" s="145" t="s">
        <v>27</v>
      </c>
      <c r="G13" s="36">
        <f t="shared" ref="G13:H13" si="3">G15</f>
        <v>284397.5</v>
      </c>
      <c r="H13" s="36">
        <f t="shared" si="3"/>
        <v>284397.5</v>
      </c>
      <c r="I13" s="36">
        <f t="shared" ref="I13" si="4">I15</f>
        <v>284397.5</v>
      </c>
    </row>
    <row r="14" spans="1:9" s="4" customFormat="1">
      <c r="A14" s="154"/>
      <c r="B14" s="155"/>
      <c r="C14" s="155"/>
      <c r="D14" s="156"/>
      <c r="E14" s="157"/>
      <c r="F14" s="144" t="s">
        <v>7</v>
      </c>
      <c r="G14" s="36"/>
      <c r="H14" s="36"/>
      <c r="I14" s="36"/>
    </row>
    <row r="15" spans="1:9" s="4" customFormat="1" ht="34.5">
      <c r="A15" s="154"/>
      <c r="B15" s="154" t="s">
        <v>19</v>
      </c>
      <c r="C15" s="155"/>
      <c r="D15" s="156"/>
      <c r="E15" s="157"/>
      <c r="F15" s="145" t="s">
        <v>29</v>
      </c>
      <c r="G15" s="36">
        <f t="shared" ref="G15:H15" si="5">G17</f>
        <v>284397.5</v>
      </c>
      <c r="H15" s="36">
        <f t="shared" si="5"/>
        <v>284397.5</v>
      </c>
      <c r="I15" s="36">
        <f t="shared" ref="I15" si="6">I17</f>
        <v>284397.5</v>
      </c>
    </row>
    <row r="16" spans="1:9" s="4" customFormat="1">
      <c r="A16" s="154"/>
      <c r="B16" s="154"/>
      <c r="C16" s="155"/>
      <c r="D16" s="156"/>
      <c r="E16" s="157"/>
      <c r="F16" s="144" t="s">
        <v>7</v>
      </c>
      <c r="G16" s="36"/>
      <c r="H16" s="36"/>
      <c r="I16" s="36"/>
    </row>
    <row r="17" spans="1:9" s="4" customFormat="1" ht="34.5">
      <c r="A17" s="154"/>
      <c r="B17" s="154"/>
      <c r="C17" s="154" t="s">
        <v>28</v>
      </c>
      <c r="D17" s="41"/>
      <c r="E17" s="157"/>
      <c r="F17" s="144" t="s">
        <v>29</v>
      </c>
      <c r="G17" s="36">
        <f t="shared" ref="G17:H17" si="7">+G19</f>
        <v>284397.5</v>
      </c>
      <c r="H17" s="36">
        <f t="shared" si="7"/>
        <v>284397.5</v>
      </c>
      <c r="I17" s="36">
        <f>+I19</f>
        <v>284397.5</v>
      </c>
    </row>
    <row r="18" spans="1:9" s="4" customFormat="1">
      <c r="A18" s="154"/>
      <c r="B18" s="154"/>
      <c r="C18" s="154"/>
      <c r="D18" s="41"/>
      <c r="E18" s="157"/>
      <c r="F18" s="144" t="s">
        <v>7</v>
      </c>
      <c r="G18" s="36"/>
      <c r="H18" s="36"/>
      <c r="I18" s="36"/>
    </row>
    <row r="19" spans="1:9" s="4" customFormat="1" ht="34.5">
      <c r="A19" s="154"/>
      <c r="B19" s="154"/>
      <c r="C19" s="154"/>
      <c r="D19" s="41"/>
      <c r="E19" s="157"/>
      <c r="F19" s="144" t="s">
        <v>30</v>
      </c>
      <c r="G19" s="36">
        <f t="shared" ref="G19:H19" si="8">+G21</f>
        <v>284397.5</v>
      </c>
      <c r="H19" s="36">
        <f t="shared" si="8"/>
        <v>284397.5</v>
      </c>
      <c r="I19" s="36">
        <f>+I21</f>
        <v>284397.5</v>
      </c>
    </row>
    <row r="20" spans="1:9" s="4" customFormat="1">
      <c r="A20" s="154"/>
      <c r="B20" s="154"/>
      <c r="C20" s="154"/>
      <c r="D20" s="41"/>
      <c r="E20" s="157"/>
      <c r="F20" s="144" t="s">
        <v>7</v>
      </c>
      <c r="G20" s="36"/>
      <c r="H20" s="36"/>
      <c r="I20" s="36"/>
    </row>
    <row r="21" spans="1:9" s="4" customFormat="1" ht="17.25" customHeight="1">
      <c r="A21" s="154"/>
      <c r="B21" s="154"/>
      <c r="C21" s="154"/>
      <c r="D21" s="157">
        <v>1212</v>
      </c>
      <c r="E21" s="34"/>
      <c r="F21" s="147" t="s">
        <v>26</v>
      </c>
      <c r="G21" s="36">
        <f t="shared" ref="G21:H21" si="9">+G23</f>
        <v>284397.5</v>
      </c>
      <c r="H21" s="36">
        <f t="shared" si="9"/>
        <v>284397.5</v>
      </c>
      <c r="I21" s="36">
        <f>+I23</f>
        <v>284397.5</v>
      </c>
    </row>
    <row r="22" spans="1:9" s="4" customFormat="1">
      <c r="A22" s="154"/>
      <c r="B22" s="154"/>
      <c r="C22" s="154"/>
      <c r="D22" s="157"/>
      <c r="E22" s="69"/>
      <c r="F22" s="144" t="s">
        <v>7</v>
      </c>
      <c r="G22" s="36"/>
      <c r="H22" s="36"/>
      <c r="I22" s="36"/>
    </row>
    <row r="23" spans="1:9" s="4" customFormat="1" ht="69">
      <c r="A23" s="154"/>
      <c r="B23" s="154"/>
      <c r="C23" s="154"/>
      <c r="D23" s="157"/>
      <c r="E23" s="69">
        <v>12029</v>
      </c>
      <c r="F23" s="148" t="str">
        <f>+Հ1!C21</f>
        <v>Լաչինի միջանցքի արգելափակման հետևանքով Հայաստանի Հանրապետությունում Լեռնային Ղարաբաղի քաղաքացիներին կացարան տրամադրած կազմակերպություններին աջակցության տրամադրում</v>
      </c>
      <c r="G23" s="36">
        <f t="shared" ref="G23:H23" si="10">G32+G25</f>
        <v>284397.5</v>
      </c>
      <c r="H23" s="36">
        <f t="shared" si="10"/>
        <v>284397.5</v>
      </c>
      <c r="I23" s="36">
        <f>I32+I25</f>
        <v>284397.5</v>
      </c>
    </row>
    <row r="24" spans="1:9">
      <c r="A24" s="154"/>
      <c r="B24" s="154"/>
      <c r="C24" s="154"/>
      <c r="D24" s="157"/>
      <c r="E24" s="157"/>
      <c r="F24" s="149" t="s">
        <v>22</v>
      </c>
      <c r="G24" s="36"/>
      <c r="H24" s="36"/>
      <c r="I24" s="36"/>
    </row>
    <row r="25" spans="1:9" s="35" customFormat="1" ht="34.5">
      <c r="A25" s="154"/>
      <c r="B25" s="154"/>
      <c r="C25" s="154"/>
      <c r="D25" s="157"/>
      <c r="E25" s="157"/>
      <c r="F25" s="150" t="s">
        <v>35</v>
      </c>
      <c r="G25" s="36">
        <f t="shared" ref="G25:H25" si="11">G27</f>
        <v>46442</v>
      </c>
      <c r="H25" s="36">
        <f t="shared" si="11"/>
        <v>46442</v>
      </c>
      <c r="I25" s="36">
        <f t="shared" ref="I25" si="12">I27</f>
        <v>46442</v>
      </c>
    </row>
    <row r="26" spans="1:9" ht="34.5">
      <c r="A26" s="154"/>
      <c r="B26" s="154"/>
      <c r="C26" s="154"/>
      <c r="D26" s="157"/>
      <c r="E26" s="157"/>
      <c r="F26" s="149" t="s">
        <v>25</v>
      </c>
      <c r="G26" s="36"/>
      <c r="H26" s="36"/>
      <c r="I26" s="36"/>
    </row>
    <row r="27" spans="1:9">
      <c r="A27" s="154"/>
      <c r="B27" s="154"/>
      <c r="C27" s="154"/>
      <c r="D27" s="157"/>
      <c r="E27" s="157"/>
      <c r="F27" s="144" t="s">
        <v>8</v>
      </c>
      <c r="G27" s="36">
        <f t="shared" ref="G27:H27" si="13">+G28</f>
        <v>46442</v>
      </c>
      <c r="H27" s="36">
        <f t="shared" si="13"/>
        <v>46442</v>
      </c>
      <c r="I27" s="36">
        <f>+I28</f>
        <v>46442</v>
      </c>
    </row>
    <row r="28" spans="1:9">
      <c r="A28" s="154"/>
      <c r="B28" s="154"/>
      <c r="C28" s="154"/>
      <c r="D28" s="157"/>
      <c r="E28" s="157"/>
      <c r="F28" s="144" t="s">
        <v>9</v>
      </c>
      <c r="G28" s="36">
        <f t="shared" ref="G28:H30" si="14">G29</f>
        <v>46442</v>
      </c>
      <c r="H28" s="36">
        <f t="shared" si="14"/>
        <v>46442</v>
      </c>
      <c r="I28" s="36">
        <f t="shared" ref="I28:I30" si="15">I29</f>
        <v>46442</v>
      </c>
    </row>
    <row r="29" spans="1:9">
      <c r="A29" s="154"/>
      <c r="B29" s="154"/>
      <c r="C29" s="154"/>
      <c r="D29" s="157"/>
      <c r="E29" s="157"/>
      <c r="F29" s="144" t="s">
        <v>84</v>
      </c>
      <c r="G29" s="36">
        <f t="shared" si="14"/>
        <v>46442</v>
      </c>
      <c r="H29" s="36">
        <f t="shared" si="14"/>
        <v>46442</v>
      </c>
      <c r="I29" s="36">
        <f t="shared" si="15"/>
        <v>46442</v>
      </c>
    </row>
    <row r="30" spans="1:9" ht="36.75" customHeight="1">
      <c r="A30" s="154"/>
      <c r="B30" s="154"/>
      <c r="C30" s="154"/>
      <c r="D30" s="157"/>
      <c r="E30" s="157"/>
      <c r="F30" s="144" t="s">
        <v>85</v>
      </c>
      <c r="G30" s="36">
        <f t="shared" si="14"/>
        <v>46442</v>
      </c>
      <c r="H30" s="36">
        <f t="shared" si="14"/>
        <v>46442</v>
      </c>
      <c r="I30" s="36">
        <f t="shared" si="15"/>
        <v>46442</v>
      </c>
    </row>
    <row r="31" spans="1:9" ht="23.25" customHeight="1">
      <c r="A31" s="154"/>
      <c r="B31" s="154"/>
      <c r="C31" s="154"/>
      <c r="D31" s="157"/>
      <c r="E31" s="157"/>
      <c r="F31" s="144" t="s">
        <v>88</v>
      </c>
      <c r="G31" s="36">
        <v>46442</v>
      </c>
      <c r="H31" s="166">
        <v>46442</v>
      </c>
      <c r="I31" s="166">
        <v>46442</v>
      </c>
    </row>
    <row r="32" spans="1:9" s="35" customFormat="1" ht="21" customHeight="1">
      <c r="A32" s="154"/>
      <c r="B32" s="154"/>
      <c r="C32" s="154"/>
      <c r="D32" s="157"/>
      <c r="E32" s="157"/>
      <c r="F32" s="150" t="s">
        <v>87</v>
      </c>
      <c r="G32" s="36">
        <f t="shared" ref="G32:H32" si="16">G34</f>
        <v>237955.5</v>
      </c>
      <c r="H32" s="36">
        <f t="shared" si="16"/>
        <v>237955.5</v>
      </c>
      <c r="I32" s="36">
        <f t="shared" ref="I32" si="17">I34</f>
        <v>237955.5</v>
      </c>
    </row>
    <row r="33" spans="1:11" ht="34.5">
      <c r="A33" s="154"/>
      <c r="B33" s="154"/>
      <c r="C33" s="154"/>
      <c r="D33" s="157"/>
      <c r="E33" s="157"/>
      <c r="F33" s="149" t="s">
        <v>20</v>
      </c>
      <c r="G33" s="36"/>
      <c r="H33" s="36"/>
      <c r="I33" s="36"/>
    </row>
    <row r="34" spans="1:11">
      <c r="A34" s="154"/>
      <c r="B34" s="154"/>
      <c r="C34" s="154"/>
      <c r="D34" s="157"/>
      <c r="E34" s="157"/>
      <c r="F34" s="144" t="s">
        <v>8</v>
      </c>
      <c r="G34" s="36">
        <f t="shared" ref="G34:H34" si="18">+G35</f>
        <v>237955.5</v>
      </c>
      <c r="H34" s="36">
        <f t="shared" si="18"/>
        <v>237955.5</v>
      </c>
      <c r="I34" s="36">
        <f>+I35</f>
        <v>237955.5</v>
      </c>
    </row>
    <row r="35" spans="1:11">
      <c r="A35" s="154"/>
      <c r="B35" s="154"/>
      <c r="C35" s="154"/>
      <c r="D35" s="157"/>
      <c r="E35" s="157"/>
      <c r="F35" s="144" t="s">
        <v>9</v>
      </c>
      <c r="G35" s="36">
        <f t="shared" ref="G35:H37" si="19">G36</f>
        <v>237955.5</v>
      </c>
      <c r="H35" s="36">
        <f t="shared" si="19"/>
        <v>237955.5</v>
      </c>
      <c r="I35" s="36">
        <f t="shared" ref="I35:I37" si="20">I36</f>
        <v>237955.5</v>
      </c>
    </row>
    <row r="36" spans="1:11" ht="36" customHeight="1">
      <c r="A36" s="154"/>
      <c r="B36" s="154"/>
      <c r="C36" s="154"/>
      <c r="D36" s="157"/>
      <c r="E36" s="157"/>
      <c r="F36" s="144" t="s">
        <v>124</v>
      </c>
      <c r="G36" s="36">
        <f t="shared" si="19"/>
        <v>237955.5</v>
      </c>
      <c r="H36" s="36">
        <f t="shared" si="19"/>
        <v>237955.5</v>
      </c>
      <c r="I36" s="36">
        <f t="shared" si="20"/>
        <v>237955.5</v>
      </c>
    </row>
    <row r="37" spans="1:11" ht="24.75" customHeight="1">
      <c r="A37" s="154"/>
      <c r="B37" s="154"/>
      <c r="C37" s="154"/>
      <c r="D37" s="157"/>
      <c r="E37" s="157"/>
      <c r="F37" s="144" t="s">
        <v>125</v>
      </c>
      <c r="G37" s="36">
        <f t="shared" si="19"/>
        <v>237955.5</v>
      </c>
      <c r="H37" s="36">
        <f t="shared" si="19"/>
        <v>237955.5</v>
      </c>
      <c r="I37" s="36">
        <f t="shared" si="20"/>
        <v>237955.5</v>
      </c>
    </row>
    <row r="38" spans="1:11" ht="21.75" customHeight="1">
      <c r="A38" s="154"/>
      <c r="B38" s="154"/>
      <c r="C38" s="154"/>
      <c r="D38" s="157"/>
      <c r="E38" s="157"/>
      <c r="F38" s="151" t="s">
        <v>126</v>
      </c>
      <c r="G38" s="166">
        <v>237955.5</v>
      </c>
      <c r="H38" s="166">
        <v>237955.5</v>
      </c>
      <c r="I38" s="166">
        <v>237955.5</v>
      </c>
    </row>
    <row r="39" spans="1:11" s="37" customFormat="1">
      <c r="A39" s="40"/>
      <c r="B39" s="40"/>
      <c r="C39" s="40"/>
      <c r="D39" s="40"/>
      <c r="E39" s="42"/>
      <c r="F39" s="152" t="s">
        <v>52</v>
      </c>
      <c r="G39" s="36">
        <f t="shared" ref="G39:H39" si="21">+G40</f>
        <v>-284397.5</v>
      </c>
      <c r="H39" s="36">
        <f t="shared" si="21"/>
        <v>-284397.5</v>
      </c>
      <c r="I39" s="36">
        <f>+I40</f>
        <v>-284397.5</v>
      </c>
      <c r="J39" s="1"/>
      <c r="K39" s="1"/>
    </row>
    <row r="40" spans="1:11" ht="34.5">
      <c r="A40" s="40" t="s">
        <v>65</v>
      </c>
      <c r="B40" s="40"/>
      <c r="C40" s="40"/>
      <c r="D40" s="40"/>
      <c r="E40" s="42"/>
      <c r="F40" s="145" t="s">
        <v>59</v>
      </c>
      <c r="G40" s="36">
        <f t="shared" ref="G40:H40" si="22">+G42</f>
        <v>-284397.5</v>
      </c>
      <c r="H40" s="36">
        <f t="shared" si="22"/>
        <v>-284397.5</v>
      </c>
      <c r="I40" s="36">
        <f t="shared" ref="I40" si="23">+I42</f>
        <v>-284397.5</v>
      </c>
    </row>
    <row r="41" spans="1:11">
      <c r="A41" s="40"/>
      <c r="B41" s="40"/>
      <c r="C41" s="40"/>
      <c r="D41" s="40"/>
      <c r="E41" s="40"/>
      <c r="F41" s="144" t="s">
        <v>7</v>
      </c>
      <c r="G41" s="36"/>
      <c r="H41" s="36"/>
      <c r="I41" s="36"/>
    </row>
    <row r="42" spans="1:11" ht="34.5">
      <c r="A42" s="40"/>
      <c r="B42" s="40" t="s">
        <v>66</v>
      </c>
      <c r="C42" s="40"/>
      <c r="D42" s="40"/>
      <c r="E42" s="40"/>
      <c r="F42" s="145" t="s">
        <v>60</v>
      </c>
      <c r="G42" s="36">
        <f t="shared" ref="G42:H42" si="24">+G44</f>
        <v>-284397.5</v>
      </c>
      <c r="H42" s="36">
        <f t="shared" si="24"/>
        <v>-284397.5</v>
      </c>
      <c r="I42" s="36">
        <f t="shared" ref="I42" si="25">+I44</f>
        <v>-284397.5</v>
      </c>
    </row>
    <row r="43" spans="1:11">
      <c r="A43" s="40"/>
      <c r="B43" s="40"/>
      <c r="C43" s="40"/>
      <c r="D43" s="40"/>
      <c r="E43" s="40"/>
      <c r="F43" s="144" t="s">
        <v>7</v>
      </c>
      <c r="G43" s="36"/>
      <c r="H43" s="36"/>
      <c r="I43" s="36"/>
    </row>
    <row r="44" spans="1:11">
      <c r="A44" s="40"/>
      <c r="B44" s="40"/>
      <c r="C44" s="40" t="s">
        <v>66</v>
      </c>
      <c r="D44" s="40"/>
      <c r="E44" s="40"/>
      <c r="F44" s="144" t="s">
        <v>53</v>
      </c>
      <c r="G44" s="36">
        <f t="shared" ref="G44:H44" si="26">+G57+G58</f>
        <v>-284397.5</v>
      </c>
      <c r="H44" s="36">
        <f t="shared" si="26"/>
        <v>-284397.5</v>
      </c>
      <c r="I44" s="36">
        <f>+I57+I58</f>
        <v>-284397.5</v>
      </c>
    </row>
    <row r="45" spans="1:11">
      <c r="A45" s="40"/>
      <c r="B45" s="40"/>
      <c r="C45" s="40"/>
      <c r="D45" s="40"/>
      <c r="E45" s="40"/>
      <c r="F45" s="144" t="s">
        <v>7</v>
      </c>
      <c r="G45" s="36"/>
      <c r="H45" s="36"/>
      <c r="I45" s="36"/>
    </row>
    <row r="46" spans="1:11">
      <c r="A46" s="40"/>
      <c r="B46" s="40"/>
      <c r="C46" s="40"/>
      <c r="D46" s="40"/>
      <c r="E46" s="40"/>
      <c r="F46" s="144" t="s">
        <v>61</v>
      </c>
      <c r="G46" s="36">
        <f t="shared" ref="G46:H46" si="27">+G48</f>
        <v>-284397.5</v>
      </c>
      <c r="H46" s="36">
        <f t="shared" si="27"/>
        <v>-284397.5</v>
      </c>
      <c r="I46" s="36">
        <f t="shared" ref="I46" si="28">+I48</f>
        <v>-284397.5</v>
      </c>
    </row>
    <row r="47" spans="1:11">
      <c r="A47" s="40"/>
      <c r="B47" s="40"/>
      <c r="C47" s="40"/>
      <c r="D47" s="40"/>
      <c r="E47" s="40"/>
      <c r="F47" s="144" t="s">
        <v>7</v>
      </c>
      <c r="G47" s="36"/>
      <c r="H47" s="36"/>
      <c r="I47" s="36"/>
    </row>
    <row r="48" spans="1:11" ht="17.25" customHeight="1">
      <c r="A48" s="40"/>
      <c r="B48" s="40"/>
      <c r="C48" s="40"/>
      <c r="D48" s="40" t="s">
        <v>67</v>
      </c>
      <c r="E48" s="41"/>
      <c r="F48" s="146" t="s">
        <v>53</v>
      </c>
      <c r="G48" s="36">
        <f t="shared" ref="G48:H48" si="29">+G57+G58</f>
        <v>-284397.5</v>
      </c>
      <c r="H48" s="36">
        <f t="shared" si="29"/>
        <v>-284397.5</v>
      </c>
      <c r="I48" s="36">
        <f>+I57+I58</f>
        <v>-284397.5</v>
      </c>
    </row>
    <row r="49" spans="1:9">
      <c r="A49" s="40"/>
      <c r="B49" s="40"/>
      <c r="C49" s="40"/>
      <c r="D49" s="40"/>
      <c r="E49" s="41"/>
      <c r="F49" s="153" t="s">
        <v>7</v>
      </c>
      <c r="G49" s="36"/>
      <c r="H49" s="36"/>
      <c r="I49" s="36"/>
    </row>
    <row r="50" spans="1:9">
      <c r="A50" s="40"/>
      <c r="B50" s="40"/>
      <c r="C50" s="40"/>
      <c r="D50" s="40"/>
      <c r="E50" s="42">
        <v>11001</v>
      </c>
      <c r="F50" s="144" t="s">
        <v>53</v>
      </c>
      <c r="G50" s="36">
        <f t="shared" ref="G50:H50" si="30">+G52</f>
        <v>-284397.5</v>
      </c>
      <c r="H50" s="36">
        <f t="shared" si="30"/>
        <v>-284397.5</v>
      </c>
      <c r="I50" s="36">
        <f>+I52</f>
        <v>-284397.5</v>
      </c>
    </row>
    <row r="51" spans="1:9">
      <c r="A51" s="40"/>
      <c r="B51" s="40"/>
      <c r="C51" s="40"/>
      <c r="D51" s="40"/>
      <c r="E51" s="40"/>
      <c r="F51" s="149" t="s">
        <v>22</v>
      </c>
      <c r="G51" s="36"/>
      <c r="H51" s="36"/>
      <c r="I51" s="36"/>
    </row>
    <row r="52" spans="1:9">
      <c r="A52" s="40"/>
      <c r="B52" s="40"/>
      <c r="C52" s="40"/>
      <c r="D52" s="40"/>
      <c r="E52" s="40"/>
      <c r="F52" s="150" t="s">
        <v>61</v>
      </c>
      <c r="G52" s="36">
        <f t="shared" ref="G52:H52" si="31">+G54</f>
        <v>-284397.5</v>
      </c>
      <c r="H52" s="36">
        <f t="shared" si="31"/>
        <v>-284397.5</v>
      </c>
      <c r="I52" s="36">
        <f t="shared" ref="I52" si="32">+I54</f>
        <v>-284397.5</v>
      </c>
    </row>
    <row r="53" spans="1:9" ht="34.5">
      <c r="A53" s="40"/>
      <c r="B53" s="40"/>
      <c r="C53" s="40"/>
      <c r="D53" s="40"/>
      <c r="E53" s="40"/>
      <c r="F53" s="149" t="s">
        <v>25</v>
      </c>
      <c r="G53" s="36"/>
      <c r="H53" s="36"/>
      <c r="I53" s="36"/>
    </row>
    <row r="54" spans="1:9">
      <c r="A54" s="40"/>
      <c r="B54" s="40"/>
      <c r="C54" s="40"/>
      <c r="D54" s="40"/>
      <c r="E54" s="40"/>
      <c r="F54" s="149" t="s">
        <v>8</v>
      </c>
      <c r="G54" s="36">
        <f t="shared" ref="G54:H56" si="33">+G55</f>
        <v>-284397.5</v>
      </c>
      <c r="H54" s="36">
        <f t="shared" si="33"/>
        <v>-284397.5</v>
      </c>
      <c r="I54" s="36">
        <f t="shared" ref="I54:I55" si="34">+I55</f>
        <v>-284397.5</v>
      </c>
    </row>
    <row r="55" spans="1:9">
      <c r="A55" s="40"/>
      <c r="B55" s="40"/>
      <c r="C55" s="40"/>
      <c r="D55" s="40"/>
      <c r="E55" s="40"/>
      <c r="F55" s="149" t="s">
        <v>9</v>
      </c>
      <c r="G55" s="36">
        <f t="shared" si="33"/>
        <v>-284397.5</v>
      </c>
      <c r="H55" s="36">
        <f t="shared" si="33"/>
        <v>-284397.5</v>
      </c>
      <c r="I55" s="36">
        <f t="shared" si="34"/>
        <v>-284397.5</v>
      </c>
    </row>
    <row r="56" spans="1:9">
      <c r="A56" s="40"/>
      <c r="B56" s="40"/>
      <c r="C56" s="40"/>
      <c r="D56" s="40"/>
      <c r="E56" s="40"/>
      <c r="F56" s="149" t="s">
        <v>63</v>
      </c>
      <c r="G56" s="36">
        <f t="shared" si="33"/>
        <v>-284397.5</v>
      </c>
      <c r="H56" s="36">
        <f t="shared" si="33"/>
        <v>-284397.5</v>
      </c>
      <c r="I56" s="36">
        <f>+I57</f>
        <v>-284397.5</v>
      </c>
    </row>
    <row r="57" spans="1:9">
      <c r="A57" s="40"/>
      <c r="B57" s="40"/>
      <c r="C57" s="40"/>
      <c r="D57" s="40"/>
      <c r="E57" s="40"/>
      <c r="F57" s="144" t="s">
        <v>64</v>
      </c>
      <c r="G57" s="36">
        <f t="shared" ref="G57" si="35">-G38-G31</f>
        <v>-284397.5</v>
      </c>
      <c r="H57" s="36">
        <f>-H38-H31</f>
        <v>-284397.5</v>
      </c>
      <c r="I57" s="36">
        <f>+Հ1!F34</f>
        <v>-284397.5</v>
      </c>
    </row>
    <row r="60" spans="1:9" s="44" customFormat="1"/>
    <row r="61" spans="1:9" s="76" customFormat="1" ht="15" customHeight="1">
      <c r="A61" s="74" t="s">
        <v>153</v>
      </c>
      <c r="B61" s="75"/>
      <c r="C61" s="75"/>
      <c r="D61" s="75"/>
      <c r="E61" s="75"/>
      <c r="F61" s="74"/>
    </row>
    <row r="62" spans="1:9" s="76" customFormat="1" ht="15" customHeight="1">
      <c r="A62" s="74" t="s">
        <v>154</v>
      </c>
      <c r="B62" s="74"/>
      <c r="C62" s="74"/>
      <c r="D62" s="74"/>
      <c r="E62" s="74"/>
      <c r="F62" s="74"/>
    </row>
    <row r="63" spans="1:9" s="44" customFormat="1">
      <c r="B63" s="195" t="s">
        <v>155</v>
      </c>
      <c r="C63" s="195"/>
      <c r="D63" s="195"/>
      <c r="E63" s="195"/>
      <c r="F63" s="195"/>
    </row>
    <row r="64" spans="1:9" s="44" customFormat="1"/>
  </sheetData>
  <mergeCells count="6">
    <mergeCell ref="B63:F63"/>
    <mergeCell ref="A5:I5"/>
    <mergeCell ref="A8:C8"/>
    <mergeCell ref="D8:E8"/>
    <mergeCell ref="F8:F9"/>
    <mergeCell ref="G8:I8"/>
  </mergeCells>
  <pageMargins left="0.11811023622047245" right="0.11811023622047245" top="0" bottom="0" header="0.31496062992125984" footer="0.31496062992125984"/>
  <pageSetup paperSize="9" orientation="landscape" r:id="rId1"/>
  <ignoredErrors>
    <ignoredError sqref="A13:F16 A24:F24 A22:D22 F22 A23:D23 A18:F20 A17:E17 A21:D21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topLeftCell="A13" zoomScaleNormal="100" workbookViewId="0">
      <selection activeCell="E8" sqref="E8:G8"/>
    </sheetView>
  </sheetViews>
  <sheetFormatPr defaultRowHeight="17.25"/>
  <cols>
    <col min="1" max="1" width="7.28515625" style="167" customWidth="1"/>
    <col min="2" max="2" width="12" style="167" customWidth="1"/>
    <col min="3" max="3" width="15.7109375" style="167" customWidth="1"/>
    <col min="4" max="4" width="64.28515625" style="167" customWidth="1"/>
    <col min="5" max="5" width="18.28515625" style="167" customWidth="1"/>
    <col min="6" max="6" width="17.28515625" style="167" customWidth="1"/>
    <col min="7" max="7" width="16.85546875" style="167" customWidth="1"/>
    <col min="8" max="8" width="17.7109375" style="167" customWidth="1"/>
    <col min="9" max="9" width="12.85546875" style="167" customWidth="1"/>
    <col min="10" max="10" width="14.140625" style="167" customWidth="1"/>
    <col min="11" max="11" width="10.7109375" style="167" customWidth="1"/>
    <col min="12" max="258" width="9.140625" style="167"/>
    <col min="259" max="259" width="7.28515625" style="167" customWidth="1"/>
    <col min="260" max="260" width="12" style="167" customWidth="1"/>
    <col min="261" max="261" width="11.85546875" style="167" customWidth="1"/>
    <col min="262" max="262" width="64.28515625" style="167" customWidth="1"/>
    <col min="263" max="263" width="16.85546875" style="167" customWidth="1"/>
    <col min="264" max="264" width="17.7109375" style="167" customWidth="1"/>
    <col min="265" max="265" width="12.85546875" style="167" customWidth="1"/>
    <col min="266" max="266" width="14.140625" style="167" customWidth="1"/>
    <col min="267" max="267" width="10.7109375" style="167" customWidth="1"/>
    <col min="268" max="514" width="9.140625" style="167"/>
    <col min="515" max="515" width="7.28515625" style="167" customWidth="1"/>
    <col min="516" max="516" width="12" style="167" customWidth="1"/>
    <col min="517" max="517" width="11.85546875" style="167" customWidth="1"/>
    <col min="518" max="518" width="64.28515625" style="167" customWidth="1"/>
    <col min="519" max="519" width="16.85546875" style="167" customWidth="1"/>
    <col min="520" max="520" width="17.7109375" style="167" customWidth="1"/>
    <col min="521" max="521" width="12.85546875" style="167" customWidth="1"/>
    <col min="522" max="522" width="14.140625" style="167" customWidth="1"/>
    <col min="523" max="523" width="10.7109375" style="167" customWidth="1"/>
    <col min="524" max="770" width="9.140625" style="167"/>
    <col min="771" max="771" width="7.28515625" style="167" customWidth="1"/>
    <col min="772" max="772" width="12" style="167" customWidth="1"/>
    <col min="773" max="773" width="11.85546875" style="167" customWidth="1"/>
    <col min="774" max="774" width="64.28515625" style="167" customWidth="1"/>
    <col min="775" max="775" width="16.85546875" style="167" customWidth="1"/>
    <col min="776" max="776" width="17.7109375" style="167" customWidth="1"/>
    <col min="777" max="777" width="12.85546875" style="167" customWidth="1"/>
    <col min="778" max="778" width="14.140625" style="167" customWidth="1"/>
    <col min="779" max="779" width="10.7109375" style="167" customWidth="1"/>
    <col min="780" max="1026" width="9.140625" style="167"/>
    <col min="1027" max="1027" width="7.28515625" style="167" customWidth="1"/>
    <col min="1028" max="1028" width="12" style="167" customWidth="1"/>
    <col min="1029" max="1029" width="11.85546875" style="167" customWidth="1"/>
    <col min="1030" max="1030" width="64.28515625" style="167" customWidth="1"/>
    <col min="1031" max="1031" width="16.85546875" style="167" customWidth="1"/>
    <col min="1032" max="1032" width="17.7109375" style="167" customWidth="1"/>
    <col min="1033" max="1033" width="12.85546875" style="167" customWidth="1"/>
    <col min="1034" max="1034" width="14.140625" style="167" customWidth="1"/>
    <col min="1035" max="1035" width="10.7109375" style="167" customWidth="1"/>
    <col min="1036" max="1282" width="9.140625" style="167"/>
    <col min="1283" max="1283" width="7.28515625" style="167" customWidth="1"/>
    <col min="1284" max="1284" width="12" style="167" customWidth="1"/>
    <col min="1285" max="1285" width="11.85546875" style="167" customWidth="1"/>
    <col min="1286" max="1286" width="64.28515625" style="167" customWidth="1"/>
    <col min="1287" max="1287" width="16.85546875" style="167" customWidth="1"/>
    <col min="1288" max="1288" width="17.7109375" style="167" customWidth="1"/>
    <col min="1289" max="1289" width="12.85546875" style="167" customWidth="1"/>
    <col min="1290" max="1290" width="14.140625" style="167" customWidth="1"/>
    <col min="1291" max="1291" width="10.7109375" style="167" customWidth="1"/>
    <col min="1292" max="1538" width="9.140625" style="167"/>
    <col min="1539" max="1539" width="7.28515625" style="167" customWidth="1"/>
    <col min="1540" max="1540" width="12" style="167" customWidth="1"/>
    <col min="1541" max="1541" width="11.85546875" style="167" customWidth="1"/>
    <col min="1542" max="1542" width="64.28515625" style="167" customWidth="1"/>
    <col min="1543" max="1543" width="16.85546875" style="167" customWidth="1"/>
    <col min="1544" max="1544" width="17.7109375" style="167" customWidth="1"/>
    <col min="1545" max="1545" width="12.85546875" style="167" customWidth="1"/>
    <col min="1546" max="1546" width="14.140625" style="167" customWidth="1"/>
    <col min="1547" max="1547" width="10.7109375" style="167" customWidth="1"/>
    <col min="1548" max="1794" width="9.140625" style="167"/>
    <col min="1795" max="1795" width="7.28515625" style="167" customWidth="1"/>
    <col min="1796" max="1796" width="12" style="167" customWidth="1"/>
    <col min="1797" max="1797" width="11.85546875" style="167" customWidth="1"/>
    <col min="1798" max="1798" width="64.28515625" style="167" customWidth="1"/>
    <col min="1799" max="1799" width="16.85546875" style="167" customWidth="1"/>
    <col min="1800" max="1800" width="17.7109375" style="167" customWidth="1"/>
    <col min="1801" max="1801" width="12.85546875" style="167" customWidth="1"/>
    <col min="1802" max="1802" width="14.140625" style="167" customWidth="1"/>
    <col min="1803" max="1803" width="10.7109375" style="167" customWidth="1"/>
    <col min="1804" max="2050" width="9.140625" style="167"/>
    <col min="2051" max="2051" width="7.28515625" style="167" customWidth="1"/>
    <col min="2052" max="2052" width="12" style="167" customWidth="1"/>
    <col min="2053" max="2053" width="11.85546875" style="167" customWidth="1"/>
    <col min="2054" max="2054" width="64.28515625" style="167" customWidth="1"/>
    <col min="2055" max="2055" width="16.85546875" style="167" customWidth="1"/>
    <col min="2056" max="2056" width="17.7109375" style="167" customWidth="1"/>
    <col min="2057" max="2057" width="12.85546875" style="167" customWidth="1"/>
    <col min="2058" max="2058" width="14.140625" style="167" customWidth="1"/>
    <col min="2059" max="2059" width="10.7109375" style="167" customWidth="1"/>
    <col min="2060" max="2306" width="9.140625" style="167"/>
    <col min="2307" max="2307" width="7.28515625" style="167" customWidth="1"/>
    <col min="2308" max="2308" width="12" style="167" customWidth="1"/>
    <col min="2309" max="2309" width="11.85546875" style="167" customWidth="1"/>
    <col min="2310" max="2310" width="64.28515625" style="167" customWidth="1"/>
    <col min="2311" max="2311" width="16.85546875" style="167" customWidth="1"/>
    <col min="2312" max="2312" width="17.7109375" style="167" customWidth="1"/>
    <col min="2313" max="2313" width="12.85546875" style="167" customWidth="1"/>
    <col min="2314" max="2314" width="14.140625" style="167" customWidth="1"/>
    <col min="2315" max="2315" width="10.7109375" style="167" customWidth="1"/>
    <col min="2316" max="2562" width="9.140625" style="167"/>
    <col min="2563" max="2563" width="7.28515625" style="167" customWidth="1"/>
    <col min="2564" max="2564" width="12" style="167" customWidth="1"/>
    <col min="2565" max="2565" width="11.85546875" style="167" customWidth="1"/>
    <col min="2566" max="2566" width="64.28515625" style="167" customWidth="1"/>
    <col min="2567" max="2567" width="16.85546875" style="167" customWidth="1"/>
    <col min="2568" max="2568" width="17.7109375" style="167" customWidth="1"/>
    <col min="2569" max="2569" width="12.85546875" style="167" customWidth="1"/>
    <col min="2570" max="2570" width="14.140625" style="167" customWidth="1"/>
    <col min="2571" max="2571" width="10.7109375" style="167" customWidth="1"/>
    <col min="2572" max="2818" width="9.140625" style="167"/>
    <col min="2819" max="2819" width="7.28515625" style="167" customWidth="1"/>
    <col min="2820" max="2820" width="12" style="167" customWidth="1"/>
    <col min="2821" max="2821" width="11.85546875" style="167" customWidth="1"/>
    <col min="2822" max="2822" width="64.28515625" style="167" customWidth="1"/>
    <col min="2823" max="2823" width="16.85546875" style="167" customWidth="1"/>
    <col min="2824" max="2824" width="17.7109375" style="167" customWidth="1"/>
    <col min="2825" max="2825" width="12.85546875" style="167" customWidth="1"/>
    <col min="2826" max="2826" width="14.140625" style="167" customWidth="1"/>
    <col min="2827" max="2827" width="10.7109375" style="167" customWidth="1"/>
    <col min="2828" max="3074" width="9.140625" style="167"/>
    <col min="3075" max="3075" width="7.28515625" style="167" customWidth="1"/>
    <col min="3076" max="3076" width="12" style="167" customWidth="1"/>
    <col min="3077" max="3077" width="11.85546875" style="167" customWidth="1"/>
    <col min="3078" max="3078" width="64.28515625" style="167" customWidth="1"/>
    <col min="3079" max="3079" width="16.85546875" style="167" customWidth="1"/>
    <col min="3080" max="3080" width="17.7109375" style="167" customWidth="1"/>
    <col min="3081" max="3081" width="12.85546875" style="167" customWidth="1"/>
    <col min="3082" max="3082" width="14.140625" style="167" customWidth="1"/>
    <col min="3083" max="3083" width="10.7109375" style="167" customWidth="1"/>
    <col min="3084" max="3330" width="9.140625" style="167"/>
    <col min="3331" max="3331" width="7.28515625" style="167" customWidth="1"/>
    <col min="3332" max="3332" width="12" style="167" customWidth="1"/>
    <col min="3333" max="3333" width="11.85546875" style="167" customWidth="1"/>
    <col min="3334" max="3334" width="64.28515625" style="167" customWidth="1"/>
    <col min="3335" max="3335" width="16.85546875" style="167" customWidth="1"/>
    <col min="3336" max="3336" width="17.7109375" style="167" customWidth="1"/>
    <col min="3337" max="3337" width="12.85546875" style="167" customWidth="1"/>
    <col min="3338" max="3338" width="14.140625" style="167" customWidth="1"/>
    <col min="3339" max="3339" width="10.7109375" style="167" customWidth="1"/>
    <col min="3340" max="3586" width="9.140625" style="167"/>
    <col min="3587" max="3587" width="7.28515625" style="167" customWidth="1"/>
    <col min="3588" max="3588" width="12" style="167" customWidth="1"/>
    <col min="3589" max="3589" width="11.85546875" style="167" customWidth="1"/>
    <col min="3590" max="3590" width="64.28515625" style="167" customWidth="1"/>
    <col min="3591" max="3591" width="16.85546875" style="167" customWidth="1"/>
    <col min="3592" max="3592" width="17.7109375" style="167" customWidth="1"/>
    <col min="3593" max="3593" width="12.85546875" style="167" customWidth="1"/>
    <col min="3594" max="3594" width="14.140625" style="167" customWidth="1"/>
    <col min="3595" max="3595" width="10.7109375" style="167" customWidth="1"/>
    <col min="3596" max="3842" width="9.140625" style="167"/>
    <col min="3843" max="3843" width="7.28515625" style="167" customWidth="1"/>
    <col min="3844" max="3844" width="12" style="167" customWidth="1"/>
    <col min="3845" max="3845" width="11.85546875" style="167" customWidth="1"/>
    <col min="3846" max="3846" width="64.28515625" style="167" customWidth="1"/>
    <col min="3847" max="3847" width="16.85546875" style="167" customWidth="1"/>
    <col min="3848" max="3848" width="17.7109375" style="167" customWidth="1"/>
    <col min="3849" max="3849" width="12.85546875" style="167" customWidth="1"/>
    <col min="3850" max="3850" width="14.140625" style="167" customWidth="1"/>
    <col min="3851" max="3851" width="10.7109375" style="167" customWidth="1"/>
    <col min="3852" max="4098" width="9.140625" style="167"/>
    <col min="4099" max="4099" width="7.28515625" style="167" customWidth="1"/>
    <col min="4100" max="4100" width="12" style="167" customWidth="1"/>
    <col min="4101" max="4101" width="11.85546875" style="167" customWidth="1"/>
    <col min="4102" max="4102" width="64.28515625" style="167" customWidth="1"/>
    <col min="4103" max="4103" width="16.85546875" style="167" customWidth="1"/>
    <col min="4104" max="4104" width="17.7109375" style="167" customWidth="1"/>
    <col min="4105" max="4105" width="12.85546875" style="167" customWidth="1"/>
    <col min="4106" max="4106" width="14.140625" style="167" customWidth="1"/>
    <col min="4107" max="4107" width="10.7109375" style="167" customWidth="1"/>
    <col min="4108" max="4354" width="9.140625" style="167"/>
    <col min="4355" max="4355" width="7.28515625" style="167" customWidth="1"/>
    <col min="4356" max="4356" width="12" style="167" customWidth="1"/>
    <col min="4357" max="4357" width="11.85546875" style="167" customWidth="1"/>
    <col min="4358" max="4358" width="64.28515625" style="167" customWidth="1"/>
    <col min="4359" max="4359" width="16.85546875" style="167" customWidth="1"/>
    <col min="4360" max="4360" width="17.7109375" style="167" customWidth="1"/>
    <col min="4361" max="4361" width="12.85546875" style="167" customWidth="1"/>
    <col min="4362" max="4362" width="14.140625" style="167" customWidth="1"/>
    <col min="4363" max="4363" width="10.7109375" style="167" customWidth="1"/>
    <col min="4364" max="4610" width="9.140625" style="167"/>
    <col min="4611" max="4611" width="7.28515625" style="167" customWidth="1"/>
    <col min="4612" max="4612" width="12" style="167" customWidth="1"/>
    <col min="4613" max="4613" width="11.85546875" style="167" customWidth="1"/>
    <col min="4614" max="4614" width="64.28515625" style="167" customWidth="1"/>
    <col min="4615" max="4615" width="16.85546875" style="167" customWidth="1"/>
    <col min="4616" max="4616" width="17.7109375" style="167" customWidth="1"/>
    <col min="4617" max="4617" width="12.85546875" style="167" customWidth="1"/>
    <col min="4618" max="4618" width="14.140625" style="167" customWidth="1"/>
    <col min="4619" max="4619" width="10.7109375" style="167" customWidth="1"/>
    <col min="4620" max="4866" width="9.140625" style="167"/>
    <col min="4867" max="4867" width="7.28515625" style="167" customWidth="1"/>
    <col min="4868" max="4868" width="12" style="167" customWidth="1"/>
    <col min="4869" max="4869" width="11.85546875" style="167" customWidth="1"/>
    <col min="4870" max="4870" width="64.28515625" style="167" customWidth="1"/>
    <col min="4871" max="4871" width="16.85546875" style="167" customWidth="1"/>
    <col min="4872" max="4872" width="17.7109375" style="167" customWidth="1"/>
    <col min="4873" max="4873" width="12.85546875" style="167" customWidth="1"/>
    <col min="4874" max="4874" width="14.140625" style="167" customWidth="1"/>
    <col min="4875" max="4875" width="10.7109375" style="167" customWidth="1"/>
    <col min="4876" max="5122" width="9.140625" style="167"/>
    <col min="5123" max="5123" width="7.28515625" style="167" customWidth="1"/>
    <col min="5124" max="5124" width="12" style="167" customWidth="1"/>
    <col min="5125" max="5125" width="11.85546875" style="167" customWidth="1"/>
    <col min="5126" max="5126" width="64.28515625" style="167" customWidth="1"/>
    <col min="5127" max="5127" width="16.85546875" style="167" customWidth="1"/>
    <col min="5128" max="5128" width="17.7109375" style="167" customWidth="1"/>
    <col min="5129" max="5129" width="12.85546875" style="167" customWidth="1"/>
    <col min="5130" max="5130" width="14.140625" style="167" customWidth="1"/>
    <col min="5131" max="5131" width="10.7109375" style="167" customWidth="1"/>
    <col min="5132" max="5378" width="9.140625" style="167"/>
    <col min="5379" max="5379" width="7.28515625" style="167" customWidth="1"/>
    <col min="5380" max="5380" width="12" style="167" customWidth="1"/>
    <col min="5381" max="5381" width="11.85546875" style="167" customWidth="1"/>
    <col min="5382" max="5382" width="64.28515625" style="167" customWidth="1"/>
    <col min="5383" max="5383" width="16.85546875" style="167" customWidth="1"/>
    <col min="5384" max="5384" width="17.7109375" style="167" customWidth="1"/>
    <col min="5385" max="5385" width="12.85546875" style="167" customWidth="1"/>
    <col min="5386" max="5386" width="14.140625" style="167" customWidth="1"/>
    <col min="5387" max="5387" width="10.7109375" style="167" customWidth="1"/>
    <col min="5388" max="5634" width="9.140625" style="167"/>
    <col min="5635" max="5635" width="7.28515625" style="167" customWidth="1"/>
    <col min="5636" max="5636" width="12" style="167" customWidth="1"/>
    <col min="5637" max="5637" width="11.85546875" style="167" customWidth="1"/>
    <col min="5638" max="5638" width="64.28515625" style="167" customWidth="1"/>
    <col min="5639" max="5639" width="16.85546875" style="167" customWidth="1"/>
    <col min="5640" max="5640" width="17.7109375" style="167" customWidth="1"/>
    <col min="5641" max="5641" width="12.85546875" style="167" customWidth="1"/>
    <col min="5642" max="5642" width="14.140625" style="167" customWidth="1"/>
    <col min="5643" max="5643" width="10.7109375" style="167" customWidth="1"/>
    <col min="5644" max="5890" width="9.140625" style="167"/>
    <col min="5891" max="5891" width="7.28515625" style="167" customWidth="1"/>
    <col min="5892" max="5892" width="12" style="167" customWidth="1"/>
    <col min="5893" max="5893" width="11.85546875" style="167" customWidth="1"/>
    <col min="5894" max="5894" width="64.28515625" style="167" customWidth="1"/>
    <col min="5895" max="5895" width="16.85546875" style="167" customWidth="1"/>
    <col min="5896" max="5896" width="17.7109375" style="167" customWidth="1"/>
    <col min="5897" max="5897" width="12.85546875" style="167" customWidth="1"/>
    <col min="5898" max="5898" width="14.140625" style="167" customWidth="1"/>
    <col min="5899" max="5899" width="10.7109375" style="167" customWidth="1"/>
    <col min="5900" max="6146" width="9.140625" style="167"/>
    <col min="6147" max="6147" width="7.28515625" style="167" customWidth="1"/>
    <col min="6148" max="6148" width="12" style="167" customWidth="1"/>
    <col min="6149" max="6149" width="11.85546875" style="167" customWidth="1"/>
    <col min="6150" max="6150" width="64.28515625" style="167" customWidth="1"/>
    <col min="6151" max="6151" width="16.85546875" style="167" customWidth="1"/>
    <col min="6152" max="6152" width="17.7109375" style="167" customWidth="1"/>
    <col min="6153" max="6153" width="12.85546875" style="167" customWidth="1"/>
    <col min="6154" max="6154" width="14.140625" style="167" customWidth="1"/>
    <col min="6155" max="6155" width="10.7109375" style="167" customWidth="1"/>
    <col min="6156" max="6402" width="9.140625" style="167"/>
    <col min="6403" max="6403" width="7.28515625" style="167" customWidth="1"/>
    <col min="6404" max="6404" width="12" style="167" customWidth="1"/>
    <col min="6405" max="6405" width="11.85546875" style="167" customWidth="1"/>
    <col min="6406" max="6406" width="64.28515625" style="167" customWidth="1"/>
    <col min="6407" max="6407" width="16.85546875" style="167" customWidth="1"/>
    <col min="6408" max="6408" width="17.7109375" style="167" customWidth="1"/>
    <col min="6409" max="6409" width="12.85546875" style="167" customWidth="1"/>
    <col min="6410" max="6410" width="14.140625" style="167" customWidth="1"/>
    <col min="6411" max="6411" width="10.7109375" style="167" customWidth="1"/>
    <col min="6412" max="6658" width="9.140625" style="167"/>
    <col min="6659" max="6659" width="7.28515625" style="167" customWidth="1"/>
    <col min="6660" max="6660" width="12" style="167" customWidth="1"/>
    <col min="6661" max="6661" width="11.85546875" style="167" customWidth="1"/>
    <col min="6662" max="6662" width="64.28515625" style="167" customWidth="1"/>
    <col min="6663" max="6663" width="16.85546875" style="167" customWidth="1"/>
    <col min="6664" max="6664" width="17.7109375" style="167" customWidth="1"/>
    <col min="6665" max="6665" width="12.85546875" style="167" customWidth="1"/>
    <col min="6666" max="6666" width="14.140625" style="167" customWidth="1"/>
    <col min="6667" max="6667" width="10.7109375" style="167" customWidth="1"/>
    <col min="6668" max="6914" width="9.140625" style="167"/>
    <col min="6915" max="6915" width="7.28515625" style="167" customWidth="1"/>
    <col min="6916" max="6916" width="12" style="167" customWidth="1"/>
    <col min="6917" max="6917" width="11.85546875" style="167" customWidth="1"/>
    <col min="6918" max="6918" width="64.28515625" style="167" customWidth="1"/>
    <col min="6919" max="6919" width="16.85546875" style="167" customWidth="1"/>
    <col min="6920" max="6920" width="17.7109375" style="167" customWidth="1"/>
    <col min="6921" max="6921" width="12.85546875" style="167" customWidth="1"/>
    <col min="6922" max="6922" width="14.140625" style="167" customWidth="1"/>
    <col min="6923" max="6923" width="10.7109375" style="167" customWidth="1"/>
    <col min="6924" max="7170" width="9.140625" style="167"/>
    <col min="7171" max="7171" width="7.28515625" style="167" customWidth="1"/>
    <col min="7172" max="7172" width="12" style="167" customWidth="1"/>
    <col min="7173" max="7173" width="11.85546875" style="167" customWidth="1"/>
    <col min="7174" max="7174" width="64.28515625" style="167" customWidth="1"/>
    <col min="7175" max="7175" width="16.85546875" style="167" customWidth="1"/>
    <col min="7176" max="7176" width="17.7109375" style="167" customWidth="1"/>
    <col min="7177" max="7177" width="12.85546875" style="167" customWidth="1"/>
    <col min="7178" max="7178" width="14.140625" style="167" customWidth="1"/>
    <col min="7179" max="7179" width="10.7109375" style="167" customWidth="1"/>
    <col min="7180" max="7426" width="9.140625" style="167"/>
    <col min="7427" max="7427" width="7.28515625" style="167" customWidth="1"/>
    <col min="7428" max="7428" width="12" style="167" customWidth="1"/>
    <col min="7429" max="7429" width="11.85546875" style="167" customWidth="1"/>
    <col min="7430" max="7430" width="64.28515625" style="167" customWidth="1"/>
    <col min="7431" max="7431" width="16.85546875" style="167" customWidth="1"/>
    <col min="7432" max="7432" width="17.7109375" style="167" customWidth="1"/>
    <col min="7433" max="7433" width="12.85546875" style="167" customWidth="1"/>
    <col min="7434" max="7434" width="14.140625" style="167" customWidth="1"/>
    <col min="7435" max="7435" width="10.7109375" style="167" customWidth="1"/>
    <col min="7436" max="7682" width="9.140625" style="167"/>
    <col min="7683" max="7683" width="7.28515625" style="167" customWidth="1"/>
    <col min="7684" max="7684" width="12" style="167" customWidth="1"/>
    <col min="7685" max="7685" width="11.85546875" style="167" customWidth="1"/>
    <col min="7686" max="7686" width="64.28515625" style="167" customWidth="1"/>
    <col min="7687" max="7687" width="16.85546875" style="167" customWidth="1"/>
    <col min="7688" max="7688" width="17.7109375" style="167" customWidth="1"/>
    <col min="7689" max="7689" width="12.85546875" style="167" customWidth="1"/>
    <col min="7690" max="7690" width="14.140625" style="167" customWidth="1"/>
    <col min="7691" max="7691" width="10.7109375" style="167" customWidth="1"/>
    <col min="7692" max="7938" width="9.140625" style="167"/>
    <col min="7939" max="7939" width="7.28515625" style="167" customWidth="1"/>
    <col min="7940" max="7940" width="12" style="167" customWidth="1"/>
    <col min="7941" max="7941" width="11.85546875" style="167" customWidth="1"/>
    <col min="7942" max="7942" width="64.28515625" style="167" customWidth="1"/>
    <col min="7943" max="7943" width="16.85546875" style="167" customWidth="1"/>
    <col min="7944" max="7944" width="17.7109375" style="167" customWidth="1"/>
    <col min="7945" max="7945" width="12.85546875" style="167" customWidth="1"/>
    <col min="7946" max="7946" width="14.140625" style="167" customWidth="1"/>
    <col min="7947" max="7947" width="10.7109375" style="167" customWidth="1"/>
    <col min="7948" max="8194" width="9.140625" style="167"/>
    <col min="8195" max="8195" width="7.28515625" style="167" customWidth="1"/>
    <col min="8196" max="8196" width="12" style="167" customWidth="1"/>
    <col min="8197" max="8197" width="11.85546875" style="167" customWidth="1"/>
    <col min="8198" max="8198" width="64.28515625" style="167" customWidth="1"/>
    <col min="8199" max="8199" width="16.85546875" style="167" customWidth="1"/>
    <col min="8200" max="8200" width="17.7109375" style="167" customWidth="1"/>
    <col min="8201" max="8201" width="12.85546875" style="167" customWidth="1"/>
    <col min="8202" max="8202" width="14.140625" style="167" customWidth="1"/>
    <col min="8203" max="8203" width="10.7109375" style="167" customWidth="1"/>
    <col min="8204" max="8450" width="9.140625" style="167"/>
    <col min="8451" max="8451" width="7.28515625" style="167" customWidth="1"/>
    <col min="8452" max="8452" width="12" style="167" customWidth="1"/>
    <col min="8453" max="8453" width="11.85546875" style="167" customWidth="1"/>
    <col min="8454" max="8454" width="64.28515625" style="167" customWidth="1"/>
    <col min="8455" max="8455" width="16.85546875" style="167" customWidth="1"/>
    <col min="8456" max="8456" width="17.7109375" style="167" customWidth="1"/>
    <col min="8457" max="8457" width="12.85546875" style="167" customWidth="1"/>
    <col min="8458" max="8458" width="14.140625" style="167" customWidth="1"/>
    <col min="8459" max="8459" width="10.7109375" style="167" customWidth="1"/>
    <col min="8460" max="8706" width="9.140625" style="167"/>
    <col min="8707" max="8707" width="7.28515625" style="167" customWidth="1"/>
    <col min="8708" max="8708" width="12" style="167" customWidth="1"/>
    <col min="8709" max="8709" width="11.85546875" style="167" customWidth="1"/>
    <col min="8710" max="8710" width="64.28515625" style="167" customWidth="1"/>
    <col min="8711" max="8711" width="16.85546875" style="167" customWidth="1"/>
    <col min="8712" max="8712" width="17.7109375" style="167" customWidth="1"/>
    <col min="8713" max="8713" width="12.85546875" style="167" customWidth="1"/>
    <col min="8714" max="8714" width="14.140625" style="167" customWidth="1"/>
    <col min="8715" max="8715" width="10.7109375" style="167" customWidth="1"/>
    <col min="8716" max="8962" width="9.140625" style="167"/>
    <col min="8963" max="8963" width="7.28515625" style="167" customWidth="1"/>
    <col min="8964" max="8964" width="12" style="167" customWidth="1"/>
    <col min="8965" max="8965" width="11.85546875" style="167" customWidth="1"/>
    <col min="8966" max="8966" width="64.28515625" style="167" customWidth="1"/>
    <col min="8967" max="8967" width="16.85546875" style="167" customWidth="1"/>
    <col min="8968" max="8968" width="17.7109375" style="167" customWidth="1"/>
    <col min="8969" max="8969" width="12.85546875" style="167" customWidth="1"/>
    <col min="8970" max="8970" width="14.140625" style="167" customWidth="1"/>
    <col min="8971" max="8971" width="10.7109375" style="167" customWidth="1"/>
    <col min="8972" max="9218" width="9.140625" style="167"/>
    <col min="9219" max="9219" width="7.28515625" style="167" customWidth="1"/>
    <col min="9220" max="9220" width="12" style="167" customWidth="1"/>
    <col min="9221" max="9221" width="11.85546875" style="167" customWidth="1"/>
    <col min="9222" max="9222" width="64.28515625" style="167" customWidth="1"/>
    <col min="9223" max="9223" width="16.85546875" style="167" customWidth="1"/>
    <col min="9224" max="9224" width="17.7109375" style="167" customWidth="1"/>
    <col min="9225" max="9225" width="12.85546875" style="167" customWidth="1"/>
    <col min="9226" max="9226" width="14.140625" style="167" customWidth="1"/>
    <col min="9227" max="9227" width="10.7109375" style="167" customWidth="1"/>
    <col min="9228" max="9474" width="9.140625" style="167"/>
    <col min="9475" max="9475" width="7.28515625" style="167" customWidth="1"/>
    <col min="9476" max="9476" width="12" style="167" customWidth="1"/>
    <col min="9477" max="9477" width="11.85546875" style="167" customWidth="1"/>
    <col min="9478" max="9478" width="64.28515625" style="167" customWidth="1"/>
    <col min="9479" max="9479" width="16.85546875" style="167" customWidth="1"/>
    <col min="9480" max="9480" width="17.7109375" style="167" customWidth="1"/>
    <col min="9481" max="9481" width="12.85546875" style="167" customWidth="1"/>
    <col min="9482" max="9482" width="14.140625" style="167" customWidth="1"/>
    <col min="9483" max="9483" width="10.7109375" style="167" customWidth="1"/>
    <col min="9484" max="9730" width="9.140625" style="167"/>
    <col min="9731" max="9731" width="7.28515625" style="167" customWidth="1"/>
    <col min="9732" max="9732" width="12" style="167" customWidth="1"/>
    <col min="9733" max="9733" width="11.85546875" style="167" customWidth="1"/>
    <col min="9734" max="9734" width="64.28515625" style="167" customWidth="1"/>
    <col min="9735" max="9735" width="16.85546875" style="167" customWidth="1"/>
    <col min="9736" max="9736" width="17.7109375" style="167" customWidth="1"/>
    <col min="9737" max="9737" width="12.85546875" style="167" customWidth="1"/>
    <col min="9738" max="9738" width="14.140625" style="167" customWidth="1"/>
    <col min="9739" max="9739" width="10.7109375" style="167" customWidth="1"/>
    <col min="9740" max="9986" width="9.140625" style="167"/>
    <col min="9987" max="9987" width="7.28515625" style="167" customWidth="1"/>
    <col min="9988" max="9988" width="12" style="167" customWidth="1"/>
    <col min="9989" max="9989" width="11.85546875" style="167" customWidth="1"/>
    <col min="9990" max="9990" width="64.28515625" style="167" customWidth="1"/>
    <col min="9991" max="9991" width="16.85546875" style="167" customWidth="1"/>
    <col min="9992" max="9992" width="17.7109375" style="167" customWidth="1"/>
    <col min="9993" max="9993" width="12.85546875" style="167" customWidth="1"/>
    <col min="9994" max="9994" width="14.140625" style="167" customWidth="1"/>
    <col min="9995" max="9995" width="10.7109375" style="167" customWidth="1"/>
    <col min="9996" max="10242" width="9.140625" style="167"/>
    <col min="10243" max="10243" width="7.28515625" style="167" customWidth="1"/>
    <col min="10244" max="10244" width="12" style="167" customWidth="1"/>
    <col min="10245" max="10245" width="11.85546875" style="167" customWidth="1"/>
    <col min="10246" max="10246" width="64.28515625" style="167" customWidth="1"/>
    <col min="10247" max="10247" width="16.85546875" style="167" customWidth="1"/>
    <col min="10248" max="10248" width="17.7109375" style="167" customWidth="1"/>
    <col min="10249" max="10249" width="12.85546875" style="167" customWidth="1"/>
    <col min="10250" max="10250" width="14.140625" style="167" customWidth="1"/>
    <col min="10251" max="10251" width="10.7109375" style="167" customWidth="1"/>
    <col min="10252" max="10498" width="9.140625" style="167"/>
    <col min="10499" max="10499" width="7.28515625" style="167" customWidth="1"/>
    <col min="10500" max="10500" width="12" style="167" customWidth="1"/>
    <col min="10501" max="10501" width="11.85546875" style="167" customWidth="1"/>
    <col min="10502" max="10502" width="64.28515625" style="167" customWidth="1"/>
    <col min="10503" max="10503" width="16.85546875" style="167" customWidth="1"/>
    <col min="10504" max="10504" width="17.7109375" style="167" customWidth="1"/>
    <col min="10505" max="10505" width="12.85546875" style="167" customWidth="1"/>
    <col min="10506" max="10506" width="14.140625" style="167" customWidth="1"/>
    <col min="10507" max="10507" width="10.7109375" style="167" customWidth="1"/>
    <col min="10508" max="10754" width="9.140625" style="167"/>
    <col min="10755" max="10755" width="7.28515625" style="167" customWidth="1"/>
    <col min="10756" max="10756" width="12" style="167" customWidth="1"/>
    <col min="10757" max="10757" width="11.85546875" style="167" customWidth="1"/>
    <col min="10758" max="10758" width="64.28515625" style="167" customWidth="1"/>
    <col min="10759" max="10759" width="16.85546875" style="167" customWidth="1"/>
    <col min="10760" max="10760" width="17.7109375" style="167" customWidth="1"/>
    <col min="10761" max="10761" width="12.85546875" style="167" customWidth="1"/>
    <col min="10762" max="10762" width="14.140625" style="167" customWidth="1"/>
    <col min="10763" max="10763" width="10.7109375" style="167" customWidth="1"/>
    <col min="10764" max="11010" width="9.140625" style="167"/>
    <col min="11011" max="11011" width="7.28515625" style="167" customWidth="1"/>
    <col min="11012" max="11012" width="12" style="167" customWidth="1"/>
    <col min="11013" max="11013" width="11.85546875" style="167" customWidth="1"/>
    <col min="11014" max="11014" width="64.28515625" style="167" customWidth="1"/>
    <col min="11015" max="11015" width="16.85546875" style="167" customWidth="1"/>
    <col min="11016" max="11016" width="17.7109375" style="167" customWidth="1"/>
    <col min="11017" max="11017" width="12.85546875" style="167" customWidth="1"/>
    <col min="11018" max="11018" width="14.140625" style="167" customWidth="1"/>
    <col min="11019" max="11019" width="10.7109375" style="167" customWidth="1"/>
    <col min="11020" max="11266" width="9.140625" style="167"/>
    <col min="11267" max="11267" width="7.28515625" style="167" customWidth="1"/>
    <col min="11268" max="11268" width="12" style="167" customWidth="1"/>
    <col min="11269" max="11269" width="11.85546875" style="167" customWidth="1"/>
    <col min="11270" max="11270" width="64.28515625" style="167" customWidth="1"/>
    <col min="11271" max="11271" width="16.85546875" style="167" customWidth="1"/>
    <col min="11272" max="11272" width="17.7109375" style="167" customWidth="1"/>
    <col min="11273" max="11273" width="12.85546875" style="167" customWidth="1"/>
    <col min="11274" max="11274" width="14.140625" style="167" customWidth="1"/>
    <col min="11275" max="11275" width="10.7109375" style="167" customWidth="1"/>
    <col min="11276" max="11522" width="9.140625" style="167"/>
    <col min="11523" max="11523" width="7.28515625" style="167" customWidth="1"/>
    <col min="11524" max="11524" width="12" style="167" customWidth="1"/>
    <col min="11525" max="11525" width="11.85546875" style="167" customWidth="1"/>
    <col min="11526" max="11526" width="64.28515625" style="167" customWidth="1"/>
    <col min="11527" max="11527" width="16.85546875" style="167" customWidth="1"/>
    <col min="11528" max="11528" width="17.7109375" style="167" customWidth="1"/>
    <col min="11529" max="11529" width="12.85546875" style="167" customWidth="1"/>
    <col min="11530" max="11530" width="14.140625" style="167" customWidth="1"/>
    <col min="11531" max="11531" width="10.7109375" style="167" customWidth="1"/>
    <col min="11532" max="11778" width="9.140625" style="167"/>
    <col min="11779" max="11779" width="7.28515625" style="167" customWidth="1"/>
    <col min="11780" max="11780" width="12" style="167" customWidth="1"/>
    <col min="11781" max="11781" width="11.85546875" style="167" customWidth="1"/>
    <col min="11782" max="11782" width="64.28515625" style="167" customWidth="1"/>
    <col min="11783" max="11783" width="16.85546875" style="167" customWidth="1"/>
    <col min="11784" max="11784" width="17.7109375" style="167" customWidth="1"/>
    <col min="11785" max="11785" width="12.85546875" style="167" customWidth="1"/>
    <col min="11786" max="11786" width="14.140625" style="167" customWidth="1"/>
    <col min="11787" max="11787" width="10.7109375" style="167" customWidth="1"/>
    <col min="11788" max="12034" width="9.140625" style="167"/>
    <col min="12035" max="12035" width="7.28515625" style="167" customWidth="1"/>
    <col min="12036" max="12036" width="12" style="167" customWidth="1"/>
    <col min="12037" max="12037" width="11.85546875" style="167" customWidth="1"/>
    <col min="12038" max="12038" width="64.28515625" style="167" customWidth="1"/>
    <col min="12039" max="12039" width="16.85546875" style="167" customWidth="1"/>
    <col min="12040" max="12040" width="17.7109375" style="167" customWidth="1"/>
    <col min="12041" max="12041" width="12.85546875" style="167" customWidth="1"/>
    <col min="12042" max="12042" width="14.140625" style="167" customWidth="1"/>
    <col min="12043" max="12043" width="10.7109375" style="167" customWidth="1"/>
    <col min="12044" max="12290" width="9.140625" style="167"/>
    <col min="12291" max="12291" width="7.28515625" style="167" customWidth="1"/>
    <col min="12292" max="12292" width="12" style="167" customWidth="1"/>
    <col min="12293" max="12293" width="11.85546875" style="167" customWidth="1"/>
    <col min="12294" max="12294" width="64.28515625" style="167" customWidth="1"/>
    <col min="12295" max="12295" width="16.85546875" style="167" customWidth="1"/>
    <col min="12296" max="12296" width="17.7109375" style="167" customWidth="1"/>
    <col min="12297" max="12297" width="12.85546875" style="167" customWidth="1"/>
    <col min="12298" max="12298" width="14.140625" style="167" customWidth="1"/>
    <col min="12299" max="12299" width="10.7109375" style="167" customWidth="1"/>
    <col min="12300" max="12546" width="9.140625" style="167"/>
    <col min="12547" max="12547" width="7.28515625" style="167" customWidth="1"/>
    <col min="12548" max="12548" width="12" style="167" customWidth="1"/>
    <col min="12549" max="12549" width="11.85546875" style="167" customWidth="1"/>
    <col min="12550" max="12550" width="64.28515625" style="167" customWidth="1"/>
    <col min="12551" max="12551" width="16.85546875" style="167" customWidth="1"/>
    <col min="12552" max="12552" width="17.7109375" style="167" customWidth="1"/>
    <col min="12553" max="12553" width="12.85546875" style="167" customWidth="1"/>
    <col min="12554" max="12554" width="14.140625" style="167" customWidth="1"/>
    <col min="12555" max="12555" width="10.7109375" style="167" customWidth="1"/>
    <col min="12556" max="12802" width="9.140625" style="167"/>
    <col min="12803" max="12803" width="7.28515625" style="167" customWidth="1"/>
    <col min="12804" max="12804" width="12" style="167" customWidth="1"/>
    <col min="12805" max="12805" width="11.85546875" style="167" customWidth="1"/>
    <col min="12806" max="12806" width="64.28515625" style="167" customWidth="1"/>
    <col min="12807" max="12807" width="16.85546875" style="167" customWidth="1"/>
    <col min="12808" max="12808" width="17.7109375" style="167" customWidth="1"/>
    <col min="12809" max="12809" width="12.85546875" style="167" customWidth="1"/>
    <col min="12810" max="12810" width="14.140625" style="167" customWidth="1"/>
    <col min="12811" max="12811" width="10.7109375" style="167" customWidth="1"/>
    <col min="12812" max="13058" width="9.140625" style="167"/>
    <col min="13059" max="13059" width="7.28515625" style="167" customWidth="1"/>
    <col min="13060" max="13060" width="12" style="167" customWidth="1"/>
    <col min="13061" max="13061" width="11.85546875" style="167" customWidth="1"/>
    <col min="13062" max="13062" width="64.28515625" style="167" customWidth="1"/>
    <col min="13063" max="13063" width="16.85546875" style="167" customWidth="1"/>
    <col min="13064" max="13064" width="17.7109375" style="167" customWidth="1"/>
    <col min="13065" max="13065" width="12.85546875" style="167" customWidth="1"/>
    <col min="13066" max="13066" width="14.140625" style="167" customWidth="1"/>
    <col min="13067" max="13067" width="10.7109375" style="167" customWidth="1"/>
    <col min="13068" max="13314" width="9.140625" style="167"/>
    <col min="13315" max="13315" width="7.28515625" style="167" customWidth="1"/>
    <col min="13316" max="13316" width="12" style="167" customWidth="1"/>
    <col min="13317" max="13317" width="11.85546875" style="167" customWidth="1"/>
    <col min="13318" max="13318" width="64.28515625" style="167" customWidth="1"/>
    <col min="13319" max="13319" width="16.85546875" style="167" customWidth="1"/>
    <col min="13320" max="13320" width="17.7109375" style="167" customWidth="1"/>
    <col min="13321" max="13321" width="12.85546875" style="167" customWidth="1"/>
    <col min="13322" max="13322" width="14.140625" style="167" customWidth="1"/>
    <col min="13323" max="13323" width="10.7109375" style="167" customWidth="1"/>
    <col min="13324" max="13570" width="9.140625" style="167"/>
    <col min="13571" max="13571" width="7.28515625" style="167" customWidth="1"/>
    <col min="13572" max="13572" width="12" style="167" customWidth="1"/>
    <col min="13573" max="13573" width="11.85546875" style="167" customWidth="1"/>
    <col min="13574" max="13574" width="64.28515625" style="167" customWidth="1"/>
    <col min="13575" max="13575" width="16.85546875" style="167" customWidth="1"/>
    <col min="13576" max="13576" width="17.7109375" style="167" customWidth="1"/>
    <col min="13577" max="13577" width="12.85546875" style="167" customWidth="1"/>
    <col min="13578" max="13578" width="14.140625" style="167" customWidth="1"/>
    <col min="13579" max="13579" width="10.7109375" style="167" customWidth="1"/>
    <col min="13580" max="13826" width="9.140625" style="167"/>
    <col min="13827" max="13827" width="7.28515625" style="167" customWidth="1"/>
    <col min="13828" max="13828" width="12" style="167" customWidth="1"/>
    <col min="13829" max="13829" width="11.85546875" style="167" customWidth="1"/>
    <col min="13830" max="13830" width="64.28515625" style="167" customWidth="1"/>
    <col min="13831" max="13831" width="16.85546875" style="167" customWidth="1"/>
    <col min="13832" max="13832" width="17.7109375" style="167" customWidth="1"/>
    <col min="13833" max="13833" width="12.85546875" style="167" customWidth="1"/>
    <col min="13834" max="13834" width="14.140625" style="167" customWidth="1"/>
    <col min="13835" max="13835" width="10.7109375" style="167" customWidth="1"/>
    <col min="13836" max="14082" width="9.140625" style="167"/>
    <col min="14083" max="14083" width="7.28515625" style="167" customWidth="1"/>
    <col min="14084" max="14084" width="12" style="167" customWidth="1"/>
    <col min="14085" max="14085" width="11.85546875" style="167" customWidth="1"/>
    <col min="14086" max="14086" width="64.28515625" style="167" customWidth="1"/>
    <col min="14087" max="14087" width="16.85546875" style="167" customWidth="1"/>
    <col min="14088" max="14088" width="17.7109375" style="167" customWidth="1"/>
    <col min="14089" max="14089" width="12.85546875" style="167" customWidth="1"/>
    <col min="14090" max="14090" width="14.140625" style="167" customWidth="1"/>
    <col min="14091" max="14091" width="10.7109375" style="167" customWidth="1"/>
    <col min="14092" max="14338" width="9.140625" style="167"/>
    <col min="14339" max="14339" width="7.28515625" style="167" customWidth="1"/>
    <col min="14340" max="14340" width="12" style="167" customWidth="1"/>
    <col min="14341" max="14341" width="11.85546875" style="167" customWidth="1"/>
    <col min="14342" max="14342" width="64.28515625" style="167" customWidth="1"/>
    <col min="14343" max="14343" width="16.85546875" style="167" customWidth="1"/>
    <col min="14344" max="14344" width="17.7109375" style="167" customWidth="1"/>
    <col min="14345" max="14345" width="12.85546875" style="167" customWidth="1"/>
    <col min="14346" max="14346" width="14.140625" style="167" customWidth="1"/>
    <col min="14347" max="14347" width="10.7109375" style="167" customWidth="1"/>
    <col min="14348" max="14594" width="9.140625" style="167"/>
    <col min="14595" max="14595" width="7.28515625" style="167" customWidth="1"/>
    <col min="14596" max="14596" width="12" style="167" customWidth="1"/>
    <col min="14597" max="14597" width="11.85546875" style="167" customWidth="1"/>
    <col min="14598" max="14598" width="64.28515625" style="167" customWidth="1"/>
    <col min="14599" max="14599" width="16.85546875" style="167" customWidth="1"/>
    <col min="14600" max="14600" width="17.7109375" style="167" customWidth="1"/>
    <col min="14601" max="14601" width="12.85546875" style="167" customWidth="1"/>
    <col min="14602" max="14602" width="14.140625" style="167" customWidth="1"/>
    <col min="14603" max="14603" width="10.7109375" style="167" customWidth="1"/>
    <col min="14604" max="14850" width="9.140625" style="167"/>
    <col min="14851" max="14851" width="7.28515625" style="167" customWidth="1"/>
    <col min="14852" max="14852" width="12" style="167" customWidth="1"/>
    <col min="14853" max="14853" width="11.85546875" style="167" customWidth="1"/>
    <col min="14854" max="14854" width="64.28515625" style="167" customWidth="1"/>
    <col min="14855" max="14855" width="16.85546875" style="167" customWidth="1"/>
    <col min="14856" max="14856" width="17.7109375" style="167" customWidth="1"/>
    <col min="14857" max="14857" width="12.85546875" style="167" customWidth="1"/>
    <col min="14858" max="14858" width="14.140625" style="167" customWidth="1"/>
    <col min="14859" max="14859" width="10.7109375" style="167" customWidth="1"/>
    <col min="14860" max="15106" width="9.140625" style="167"/>
    <col min="15107" max="15107" width="7.28515625" style="167" customWidth="1"/>
    <col min="15108" max="15108" width="12" style="167" customWidth="1"/>
    <col min="15109" max="15109" width="11.85546875" style="167" customWidth="1"/>
    <col min="15110" max="15110" width="64.28515625" style="167" customWidth="1"/>
    <col min="15111" max="15111" width="16.85546875" style="167" customWidth="1"/>
    <col min="15112" max="15112" width="17.7109375" style="167" customWidth="1"/>
    <col min="15113" max="15113" width="12.85546875" style="167" customWidth="1"/>
    <col min="15114" max="15114" width="14.140625" style="167" customWidth="1"/>
    <col min="15115" max="15115" width="10.7109375" style="167" customWidth="1"/>
    <col min="15116" max="15362" width="9.140625" style="167"/>
    <col min="15363" max="15363" width="7.28515625" style="167" customWidth="1"/>
    <col min="15364" max="15364" width="12" style="167" customWidth="1"/>
    <col min="15365" max="15365" width="11.85546875" style="167" customWidth="1"/>
    <col min="15366" max="15366" width="64.28515625" style="167" customWidth="1"/>
    <col min="15367" max="15367" width="16.85546875" style="167" customWidth="1"/>
    <col min="15368" max="15368" width="17.7109375" style="167" customWidth="1"/>
    <col min="15369" max="15369" width="12.85546875" style="167" customWidth="1"/>
    <col min="15370" max="15370" width="14.140625" style="167" customWidth="1"/>
    <col min="15371" max="15371" width="10.7109375" style="167" customWidth="1"/>
    <col min="15372" max="15618" width="9.140625" style="167"/>
    <col min="15619" max="15619" width="7.28515625" style="167" customWidth="1"/>
    <col min="15620" max="15620" width="12" style="167" customWidth="1"/>
    <col min="15621" max="15621" width="11.85546875" style="167" customWidth="1"/>
    <col min="15622" max="15622" width="64.28515625" style="167" customWidth="1"/>
    <col min="15623" max="15623" width="16.85546875" style="167" customWidth="1"/>
    <col min="15624" max="15624" width="17.7109375" style="167" customWidth="1"/>
    <col min="15625" max="15625" width="12.85546875" style="167" customWidth="1"/>
    <col min="15626" max="15626" width="14.140625" style="167" customWidth="1"/>
    <col min="15627" max="15627" width="10.7109375" style="167" customWidth="1"/>
    <col min="15628" max="15874" width="9.140625" style="167"/>
    <col min="15875" max="15875" width="7.28515625" style="167" customWidth="1"/>
    <col min="15876" max="15876" width="12" style="167" customWidth="1"/>
    <col min="15877" max="15877" width="11.85546875" style="167" customWidth="1"/>
    <col min="15878" max="15878" width="64.28515625" style="167" customWidth="1"/>
    <col min="15879" max="15879" width="16.85546875" style="167" customWidth="1"/>
    <col min="15880" max="15880" width="17.7109375" style="167" customWidth="1"/>
    <col min="15881" max="15881" width="12.85546875" style="167" customWidth="1"/>
    <col min="15882" max="15882" width="14.140625" style="167" customWidth="1"/>
    <col min="15883" max="15883" width="10.7109375" style="167" customWidth="1"/>
    <col min="15884" max="16130" width="9.140625" style="167"/>
    <col min="16131" max="16131" width="7.28515625" style="167" customWidth="1"/>
    <col min="16132" max="16132" width="12" style="167" customWidth="1"/>
    <col min="16133" max="16133" width="11.85546875" style="167" customWidth="1"/>
    <col min="16134" max="16134" width="64.28515625" style="167" customWidth="1"/>
    <col min="16135" max="16135" width="16.85546875" style="167" customWidth="1"/>
    <col min="16136" max="16136" width="17.7109375" style="167" customWidth="1"/>
    <col min="16137" max="16137" width="12.85546875" style="167" customWidth="1"/>
    <col min="16138" max="16138" width="14.140625" style="167" customWidth="1"/>
    <col min="16139" max="16139" width="10.7109375" style="167" customWidth="1"/>
    <col min="16140" max="16384" width="9.140625" style="167"/>
  </cols>
  <sheetData>
    <row r="1" spans="1:8">
      <c r="G1" s="168" t="s">
        <v>158</v>
      </c>
      <c r="H1" s="168"/>
    </row>
    <row r="2" spans="1:8">
      <c r="G2" s="168" t="s">
        <v>102</v>
      </c>
    </row>
    <row r="3" spans="1:8">
      <c r="G3" s="168" t="s">
        <v>1</v>
      </c>
    </row>
    <row r="5" spans="1:8" ht="67.5" customHeight="1">
      <c r="A5" s="219" t="s">
        <v>160</v>
      </c>
      <c r="B5" s="219"/>
      <c r="C5" s="219"/>
      <c r="D5" s="219"/>
      <c r="E5" s="219"/>
      <c r="F5" s="219"/>
      <c r="G5" s="219"/>
      <c r="H5" s="169"/>
    </row>
    <row r="7" spans="1:8">
      <c r="G7" s="168" t="s">
        <v>50</v>
      </c>
    </row>
    <row r="8" spans="1:8" s="170" customFormat="1" ht="51" customHeight="1">
      <c r="B8" s="220" t="s">
        <v>89</v>
      </c>
      <c r="C8" s="221"/>
      <c r="D8" s="222" t="s">
        <v>90</v>
      </c>
      <c r="E8" s="224" t="s">
        <v>103</v>
      </c>
      <c r="F8" s="225"/>
      <c r="G8" s="226"/>
    </row>
    <row r="9" spans="1:8" s="170" customFormat="1" ht="30" customHeight="1">
      <c r="B9" s="171" t="s">
        <v>92</v>
      </c>
      <c r="C9" s="171" t="s">
        <v>93</v>
      </c>
      <c r="D9" s="223"/>
      <c r="E9" s="171" t="s">
        <v>83</v>
      </c>
      <c r="F9" s="171" t="s">
        <v>74</v>
      </c>
      <c r="G9" s="171" t="s">
        <v>91</v>
      </c>
    </row>
    <row r="10" spans="1:8" s="170" customFormat="1" ht="18" customHeight="1">
      <c r="B10" s="172"/>
      <c r="C10" s="172"/>
      <c r="D10" s="173" t="s">
        <v>94</v>
      </c>
      <c r="E10" s="43">
        <f t="shared" ref="E10:F10" si="0">E12+E31+E45</f>
        <v>46442</v>
      </c>
      <c r="F10" s="43">
        <f t="shared" si="0"/>
        <v>46442</v>
      </c>
      <c r="G10" s="43">
        <f>G12+G31+G45</f>
        <v>46442</v>
      </c>
    </row>
    <row r="11" spans="1:8" s="170" customFormat="1" ht="24.75" customHeight="1">
      <c r="B11" s="216" t="s">
        <v>95</v>
      </c>
      <c r="C11" s="217"/>
      <c r="D11" s="217"/>
      <c r="E11" s="217"/>
      <c r="F11" s="217"/>
      <c r="G11" s="218"/>
    </row>
    <row r="12" spans="1:8" s="170" customFormat="1" ht="15" customHeight="1">
      <c r="B12" s="216" t="s">
        <v>96</v>
      </c>
      <c r="C12" s="217"/>
      <c r="D12" s="218"/>
      <c r="E12" s="43">
        <f t="shared" ref="E12:F12" si="1">E14+E17+E28</f>
        <v>46442</v>
      </c>
      <c r="F12" s="43">
        <f t="shared" si="1"/>
        <v>46442</v>
      </c>
      <c r="G12" s="43">
        <f>G14+G17+G28</f>
        <v>46442</v>
      </c>
    </row>
    <row r="13" spans="1:8" s="170" customFormat="1" ht="15" customHeight="1">
      <c r="B13" s="216" t="s">
        <v>95</v>
      </c>
      <c r="C13" s="217"/>
      <c r="D13" s="217"/>
      <c r="E13" s="217"/>
      <c r="F13" s="217"/>
      <c r="G13" s="218"/>
    </row>
    <row r="14" spans="1:8" s="170" customFormat="1" ht="15" customHeight="1">
      <c r="B14" s="174" t="s">
        <v>98</v>
      </c>
      <c r="C14" s="216" t="s">
        <v>31</v>
      </c>
      <c r="D14" s="218"/>
      <c r="E14" s="43">
        <f t="shared" ref="E14:F14" si="2">E15</f>
        <v>46442</v>
      </c>
      <c r="F14" s="43">
        <f t="shared" si="2"/>
        <v>46442</v>
      </c>
      <c r="G14" s="43">
        <f>G15</f>
        <v>46442</v>
      </c>
    </row>
    <row r="15" spans="1:8" s="170" customFormat="1" ht="69">
      <c r="B15" s="175"/>
      <c r="C15" s="176">
        <f>+Հ2!E23</f>
        <v>12029</v>
      </c>
      <c r="D15" s="177" t="str">
        <f>+Հ2!F23</f>
        <v>Լաչինի միջանցքի արգելափակման հետևանքով Հայաստանի Հանրապետությունում Լեռնային Ղարաբաղի քաղաքացիներին կացարան տրամադրած կազմակերպություններին աջակցության տրամադրում</v>
      </c>
      <c r="E15" s="43">
        <f t="shared" ref="E15:F15" si="3">+E16</f>
        <v>46442</v>
      </c>
      <c r="F15" s="43">
        <f t="shared" si="3"/>
        <v>46442</v>
      </c>
      <c r="G15" s="43">
        <f>+G16</f>
        <v>46442</v>
      </c>
    </row>
    <row r="16" spans="1:8" s="170" customFormat="1" ht="34.5">
      <c r="B16" s="178"/>
      <c r="C16" s="179"/>
      <c r="D16" s="179" t="s">
        <v>96</v>
      </c>
      <c r="E16" s="43">
        <f>+Հ2!G31</f>
        <v>46442</v>
      </c>
      <c r="F16" s="43">
        <f>+Հ2!H31</f>
        <v>46442</v>
      </c>
      <c r="G16" s="43">
        <f>+Հ2!I31</f>
        <v>46442</v>
      </c>
    </row>
    <row r="17" spans="1:6" s="170" customFormat="1"/>
    <row r="18" spans="1:6" s="170" customFormat="1"/>
    <row r="19" spans="1:6" s="180" customFormat="1"/>
    <row r="20" spans="1:6" s="183" customFormat="1" ht="15" customHeight="1">
      <c r="A20" s="181" t="s">
        <v>153</v>
      </c>
      <c r="B20" s="182"/>
      <c r="C20" s="182"/>
      <c r="D20" s="182"/>
      <c r="E20" s="181"/>
    </row>
    <row r="21" spans="1:6" s="183" customFormat="1" ht="15" customHeight="1">
      <c r="A21" s="181" t="s">
        <v>154</v>
      </c>
      <c r="B21" s="181"/>
      <c r="C21" s="181"/>
      <c r="D21" s="181"/>
      <c r="E21" s="181"/>
    </row>
    <row r="22" spans="1:6" s="180" customFormat="1">
      <c r="B22" s="215" t="s">
        <v>155</v>
      </c>
      <c r="C22" s="215"/>
      <c r="D22" s="215"/>
      <c r="E22" s="215"/>
      <c r="F22" s="215"/>
    </row>
    <row r="23" spans="1:6" s="180" customFormat="1"/>
    <row r="24" spans="1:6" ht="15" customHeight="1"/>
    <row r="25" spans="1:6" ht="17.25" customHeight="1"/>
    <row r="26" spans="1:6" s="170" customFormat="1"/>
    <row r="27" spans="1:6" s="170" customFormat="1"/>
    <row r="28" spans="1:6" s="170" customFormat="1"/>
    <row r="29" spans="1:6" s="170" customFormat="1"/>
    <row r="30" spans="1:6" s="170" customFormat="1" ht="18.600000000000001" customHeight="1"/>
    <row r="31" spans="1:6" s="170" customFormat="1" ht="19.899999999999999" customHeight="1"/>
    <row r="32" spans="1:6" s="170" customFormat="1"/>
    <row r="33" ht="22.9" customHeight="1"/>
  </sheetData>
  <mergeCells count="9">
    <mergeCell ref="B22:F22"/>
    <mergeCell ref="B13:G13"/>
    <mergeCell ref="C14:D14"/>
    <mergeCell ref="A5:G5"/>
    <mergeCell ref="B8:C8"/>
    <mergeCell ref="D8:D9"/>
    <mergeCell ref="B11:G11"/>
    <mergeCell ref="B12:D12"/>
    <mergeCell ref="E8:G8"/>
  </mergeCells>
  <pageMargins left="0.31496062992126" right="0" top="0.35433070866141703" bottom="0.35433070866141703" header="0.31496062992126" footer="0.31496062992126"/>
  <pageSetup paperSize="9" scale="8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Views>
    <sheetView topLeftCell="A16" workbookViewId="0">
      <selection activeCell="G12" sqref="G12"/>
    </sheetView>
  </sheetViews>
  <sheetFormatPr defaultColWidth="9.140625" defaultRowHeight="17.25"/>
  <cols>
    <col min="1" max="1" width="8.28515625" style="1" customWidth="1"/>
    <col min="2" max="2" width="8.85546875" style="1" customWidth="1"/>
    <col min="3" max="3" width="6.7109375" style="1" customWidth="1"/>
    <col min="4" max="4" width="9.85546875" style="1" customWidth="1"/>
    <col min="5" max="5" width="9.28515625" style="1" customWidth="1"/>
    <col min="6" max="6" width="56.28515625" style="1" customWidth="1"/>
    <col min="7" max="7" width="26.5703125" style="1" customWidth="1"/>
    <col min="8" max="8" width="49.85546875" style="1" customWidth="1"/>
    <col min="9" max="9" width="9.85546875" style="1" bestFit="1" customWidth="1"/>
    <col min="10" max="16384" width="9.140625" style="1"/>
  </cols>
  <sheetData>
    <row r="1" spans="1:7">
      <c r="G1" s="2" t="s">
        <v>51</v>
      </c>
    </row>
    <row r="2" spans="1:7">
      <c r="F2" s="227" t="s">
        <v>152</v>
      </c>
      <c r="G2" s="227"/>
    </row>
    <row r="3" spans="1:7">
      <c r="F3" s="227" t="s">
        <v>1</v>
      </c>
      <c r="G3" s="227"/>
    </row>
    <row r="6" spans="1:7" ht="36.75" customHeight="1">
      <c r="A6" s="214" t="s">
        <v>151</v>
      </c>
      <c r="B6" s="214"/>
      <c r="C6" s="214"/>
      <c r="D6" s="214"/>
      <c r="E6" s="214"/>
      <c r="F6" s="214"/>
      <c r="G6" s="214"/>
    </row>
    <row r="8" spans="1:7">
      <c r="G8" s="1" t="s">
        <v>150</v>
      </c>
    </row>
    <row r="9" spans="1:7" s="4" customFormat="1" ht="73.5" customHeight="1">
      <c r="A9" s="211" t="s">
        <v>11</v>
      </c>
      <c r="B9" s="212"/>
      <c r="C9" s="213"/>
      <c r="D9" s="201" t="s">
        <v>2</v>
      </c>
      <c r="E9" s="201"/>
      <c r="F9" s="211" t="s">
        <v>149</v>
      </c>
      <c r="G9" s="7" t="s">
        <v>103</v>
      </c>
    </row>
    <row r="10" spans="1:7" s="4" customFormat="1" ht="51.75">
      <c r="A10" s="143" t="s">
        <v>148</v>
      </c>
      <c r="B10" s="126" t="s">
        <v>147</v>
      </c>
      <c r="C10" s="126" t="s">
        <v>146</v>
      </c>
      <c r="D10" s="7" t="s">
        <v>4</v>
      </c>
      <c r="E10" s="7" t="s">
        <v>5</v>
      </c>
      <c r="F10" s="201"/>
      <c r="G10" s="54" t="s">
        <v>91</v>
      </c>
    </row>
    <row r="11" spans="1:7" s="4" customFormat="1">
      <c r="A11" s="34"/>
      <c r="B11" s="34"/>
      <c r="C11" s="34"/>
      <c r="D11" s="7"/>
      <c r="E11" s="7"/>
      <c r="F11" s="62" t="s">
        <v>10</v>
      </c>
      <c r="G11" s="60">
        <f>+G12+G17</f>
        <v>40093.4</v>
      </c>
    </row>
    <row r="12" spans="1:7" ht="36.75" customHeight="1">
      <c r="A12" s="139" t="s">
        <v>28</v>
      </c>
      <c r="B12" s="142"/>
      <c r="C12" s="142"/>
      <c r="D12" s="141"/>
      <c r="E12" s="141"/>
      <c r="F12" s="39" t="s">
        <v>27</v>
      </c>
      <c r="G12" s="60">
        <f>+G13</f>
        <v>46442</v>
      </c>
    </row>
    <row r="13" spans="1:7" ht="36.75" customHeight="1">
      <c r="A13" s="139"/>
      <c r="B13" s="139" t="s">
        <v>19</v>
      </c>
      <c r="C13" s="142"/>
      <c r="D13" s="141"/>
      <c r="E13" s="141"/>
      <c r="F13" s="39" t="s">
        <v>29</v>
      </c>
      <c r="G13" s="60">
        <f>G14</f>
        <v>46442</v>
      </c>
    </row>
    <row r="14" spans="1:7" ht="36.75" customHeight="1">
      <c r="A14" s="139"/>
      <c r="B14" s="139"/>
      <c r="C14" s="139" t="s">
        <v>28</v>
      </c>
      <c r="D14" s="141"/>
      <c r="E14" s="141"/>
      <c r="F14" s="136" t="s">
        <v>29</v>
      </c>
      <c r="G14" s="60">
        <f>+G15</f>
        <v>46442</v>
      </c>
    </row>
    <row r="15" spans="1:7" ht="20.25" customHeight="1">
      <c r="A15" s="139"/>
      <c r="B15" s="139"/>
      <c r="C15" s="139"/>
      <c r="D15" s="137">
        <v>1212</v>
      </c>
      <c r="E15" s="140"/>
      <c r="F15" s="136" t="s">
        <v>26</v>
      </c>
      <c r="G15" s="60">
        <f>+G16</f>
        <v>46442</v>
      </c>
    </row>
    <row r="16" spans="1:7" ht="86.25">
      <c r="A16" s="139"/>
      <c r="B16" s="139"/>
      <c r="C16" s="139"/>
      <c r="D16" s="138"/>
      <c r="E16" s="137">
        <v>12029</v>
      </c>
      <c r="F16" s="136" t="s">
        <v>120</v>
      </c>
      <c r="G16" s="60">
        <f>+Հ3!G16</f>
        <v>46442</v>
      </c>
    </row>
    <row r="17" spans="1:7">
      <c r="A17" s="186" t="s">
        <v>165</v>
      </c>
      <c r="B17" s="187"/>
      <c r="C17" s="187"/>
      <c r="D17" s="187"/>
      <c r="E17" s="187"/>
      <c r="F17" s="188" t="s">
        <v>166</v>
      </c>
      <c r="G17" s="189">
        <f>+G18</f>
        <v>-6348.6</v>
      </c>
    </row>
    <row r="18" spans="1:7">
      <c r="A18" s="187"/>
      <c r="B18" s="186" t="s">
        <v>167</v>
      </c>
      <c r="C18" s="187"/>
      <c r="D18" s="187"/>
      <c r="E18" s="187"/>
      <c r="F18" s="188" t="s">
        <v>168</v>
      </c>
      <c r="G18" s="189">
        <f>+G19</f>
        <v>-6348.6</v>
      </c>
    </row>
    <row r="19" spans="1:7">
      <c r="A19" s="187"/>
      <c r="B19" s="187"/>
      <c r="C19" s="186" t="s">
        <v>169</v>
      </c>
      <c r="D19" s="187"/>
      <c r="E19" s="187"/>
      <c r="F19" s="188" t="s">
        <v>170</v>
      </c>
      <c r="G19" s="189">
        <f>+G20</f>
        <v>-6348.6</v>
      </c>
    </row>
    <row r="20" spans="1:7">
      <c r="A20" s="187"/>
      <c r="B20" s="187"/>
      <c r="C20" s="186"/>
      <c r="D20" s="190">
        <v>1157</v>
      </c>
      <c r="E20" s="190"/>
      <c r="F20" s="190" t="s">
        <v>171</v>
      </c>
      <c r="G20" s="191">
        <f>+G21</f>
        <v>-6348.6</v>
      </c>
    </row>
    <row r="21" spans="1:7" ht="51.75">
      <c r="A21" s="187"/>
      <c r="B21" s="187"/>
      <c r="C21" s="187"/>
      <c r="D21" s="192"/>
      <c r="E21" s="193">
        <v>31001</v>
      </c>
      <c r="F21" s="193" t="s">
        <v>172</v>
      </c>
      <c r="G21" s="194">
        <v>-6348.6</v>
      </c>
    </row>
    <row r="22" spans="1:7" s="127" customFormat="1">
      <c r="A22" s="131"/>
      <c r="B22" s="135"/>
      <c r="C22" s="135"/>
      <c r="D22" s="134"/>
      <c r="E22" s="134"/>
      <c r="F22" s="133"/>
      <c r="G22" s="132"/>
    </row>
    <row r="23" spans="1:7" s="127" customFormat="1">
      <c r="A23" s="131"/>
      <c r="B23" s="131"/>
      <c r="C23" s="131"/>
      <c r="D23" s="130"/>
      <c r="E23" s="130"/>
      <c r="F23" s="129"/>
      <c r="G23" s="128"/>
    </row>
    <row r="24" spans="1:7" s="44" customFormat="1"/>
    <row r="25" spans="1:7" s="76" customFormat="1" ht="15" customHeight="1">
      <c r="A25" s="74" t="s">
        <v>153</v>
      </c>
      <c r="B25" s="75"/>
      <c r="C25" s="75"/>
      <c r="D25" s="75"/>
      <c r="E25" s="75"/>
      <c r="F25" s="74"/>
    </row>
    <row r="26" spans="1:7" s="76" customFormat="1" ht="15" customHeight="1">
      <c r="A26" s="74" t="s">
        <v>154</v>
      </c>
      <c r="B26" s="74"/>
      <c r="C26" s="74"/>
      <c r="D26" s="74"/>
      <c r="E26" s="74"/>
      <c r="F26" s="74"/>
    </row>
    <row r="27" spans="1:7" s="44" customFormat="1">
      <c r="B27" s="195" t="s">
        <v>155</v>
      </c>
      <c r="C27" s="195"/>
      <c r="D27" s="195"/>
      <c r="E27" s="195"/>
      <c r="F27" s="195"/>
      <c r="G27" s="195"/>
    </row>
    <row r="28" spans="1:7" s="44" customFormat="1"/>
  </sheetData>
  <mergeCells count="7">
    <mergeCell ref="B27:G27"/>
    <mergeCell ref="F2:G2"/>
    <mergeCell ref="F3:G3"/>
    <mergeCell ref="A6:G6"/>
    <mergeCell ref="A9:C9"/>
    <mergeCell ref="D9:E9"/>
    <mergeCell ref="F9:F10"/>
  </mergeCells>
  <pageMargins left="0.2" right="0" top="0.75" bottom="0.75" header="0.3" footer="0.3"/>
  <pageSetup paperSize="9" scale="80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4"/>
  <sheetViews>
    <sheetView topLeftCell="A34" zoomScaleNormal="100" zoomScaleSheetLayoutView="100" workbookViewId="0">
      <selection activeCell="E22" sqref="E22"/>
    </sheetView>
  </sheetViews>
  <sheetFormatPr defaultRowHeight="17.25"/>
  <cols>
    <col min="1" max="1" width="4.7109375" style="77" customWidth="1"/>
    <col min="2" max="2" width="26.140625" style="77" customWidth="1"/>
    <col min="3" max="3" width="62" style="77" customWidth="1"/>
    <col min="4" max="4" width="16.5703125" style="77" customWidth="1"/>
    <col min="5" max="5" width="16.7109375" style="77" customWidth="1"/>
    <col min="6" max="6" width="17" style="77" customWidth="1"/>
    <col min="7" max="8" width="9" style="77" customWidth="1"/>
    <col min="9" max="252" width="9.140625" style="77"/>
    <col min="253" max="253" width="4.7109375" style="77" customWidth="1"/>
    <col min="254" max="254" width="19.85546875" style="77" customWidth="1"/>
    <col min="255" max="255" width="72.140625" style="77" customWidth="1"/>
    <col min="256" max="256" width="0" style="77" hidden="1" customWidth="1"/>
    <col min="257" max="257" width="18.28515625" style="77" customWidth="1"/>
    <col min="258" max="258" width="17.5703125" style="77" customWidth="1"/>
    <col min="259" max="264" width="9" style="77" customWidth="1"/>
    <col min="265" max="508" width="9.140625" style="77"/>
    <col min="509" max="509" width="4.7109375" style="77" customWidth="1"/>
    <col min="510" max="510" width="19.85546875" style="77" customWidth="1"/>
    <col min="511" max="511" width="72.140625" style="77" customWidth="1"/>
    <col min="512" max="512" width="0" style="77" hidden="1" customWidth="1"/>
    <col min="513" max="513" width="18.28515625" style="77" customWidth="1"/>
    <col min="514" max="514" width="17.5703125" style="77" customWidth="1"/>
    <col min="515" max="520" width="9" style="77" customWidth="1"/>
    <col min="521" max="764" width="9.140625" style="77"/>
    <col min="765" max="765" width="4.7109375" style="77" customWidth="1"/>
    <col min="766" max="766" width="19.85546875" style="77" customWidth="1"/>
    <col min="767" max="767" width="72.140625" style="77" customWidth="1"/>
    <col min="768" max="768" width="0" style="77" hidden="1" customWidth="1"/>
    <col min="769" max="769" width="18.28515625" style="77" customWidth="1"/>
    <col min="770" max="770" width="17.5703125" style="77" customWidth="1"/>
    <col min="771" max="776" width="9" style="77" customWidth="1"/>
    <col min="777" max="1020" width="9.140625" style="77"/>
    <col min="1021" max="1021" width="4.7109375" style="77" customWidth="1"/>
    <col min="1022" max="1022" width="19.85546875" style="77" customWidth="1"/>
    <col min="1023" max="1023" width="72.140625" style="77" customWidth="1"/>
    <col min="1024" max="1024" width="0" style="77" hidden="1" customWidth="1"/>
    <col min="1025" max="1025" width="18.28515625" style="77" customWidth="1"/>
    <col min="1026" max="1026" width="17.5703125" style="77" customWidth="1"/>
    <col min="1027" max="1032" width="9" style="77" customWidth="1"/>
    <col min="1033" max="1276" width="9.140625" style="77"/>
    <col min="1277" max="1277" width="4.7109375" style="77" customWidth="1"/>
    <col min="1278" max="1278" width="19.85546875" style="77" customWidth="1"/>
    <col min="1279" max="1279" width="72.140625" style="77" customWidth="1"/>
    <col min="1280" max="1280" width="0" style="77" hidden="1" customWidth="1"/>
    <col min="1281" max="1281" width="18.28515625" style="77" customWidth="1"/>
    <col min="1282" max="1282" width="17.5703125" style="77" customWidth="1"/>
    <col min="1283" max="1288" width="9" style="77" customWidth="1"/>
    <col min="1289" max="1532" width="9.140625" style="77"/>
    <col min="1533" max="1533" width="4.7109375" style="77" customWidth="1"/>
    <col min="1534" max="1534" width="19.85546875" style="77" customWidth="1"/>
    <col min="1535" max="1535" width="72.140625" style="77" customWidth="1"/>
    <col min="1536" max="1536" width="0" style="77" hidden="1" customWidth="1"/>
    <col min="1537" max="1537" width="18.28515625" style="77" customWidth="1"/>
    <col min="1538" max="1538" width="17.5703125" style="77" customWidth="1"/>
    <col min="1539" max="1544" width="9" style="77" customWidth="1"/>
    <col min="1545" max="1788" width="9.140625" style="77"/>
    <col min="1789" max="1789" width="4.7109375" style="77" customWidth="1"/>
    <col min="1790" max="1790" width="19.85546875" style="77" customWidth="1"/>
    <col min="1791" max="1791" width="72.140625" style="77" customWidth="1"/>
    <col min="1792" max="1792" width="0" style="77" hidden="1" customWidth="1"/>
    <col min="1793" max="1793" width="18.28515625" style="77" customWidth="1"/>
    <col min="1794" max="1794" width="17.5703125" style="77" customWidth="1"/>
    <col min="1795" max="1800" width="9" style="77" customWidth="1"/>
    <col min="1801" max="2044" width="9.140625" style="77"/>
    <col min="2045" max="2045" width="4.7109375" style="77" customWidth="1"/>
    <col min="2046" max="2046" width="19.85546875" style="77" customWidth="1"/>
    <col min="2047" max="2047" width="72.140625" style="77" customWidth="1"/>
    <col min="2048" max="2048" width="0" style="77" hidden="1" customWidth="1"/>
    <col min="2049" max="2049" width="18.28515625" style="77" customWidth="1"/>
    <col min="2050" max="2050" width="17.5703125" style="77" customWidth="1"/>
    <col min="2051" max="2056" width="9" style="77" customWidth="1"/>
    <col min="2057" max="2300" width="9.140625" style="77"/>
    <col min="2301" max="2301" width="4.7109375" style="77" customWidth="1"/>
    <col min="2302" max="2302" width="19.85546875" style="77" customWidth="1"/>
    <col min="2303" max="2303" width="72.140625" style="77" customWidth="1"/>
    <col min="2304" max="2304" width="0" style="77" hidden="1" customWidth="1"/>
    <col min="2305" max="2305" width="18.28515625" style="77" customWidth="1"/>
    <col min="2306" max="2306" width="17.5703125" style="77" customWidth="1"/>
    <col min="2307" max="2312" width="9" style="77" customWidth="1"/>
    <col min="2313" max="2556" width="9.140625" style="77"/>
    <col min="2557" max="2557" width="4.7109375" style="77" customWidth="1"/>
    <col min="2558" max="2558" width="19.85546875" style="77" customWidth="1"/>
    <col min="2559" max="2559" width="72.140625" style="77" customWidth="1"/>
    <col min="2560" max="2560" width="0" style="77" hidden="1" customWidth="1"/>
    <col min="2561" max="2561" width="18.28515625" style="77" customWidth="1"/>
    <col min="2562" max="2562" width="17.5703125" style="77" customWidth="1"/>
    <col min="2563" max="2568" width="9" style="77" customWidth="1"/>
    <col min="2569" max="2812" width="9.140625" style="77"/>
    <col min="2813" max="2813" width="4.7109375" style="77" customWidth="1"/>
    <col min="2814" max="2814" width="19.85546875" style="77" customWidth="1"/>
    <col min="2815" max="2815" width="72.140625" style="77" customWidth="1"/>
    <col min="2816" max="2816" width="0" style="77" hidden="1" customWidth="1"/>
    <col min="2817" max="2817" width="18.28515625" style="77" customWidth="1"/>
    <col min="2818" max="2818" width="17.5703125" style="77" customWidth="1"/>
    <col min="2819" max="2824" width="9" style="77" customWidth="1"/>
    <col min="2825" max="3068" width="9.140625" style="77"/>
    <col min="3069" max="3069" width="4.7109375" style="77" customWidth="1"/>
    <col min="3070" max="3070" width="19.85546875" style="77" customWidth="1"/>
    <col min="3071" max="3071" width="72.140625" style="77" customWidth="1"/>
    <col min="3072" max="3072" width="0" style="77" hidden="1" customWidth="1"/>
    <col min="3073" max="3073" width="18.28515625" style="77" customWidth="1"/>
    <col min="3074" max="3074" width="17.5703125" style="77" customWidth="1"/>
    <col min="3075" max="3080" width="9" style="77" customWidth="1"/>
    <col min="3081" max="3324" width="9.140625" style="77"/>
    <col min="3325" max="3325" width="4.7109375" style="77" customWidth="1"/>
    <col min="3326" max="3326" width="19.85546875" style="77" customWidth="1"/>
    <col min="3327" max="3327" width="72.140625" style="77" customWidth="1"/>
    <col min="3328" max="3328" width="0" style="77" hidden="1" customWidth="1"/>
    <col min="3329" max="3329" width="18.28515625" style="77" customWidth="1"/>
    <col min="3330" max="3330" width="17.5703125" style="77" customWidth="1"/>
    <col min="3331" max="3336" width="9" style="77" customWidth="1"/>
    <col min="3337" max="3580" width="9.140625" style="77"/>
    <col min="3581" max="3581" width="4.7109375" style="77" customWidth="1"/>
    <col min="3582" max="3582" width="19.85546875" style="77" customWidth="1"/>
    <col min="3583" max="3583" width="72.140625" style="77" customWidth="1"/>
    <col min="3584" max="3584" width="0" style="77" hidden="1" customWidth="1"/>
    <col min="3585" max="3585" width="18.28515625" style="77" customWidth="1"/>
    <col min="3586" max="3586" width="17.5703125" style="77" customWidth="1"/>
    <col min="3587" max="3592" width="9" style="77" customWidth="1"/>
    <col min="3593" max="3836" width="9.140625" style="77"/>
    <col min="3837" max="3837" width="4.7109375" style="77" customWidth="1"/>
    <col min="3838" max="3838" width="19.85546875" style="77" customWidth="1"/>
    <col min="3839" max="3839" width="72.140625" style="77" customWidth="1"/>
    <col min="3840" max="3840" width="0" style="77" hidden="1" customWidth="1"/>
    <col min="3841" max="3841" width="18.28515625" style="77" customWidth="1"/>
    <col min="3842" max="3842" width="17.5703125" style="77" customWidth="1"/>
    <col min="3843" max="3848" width="9" style="77" customWidth="1"/>
    <col min="3849" max="4092" width="9.140625" style="77"/>
    <col min="4093" max="4093" width="4.7109375" style="77" customWidth="1"/>
    <col min="4094" max="4094" width="19.85546875" style="77" customWidth="1"/>
    <col min="4095" max="4095" width="72.140625" style="77" customWidth="1"/>
    <col min="4096" max="4096" width="0" style="77" hidden="1" customWidth="1"/>
    <col min="4097" max="4097" width="18.28515625" style="77" customWidth="1"/>
    <col min="4098" max="4098" width="17.5703125" style="77" customWidth="1"/>
    <col min="4099" max="4104" width="9" style="77" customWidth="1"/>
    <col min="4105" max="4348" width="9.140625" style="77"/>
    <col min="4349" max="4349" width="4.7109375" style="77" customWidth="1"/>
    <col min="4350" max="4350" width="19.85546875" style="77" customWidth="1"/>
    <col min="4351" max="4351" width="72.140625" style="77" customWidth="1"/>
    <col min="4352" max="4352" width="0" style="77" hidden="1" customWidth="1"/>
    <col min="4353" max="4353" width="18.28515625" style="77" customWidth="1"/>
    <col min="4354" max="4354" width="17.5703125" style="77" customWidth="1"/>
    <col min="4355" max="4360" width="9" style="77" customWidth="1"/>
    <col min="4361" max="4604" width="9.140625" style="77"/>
    <col min="4605" max="4605" width="4.7109375" style="77" customWidth="1"/>
    <col min="4606" max="4606" width="19.85546875" style="77" customWidth="1"/>
    <col min="4607" max="4607" width="72.140625" style="77" customWidth="1"/>
    <col min="4608" max="4608" width="0" style="77" hidden="1" customWidth="1"/>
    <col min="4609" max="4609" width="18.28515625" style="77" customWidth="1"/>
    <col min="4610" max="4610" width="17.5703125" style="77" customWidth="1"/>
    <col min="4611" max="4616" width="9" style="77" customWidth="1"/>
    <col min="4617" max="4860" width="9.140625" style="77"/>
    <col min="4861" max="4861" width="4.7109375" style="77" customWidth="1"/>
    <col min="4862" max="4862" width="19.85546875" style="77" customWidth="1"/>
    <col min="4863" max="4863" width="72.140625" style="77" customWidth="1"/>
    <col min="4864" max="4864" width="0" style="77" hidden="1" customWidth="1"/>
    <col min="4865" max="4865" width="18.28515625" style="77" customWidth="1"/>
    <col min="4866" max="4866" width="17.5703125" style="77" customWidth="1"/>
    <col min="4867" max="4872" width="9" style="77" customWidth="1"/>
    <col min="4873" max="5116" width="9.140625" style="77"/>
    <col min="5117" max="5117" width="4.7109375" style="77" customWidth="1"/>
    <col min="5118" max="5118" width="19.85546875" style="77" customWidth="1"/>
    <col min="5119" max="5119" width="72.140625" style="77" customWidth="1"/>
    <col min="5120" max="5120" width="0" style="77" hidden="1" customWidth="1"/>
    <col min="5121" max="5121" width="18.28515625" style="77" customWidth="1"/>
    <col min="5122" max="5122" width="17.5703125" style="77" customWidth="1"/>
    <col min="5123" max="5128" width="9" style="77" customWidth="1"/>
    <col min="5129" max="5372" width="9.140625" style="77"/>
    <col min="5373" max="5373" width="4.7109375" style="77" customWidth="1"/>
    <col min="5374" max="5374" width="19.85546875" style="77" customWidth="1"/>
    <col min="5375" max="5375" width="72.140625" style="77" customWidth="1"/>
    <col min="5376" max="5376" width="0" style="77" hidden="1" customWidth="1"/>
    <col min="5377" max="5377" width="18.28515625" style="77" customWidth="1"/>
    <col min="5378" max="5378" width="17.5703125" style="77" customWidth="1"/>
    <col min="5379" max="5384" width="9" style="77" customWidth="1"/>
    <col min="5385" max="5628" width="9.140625" style="77"/>
    <col min="5629" max="5629" width="4.7109375" style="77" customWidth="1"/>
    <col min="5630" max="5630" width="19.85546875" style="77" customWidth="1"/>
    <col min="5631" max="5631" width="72.140625" style="77" customWidth="1"/>
    <col min="5632" max="5632" width="0" style="77" hidden="1" customWidth="1"/>
    <col min="5633" max="5633" width="18.28515625" style="77" customWidth="1"/>
    <col min="5634" max="5634" width="17.5703125" style="77" customWidth="1"/>
    <col min="5635" max="5640" width="9" style="77" customWidth="1"/>
    <col min="5641" max="5884" width="9.140625" style="77"/>
    <col min="5885" max="5885" width="4.7109375" style="77" customWidth="1"/>
    <col min="5886" max="5886" width="19.85546875" style="77" customWidth="1"/>
    <col min="5887" max="5887" width="72.140625" style="77" customWidth="1"/>
    <col min="5888" max="5888" width="0" style="77" hidden="1" customWidth="1"/>
    <col min="5889" max="5889" width="18.28515625" style="77" customWidth="1"/>
    <col min="5890" max="5890" width="17.5703125" style="77" customWidth="1"/>
    <col min="5891" max="5896" width="9" style="77" customWidth="1"/>
    <col min="5897" max="6140" width="9.140625" style="77"/>
    <col min="6141" max="6141" width="4.7109375" style="77" customWidth="1"/>
    <col min="6142" max="6142" width="19.85546875" style="77" customWidth="1"/>
    <col min="6143" max="6143" width="72.140625" style="77" customWidth="1"/>
    <col min="6144" max="6144" width="0" style="77" hidden="1" customWidth="1"/>
    <col min="6145" max="6145" width="18.28515625" style="77" customWidth="1"/>
    <col min="6146" max="6146" width="17.5703125" style="77" customWidth="1"/>
    <col min="6147" max="6152" width="9" style="77" customWidth="1"/>
    <col min="6153" max="6396" width="9.140625" style="77"/>
    <col min="6397" max="6397" width="4.7109375" style="77" customWidth="1"/>
    <col min="6398" max="6398" width="19.85546875" style="77" customWidth="1"/>
    <col min="6399" max="6399" width="72.140625" style="77" customWidth="1"/>
    <col min="6400" max="6400" width="0" style="77" hidden="1" customWidth="1"/>
    <col min="6401" max="6401" width="18.28515625" style="77" customWidth="1"/>
    <col min="6402" max="6402" width="17.5703125" style="77" customWidth="1"/>
    <col min="6403" max="6408" width="9" style="77" customWidth="1"/>
    <col min="6409" max="6652" width="9.140625" style="77"/>
    <col min="6653" max="6653" width="4.7109375" style="77" customWidth="1"/>
    <col min="6654" max="6654" width="19.85546875" style="77" customWidth="1"/>
    <col min="6655" max="6655" width="72.140625" style="77" customWidth="1"/>
    <col min="6656" max="6656" width="0" style="77" hidden="1" customWidth="1"/>
    <col min="6657" max="6657" width="18.28515625" style="77" customWidth="1"/>
    <col min="6658" max="6658" width="17.5703125" style="77" customWidth="1"/>
    <col min="6659" max="6664" width="9" style="77" customWidth="1"/>
    <col min="6665" max="6908" width="9.140625" style="77"/>
    <col min="6909" max="6909" width="4.7109375" style="77" customWidth="1"/>
    <col min="6910" max="6910" width="19.85546875" style="77" customWidth="1"/>
    <col min="6911" max="6911" width="72.140625" style="77" customWidth="1"/>
    <col min="6912" max="6912" width="0" style="77" hidden="1" customWidth="1"/>
    <col min="6913" max="6913" width="18.28515625" style="77" customWidth="1"/>
    <col min="6914" max="6914" width="17.5703125" style="77" customWidth="1"/>
    <col min="6915" max="6920" width="9" style="77" customWidth="1"/>
    <col min="6921" max="7164" width="9.140625" style="77"/>
    <col min="7165" max="7165" width="4.7109375" style="77" customWidth="1"/>
    <col min="7166" max="7166" width="19.85546875" style="77" customWidth="1"/>
    <col min="7167" max="7167" width="72.140625" style="77" customWidth="1"/>
    <col min="7168" max="7168" width="0" style="77" hidden="1" customWidth="1"/>
    <col min="7169" max="7169" width="18.28515625" style="77" customWidth="1"/>
    <col min="7170" max="7170" width="17.5703125" style="77" customWidth="1"/>
    <col min="7171" max="7176" width="9" style="77" customWidth="1"/>
    <col min="7177" max="7420" width="9.140625" style="77"/>
    <col min="7421" max="7421" width="4.7109375" style="77" customWidth="1"/>
    <col min="7422" max="7422" width="19.85546875" style="77" customWidth="1"/>
    <col min="7423" max="7423" width="72.140625" style="77" customWidth="1"/>
    <col min="7424" max="7424" width="0" style="77" hidden="1" customWidth="1"/>
    <col min="7425" max="7425" width="18.28515625" style="77" customWidth="1"/>
    <col min="7426" max="7426" width="17.5703125" style="77" customWidth="1"/>
    <col min="7427" max="7432" width="9" style="77" customWidth="1"/>
    <col min="7433" max="7676" width="9.140625" style="77"/>
    <col min="7677" max="7677" width="4.7109375" style="77" customWidth="1"/>
    <col min="7678" max="7678" width="19.85546875" style="77" customWidth="1"/>
    <col min="7679" max="7679" width="72.140625" style="77" customWidth="1"/>
    <col min="7680" max="7680" width="0" style="77" hidden="1" customWidth="1"/>
    <col min="7681" max="7681" width="18.28515625" style="77" customWidth="1"/>
    <col min="7682" max="7682" width="17.5703125" style="77" customWidth="1"/>
    <col min="7683" max="7688" width="9" style="77" customWidth="1"/>
    <col min="7689" max="7932" width="9.140625" style="77"/>
    <col min="7933" max="7933" width="4.7109375" style="77" customWidth="1"/>
    <col min="7934" max="7934" width="19.85546875" style="77" customWidth="1"/>
    <col min="7935" max="7935" width="72.140625" style="77" customWidth="1"/>
    <col min="7936" max="7936" width="0" style="77" hidden="1" customWidth="1"/>
    <col min="7937" max="7937" width="18.28515625" style="77" customWidth="1"/>
    <col min="7938" max="7938" width="17.5703125" style="77" customWidth="1"/>
    <col min="7939" max="7944" width="9" style="77" customWidth="1"/>
    <col min="7945" max="8188" width="9.140625" style="77"/>
    <col min="8189" max="8189" width="4.7109375" style="77" customWidth="1"/>
    <col min="8190" max="8190" width="19.85546875" style="77" customWidth="1"/>
    <col min="8191" max="8191" width="72.140625" style="77" customWidth="1"/>
    <col min="8192" max="8192" width="0" style="77" hidden="1" customWidth="1"/>
    <col min="8193" max="8193" width="18.28515625" style="77" customWidth="1"/>
    <col min="8194" max="8194" width="17.5703125" style="77" customWidth="1"/>
    <col min="8195" max="8200" width="9" style="77" customWidth="1"/>
    <col min="8201" max="8444" width="9.140625" style="77"/>
    <col min="8445" max="8445" width="4.7109375" style="77" customWidth="1"/>
    <col min="8446" max="8446" width="19.85546875" style="77" customWidth="1"/>
    <col min="8447" max="8447" width="72.140625" style="77" customWidth="1"/>
    <col min="8448" max="8448" width="0" style="77" hidden="1" customWidth="1"/>
    <col min="8449" max="8449" width="18.28515625" style="77" customWidth="1"/>
    <col min="8450" max="8450" width="17.5703125" style="77" customWidth="1"/>
    <col min="8451" max="8456" width="9" style="77" customWidth="1"/>
    <col min="8457" max="8700" width="9.140625" style="77"/>
    <col min="8701" max="8701" width="4.7109375" style="77" customWidth="1"/>
    <col min="8702" max="8702" width="19.85546875" style="77" customWidth="1"/>
    <col min="8703" max="8703" width="72.140625" style="77" customWidth="1"/>
    <col min="8704" max="8704" width="0" style="77" hidden="1" customWidth="1"/>
    <col min="8705" max="8705" width="18.28515625" style="77" customWidth="1"/>
    <col min="8706" max="8706" width="17.5703125" style="77" customWidth="1"/>
    <col min="8707" max="8712" width="9" style="77" customWidth="1"/>
    <col min="8713" max="8956" width="9.140625" style="77"/>
    <col min="8957" max="8957" width="4.7109375" style="77" customWidth="1"/>
    <col min="8958" max="8958" width="19.85546875" style="77" customWidth="1"/>
    <col min="8959" max="8959" width="72.140625" style="77" customWidth="1"/>
    <col min="8960" max="8960" width="0" style="77" hidden="1" customWidth="1"/>
    <col min="8961" max="8961" width="18.28515625" style="77" customWidth="1"/>
    <col min="8962" max="8962" width="17.5703125" style="77" customWidth="1"/>
    <col min="8963" max="8968" width="9" style="77" customWidth="1"/>
    <col min="8969" max="9212" width="9.140625" style="77"/>
    <col min="9213" max="9213" width="4.7109375" style="77" customWidth="1"/>
    <col min="9214" max="9214" width="19.85546875" style="77" customWidth="1"/>
    <col min="9215" max="9215" width="72.140625" style="77" customWidth="1"/>
    <col min="9216" max="9216" width="0" style="77" hidden="1" customWidth="1"/>
    <col min="9217" max="9217" width="18.28515625" style="77" customWidth="1"/>
    <col min="9218" max="9218" width="17.5703125" style="77" customWidth="1"/>
    <col min="9219" max="9224" width="9" style="77" customWidth="1"/>
    <col min="9225" max="9468" width="9.140625" style="77"/>
    <col min="9469" max="9469" width="4.7109375" style="77" customWidth="1"/>
    <col min="9470" max="9470" width="19.85546875" style="77" customWidth="1"/>
    <col min="9471" max="9471" width="72.140625" style="77" customWidth="1"/>
    <col min="9472" max="9472" width="0" style="77" hidden="1" customWidth="1"/>
    <col min="9473" max="9473" width="18.28515625" style="77" customWidth="1"/>
    <col min="9474" max="9474" width="17.5703125" style="77" customWidth="1"/>
    <col min="9475" max="9480" width="9" style="77" customWidth="1"/>
    <col min="9481" max="9724" width="9.140625" style="77"/>
    <col min="9725" max="9725" width="4.7109375" style="77" customWidth="1"/>
    <col min="9726" max="9726" width="19.85546875" style="77" customWidth="1"/>
    <col min="9727" max="9727" width="72.140625" style="77" customWidth="1"/>
    <col min="9728" max="9728" width="0" style="77" hidden="1" customWidth="1"/>
    <col min="9729" max="9729" width="18.28515625" style="77" customWidth="1"/>
    <col min="9730" max="9730" width="17.5703125" style="77" customWidth="1"/>
    <col min="9731" max="9736" width="9" style="77" customWidth="1"/>
    <col min="9737" max="9980" width="9.140625" style="77"/>
    <col min="9981" max="9981" width="4.7109375" style="77" customWidth="1"/>
    <col min="9982" max="9982" width="19.85546875" style="77" customWidth="1"/>
    <col min="9983" max="9983" width="72.140625" style="77" customWidth="1"/>
    <col min="9984" max="9984" width="0" style="77" hidden="1" customWidth="1"/>
    <col min="9985" max="9985" width="18.28515625" style="77" customWidth="1"/>
    <col min="9986" max="9986" width="17.5703125" style="77" customWidth="1"/>
    <col min="9987" max="9992" width="9" style="77" customWidth="1"/>
    <col min="9993" max="10236" width="9.140625" style="77"/>
    <col min="10237" max="10237" width="4.7109375" style="77" customWidth="1"/>
    <col min="10238" max="10238" width="19.85546875" style="77" customWidth="1"/>
    <col min="10239" max="10239" width="72.140625" style="77" customWidth="1"/>
    <col min="10240" max="10240" width="0" style="77" hidden="1" customWidth="1"/>
    <col min="10241" max="10241" width="18.28515625" style="77" customWidth="1"/>
    <col min="10242" max="10242" width="17.5703125" style="77" customWidth="1"/>
    <col min="10243" max="10248" width="9" style="77" customWidth="1"/>
    <col min="10249" max="10492" width="9.140625" style="77"/>
    <col min="10493" max="10493" width="4.7109375" style="77" customWidth="1"/>
    <col min="10494" max="10494" width="19.85546875" style="77" customWidth="1"/>
    <col min="10495" max="10495" width="72.140625" style="77" customWidth="1"/>
    <col min="10496" max="10496" width="0" style="77" hidden="1" customWidth="1"/>
    <col min="10497" max="10497" width="18.28515625" style="77" customWidth="1"/>
    <col min="10498" max="10498" width="17.5703125" style="77" customWidth="1"/>
    <col min="10499" max="10504" width="9" style="77" customWidth="1"/>
    <col min="10505" max="10748" width="9.140625" style="77"/>
    <col min="10749" max="10749" width="4.7109375" style="77" customWidth="1"/>
    <col min="10750" max="10750" width="19.85546875" style="77" customWidth="1"/>
    <col min="10751" max="10751" width="72.140625" style="77" customWidth="1"/>
    <col min="10752" max="10752" width="0" style="77" hidden="1" customWidth="1"/>
    <col min="10753" max="10753" width="18.28515625" style="77" customWidth="1"/>
    <col min="10754" max="10754" width="17.5703125" style="77" customWidth="1"/>
    <col min="10755" max="10760" width="9" style="77" customWidth="1"/>
    <col min="10761" max="11004" width="9.140625" style="77"/>
    <col min="11005" max="11005" width="4.7109375" style="77" customWidth="1"/>
    <col min="11006" max="11006" width="19.85546875" style="77" customWidth="1"/>
    <col min="11007" max="11007" width="72.140625" style="77" customWidth="1"/>
    <col min="11008" max="11008" width="0" style="77" hidden="1" customWidth="1"/>
    <col min="11009" max="11009" width="18.28515625" style="77" customWidth="1"/>
    <col min="11010" max="11010" width="17.5703125" style="77" customWidth="1"/>
    <col min="11011" max="11016" width="9" style="77" customWidth="1"/>
    <col min="11017" max="11260" width="9.140625" style="77"/>
    <col min="11261" max="11261" width="4.7109375" style="77" customWidth="1"/>
    <col min="11262" max="11262" width="19.85546875" style="77" customWidth="1"/>
    <col min="11263" max="11263" width="72.140625" style="77" customWidth="1"/>
    <col min="11264" max="11264" width="0" style="77" hidden="1" customWidth="1"/>
    <col min="11265" max="11265" width="18.28515625" style="77" customWidth="1"/>
    <col min="11266" max="11266" width="17.5703125" style="77" customWidth="1"/>
    <col min="11267" max="11272" width="9" style="77" customWidth="1"/>
    <col min="11273" max="11516" width="9.140625" style="77"/>
    <col min="11517" max="11517" width="4.7109375" style="77" customWidth="1"/>
    <col min="11518" max="11518" width="19.85546875" style="77" customWidth="1"/>
    <col min="11519" max="11519" width="72.140625" style="77" customWidth="1"/>
    <col min="11520" max="11520" width="0" style="77" hidden="1" customWidth="1"/>
    <col min="11521" max="11521" width="18.28515625" style="77" customWidth="1"/>
    <col min="11522" max="11522" width="17.5703125" style="77" customWidth="1"/>
    <col min="11523" max="11528" width="9" style="77" customWidth="1"/>
    <col min="11529" max="11772" width="9.140625" style="77"/>
    <col min="11773" max="11773" width="4.7109375" style="77" customWidth="1"/>
    <col min="11774" max="11774" width="19.85546875" style="77" customWidth="1"/>
    <col min="11775" max="11775" width="72.140625" style="77" customWidth="1"/>
    <col min="11776" max="11776" width="0" style="77" hidden="1" customWidth="1"/>
    <col min="11777" max="11777" width="18.28515625" style="77" customWidth="1"/>
    <col min="11778" max="11778" width="17.5703125" style="77" customWidth="1"/>
    <col min="11779" max="11784" width="9" style="77" customWidth="1"/>
    <col min="11785" max="12028" width="9.140625" style="77"/>
    <col min="12029" max="12029" width="4.7109375" style="77" customWidth="1"/>
    <col min="12030" max="12030" width="19.85546875" style="77" customWidth="1"/>
    <col min="12031" max="12031" width="72.140625" style="77" customWidth="1"/>
    <col min="12032" max="12032" width="0" style="77" hidden="1" customWidth="1"/>
    <col min="12033" max="12033" width="18.28515625" style="77" customWidth="1"/>
    <col min="12034" max="12034" width="17.5703125" style="77" customWidth="1"/>
    <col min="12035" max="12040" width="9" style="77" customWidth="1"/>
    <col min="12041" max="12284" width="9.140625" style="77"/>
    <col min="12285" max="12285" width="4.7109375" style="77" customWidth="1"/>
    <col min="12286" max="12286" width="19.85546875" style="77" customWidth="1"/>
    <col min="12287" max="12287" width="72.140625" style="77" customWidth="1"/>
    <col min="12288" max="12288" width="0" style="77" hidden="1" customWidth="1"/>
    <col min="12289" max="12289" width="18.28515625" style="77" customWidth="1"/>
    <col min="12290" max="12290" width="17.5703125" style="77" customWidth="1"/>
    <col min="12291" max="12296" width="9" style="77" customWidth="1"/>
    <col min="12297" max="12540" width="9.140625" style="77"/>
    <col min="12541" max="12541" width="4.7109375" style="77" customWidth="1"/>
    <col min="12542" max="12542" width="19.85546875" style="77" customWidth="1"/>
    <col min="12543" max="12543" width="72.140625" style="77" customWidth="1"/>
    <col min="12544" max="12544" width="0" style="77" hidden="1" customWidth="1"/>
    <col min="12545" max="12545" width="18.28515625" style="77" customWidth="1"/>
    <col min="12546" max="12546" width="17.5703125" style="77" customWidth="1"/>
    <col min="12547" max="12552" width="9" style="77" customWidth="1"/>
    <col min="12553" max="12796" width="9.140625" style="77"/>
    <col min="12797" max="12797" width="4.7109375" style="77" customWidth="1"/>
    <col min="12798" max="12798" width="19.85546875" style="77" customWidth="1"/>
    <col min="12799" max="12799" width="72.140625" style="77" customWidth="1"/>
    <col min="12800" max="12800" width="0" style="77" hidden="1" customWidth="1"/>
    <col min="12801" max="12801" width="18.28515625" style="77" customWidth="1"/>
    <col min="12802" max="12802" width="17.5703125" style="77" customWidth="1"/>
    <col min="12803" max="12808" width="9" style="77" customWidth="1"/>
    <col min="12809" max="13052" width="9.140625" style="77"/>
    <col min="13053" max="13053" width="4.7109375" style="77" customWidth="1"/>
    <col min="13054" max="13054" width="19.85546875" style="77" customWidth="1"/>
    <col min="13055" max="13055" width="72.140625" style="77" customWidth="1"/>
    <col min="13056" max="13056" width="0" style="77" hidden="1" customWidth="1"/>
    <col min="13057" max="13057" width="18.28515625" style="77" customWidth="1"/>
    <col min="13058" max="13058" width="17.5703125" style="77" customWidth="1"/>
    <col min="13059" max="13064" width="9" style="77" customWidth="1"/>
    <col min="13065" max="13308" width="9.140625" style="77"/>
    <col min="13309" max="13309" width="4.7109375" style="77" customWidth="1"/>
    <col min="13310" max="13310" width="19.85546875" style="77" customWidth="1"/>
    <col min="13311" max="13311" width="72.140625" style="77" customWidth="1"/>
    <col min="13312" max="13312" width="0" style="77" hidden="1" customWidth="1"/>
    <col min="13313" max="13313" width="18.28515625" style="77" customWidth="1"/>
    <col min="13314" max="13314" width="17.5703125" style="77" customWidth="1"/>
    <col min="13315" max="13320" width="9" style="77" customWidth="1"/>
    <col min="13321" max="13564" width="9.140625" style="77"/>
    <col min="13565" max="13565" width="4.7109375" style="77" customWidth="1"/>
    <col min="13566" max="13566" width="19.85546875" style="77" customWidth="1"/>
    <col min="13567" max="13567" width="72.140625" style="77" customWidth="1"/>
    <col min="13568" max="13568" width="0" style="77" hidden="1" customWidth="1"/>
    <col min="13569" max="13569" width="18.28515625" style="77" customWidth="1"/>
    <col min="13570" max="13570" width="17.5703125" style="77" customWidth="1"/>
    <col min="13571" max="13576" width="9" style="77" customWidth="1"/>
    <col min="13577" max="13820" width="9.140625" style="77"/>
    <col min="13821" max="13821" width="4.7109375" style="77" customWidth="1"/>
    <col min="13822" max="13822" width="19.85546875" style="77" customWidth="1"/>
    <col min="13823" max="13823" width="72.140625" style="77" customWidth="1"/>
    <col min="13824" max="13824" width="0" style="77" hidden="1" customWidth="1"/>
    <col min="13825" max="13825" width="18.28515625" style="77" customWidth="1"/>
    <col min="13826" max="13826" width="17.5703125" style="77" customWidth="1"/>
    <col min="13827" max="13832" width="9" style="77" customWidth="1"/>
    <col min="13833" max="14076" width="9.140625" style="77"/>
    <col min="14077" max="14077" width="4.7109375" style="77" customWidth="1"/>
    <col min="14078" max="14078" width="19.85546875" style="77" customWidth="1"/>
    <col min="14079" max="14079" width="72.140625" style="77" customWidth="1"/>
    <col min="14080" max="14080" width="0" style="77" hidden="1" customWidth="1"/>
    <col min="14081" max="14081" width="18.28515625" style="77" customWidth="1"/>
    <col min="14082" max="14082" width="17.5703125" style="77" customWidth="1"/>
    <col min="14083" max="14088" width="9" style="77" customWidth="1"/>
    <col min="14089" max="14332" width="9.140625" style="77"/>
    <col min="14333" max="14333" width="4.7109375" style="77" customWidth="1"/>
    <col min="14334" max="14334" width="19.85546875" style="77" customWidth="1"/>
    <col min="14335" max="14335" width="72.140625" style="77" customWidth="1"/>
    <col min="14336" max="14336" width="0" style="77" hidden="1" customWidth="1"/>
    <col min="14337" max="14337" width="18.28515625" style="77" customWidth="1"/>
    <col min="14338" max="14338" width="17.5703125" style="77" customWidth="1"/>
    <col min="14339" max="14344" width="9" style="77" customWidth="1"/>
    <col min="14345" max="14588" width="9.140625" style="77"/>
    <col min="14589" max="14589" width="4.7109375" style="77" customWidth="1"/>
    <col min="14590" max="14590" width="19.85546875" style="77" customWidth="1"/>
    <col min="14591" max="14591" width="72.140625" style="77" customWidth="1"/>
    <col min="14592" max="14592" width="0" style="77" hidden="1" customWidth="1"/>
    <col min="14593" max="14593" width="18.28515625" style="77" customWidth="1"/>
    <col min="14594" max="14594" width="17.5703125" style="77" customWidth="1"/>
    <col min="14595" max="14600" width="9" style="77" customWidth="1"/>
    <col min="14601" max="14844" width="9.140625" style="77"/>
    <col min="14845" max="14845" width="4.7109375" style="77" customWidth="1"/>
    <col min="14846" max="14846" width="19.85546875" style="77" customWidth="1"/>
    <col min="14847" max="14847" width="72.140625" style="77" customWidth="1"/>
    <col min="14848" max="14848" width="0" style="77" hidden="1" customWidth="1"/>
    <col min="14849" max="14849" width="18.28515625" style="77" customWidth="1"/>
    <col min="14850" max="14850" width="17.5703125" style="77" customWidth="1"/>
    <col min="14851" max="14856" width="9" style="77" customWidth="1"/>
    <col min="14857" max="15100" width="9.140625" style="77"/>
    <col min="15101" max="15101" width="4.7109375" style="77" customWidth="1"/>
    <col min="15102" max="15102" width="19.85546875" style="77" customWidth="1"/>
    <col min="15103" max="15103" width="72.140625" style="77" customWidth="1"/>
    <col min="15104" max="15104" width="0" style="77" hidden="1" customWidth="1"/>
    <col min="15105" max="15105" width="18.28515625" style="77" customWidth="1"/>
    <col min="15106" max="15106" width="17.5703125" style="77" customWidth="1"/>
    <col min="15107" max="15112" width="9" style="77" customWidth="1"/>
    <col min="15113" max="15356" width="9.140625" style="77"/>
    <col min="15357" max="15357" width="4.7109375" style="77" customWidth="1"/>
    <col min="15358" max="15358" width="19.85546875" style="77" customWidth="1"/>
    <col min="15359" max="15359" width="72.140625" style="77" customWidth="1"/>
    <col min="15360" max="15360" width="0" style="77" hidden="1" customWidth="1"/>
    <col min="15361" max="15361" width="18.28515625" style="77" customWidth="1"/>
    <col min="15362" max="15362" width="17.5703125" style="77" customWidth="1"/>
    <col min="15363" max="15368" width="9" style="77" customWidth="1"/>
    <col min="15369" max="15612" width="9.140625" style="77"/>
    <col min="15613" max="15613" width="4.7109375" style="77" customWidth="1"/>
    <col min="15614" max="15614" width="19.85546875" style="77" customWidth="1"/>
    <col min="15615" max="15615" width="72.140625" style="77" customWidth="1"/>
    <col min="15616" max="15616" width="0" style="77" hidden="1" customWidth="1"/>
    <col min="15617" max="15617" width="18.28515625" style="77" customWidth="1"/>
    <col min="15618" max="15618" width="17.5703125" style="77" customWidth="1"/>
    <col min="15619" max="15624" width="9" style="77" customWidth="1"/>
    <col min="15625" max="15868" width="9.140625" style="77"/>
    <col min="15869" max="15869" width="4.7109375" style="77" customWidth="1"/>
    <col min="15870" max="15870" width="19.85546875" style="77" customWidth="1"/>
    <col min="15871" max="15871" width="72.140625" style="77" customWidth="1"/>
    <col min="15872" max="15872" width="0" style="77" hidden="1" customWidth="1"/>
    <col min="15873" max="15873" width="18.28515625" style="77" customWidth="1"/>
    <col min="15874" max="15874" width="17.5703125" style="77" customWidth="1"/>
    <col min="15875" max="15880" width="9" style="77" customWidth="1"/>
    <col min="15881" max="16124" width="9.140625" style="77"/>
    <col min="16125" max="16125" width="4.7109375" style="77" customWidth="1"/>
    <col min="16126" max="16126" width="19.85546875" style="77" customWidth="1"/>
    <col min="16127" max="16127" width="72.140625" style="77" customWidth="1"/>
    <col min="16128" max="16128" width="0" style="77" hidden="1" customWidth="1"/>
    <col min="16129" max="16129" width="18.28515625" style="77" customWidth="1"/>
    <col min="16130" max="16130" width="17.5703125" style="77" customWidth="1"/>
    <col min="16131" max="16136" width="9" style="77" customWidth="1"/>
    <col min="16137" max="16384" width="9.140625" style="77"/>
  </cols>
  <sheetData>
    <row r="1" spans="1:6" ht="15.75" customHeight="1">
      <c r="A1" s="77" t="s">
        <v>157</v>
      </c>
      <c r="F1" s="78" t="s">
        <v>97</v>
      </c>
    </row>
    <row r="2" spans="1:6">
      <c r="F2" s="78" t="s">
        <v>102</v>
      </c>
    </row>
    <row r="3" spans="1:6">
      <c r="F3" s="78" t="s">
        <v>1</v>
      </c>
    </row>
    <row r="4" spans="1:6">
      <c r="A4" s="44"/>
      <c r="B4" s="44"/>
      <c r="C4" s="44"/>
      <c r="D4" s="44"/>
      <c r="E4" s="44"/>
      <c r="F4" s="45"/>
    </row>
    <row r="5" spans="1:6" ht="57" customHeight="1">
      <c r="B5" s="230" t="s">
        <v>163</v>
      </c>
      <c r="C5" s="230"/>
      <c r="D5" s="230"/>
      <c r="E5" s="230"/>
      <c r="F5" s="230"/>
    </row>
    <row r="6" spans="1:6">
      <c r="A6" s="46"/>
      <c r="B6" s="46"/>
      <c r="C6" s="46"/>
      <c r="D6" s="46"/>
      <c r="E6" s="46"/>
      <c r="F6" s="47" t="s">
        <v>104</v>
      </c>
    </row>
    <row r="7" spans="1:6">
      <c r="B7" s="79" t="s">
        <v>96</v>
      </c>
      <c r="C7" s="79"/>
      <c r="D7" s="79"/>
      <c r="E7" s="79"/>
      <c r="F7" s="79"/>
    </row>
    <row r="8" spans="1:6">
      <c r="B8" s="44" t="s">
        <v>68</v>
      </c>
      <c r="C8" s="44"/>
      <c r="D8" s="44"/>
      <c r="E8" s="44"/>
      <c r="F8" s="44"/>
    </row>
    <row r="9" spans="1:6">
      <c r="A9" s="44"/>
      <c r="B9" s="44"/>
      <c r="C9" s="44"/>
      <c r="D9" s="44"/>
      <c r="E9" s="44"/>
      <c r="F9" s="44"/>
    </row>
    <row r="10" spans="1:6">
      <c r="A10" s="44"/>
      <c r="B10" s="48" t="s">
        <v>36</v>
      </c>
      <c r="C10" s="48" t="s">
        <v>37</v>
      </c>
      <c r="D10" s="49"/>
      <c r="E10" s="49"/>
      <c r="F10" s="50"/>
    </row>
    <row r="11" spans="1:6">
      <c r="A11" s="44"/>
      <c r="B11" s="10">
        <v>1212</v>
      </c>
      <c r="C11" s="39" t="s">
        <v>38</v>
      </c>
      <c r="D11" s="51"/>
      <c r="E11" s="51"/>
      <c r="F11" s="50"/>
    </row>
    <row r="12" spans="1:6">
      <c r="A12" s="44"/>
      <c r="B12" s="44"/>
      <c r="C12" s="44"/>
      <c r="D12" s="44"/>
      <c r="E12" s="44"/>
      <c r="F12" s="44"/>
    </row>
    <row r="13" spans="1:6" ht="36" customHeight="1">
      <c r="A13" s="44"/>
      <c r="B13" s="52" t="s">
        <v>40</v>
      </c>
      <c r="C13" s="10">
        <v>1212</v>
      </c>
      <c r="D13" s="235" t="s">
        <v>103</v>
      </c>
      <c r="E13" s="236"/>
      <c r="F13" s="237"/>
    </row>
    <row r="14" spans="1:6" ht="34.5">
      <c r="A14" s="44"/>
      <c r="B14" s="52" t="s">
        <v>42</v>
      </c>
      <c r="C14" s="39">
        <f>+Հ3!C15</f>
        <v>12029</v>
      </c>
      <c r="D14" s="53" t="s">
        <v>83</v>
      </c>
      <c r="E14" s="54" t="s">
        <v>74</v>
      </c>
      <c r="F14" s="54" t="s">
        <v>91</v>
      </c>
    </row>
    <row r="15" spans="1:6" ht="69">
      <c r="A15" s="44"/>
      <c r="B15" s="52" t="s">
        <v>43</v>
      </c>
      <c r="C15" s="39" t="str">
        <f>+Հ1!C21</f>
        <v>Լաչինի միջանցքի արգելափակման հետևանքով Հայաստանի Հանրապետությունում Լեռնային Ղարաբաղի քաղաքացիներին կացարան տրամադրած կազմակերպություններին աջակցության տրամադրում</v>
      </c>
      <c r="D15" s="55"/>
      <c r="E15" s="55"/>
      <c r="F15" s="56"/>
    </row>
    <row r="16" spans="1:6" ht="69">
      <c r="A16" s="44"/>
      <c r="B16" s="52" t="s">
        <v>44</v>
      </c>
      <c r="C16" s="10" t="str">
        <f>+Հ1!C23</f>
        <v>Հայաստանի Հանրապետությունում Լեռնային Ղարաբաղի  քաղաքացիներին կեցություն տրամադրած կազմակերպություններին հյուրանոցային ծառայությունների դիմաց ծախսերի փոխհատուցում</v>
      </c>
      <c r="D16" s="57"/>
      <c r="E16" s="57"/>
      <c r="F16" s="56"/>
    </row>
    <row r="17" spans="1:6" ht="34.5">
      <c r="A17" s="44"/>
      <c r="B17" s="52" t="s">
        <v>45</v>
      </c>
      <c r="C17" s="39" t="s">
        <v>46</v>
      </c>
      <c r="D17" s="57"/>
      <c r="E17" s="57"/>
      <c r="F17" s="56"/>
    </row>
    <row r="18" spans="1:6" ht="51.75">
      <c r="A18" s="44"/>
      <c r="B18" s="52" t="s">
        <v>47</v>
      </c>
      <c r="C18" s="39" t="s">
        <v>122</v>
      </c>
      <c r="D18" s="57"/>
      <c r="E18" s="57"/>
      <c r="F18" s="56"/>
    </row>
    <row r="19" spans="1:6">
      <c r="A19" s="44"/>
      <c r="B19" s="231" t="s">
        <v>0</v>
      </c>
      <c r="C19" s="232"/>
      <c r="D19" s="58"/>
      <c r="E19" s="58"/>
      <c r="F19" s="59"/>
    </row>
    <row r="20" spans="1:6" ht="17.25" customHeight="1">
      <c r="A20" s="44"/>
      <c r="B20" s="158" t="s">
        <v>109</v>
      </c>
      <c r="C20" s="159"/>
      <c r="D20" s="163">
        <v>16</v>
      </c>
      <c r="E20" s="163">
        <v>16</v>
      </c>
      <c r="F20" s="163">
        <v>16</v>
      </c>
    </row>
    <row r="21" spans="1:6" ht="17.25" customHeight="1">
      <c r="A21" s="44"/>
      <c r="B21" s="158" t="s">
        <v>145</v>
      </c>
      <c r="C21" s="159"/>
      <c r="D21" s="163">
        <v>255</v>
      </c>
      <c r="E21" s="163">
        <v>255</v>
      </c>
      <c r="F21" s="163">
        <v>255</v>
      </c>
    </row>
    <row r="22" spans="1:6" ht="33" customHeight="1">
      <c r="A22" s="44"/>
      <c r="B22" s="158" t="s">
        <v>123</v>
      </c>
      <c r="C22" s="159"/>
      <c r="D22" s="162" t="str">
        <f>+F22</f>
        <v>20.02.2023-31.05.2023թթ.</v>
      </c>
      <c r="E22" s="162" t="str">
        <f>+F22</f>
        <v>20.02.2023-31.05.2023թթ.</v>
      </c>
      <c r="F22" s="162" t="s">
        <v>173</v>
      </c>
    </row>
    <row r="23" spans="1:6">
      <c r="A23" s="44"/>
      <c r="B23" s="233" t="s">
        <v>81</v>
      </c>
      <c r="C23" s="234"/>
      <c r="D23" s="60">
        <f>+Հ2!G23</f>
        <v>284397.5</v>
      </c>
      <c r="E23" s="60">
        <f>+Հ2!H23</f>
        <v>284397.5</v>
      </c>
      <c r="F23" s="60">
        <f>+Հ2!I23</f>
        <v>284397.5</v>
      </c>
    </row>
    <row r="24" spans="1:6">
      <c r="A24" s="44"/>
      <c r="B24" s="51"/>
      <c r="C24" s="51"/>
      <c r="D24" s="51"/>
      <c r="E24" s="51"/>
      <c r="F24" s="50"/>
    </row>
    <row r="25" spans="1:6">
      <c r="A25" s="44"/>
      <c r="B25" s="61"/>
      <c r="C25" s="61"/>
      <c r="D25" s="61"/>
      <c r="E25" s="61"/>
      <c r="F25" s="47" t="s">
        <v>106</v>
      </c>
    </row>
    <row r="26" spans="1:6">
      <c r="B26" s="79"/>
      <c r="C26" s="80" t="s">
        <v>107</v>
      </c>
      <c r="D26" s="79"/>
      <c r="E26" s="79"/>
      <c r="F26" s="79"/>
    </row>
    <row r="27" spans="1:6">
      <c r="B27" s="44" t="s">
        <v>105</v>
      </c>
      <c r="C27" s="44"/>
      <c r="D27" s="44"/>
      <c r="E27" s="44"/>
      <c r="F27" s="44"/>
    </row>
    <row r="28" spans="1:6">
      <c r="A28" s="44"/>
      <c r="B28" s="62"/>
      <c r="C28" s="62"/>
      <c r="D28" s="62"/>
      <c r="E28" s="62"/>
      <c r="F28" s="63"/>
    </row>
    <row r="29" spans="1:6">
      <c r="A29" s="64"/>
      <c r="B29" s="48" t="s">
        <v>69</v>
      </c>
      <c r="C29" s="48" t="s">
        <v>70</v>
      </c>
      <c r="D29" s="49"/>
      <c r="E29" s="49"/>
      <c r="F29" s="44"/>
    </row>
    <row r="30" spans="1:6">
      <c r="A30" s="64"/>
      <c r="B30" s="12">
        <v>1139</v>
      </c>
      <c r="C30" s="52" t="s">
        <v>62</v>
      </c>
      <c r="D30" s="65"/>
      <c r="E30" s="65"/>
      <c r="F30" s="44"/>
    </row>
    <row r="31" spans="1:6" ht="34.5">
      <c r="A31" s="64"/>
      <c r="B31" s="49" t="s">
        <v>71</v>
      </c>
      <c r="C31" s="44"/>
      <c r="D31" s="44"/>
      <c r="E31" s="44"/>
      <c r="F31" s="44"/>
    </row>
    <row r="32" spans="1:6" ht="48.75" customHeight="1">
      <c r="A32" s="64"/>
      <c r="B32" s="48" t="s">
        <v>72</v>
      </c>
      <c r="C32" s="12">
        <v>1139</v>
      </c>
      <c r="D32" s="228" t="s">
        <v>108</v>
      </c>
      <c r="E32" s="228"/>
      <c r="F32" s="228"/>
    </row>
    <row r="33" spans="1:6" ht="34.5">
      <c r="A33" s="64"/>
      <c r="B33" s="52" t="s">
        <v>73</v>
      </c>
      <c r="C33" s="66">
        <v>11001</v>
      </c>
      <c r="D33" s="53" t="s">
        <v>83</v>
      </c>
      <c r="E33" s="54" t="s">
        <v>74</v>
      </c>
      <c r="F33" s="54" t="s">
        <v>91</v>
      </c>
    </row>
    <row r="34" spans="1:6" ht="34.5">
      <c r="A34" s="64"/>
      <c r="B34" s="52" t="s">
        <v>75</v>
      </c>
      <c r="C34" s="52" t="s">
        <v>62</v>
      </c>
      <c r="D34" s="57"/>
      <c r="E34" s="57"/>
      <c r="F34" s="56"/>
    </row>
    <row r="35" spans="1:6" ht="86.25">
      <c r="A35" s="64"/>
      <c r="B35" s="52" t="s">
        <v>76</v>
      </c>
      <c r="C35" s="67" t="s">
        <v>77</v>
      </c>
      <c r="D35" s="68"/>
      <c r="E35" s="68"/>
      <c r="F35" s="56"/>
    </row>
    <row r="36" spans="1:6" ht="34.5">
      <c r="A36" s="64"/>
      <c r="B36" s="52" t="s">
        <v>78</v>
      </c>
      <c r="C36" s="69" t="s">
        <v>79</v>
      </c>
      <c r="D36" s="70"/>
      <c r="E36" s="70"/>
      <c r="F36" s="56"/>
    </row>
    <row r="37" spans="1:6" ht="51.75">
      <c r="A37" s="64"/>
      <c r="B37" s="39" t="s">
        <v>80</v>
      </c>
      <c r="C37" s="48" t="s">
        <v>52</v>
      </c>
      <c r="D37" s="56"/>
      <c r="E37" s="56"/>
      <c r="F37" s="56"/>
    </row>
    <row r="38" spans="1:6">
      <c r="A38" s="64"/>
      <c r="B38" s="71"/>
      <c r="C38" s="72" t="s">
        <v>0</v>
      </c>
      <c r="D38" s="73"/>
      <c r="E38" s="73"/>
      <c r="F38" s="59"/>
    </row>
    <row r="39" spans="1:6">
      <c r="A39" s="64"/>
      <c r="B39" s="229" t="s">
        <v>81</v>
      </c>
      <c r="C39" s="229"/>
      <c r="D39" s="60">
        <f t="shared" ref="D39:F39" si="0">-D23</f>
        <v>-284397.5</v>
      </c>
      <c r="E39" s="60">
        <f t="shared" si="0"/>
        <v>-284397.5</v>
      </c>
      <c r="F39" s="60">
        <f t="shared" si="0"/>
        <v>-284397.5</v>
      </c>
    </row>
    <row r="40" spans="1:6">
      <c r="A40" s="44"/>
      <c r="B40" s="44"/>
      <c r="C40" s="44"/>
      <c r="D40" s="44"/>
      <c r="E40" s="44"/>
      <c r="F40" s="44"/>
    </row>
    <row r="41" spans="1:6">
      <c r="A41" s="44"/>
      <c r="B41" s="44"/>
      <c r="C41" s="44"/>
      <c r="D41" s="44"/>
      <c r="E41" s="44"/>
      <c r="F41" s="44"/>
    </row>
    <row r="42" spans="1:6">
      <c r="B42" s="76" t="s">
        <v>112</v>
      </c>
      <c r="D42" s="75"/>
      <c r="E42" s="74"/>
      <c r="F42" s="76"/>
    </row>
    <row r="43" spans="1:6">
      <c r="B43" s="76" t="s">
        <v>111</v>
      </c>
      <c r="D43" s="74"/>
      <c r="E43" s="74"/>
      <c r="F43" s="76"/>
    </row>
    <row r="44" spans="1:6">
      <c r="A44" s="44"/>
      <c r="B44" s="76" t="s">
        <v>110</v>
      </c>
      <c r="D44" s="44" t="s">
        <v>113</v>
      </c>
      <c r="F44" s="44"/>
    </row>
  </sheetData>
  <mergeCells count="6">
    <mergeCell ref="D32:F32"/>
    <mergeCell ref="B39:C39"/>
    <mergeCell ref="B5:F5"/>
    <mergeCell ref="B19:C19"/>
    <mergeCell ref="B23:C23"/>
    <mergeCell ref="D13:F13"/>
  </mergeCells>
  <pageMargins left="0.19" right="0.19" top="0.43" bottom="0.49" header="0.31496062992125984" footer="0.31496062992125984"/>
  <pageSetup paperSize="9" scale="47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9"/>
  <sheetViews>
    <sheetView topLeftCell="A61" zoomScaleNormal="100" workbookViewId="0">
      <selection activeCell="E43" sqref="E43"/>
    </sheetView>
  </sheetViews>
  <sheetFormatPr defaultRowHeight="17.25"/>
  <cols>
    <col min="1" max="1" width="4.7109375" style="77" customWidth="1"/>
    <col min="2" max="2" width="26.140625" style="77" customWidth="1"/>
    <col min="3" max="3" width="67.85546875" style="77" customWidth="1"/>
    <col min="4" max="4" width="16.85546875" style="77" customWidth="1"/>
    <col min="5" max="6" width="16.7109375" style="77" customWidth="1"/>
    <col min="7" max="10" width="9" style="77" customWidth="1"/>
    <col min="11" max="254" width="9.140625" style="77"/>
    <col min="255" max="255" width="4.7109375" style="77" customWidth="1"/>
    <col min="256" max="256" width="19.85546875" style="77" customWidth="1"/>
    <col min="257" max="257" width="72.140625" style="77" customWidth="1"/>
    <col min="258" max="258" width="0" style="77" hidden="1" customWidth="1"/>
    <col min="259" max="259" width="18.28515625" style="77" customWidth="1"/>
    <col min="260" max="260" width="17.5703125" style="77" customWidth="1"/>
    <col min="261" max="266" width="9" style="77" customWidth="1"/>
    <col min="267" max="510" width="9.140625" style="77"/>
    <col min="511" max="511" width="4.7109375" style="77" customWidth="1"/>
    <col min="512" max="512" width="19.85546875" style="77" customWidth="1"/>
    <col min="513" max="513" width="72.140625" style="77" customWidth="1"/>
    <col min="514" max="514" width="0" style="77" hidden="1" customWidth="1"/>
    <col min="515" max="515" width="18.28515625" style="77" customWidth="1"/>
    <col min="516" max="516" width="17.5703125" style="77" customWidth="1"/>
    <col min="517" max="522" width="9" style="77" customWidth="1"/>
    <col min="523" max="766" width="9.140625" style="77"/>
    <col min="767" max="767" width="4.7109375" style="77" customWidth="1"/>
    <col min="768" max="768" width="19.85546875" style="77" customWidth="1"/>
    <col min="769" max="769" width="72.140625" style="77" customWidth="1"/>
    <col min="770" max="770" width="0" style="77" hidden="1" customWidth="1"/>
    <col min="771" max="771" width="18.28515625" style="77" customWidth="1"/>
    <col min="772" max="772" width="17.5703125" style="77" customWidth="1"/>
    <col min="773" max="778" width="9" style="77" customWidth="1"/>
    <col min="779" max="1022" width="9.140625" style="77"/>
    <col min="1023" max="1023" width="4.7109375" style="77" customWidth="1"/>
    <col min="1024" max="1024" width="19.85546875" style="77" customWidth="1"/>
    <col min="1025" max="1025" width="72.140625" style="77" customWidth="1"/>
    <col min="1026" max="1026" width="0" style="77" hidden="1" customWidth="1"/>
    <col min="1027" max="1027" width="18.28515625" style="77" customWidth="1"/>
    <col min="1028" max="1028" width="17.5703125" style="77" customWidth="1"/>
    <col min="1029" max="1034" width="9" style="77" customWidth="1"/>
    <col min="1035" max="1278" width="9.140625" style="77"/>
    <col min="1279" max="1279" width="4.7109375" style="77" customWidth="1"/>
    <col min="1280" max="1280" width="19.85546875" style="77" customWidth="1"/>
    <col min="1281" max="1281" width="72.140625" style="77" customWidth="1"/>
    <col min="1282" max="1282" width="0" style="77" hidden="1" customWidth="1"/>
    <col min="1283" max="1283" width="18.28515625" style="77" customWidth="1"/>
    <col min="1284" max="1284" width="17.5703125" style="77" customWidth="1"/>
    <col min="1285" max="1290" width="9" style="77" customWidth="1"/>
    <col min="1291" max="1534" width="9.140625" style="77"/>
    <col min="1535" max="1535" width="4.7109375" style="77" customWidth="1"/>
    <col min="1536" max="1536" width="19.85546875" style="77" customWidth="1"/>
    <col min="1537" max="1537" width="72.140625" style="77" customWidth="1"/>
    <col min="1538" max="1538" width="0" style="77" hidden="1" customWidth="1"/>
    <col min="1539" max="1539" width="18.28515625" style="77" customWidth="1"/>
    <col min="1540" max="1540" width="17.5703125" style="77" customWidth="1"/>
    <col min="1541" max="1546" width="9" style="77" customWidth="1"/>
    <col min="1547" max="1790" width="9.140625" style="77"/>
    <col min="1791" max="1791" width="4.7109375" style="77" customWidth="1"/>
    <col min="1792" max="1792" width="19.85546875" style="77" customWidth="1"/>
    <col min="1793" max="1793" width="72.140625" style="77" customWidth="1"/>
    <col min="1794" max="1794" width="0" style="77" hidden="1" customWidth="1"/>
    <col min="1795" max="1795" width="18.28515625" style="77" customWidth="1"/>
    <col min="1796" max="1796" width="17.5703125" style="77" customWidth="1"/>
    <col min="1797" max="1802" width="9" style="77" customWidth="1"/>
    <col min="1803" max="2046" width="9.140625" style="77"/>
    <col min="2047" max="2047" width="4.7109375" style="77" customWidth="1"/>
    <col min="2048" max="2048" width="19.85546875" style="77" customWidth="1"/>
    <col min="2049" max="2049" width="72.140625" style="77" customWidth="1"/>
    <col min="2050" max="2050" width="0" style="77" hidden="1" customWidth="1"/>
    <col min="2051" max="2051" width="18.28515625" style="77" customWidth="1"/>
    <col min="2052" max="2052" width="17.5703125" style="77" customWidth="1"/>
    <col min="2053" max="2058" width="9" style="77" customWidth="1"/>
    <col min="2059" max="2302" width="9.140625" style="77"/>
    <col min="2303" max="2303" width="4.7109375" style="77" customWidth="1"/>
    <col min="2304" max="2304" width="19.85546875" style="77" customWidth="1"/>
    <col min="2305" max="2305" width="72.140625" style="77" customWidth="1"/>
    <col min="2306" max="2306" width="0" style="77" hidden="1" customWidth="1"/>
    <col min="2307" max="2307" width="18.28515625" style="77" customWidth="1"/>
    <col min="2308" max="2308" width="17.5703125" style="77" customWidth="1"/>
    <col min="2309" max="2314" width="9" style="77" customWidth="1"/>
    <col min="2315" max="2558" width="9.140625" style="77"/>
    <col min="2559" max="2559" width="4.7109375" style="77" customWidth="1"/>
    <col min="2560" max="2560" width="19.85546875" style="77" customWidth="1"/>
    <col min="2561" max="2561" width="72.140625" style="77" customWidth="1"/>
    <col min="2562" max="2562" width="0" style="77" hidden="1" customWidth="1"/>
    <col min="2563" max="2563" width="18.28515625" style="77" customWidth="1"/>
    <col min="2564" max="2564" width="17.5703125" style="77" customWidth="1"/>
    <col min="2565" max="2570" width="9" style="77" customWidth="1"/>
    <col min="2571" max="2814" width="9.140625" style="77"/>
    <col min="2815" max="2815" width="4.7109375" style="77" customWidth="1"/>
    <col min="2816" max="2816" width="19.85546875" style="77" customWidth="1"/>
    <col min="2817" max="2817" width="72.140625" style="77" customWidth="1"/>
    <col min="2818" max="2818" width="0" style="77" hidden="1" customWidth="1"/>
    <col min="2819" max="2819" width="18.28515625" style="77" customWidth="1"/>
    <col min="2820" max="2820" width="17.5703125" style="77" customWidth="1"/>
    <col min="2821" max="2826" width="9" style="77" customWidth="1"/>
    <col min="2827" max="3070" width="9.140625" style="77"/>
    <col min="3071" max="3071" width="4.7109375" style="77" customWidth="1"/>
    <col min="3072" max="3072" width="19.85546875" style="77" customWidth="1"/>
    <col min="3073" max="3073" width="72.140625" style="77" customWidth="1"/>
    <col min="3074" max="3074" width="0" style="77" hidden="1" customWidth="1"/>
    <col min="3075" max="3075" width="18.28515625" style="77" customWidth="1"/>
    <col min="3076" max="3076" width="17.5703125" style="77" customWidth="1"/>
    <col min="3077" max="3082" width="9" style="77" customWidth="1"/>
    <col min="3083" max="3326" width="9.140625" style="77"/>
    <col min="3327" max="3327" width="4.7109375" style="77" customWidth="1"/>
    <col min="3328" max="3328" width="19.85546875" style="77" customWidth="1"/>
    <col min="3329" max="3329" width="72.140625" style="77" customWidth="1"/>
    <col min="3330" max="3330" width="0" style="77" hidden="1" customWidth="1"/>
    <col min="3331" max="3331" width="18.28515625" style="77" customWidth="1"/>
    <col min="3332" max="3332" width="17.5703125" style="77" customWidth="1"/>
    <col min="3333" max="3338" width="9" style="77" customWidth="1"/>
    <col min="3339" max="3582" width="9.140625" style="77"/>
    <col min="3583" max="3583" width="4.7109375" style="77" customWidth="1"/>
    <col min="3584" max="3584" width="19.85546875" style="77" customWidth="1"/>
    <col min="3585" max="3585" width="72.140625" style="77" customWidth="1"/>
    <col min="3586" max="3586" width="0" style="77" hidden="1" customWidth="1"/>
    <col min="3587" max="3587" width="18.28515625" style="77" customWidth="1"/>
    <col min="3588" max="3588" width="17.5703125" style="77" customWidth="1"/>
    <col min="3589" max="3594" width="9" style="77" customWidth="1"/>
    <col min="3595" max="3838" width="9.140625" style="77"/>
    <col min="3839" max="3839" width="4.7109375" style="77" customWidth="1"/>
    <col min="3840" max="3840" width="19.85546875" style="77" customWidth="1"/>
    <col min="3841" max="3841" width="72.140625" style="77" customWidth="1"/>
    <col min="3842" max="3842" width="0" style="77" hidden="1" customWidth="1"/>
    <col min="3843" max="3843" width="18.28515625" style="77" customWidth="1"/>
    <col min="3844" max="3844" width="17.5703125" style="77" customWidth="1"/>
    <col min="3845" max="3850" width="9" style="77" customWidth="1"/>
    <col min="3851" max="4094" width="9.140625" style="77"/>
    <col min="4095" max="4095" width="4.7109375" style="77" customWidth="1"/>
    <col min="4096" max="4096" width="19.85546875" style="77" customWidth="1"/>
    <col min="4097" max="4097" width="72.140625" style="77" customWidth="1"/>
    <col min="4098" max="4098" width="0" style="77" hidden="1" customWidth="1"/>
    <col min="4099" max="4099" width="18.28515625" style="77" customWidth="1"/>
    <col min="4100" max="4100" width="17.5703125" style="77" customWidth="1"/>
    <col min="4101" max="4106" width="9" style="77" customWidth="1"/>
    <col min="4107" max="4350" width="9.140625" style="77"/>
    <col min="4351" max="4351" width="4.7109375" style="77" customWidth="1"/>
    <col min="4352" max="4352" width="19.85546875" style="77" customWidth="1"/>
    <col min="4353" max="4353" width="72.140625" style="77" customWidth="1"/>
    <col min="4354" max="4354" width="0" style="77" hidden="1" customWidth="1"/>
    <col min="4355" max="4355" width="18.28515625" style="77" customWidth="1"/>
    <col min="4356" max="4356" width="17.5703125" style="77" customWidth="1"/>
    <col min="4357" max="4362" width="9" style="77" customWidth="1"/>
    <col min="4363" max="4606" width="9.140625" style="77"/>
    <col min="4607" max="4607" width="4.7109375" style="77" customWidth="1"/>
    <col min="4608" max="4608" width="19.85546875" style="77" customWidth="1"/>
    <col min="4609" max="4609" width="72.140625" style="77" customWidth="1"/>
    <col min="4610" max="4610" width="0" style="77" hidden="1" customWidth="1"/>
    <col min="4611" max="4611" width="18.28515625" style="77" customWidth="1"/>
    <col min="4612" max="4612" width="17.5703125" style="77" customWidth="1"/>
    <col min="4613" max="4618" width="9" style="77" customWidth="1"/>
    <col min="4619" max="4862" width="9.140625" style="77"/>
    <col min="4863" max="4863" width="4.7109375" style="77" customWidth="1"/>
    <col min="4864" max="4864" width="19.85546875" style="77" customWidth="1"/>
    <col min="4865" max="4865" width="72.140625" style="77" customWidth="1"/>
    <col min="4866" max="4866" width="0" style="77" hidden="1" customWidth="1"/>
    <col min="4867" max="4867" width="18.28515625" style="77" customWidth="1"/>
    <col min="4868" max="4868" width="17.5703125" style="77" customWidth="1"/>
    <col min="4869" max="4874" width="9" style="77" customWidth="1"/>
    <col min="4875" max="5118" width="9.140625" style="77"/>
    <col min="5119" max="5119" width="4.7109375" style="77" customWidth="1"/>
    <col min="5120" max="5120" width="19.85546875" style="77" customWidth="1"/>
    <col min="5121" max="5121" width="72.140625" style="77" customWidth="1"/>
    <col min="5122" max="5122" width="0" style="77" hidden="1" customWidth="1"/>
    <col min="5123" max="5123" width="18.28515625" style="77" customWidth="1"/>
    <col min="5124" max="5124" width="17.5703125" style="77" customWidth="1"/>
    <col min="5125" max="5130" width="9" style="77" customWidth="1"/>
    <col min="5131" max="5374" width="9.140625" style="77"/>
    <col min="5375" max="5375" width="4.7109375" style="77" customWidth="1"/>
    <col min="5376" max="5376" width="19.85546875" style="77" customWidth="1"/>
    <col min="5377" max="5377" width="72.140625" style="77" customWidth="1"/>
    <col min="5378" max="5378" width="0" style="77" hidden="1" customWidth="1"/>
    <col min="5379" max="5379" width="18.28515625" style="77" customWidth="1"/>
    <col min="5380" max="5380" width="17.5703125" style="77" customWidth="1"/>
    <col min="5381" max="5386" width="9" style="77" customWidth="1"/>
    <col min="5387" max="5630" width="9.140625" style="77"/>
    <col min="5631" max="5631" width="4.7109375" style="77" customWidth="1"/>
    <col min="5632" max="5632" width="19.85546875" style="77" customWidth="1"/>
    <col min="5633" max="5633" width="72.140625" style="77" customWidth="1"/>
    <col min="5634" max="5634" width="0" style="77" hidden="1" customWidth="1"/>
    <col min="5635" max="5635" width="18.28515625" style="77" customWidth="1"/>
    <col min="5636" max="5636" width="17.5703125" style="77" customWidth="1"/>
    <col min="5637" max="5642" width="9" style="77" customWidth="1"/>
    <col min="5643" max="5886" width="9.140625" style="77"/>
    <col min="5887" max="5887" width="4.7109375" style="77" customWidth="1"/>
    <col min="5888" max="5888" width="19.85546875" style="77" customWidth="1"/>
    <col min="5889" max="5889" width="72.140625" style="77" customWidth="1"/>
    <col min="5890" max="5890" width="0" style="77" hidden="1" customWidth="1"/>
    <col min="5891" max="5891" width="18.28515625" style="77" customWidth="1"/>
    <col min="5892" max="5892" width="17.5703125" style="77" customWidth="1"/>
    <col min="5893" max="5898" width="9" style="77" customWidth="1"/>
    <col min="5899" max="6142" width="9.140625" style="77"/>
    <col min="6143" max="6143" width="4.7109375" style="77" customWidth="1"/>
    <col min="6144" max="6144" width="19.85546875" style="77" customWidth="1"/>
    <col min="6145" max="6145" width="72.140625" style="77" customWidth="1"/>
    <col min="6146" max="6146" width="0" style="77" hidden="1" customWidth="1"/>
    <col min="6147" max="6147" width="18.28515625" style="77" customWidth="1"/>
    <col min="6148" max="6148" width="17.5703125" style="77" customWidth="1"/>
    <col min="6149" max="6154" width="9" style="77" customWidth="1"/>
    <col min="6155" max="6398" width="9.140625" style="77"/>
    <col min="6399" max="6399" width="4.7109375" style="77" customWidth="1"/>
    <col min="6400" max="6400" width="19.85546875" style="77" customWidth="1"/>
    <col min="6401" max="6401" width="72.140625" style="77" customWidth="1"/>
    <col min="6402" max="6402" width="0" style="77" hidden="1" customWidth="1"/>
    <col min="6403" max="6403" width="18.28515625" style="77" customWidth="1"/>
    <col min="6404" max="6404" width="17.5703125" style="77" customWidth="1"/>
    <col min="6405" max="6410" width="9" style="77" customWidth="1"/>
    <col min="6411" max="6654" width="9.140625" style="77"/>
    <col min="6655" max="6655" width="4.7109375" style="77" customWidth="1"/>
    <col min="6656" max="6656" width="19.85546875" style="77" customWidth="1"/>
    <col min="6657" max="6657" width="72.140625" style="77" customWidth="1"/>
    <col min="6658" max="6658" width="0" style="77" hidden="1" customWidth="1"/>
    <col min="6659" max="6659" width="18.28515625" style="77" customWidth="1"/>
    <col min="6660" max="6660" width="17.5703125" style="77" customWidth="1"/>
    <col min="6661" max="6666" width="9" style="77" customWidth="1"/>
    <col min="6667" max="6910" width="9.140625" style="77"/>
    <col min="6911" max="6911" width="4.7109375" style="77" customWidth="1"/>
    <col min="6912" max="6912" width="19.85546875" style="77" customWidth="1"/>
    <col min="6913" max="6913" width="72.140625" style="77" customWidth="1"/>
    <col min="6914" max="6914" width="0" style="77" hidden="1" customWidth="1"/>
    <col min="6915" max="6915" width="18.28515625" style="77" customWidth="1"/>
    <col min="6916" max="6916" width="17.5703125" style="77" customWidth="1"/>
    <col min="6917" max="6922" width="9" style="77" customWidth="1"/>
    <col min="6923" max="7166" width="9.140625" style="77"/>
    <col min="7167" max="7167" width="4.7109375" style="77" customWidth="1"/>
    <col min="7168" max="7168" width="19.85546875" style="77" customWidth="1"/>
    <col min="7169" max="7169" width="72.140625" style="77" customWidth="1"/>
    <col min="7170" max="7170" width="0" style="77" hidden="1" customWidth="1"/>
    <col min="7171" max="7171" width="18.28515625" style="77" customWidth="1"/>
    <col min="7172" max="7172" width="17.5703125" style="77" customWidth="1"/>
    <col min="7173" max="7178" width="9" style="77" customWidth="1"/>
    <col min="7179" max="7422" width="9.140625" style="77"/>
    <col min="7423" max="7423" width="4.7109375" style="77" customWidth="1"/>
    <col min="7424" max="7424" width="19.85546875" style="77" customWidth="1"/>
    <col min="7425" max="7425" width="72.140625" style="77" customWidth="1"/>
    <col min="7426" max="7426" width="0" style="77" hidden="1" customWidth="1"/>
    <col min="7427" max="7427" width="18.28515625" style="77" customWidth="1"/>
    <col min="7428" max="7428" width="17.5703125" style="77" customWidth="1"/>
    <col min="7429" max="7434" width="9" style="77" customWidth="1"/>
    <col min="7435" max="7678" width="9.140625" style="77"/>
    <col min="7679" max="7679" width="4.7109375" style="77" customWidth="1"/>
    <col min="7680" max="7680" width="19.85546875" style="77" customWidth="1"/>
    <col min="7681" max="7681" width="72.140625" style="77" customWidth="1"/>
    <col min="7682" max="7682" width="0" style="77" hidden="1" customWidth="1"/>
    <col min="7683" max="7683" width="18.28515625" style="77" customWidth="1"/>
    <col min="7684" max="7684" width="17.5703125" style="77" customWidth="1"/>
    <col min="7685" max="7690" width="9" style="77" customWidth="1"/>
    <col min="7691" max="7934" width="9.140625" style="77"/>
    <col min="7935" max="7935" width="4.7109375" style="77" customWidth="1"/>
    <col min="7936" max="7936" width="19.85546875" style="77" customWidth="1"/>
    <col min="7937" max="7937" width="72.140625" style="77" customWidth="1"/>
    <col min="7938" max="7938" width="0" style="77" hidden="1" customWidth="1"/>
    <col min="7939" max="7939" width="18.28515625" style="77" customWidth="1"/>
    <col min="7940" max="7940" width="17.5703125" style="77" customWidth="1"/>
    <col min="7941" max="7946" width="9" style="77" customWidth="1"/>
    <col min="7947" max="8190" width="9.140625" style="77"/>
    <col min="8191" max="8191" width="4.7109375" style="77" customWidth="1"/>
    <col min="8192" max="8192" width="19.85546875" style="77" customWidth="1"/>
    <col min="8193" max="8193" width="72.140625" style="77" customWidth="1"/>
    <col min="8194" max="8194" width="0" style="77" hidden="1" customWidth="1"/>
    <col min="8195" max="8195" width="18.28515625" style="77" customWidth="1"/>
    <col min="8196" max="8196" width="17.5703125" style="77" customWidth="1"/>
    <col min="8197" max="8202" width="9" style="77" customWidth="1"/>
    <col min="8203" max="8446" width="9.140625" style="77"/>
    <col min="8447" max="8447" width="4.7109375" style="77" customWidth="1"/>
    <col min="8448" max="8448" width="19.85546875" style="77" customWidth="1"/>
    <col min="8449" max="8449" width="72.140625" style="77" customWidth="1"/>
    <col min="8450" max="8450" width="0" style="77" hidden="1" customWidth="1"/>
    <col min="8451" max="8451" width="18.28515625" style="77" customWidth="1"/>
    <col min="8452" max="8452" width="17.5703125" style="77" customWidth="1"/>
    <col min="8453" max="8458" width="9" style="77" customWidth="1"/>
    <col min="8459" max="8702" width="9.140625" style="77"/>
    <col min="8703" max="8703" width="4.7109375" style="77" customWidth="1"/>
    <col min="8704" max="8704" width="19.85546875" style="77" customWidth="1"/>
    <col min="8705" max="8705" width="72.140625" style="77" customWidth="1"/>
    <col min="8706" max="8706" width="0" style="77" hidden="1" customWidth="1"/>
    <col min="8707" max="8707" width="18.28515625" style="77" customWidth="1"/>
    <col min="8708" max="8708" width="17.5703125" style="77" customWidth="1"/>
    <col min="8709" max="8714" width="9" style="77" customWidth="1"/>
    <col min="8715" max="8958" width="9.140625" style="77"/>
    <col min="8959" max="8959" width="4.7109375" style="77" customWidth="1"/>
    <col min="8960" max="8960" width="19.85546875" style="77" customWidth="1"/>
    <col min="8961" max="8961" width="72.140625" style="77" customWidth="1"/>
    <col min="8962" max="8962" width="0" style="77" hidden="1" customWidth="1"/>
    <col min="8963" max="8963" width="18.28515625" style="77" customWidth="1"/>
    <col min="8964" max="8964" width="17.5703125" style="77" customWidth="1"/>
    <col min="8965" max="8970" width="9" style="77" customWidth="1"/>
    <col min="8971" max="9214" width="9.140625" style="77"/>
    <col min="9215" max="9215" width="4.7109375" style="77" customWidth="1"/>
    <col min="9216" max="9216" width="19.85546875" style="77" customWidth="1"/>
    <col min="9217" max="9217" width="72.140625" style="77" customWidth="1"/>
    <col min="9218" max="9218" width="0" style="77" hidden="1" customWidth="1"/>
    <col min="9219" max="9219" width="18.28515625" style="77" customWidth="1"/>
    <col min="9220" max="9220" width="17.5703125" style="77" customWidth="1"/>
    <col min="9221" max="9226" width="9" style="77" customWidth="1"/>
    <col min="9227" max="9470" width="9.140625" style="77"/>
    <col min="9471" max="9471" width="4.7109375" style="77" customWidth="1"/>
    <col min="9472" max="9472" width="19.85546875" style="77" customWidth="1"/>
    <col min="9473" max="9473" width="72.140625" style="77" customWidth="1"/>
    <col min="9474" max="9474" width="0" style="77" hidden="1" customWidth="1"/>
    <col min="9475" max="9475" width="18.28515625" style="77" customWidth="1"/>
    <col min="9476" max="9476" width="17.5703125" style="77" customWidth="1"/>
    <col min="9477" max="9482" width="9" style="77" customWidth="1"/>
    <col min="9483" max="9726" width="9.140625" style="77"/>
    <col min="9727" max="9727" width="4.7109375" style="77" customWidth="1"/>
    <col min="9728" max="9728" width="19.85546875" style="77" customWidth="1"/>
    <col min="9729" max="9729" width="72.140625" style="77" customWidth="1"/>
    <col min="9730" max="9730" width="0" style="77" hidden="1" customWidth="1"/>
    <col min="9731" max="9731" width="18.28515625" style="77" customWidth="1"/>
    <col min="9732" max="9732" width="17.5703125" style="77" customWidth="1"/>
    <col min="9733" max="9738" width="9" style="77" customWidth="1"/>
    <col min="9739" max="9982" width="9.140625" style="77"/>
    <col min="9983" max="9983" width="4.7109375" style="77" customWidth="1"/>
    <col min="9984" max="9984" width="19.85546875" style="77" customWidth="1"/>
    <col min="9985" max="9985" width="72.140625" style="77" customWidth="1"/>
    <col min="9986" max="9986" width="0" style="77" hidden="1" customWidth="1"/>
    <col min="9987" max="9987" width="18.28515625" style="77" customWidth="1"/>
    <col min="9988" max="9988" width="17.5703125" style="77" customWidth="1"/>
    <col min="9989" max="9994" width="9" style="77" customWidth="1"/>
    <col min="9995" max="10238" width="9.140625" style="77"/>
    <col min="10239" max="10239" width="4.7109375" style="77" customWidth="1"/>
    <col min="10240" max="10240" width="19.85546875" style="77" customWidth="1"/>
    <col min="10241" max="10241" width="72.140625" style="77" customWidth="1"/>
    <col min="10242" max="10242" width="0" style="77" hidden="1" customWidth="1"/>
    <col min="10243" max="10243" width="18.28515625" style="77" customWidth="1"/>
    <col min="10244" max="10244" width="17.5703125" style="77" customWidth="1"/>
    <col min="10245" max="10250" width="9" style="77" customWidth="1"/>
    <col min="10251" max="10494" width="9.140625" style="77"/>
    <col min="10495" max="10495" width="4.7109375" style="77" customWidth="1"/>
    <col min="10496" max="10496" width="19.85546875" style="77" customWidth="1"/>
    <col min="10497" max="10497" width="72.140625" style="77" customWidth="1"/>
    <col min="10498" max="10498" width="0" style="77" hidden="1" customWidth="1"/>
    <col min="10499" max="10499" width="18.28515625" style="77" customWidth="1"/>
    <col min="10500" max="10500" width="17.5703125" style="77" customWidth="1"/>
    <col min="10501" max="10506" width="9" style="77" customWidth="1"/>
    <col min="10507" max="10750" width="9.140625" style="77"/>
    <col min="10751" max="10751" width="4.7109375" style="77" customWidth="1"/>
    <col min="10752" max="10752" width="19.85546875" style="77" customWidth="1"/>
    <col min="10753" max="10753" width="72.140625" style="77" customWidth="1"/>
    <col min="10754" max="10754" width="0" style="77" hidden="1" customWidth="1"/>
    <col min="10755" max="10755" width="18.28515625" style="77" customWidth="1"/>
    <col min="10756" max="10756" width="17.5703125" style="77" customWidth="1"/>
    <col min="10757" max="10762" width="9" style="77" customWidth="1"/>
    <col min="10763" max="11006" width="9.140625" style="77"/>
    <col min="11007" max="11007" width="4.7109375" style="77" customWidth="1"/>
    <col min="11008" max="11008" width="19.85546875" style="77" customWidth="1"/>
    <col min="11009" max="11009" width="72.140625" style="77" customWidth="1"/>
    <col min="11010" max="11010" width="0" style="77" hidden="1" customWidth="1"/>
    <col min="11011" max="11011" width="18.28515625" style="77" customWidth="1"/>
    <col min="11012" max="11012" width="17.5703125" style="77" customWidth="1"/>
    <col min="11013" max="11018" width="9" style="77" customWidth="1"/>
    <col min="11019" max="11262" width="9.140625" style="77"/>
    <col min="11263" max="11263" width="4.7109375" style="77" customWidth="1"/>
    <col min="11264" max="11264" width="19.85546875" style="77" customWidth="1"/>
    <col min="11265" max="11265" width="72.140625" style="77" customWidth="1"/>
    <col min="11266" max="11266" width="0" style="77" hidden="1" customWidth="1"/>
    <col min="11267" max="11267" width="18.28515625" style="77" customWidth="1"/>
    <col min="11268" max="11268" width="17.5703125" style="77" customWidth="1"/>
    <col min="11269" max="11274" width="9" style="77" customWidth="1"/>
    <col min="11275" max="11518" width="9.140625" style="77"/>
    <col min="11519" max="11519" width="4.7109375" style="77" customWidth="1"/>
    <col min="11520" max="11520" width="19.85546875" style="77" customWidth="1"/>
    <col min="11521" max="11521" width="72.140625" style="77" customWidth="1"/>
    <col min="11522" max="11522" width="0" style="77" hidden="1" customWidth="1"/>
    <col min="11523" max="11523" width="18.28515625" style="77" customWidth="1"/>
    <col min="11524" max="11524" width="17.5703125" style="77" customWidth="1"/>
    <col min="11525" max="11530" width="9" style="77" customWidth="1"/>
    <col min="11531" max="11774" width="9.140625" style="77"/>
    <col min="11775" max="11775" width="4.7109375" style="77" customWidth="1"/>
    <col min="11776" max="11776" width="19.85546875" style="77" customWidth="1"/>
    <col min="11777" max="11777" width="72.140625" style="77" customWidth="1"/>
    <col min="11778" max="11778" width="0" style="77" hidden="1" customWidth="1"/>
    <col min="11779" max="11779" width="18.28515625" style="77" customWidth="1"/>
    <col min="11780" max="11780" width="17.5703125" style="77" customWidth="1"/>
    <col min="11781" max="11786" width="9" style="77" customWidth="1"/>
    <col min="11787" max="12030" width="9.140625" style="77"/>
    <col min="12031" max="12031" width="4.7109375" style="77" customWidth="1"/>
    <col min="12032" max="12032" width="19.85546875" style="77" customWidth="1"/>
    <col min="12033" max="12033" width="72.140625" style="77" customWidth="1"/>
    <col min="12034" max="12034" width="0" style="77" hidden="1" customWidth="1"/>
    <col min="12035" max="12035" width="18.28515625" style="77" customWidth="1"/>
    <col min="12036" max="12036" width="17.5703125" style="77" customWidth="1"/>
    <col min="12037" max="12042" width="9" style="77" customWidth="1"/>
    <col min="12043" max="12286" width="9.140625" style="77"/>
    <col min="12287" max="12287" width="4.7109375" style="77" customWidth="1"/>
    <col min="12288" max="12288" width="19.85546875" style="77" customWidth="1"/>
    <col min="12289" max="12289" width="72.140625" style="77" customWidth="1"/>
    <col min="12290" max="12290" width="0" style="77" hidden="1" customWidth="1"/>
    <col min="12291" max="12291" width="18.28515625" style="77" customWidth="1"/>
    <col min="12292" max="12292" width="17.5703125" style="77" customWidth="1"/>
    <col min="12293" max="12298" width="9" style="77" customWidth="1"/>
    <col min="12299" max="12542" width="9.140625" style="77"/>
    <col min="12543" max="12543" width="4.7109375" style="77" customWidth="1"/>
    <col min="12544" max="12544" width="19.85546875" style="77" customWidth="1"/>
    <col min="12545" max="12545" width="72.140625" style="77" customWidth="1"/>
    <col min="12546" max="12546" width="0" style="77" hidden="1" customWidth="1"/>
    <col min="12547" max="12547" width="18.28515625" style="77" customWidth="1"/>
    <col min="12548" max="12548" width="17.5703125" style="77" customWidth="1"/>
    <col min="12549" max="12554" width="9" style="77" customWidth="1"/>
    <col min="12555" max="12798" width="9.140625" style="77"/>
    <col min="12799" max="12799" width="4.7109375" style="77" customWidth="1"/>
    <col min="12800" max="12800" width="19.85546875" style="77" customWidth="1"/>
    <col min="12801" max="12801" width="72.140625" style="77" customWidth="1"/>
    <col min="12802" max="12802" width="0" style="77" hidden="1" customWidth="1"/>
    <col min="12803" max="12803" width="18.28515625" style="77" customWidth="1"/>
    <col min="12804" max="12804" width="17.5703125" style="77" customWidth="1"/>
    <col min="12805" max="12810" width="9" style="77" customWidth="1"/>
    <col min="12811" max="13054" width="9.140625" style="77"/>
    <col min="13055" max="13055" width="4.7109375" style="77" customWidth="1"/>
    <col min="13056" max="13056" width="19.85546875" style="77" customWidth="1"/>
    <col min="13057" max="13057" width="72.140625" style="77" customWidth="1"/>
    <col min="13058" max="13058" width="0" style="77" hidden="1" customWidth="1"/>
    <col min="13059" max="13059" width="18.28515625" style="77" customWidth="1"/>
    <col min="13060" max="13060" width="17.5703125" style="77" customWidth="1"/>
    <col min="13061" max="13066" width="9" style="77" customWidth="1"/>
    <col min="13067" max="13310" width="9.140625" style="77"/>
    <col min="13311" max="13311" width="4.7109375" style="77" customWidth="1"/>
    <col min="13312" max="13312" width="19.85546875" style="77" customWidth="1"/>
    <col min="13313" max="13313" width="72.140625" style="77" customWidth="1"/>
    <col min="13314" max="13314" width="0" style="77" hidden="1" customWidth="1"/>
    <col min="13315" max="13315" width="18.28515625" style="77" customWidth="1"/>
    <col min="13316" max="13316" width="17.5703125" style="77" customWidth="1"/>
    <col min="13317" max="13322" width="9" style="77" customWidth="1"/>
    <col min="13323" max="13566" width="9.140625" style="77"/>
    <col min="13567" max="13567" width="4.7109375" style="77" customWidth="1"/>
    <col min="13568" max="13568" width="19.85546875" style="77" customWidth="1"/>
    <col min="13569" max="13569" width="72.140625" style="77" customWidth="1"/>
    <col min="13570" max="13570" width="0" style="77" hidden="1" customWidth="1"/>
    <col min="13571" max="13571" width="18.28515625" style="77" customWidth="1"/>
    <col min="13572" max="13572" width="17.5703125" style="77" customWidth="1"/>
    <col min="13573" max="13578" width="9" style="77" customWidth="1"/>
    <col min="13579" max="13822" width="9.140625" style="77"/>
    <col min="13823" max="13823" width="4.7109375" style="77" customWidth="1"/>
    <col min="13824" max="13824" width="19.85546875" style="77" customWidth="1"/>
    <col min="13825" max="13825" width="72.140625" style="77" customWidth="1"/>
    <col min="13826" max="13826" width="0" style="77" hidden="1" customWidth="1"/>
    <col min="13827" max="13827" width="18.28515625" style="77" customWidth="1"/>
    <col min="13828" max="13828" width="17.5703125" style="77" customWidth="1"/>
    <col min="13829" max="13834" width="9" style="77" customWidth="1"/>
    <col min="13835" max="14078" width="9.140625" style="77"/>
    <col min="14079" max="14079" width="4.7109375" style="77" customWidth="1"/>
    <col min="14080" max="14080" width="19.85546875" style="77" customWidth="1"/>
    <col min="14081" max="14081" width="72.140625" style="77" customWidth="1"/>
    <col min="14082" max="14082" width="0" style="77" hidden="1" customWidth="1"/>
    <col min="14083" max="14083" width="18.28515625" style="77" customWidth="1"/>
    <col min="14084" max="14084" width="17.5703125" style="77" customWidth="1"/>
    <col min="14085" max="14090" width="9" style="77" customWidth="1"/>
    <col min="14091" max="14334" width="9.140625" style="77"/>
    <col min="14335" max="14335" width="4.7109375" style="77" customWidth="1"/>
    <col min="14336" max="14336" width="19.85546875" style="77" customWidth="1"/>
    <col min="14337" max="14337" width="72.140625" style="77" customWidth="1"/>
    <col min="14338" max="14338" width="0" style="77" hidden="1" customWidth="1"/>
    <col min="14339" max="14339" width="18.28515625" style="77" customWidth="1"/>
    <col min="14340" max="14340" width="17.5703125" style="77" customWidth="1"/>
    <col min="14341" max="14346" width="9" style="77" customWidth="1"/>
    <col min="14347" max="14590" width="9.140625" style="77"/>
    <col min="14591" max="14591" width="4.7109375" style="77" customWidth="1"/>
    <col min="14592" max="14592" width="19.85546875" style="77" customWidth="1"/>
    <col min="14593" max="14593" width="72.140625" style="77" customWidth="1"/>
    <col min="14594" max="14594" width="0" style="77" hidden="1" customWidth="1"/>
    <col min="14595" max="14595" width="18.28515625" style="77" customWidth="1"/>
    <col min="14596" max="14596" width="17.5703125" style="77" customWidth="1"/>
    <col min="14597" max="14602" width="9" style="77" customWidth="1"/>
    <col min="14603" max="14846" width="9.140625" style="77"/>
    <col min="14847" max="14847" width="4.7109375" style="77" customWidth="1"/>
    <col min="14848" max="14848" width="19.85546875" style="77" customWidth="1"/>
    <col min="14849" max="14849" width="72.140625" style="77" customWidth="1"/>
    <col min="14850" max="14850" width="0" style="77" hidden="1" customWidth="1"/>
    <col min="14851" max="14851" width="18.28515625" style="77" customWidth="1"/>
    <col min="14852" max="14852" width="17.5703125" style="77" customWidth="1"/>
    <col min="14853" max="14858" width="9" style="77" customWidth="1"/>
    <col min="14859" max="15102" width="9.140625" style="77"/>
    <col min="15103" max="15103" width="4.7109375" style="77" customWidth="1"/>
    <col min="15104" max="15104" width="19.85546875" style="77" customWidth="1"/>
    <col min="15105" max="15105" width="72.140625" style="77" customWidth="1"/>
    <col min="15106" max="15106" width="0" style="77" hidden="1" customWidth="1"/>
    <col min="15107" max="15107" width="18.28515625" style="77" customWidth="1"/>
    <col min="15108" max="15108" width="17.5703125" style="77" customWidth="1"/>
    <col min="15109" max="15114" width="9" style="77" customWidth="1"/>
    <col min="15115" max="15358" width="9.140625" style="77"/>
    <col min="15359" max="15359" width="4.7109375" style="77" customWidth="1"/>
    <col min="15360" max="15360" width="19.85546875" style="77" customWidth="1"/>
    <col min="15361" max="15361" width="72.140625" style="77" customWidth="1"/>
    <col min="15362" max="15362" width="0" style="77" hidden="1" customWidth="1"/>
    <col min="15363" max="15363" width="18.28515625" style="77" customWidth="1"/>
    <col min="15364" max="15364" width="17.5703125" style="77" customWidth="1"/>
    <col min="15365" max="15370" width="9" style="77" customWidth="1"/>
    <col min="15371" max="15614" width="9.140625" style="77"/>
    <col min="15615" max="15615" width="4.7109375" style="77" customWidth="1"/>
    <col min="15616" max="15616" width="19.85546875" style="77" customWidth="1"/>
    <col min="15617" max="15617" width="72.140625" style="77" customWidth="1"/>
    <col min="15618" max="15618" width="0" style="77" hidden="1" customWidth="1"/>
    <col min="15619" max="15619" width="18.28515625" style="77" customWidth="1"/>
    <col min="15620" max="15620" width="17.5703125" style="77" customWidth="1"/>
    <col min="15621" max="15626" width="9" style="77" customWidth="1"/>
    <col min="15627" max="15870" width="9.140625" style="77"/>
    <col min="15871" max="15871" width="4.7109375" style="77" customWidth="1"/>
    <col min="15872" max="15872" width="19.85546875" style="77" customWidth="1"/>
    <col min="15873" max="15873" width="72.140625" style="77" customWidth="1"/>
    <col min="15874" max="15874" width="0" style="77" hidden="1" customWidth="1"/>
    <col min="15875" max="15875" width="18.28515625" style="77" customWidth="1"/>
    <col min="15876" max="15876" width="17.5703125" style="77" customWidth="1"/>
    <col min="15877" max="15882" width="9" style="77" customWidth="1"/>
    <col min="15883" max="16126" width="9.140625" style="77"/>
    <col min="16127" max="16127" width="4.7109375" style="77" customWidth="1"/>
    <col min="16128" max="16128" width="19.85546875" style="77" customWidth="1"/>
    <col min="16129" max="16129" width="72.140625" style="77" customWidth="1"/>
    <col min="16130" max="16130" width="0" style="77" hidden="1" customWidth="1"/>
    <col min="16131" max="16131" width="18.28515625" style="77" customWidth="1"/>
    <col min="16132" max="16132" width="17.5703125" style="77" customWidth="1"/>
    <col min="16133" max="16138" width="9" style="77" customWidth="1"/>
    <col min="16139" max="16384" width="9.140625" style="77"/>
  </cols>
  <sheetData>
    <row r="1" spans="2:6">
      <c r="F1" s="78" t="s">
        <v>138</v>
      </c>
    </row>
    <row r="2" spans="2:6">
      <c r="F2" s="78" t="s">
        <v>102</v>
      </c>
    </row>
    <row r="3" spans="2:6">
      <c r="F3" s="78" t="s">
        <v>1</v>
      </c>
    </row>
    <row r="5" spans="2:6" ht="39" customHeight="1">
      <c r="B5" s="242" t="s">
        <v>164</v>
      </c>
      <c r="C5" s="242"/>
      <c r="D5" s="242"/>
      <c r="E5" s="242"/>
      <c r="F5" s="242"/>
    </row>
    <row r="6" spans="2:6">
      <c r="B6" s="81"/>
      <c r="C6" s="81"/>
      <c r="D6" s="81"/>
      <c r="E6" s="81"/>
      <c r="F6" s="81"/>
    </row>
    <row r="7" spans="2:6">
      <c r="F7" s="47" t="s">
        <v>114</v>
      </c>
    </row>
    <row r="8" spans="2:6">
      <c r="B8" s="243" t="s">
        <v>35</v>
      </c>
      <c r="C8" s="243"/>
      <c r="D8" s="243"/>
      <c r="E8" s="243"/>
      <c r="F8" s="243"/>
    </row>
    <row r="9" spans="2:6">
      <c r="B9" s="77" t="s">
        <v>49</v>
      </c>
    </row>
    <row r="11" spans="2:6">
      <c r="B11" s="82" t="s">
        <v>36</v>
      </c>
      <c r="C11" s="82" t="s">
        <v>37</v>
      </c>
      <c r="D11" s="83"/>
      <c r="E11" s="83"/>
    </row>
    <row r="12" spans="2:6">
      <c r="B12" s="84">
        <v>1212</v>
      </c>
      <c r="C12" s="85" t="s">
        <v>38</v>
      </c>
      <c r="D12" s="86"/>
      <c r="E12" s="86"/>
    </row>
    <row r="13" spans="2:6">
      <c r="B13" s="87"/>
      <c r="C13" s="87"/>
      <c r="D13" s="87"/>
      <c r="E13" s="87"/>
    </row>
    <row r="14" spans="2:6">
      <c r="B14" s="88" t="s">
        <v>39</v>
      </c>
      <c r="C14" s="83"/>
      <c r="D14" s="83"/>
      <c r="E14" s="83"/>
    </row>
    <row r="15" spans="2:6" ht="62.25" customHeight="1">
      <c r="B15" s="89" t="s">
        <v>40</v>
      </c>
      <c r="C15" s="12" t="s">
        <v>41</v>
      </c>
      <c r="D15" s="235" t="s">
        <v>103</v>
      </c>
      <c r="E15" s="236"/>
      <c r="F15" s="237"/>
    </row>
    <row r="16" spans="2:6" ht="34.5">
      <c r="B16" s="89" t="s">
        <v>42</v>
      </c>
      <c r="C16" s="12">
        <f>+Հ5!C14</f>
        <v>12029</v>
      </c>
      <c r="D16" s="53" t="s">
        <v>83</v>
      </c>
      <c r="E16" s="54" t="s">
        <v>74</v>
      </c>
      <c r="F16" s="54" t="s">
        <v>91</v>
      </c>
    </row>
    <row r="17" spans="2:6" ht="69">
      <c r="B17" s="89" t="s">
        <v>43</v>
      </c>
      <c r="C17" s="12" t="str">
        <f>+Հ5!C15</f>
        <v>Լաչինի միջանցքի արգելափակման հետևանքով Հայաստանի Հանրապետությունում Լեռնային Ղարաբաղի քաղաքացիներին կացարան տրամադրած կազմակերպություններին աջակցության տրամադրում</v>
      </c>
      <c r="D17" s="90"/>
      <c r="E17" s="90"/>
      <c r="F17" s="105"/>
    </row>
    <row r="18" spans="2:6" ht="69">
      <c r="B18" s="91" t="s">
        <v>44</v>
      </c>
      <c r="C18" s="12" t="str">
        <f>+Հ5!C16</f>
        <v>Հայաստանի Հանրապետությունում Լեռնային Ղարաբաղի  քաղաքացիներին կեցություն տրամադրած կազմակերպություններին հյուրանոցային ծառայությունների դիմաց ծախսերի փոխհատուցում</v>
      </c>
      <c r="D18" s="92"/>
      <c r="E18" s="92"/>
      <c r="F18" s="106"/>
    </row>
    <row r="19" spans="2:6" ht="34.5">
      <c r="B19" s="91" t="s">
        <v>45</v>
      </c>
      <c r="C19" s="12" t="str">
        <f>+Հ5!C17</f>
        <v xml:space="preserve"> Տրանսֆերտների տրամադրում </v>
      </c>
      <c r="D19" s="92"/>
      <c r="E19" s="92"/>
      <c r="F19" s="106"/>
    </row>
    <row r="20" spans="2:6" ht="51.75">
      <c r="B20" s="91" t="s">
        <v>47</v>
      </c>
      <c r="C20" s="12" t="str">
        <f>+Հ5!C18</f>
        <v>Կեցության ծառայություններ մատուցող կազմակերպություններ</v>
      </c>
      <c r="D20" s="93"/>
      <c r="E20" s="93"/>
      <c r="F20" s="107"/>
    </row>
    <row r="21" spans="2:6">
      <c r="B21" s="244" t="s">
        <v>0</v>
      </c>
      <c r="C21" s="245"/>
      <c r="D21" s="94"/>
      <c r="E21" s="94"/>
      <c r="F21" s="95"/>
    </row>
    <row r="22" spans="2:6">
      <c r="B22" s="104" t="str">
        <f>+Հ5!B20</f>
        <v>Շահառու կազմակերպությունների թիվը (հատ)</v>
      </c>
      <c r="C22" s="103"/>
      <c r="D22" s="160">
        <v>2</v>
      </c>
      <c r="E22" s="160">
        <v>2</v>
      </c>
      <c r="F22" s="160">
        <v>2</v>
      </c>
    </row>
    <row r="23" spans="2:6">
      <c r="B23" s="238" t="str">
        <f>+Հ5!B21</f>
        <v>Շահառու քաղաքացիների քանակը (մարդ)</v>
      </c>
      <c r="C23" s="239"/>
      <c r="D23" s="161">
        <v>54</v>
      </c>
      <c r="E23" s="161">
        <v>54</v>
      </c>
      <c r="F23" s="161">
        <v>54</v>
      </c>
    </row>
    <row r="24" spans="2:6" ht="35.25" customHeight="1">
      <c r="B24" s="240" t="str">
        <f>+Հ5!B22</f>
        <v>Ծառայության մատոցման ժամանակահատվածը</v>
      </c>
      <c r="C24" s="241"/>
      <c r="D24" s="161" t="str">
        <f>+Հ5!D22</f>
        <v>20.02.2023-31.05.2023թթ.</v>
      </c>
      <c r="E24" s="161" t="str">
        <f>+Հ5!E22</f>
        <v>20.02.2023-31.05.2023թթ.</v>
      </c>
      <c r="F24" s="161" t="str">
        <f>+Հ5!F22</f>
        <v>20.02.2023-31.05.2023թթ.</v>
      </c>
    </row>
    <row r="25" spans="2:6">
      <c r="B25" s="96" t="s">
        <v>48</v>
      </c>
      <c r="C25" s="97"/>
      <c r="D25" s="98">
        <f>+E25</f>
        <v>46442</v>
      </c>
      <c r="E25" s="98">
        <f>+F25</f>
        <v>46442</v>
      </c>
      <c r="F25" s="98">
        <f>+Հ2!I31</f>
        <v>46442</v>
      </c>
    </row>
    <row r="27" spans="2:6">
      <c r="F27" s="78" t="s">
        <v>116</v>
      </c>
    </row>
    <row r="28" spans="2:6">
      <c r="B28" s="243" t="s">
        <v>86</v>
      </c>
      <c r="C28" s="243"/>
      <c r="D28" s="243"/>
      <c r="E28" s="243"/>
      <c r="F28" s="243"/>
    </row>
    <row r="29" spans="2:6">
      <c r="B29" s="77" t="s">
        <v>49</v>
      </c>
    </row>
    <row r="31" spans="2:6">
      <c r="B31" s="82" t="s">
        <v>36</v>
      </c>
      <c r="C31" s="82" t="s">
        <v>37</v>
      </c>
      <c r="D31" s="83"/>
      <c r="E31" s="83"/>
    </row>
    <row r="32" spans="2:6">
      <c r="B32" s="84">
        <v>1212</v>
      </c>
      <c r="C32" s="85" t="s">
        <v>38</v>
      </c>
      <c r="D32" s="86"/>
      <c r="E32" s="86"/>
    </row>
    <row r="33" spans="2:6">
      <c r="B33" s="87"/>
      <c r="C33" s="87"/>
      <c r="D33" s="87"/>
      <c r="E33" s="87"/>
    </row>
    <row r="34" spans="2:6">
      <c r="B34" s="88" t="s">
        <v>39</v>
      </c>
      <c r="C34" s="83"/>
      <c r="D34" s="83"/>
      <c r="E34" s="83"/>
    </row>
    <row r="35" spans="2:6" ht="57" customHeight="1">
      <c r="B35" s="89" t="s">
        <v>40</v>
      </c>
      <c r="C35" s="12" t="s">
        <v>41</v>
      </c>
      <c r="D35" s="235" t="s">
        <v>103</v>
      </c>
      <c r="E35" s="236"/>
      <c r="F35" s="237"/>
    </row>
    <row r="36" spans="2:6" ht="34.5">
      <c r="B36" s="89" t="s">
        <v>42</v>
      </c>
      <c r="C36" s="12">
        <f>+C16</f>
        <v>12029</v>
      </c>
      <c r="D36" s="53" t="s">
        <v>83</v>
      </c>
      <c r="E36" s="54" t="s">
        <v>74</v>
      </c>
      <c r="F36" s="54" t="s">
        <v>91</v>
      </c>
    </row>
    <row r="37" spans="2:6" ht="69">
      <c r="B37" s="89" t="s">
        <v>43</v>
      </c>
      <c r="C37" s="12" t="str">
        <f>+C17</f>
        <v>Լաչինի միջանցքի արգելափակման հետևանքով Հայաստանի Հանրապետությունում Լեռնային Ղարաբաղի քաղաքացիներին կացարան տրամադրած կազմակերպություններին աջակցության տրամադրում</v>
      </c>
      <c r="D37" s="90"/>
      <c r="E37" s="90"/>
      <c r="F37" s="105"/>
    </row>
    <row r="38" spans="2:6" ht="69">
      <c r="B38" s="91" t="s">
        <v>44</v>
      </c>
      <c r="C38" s="12" t="str">
        <f>+C18</f>
        <v>Հայաստանի Հանրապետությունում Լեռնային Ղարաբաղի  քաղաքացիներին կեցություն տրամադրած կազմակերպություններին հյուրանոցային ծառայությունների դիմաց ծախսերի փոխհատուցում</v>
      </c>
      <c r="D38" s="92"/>
      <c r="E38" s="92"/>
      <c r="F38" s="106"/>
    </row>
    <row r="39" spans="2:6" ht="34.5">
      <c r="B39" s="91" t="s">
        <v>45</v>
      </c>
      <c r="C39" s="12" t="str">
        <f>+C19</f>
        <v xml:space="preserve"> Տրանսֆերտների տրամադրում </v>
      </c>
      <c r="D39" s="92"/>
      <c r="E39" s="92"/>
      <c r="F39" s="106"/>
    </row>
    <row r="40" spans="2:6" ht="51.75">
      <c r="B40" s="91" t="s">
        <v>47</v>
      </c>
      <c r="C40" s="12" t="str">
        <f>+C20</f>
        <v>Կեցության ծառայություններ մատուցող կազմակերպություններ</v>
      </c>
      <c r="D40" s="93"/>
      <c r="E40" s="93"/>
      <c r="F40" s="107"/>
    </row>
    <row r="41" spans="2:6">
      <c r="B41" s="244" t="s">
        <v>0</v>
      </c>
      <c r="C41" s="245"/>
      <c r="D41" s="94"/>
      <c r="E41" s="94"/>
      <c r="F41" s="95"/>
    </row>
    <row r="42" spans="2:6">
      <c r="B42" s="104" t="str">
        <f>+B22</f>
        <v>Շահառու կազմակերպությունների թիվը (հատ)</v>
      </c>
      <c r="C42" s="103"/>
      <c r="D42" s="160">
        <v>14</v>
      </c>
      <c r="E42" s="160">
        <v>14</v>
      </c>
      <c r="F42" s="160">
        <v>14</v>
      </c>
    </row>
    <row r="43" spans="2:6">
      <c r="B43" s="238" t="str">
        <f>+Հ5!B21</f>
        <v>Շահառու քաղաքացիների քանակը (մարդ)</v>
      </c>
      <c r="C43" s="239"/>
      <c r="D43" s="160">
        <v>201</v>
      </c>
      <c r="E43" s="160">
        <v>201</v>
      </c>
      <c r="F43" s="160">
        <v>201</v>
      </c>
    </row>
    <row r="44" spans="2:6" ht="33" customHeight="1">
      <c r="B44" s="240" t="str">
        <f>+Հ5!B22</f>
        <v>Ծառայության մատոցման ժամանակահատվածը</v>
      </c>
      <c r="C44" s="241"/>
      <c r="D44" s="160" t="str">
        <f>+Հ5!D22</f>
        <v>20.02.2023-31.05.2023թթ.</v>
      </c>
      <c r="E44" s="160" t="str">
        <f>+Հ5!E22</f>
        <v>20.02.2023-31.05.2023թթ.</v>
      </c>
      <c r="F44" s="160" t="str">
        <f>+Հ5!F22</f>
        <v>20.02.2023-31.05.2023թթ.</v>
      </c>
    </row>
    <row r="45" spans="2:6">
      <c r="B45" s="96" t="s">
        <v>48</v>
      </c>
      <c r="C45" s="97"/>
      <c r="D45" s="185">
        <f>+E45</f>
        <v>237955.5</v>
      </c>
      <c r="E45" s="185">
        <f>+F45</f>
        <v>237955.5</v>
      </c>
      <c r="F45" s="185">
        <f>+Հ2!I32</f>
        <v>237955.5</v>
      </c>
    </row>
    <row r="47" spans="2:6">
      <c r="B47" s="81"/>
      <c r="C47" s="81"/>
      <c r="D47" s="81"/>
      <c r="E47" s="81"/>
      <c r="F47" s="78" t="s">
        <v>115</v>
      </c>
    </row>
    <row r="48" spans="2:6">
      <c r="B48" s="44"/>
      <c r="C48" s="99" t="s">
        <v>52</v>
      </c>
      <c r="D48" s="99"/>
      <c r="E48" s="99"/>
      <c r="F48" s="44"/>
    </row>
    <row r="49" spans="2:7">
      <c r="B49" s="44" t="s">
        <v>82</v>
      </c>
      <c r="C49" s="100"/>
      <c r="D49" s="100"/>
      <c r="E49" s="100"/>
      <c r="F49" s="100"/>
    </row>
    <row r="50" spans="2:7">
      <c r="B50" s="44"/>
      <c r="C50" s="44"/>
      <c r="D50" s="44"/>
      <c r="E50" s="44"/>
      <c r="F50" s="44"/>
    </row>
    <row r="51" spans="2:7">
      <c r="B51" s="101" t="s">
        <v>69</v>
      </c>
      <c r="C51" s="101" t="s">
        <v>70</v>
      </c>
      <c r="D51" s="102"/>
      <c r="E51" s="102"/>
      <c r="F51" s="44"/>
    </row>
    <row r="52" spans="2:7">
      <c r="B52" s="10">
        <v>1139</v>
      </c>
      <c r="C52" s="48" t="s">
        <v>62</v>
      </c>
      <c r="D52" s="49"/>
      <c r="E52" s="49"/>
      <c r="F52" s="102"/>
    </row>
    <row r="53" spans="2:7">
      <c r="B53" s="62"/>
      <c r="C53" s="49"/>
      <c r="D53" s="49"/>
      <c r="E53" s="49"/>
      <c r="F53" s="102"/>
    </row>
    <row r="54" spans="2:7">
      <c r="B54" s="88" t="s">
        <v>71</v>
      </c>
      <c r="C54" s="83"/>
      <c r="D54" s="83"/>
      <c r="E54" s="83"/>
    </row>
    <row r="55" spans="2:7" ht="39.75" customHeight="1">
      <c r="B55" s="48" t="s">
        <v>72</v>
      </c>
      <c r="C55" s="10">
        <v>1139</v>
      </c>
      <c r="D55" s="228" t="s">
        <v>108</v>
      </c>
      <c r="E55" s="228"/>
      <c r="F55" s="228"/>
      <c r="G55" s="184"/>
    </row>
    <row r="56" spans="2:7" ht="34.5">
      <c r="B56" s="52" t="s">
        <v>73</v>
      </c>
      <c r="C56" s="66">
        <v>11001</v>
      </c>
      <c r="D56" s="53" t="s">
        <v>83</v>
      </c>
      <c r="E56" s="54" t="s">
        <v>74</v>
      </c>
      <c r="F56" s="54" t="s">
        <v>91</v>
      </c>
    </row>
    <row r="57" spans="2:7" ht="34.5">
      <c r="B57" s="52" t="s">
        <v>75</v>
      </c>
      <c r="C57" s="12" t="s">
        <v>62</v>
      </c>
      <c r="D57" s="90"/>
      <c r="E57" s="90"/>
      <c r="F57" s="108"/>
    </row>
    <row r="58" spans="2:7" ht="69">
      <c r="B58" s="52" t="s">
        <v>76</v>
      </c>
      <c r="C58" s="12" t="s">
        <v>77</v>
      </c>
      <c r="D58" s="92"/>
      <c r="E58" s="92"/>
      <c r="F58" s="56"/>
    </row>
    <row r="59" spans="2:7" ht="34.5">
      <c r="B59" s="52" t="s">
        <v>78</v>
      </c>
      <c r="C59" s="12" t="s">
        <v>79</v>
      </c>
      <c r="D59" s="92"/>
      <c r="E59" s="92"/>
      <c r="F59" s="56"/>
    </row>
    <row r="60" spans="2:7" ht="51.75">
      <c r="B60" s="39" t="s">
        <v>80</v>
      </c>
      <c r="C60" s="12" t="s">
        <v>52</v>
      </c>
      <c r="D60" s="92"/>
      <c r="E60" s="92"/>
      <c r="F60" s="56"/>
    </row>
    <row r="61" spans="2:7">
      <c r="B61" s="71"/>
      <c r="C61" s="72" t="s">
        <v>0</v>
      </c>
      <c r="D61" s="73"/>
      <c r="E61" s="73"/>
      <c r="F61" s="59"/>
    </row>
    <row r="62" spans="2:7">
      <c r="B62" s="229" t="s">
        <v>81</v>
      </c>
      <c r="C62" s="229"/>
      <c r="D62" s="38">
        <f>-D45-D25</f>
        <v>-284397.5</v>
      </c>
      <c r="E62" s="38">
        <f>-E45-E25</f>
        <v>-284397.5</v>
      </c>
      <c r="F62" s="38">
        <f>-F45-F25</f>
        <v>-284397.5</v>
      </c>
    </row>
    <row r="65" spans="1:6" s="44" customFormat="1"/>
    <row r="66" spans="1:6" s="76" customFormat="1" ht="15" customHeight="1">
      <c r="A66" s="74" t="s">
        <v>153</v>
      </c>
      <c r="B66" s="75"/>
      <c r="C66" s="75"/>
      <c r="D66" s="75"/>
      <c r="E66" s="74"/>
    </row>
    <row r="67" spans="1:6" s="76" customFormat="1" ht="15" customHeight="1">
      <c r="A67" s="74" t="s">
        <v>154</v>
      </c>
      <c r="B67" s="74"/>
      <c r="C67" s="74"/>
      <c r="D67" s="74"/>
      <c r="E67" s="74"/>
    </row>
    <row r="68" spans="1:6" s="44" customFormat="1">
      <c r="B68" s="195" t="s">
        <v>155</v>
      </c>
      <c r="C68" s="195"/>
      <c r="D68" s="195"/>
      <c r="E68" s="195"/>
      <c r="F68" s="195"/>
    </row>
    <row r="69" spans="1:6" s="44" customFormat="1"/>
  </sheetData>
  <mergeCells count="14">
    <mergeCell ref="B5:F5"/>
    <mergeCell ref="B8:F8"/>
    <mergeCell ref="B21:C21"/>
    <mergeCell ref="B28:F28"/>
    <mergeCell ref="B41:C41"/>
    <mergeCell ref="B23:C23"/>
    <mergeCell ref="B24:C24"/>
    <mergeCell ref="D15:F15"/>
    <mergeCell ref="D35:F35"/>
    <mergeCell ref="B68:F68"/>
    <mergeCell ref="B62:C62"/>
    <mergeCell ref="B43:C43"/>
    <mergeCell ref="B44:C44"/>
    <mergeCell ref="D55:F55"/>
  </mergeCells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"/>
  <sheetViews>
    <sheetView tabSelected="1" workbookViewId="0">
      <selection activeCell="F13" sqref="F13"/>
    </sheetView>
  </sheetViews>
  <sheetFormatPr defaultRowHeight="17.25"/>
  <cols>
    <col min="1" max="1" width="9.140625" style="111"/>
    <col min="2" max="2" width="16" style="122" customWidth="1"/>
    <col min="3" max="3" width="41" style="111" customWidth="1"/>
    <col min="4" max="4" width="13" style="111" customWidth="1"/>
    <col min="5" max="5" width="10.7109375" style="111" customWidth="1"/>
    <col min="6" max="6" width="19.7109375" style="123" customWidth="1"/>
    <col min="7" max="7" width="10.85546875" style="123" customWidth="1"/>
    <col min="8" max="8" width="19.140625" style="123" customWidth="1"/>
    <col min="9" max="11" width="9.140625" style="111"/>
    <col min="12" max="12" width="20.7109375" style="111" customWidth="1"/>
    <col min="13" max="16384" width="9.140625" style="111"/>
  </cols>
  <sheetData>
    <row r="1" spans="1:12" s="110" customFormat="1">
      <c r="B1" s="109"/>
      <c r="C1" s="109"/>
      <c r="D1" s="109"/>
      <c r="E1" s="109"/>
      <c r="F1" s="109"/>
      <c r="G1" s="109"/>
      <c r="H1" s="78" t="s">
        <v>156</v>
      </c>
    </row>
    <row r="2" spans="1:12" s="110" customFormat="1">
      <c r="B2" s="109"/>
      <c r="C2" s="109"/>
      <c r="D2" s="109"/>
      <c r="E2" s="109"/>
      <c r="F2" s="109"/>
      <c r="G2" s="109"/>
      <c r="H2" s="78" t="s">
        <v>102</v>
      </c>
    </row>
    <row r="3" spans="1:12" s="110" customFormat="1">
      <c r="B3" s="109"/>
      <c r="C3" s="109"/>
      <c r="D3" s="109"/>
      <c r="E3" s="109"/>
      <c r="F3" s="109"/>
      <c r="G3" s="109"/>
      <c r="H3" s="78" t="s">
        <v>1</v>
      </c>
    </row>
    <row r="5" spans="1:12" ht="48" customHeight="1">
      <c r="B5" s="247" t="s">
        <v>161</v>
      </c>
      <c r="C5" s="247"/>
      <c r="D5" s="247"/>
      <c r="E5" s="247"/>
      <c r="F5" s="247"/>
      <c r="G5" s="247"/>
      <c r="H5" s="247"/>
    </row>
    <row r="6" spans="1:12" ht="84" customHeight="1">
      <c r="B6" s="248" t="s">
        <v>127</v>
      </c>
      <c r="C6" s="249" t="s">
        <v>128</v>
      </c>
      <c r="D6" s="249" t="s">
        <v>129</v>
      </c>
      <c r="E6" s="249" t="s">
        <v>130</v>
      </c>
      <c r="F6" s="250" t="s">
        <v>131</v>
      </c>
      <c r="G6" s="250" t="s">
        <v>132</v>
      </c>
      <c r="H6" s="250"/>
    </row>
    <row r="7" spans="1:12" ht="51.75">
      <c r="B7" s="248"/>
      <c r="C7" s="249"/>
      <c r="D7" s="249"/>
      <c r="E7" s="249"/>
      <c r="F7" s="250"/>
      <c r="G7" s="112" t="s">
        <v>133</v>
      </c>
      <c r="H7" s="112" t="s">
        <v>134</v>
      </c>
    </row>
    <row r="8" spans="1:12">
      <c r="B8" s="246" t="s">
        <v>139</v>
      </c>
      <c r="C8" s="246"/>
      <c r="D8" s="246"/>
      <c r="E8" s="246"/>
      <c r="F8" s="246"/>
      <c r="G8" s="246"/>
      <c r="H8" s="112">
        <f>+H9</f>
        <v>237955.5</v>
      </c>
      <c r="I8" s="113"/>
      <c r="L8" s="114"/>
    </row>
    <row r="9" spans="1:12" ht="60" customHeight="1">
      <c r="B9" s="115" t="s">
        <v>140</v>
      </c>
      <c r="C9" s="116" t="s">
        <v>141</v>
      </c>
      <c r="D9" s="116" t="s">
        <v>135</v>
      </c>
      <c r="E9" s="246" t="s">
        <v>29</v>
      </c>
      <c r="F9" s="246"/>
      <c r="G9" s="246"/>
      <c r="H9" s="112">
        <f>+H10</f>
        <v>237955.5</v>
      </c>
      <c r="J9" s="113"/>
      <c r="L9" s="117"/>
    </row>
    <row r="10" spans="1:12" ht="58.5" customHeight="1">
      <c r="B10" s="115" t="s">
        <v>142</v>
      </c>
      <c r="C10" s="246" t="s">
        <v>120</v>
      </c>
      <c r="D10" s="246"/>
      <c r="E10" s="246"/>
      <c r="F10" s="246"/>
      <c r="G10" s="246"/>
      <c r="H10" s="112">
        <f>+H11</f>
        <v>237955.5</v>
      </c>
    </row>
    <row r="11" spans="1:12" s="118" customFormat="1" ht="21.75" customHeight="1">
      <c r="B11" s="246" t="s">
        <v>137</v>
      </c>
      <c r="C11" s="246"/>
      <c r="D11" s="246"/>
      <c r="E11" s="246"/>
      <c r="F11" s="246"/>
      <c r="G11" s="246"/>
      <c r="H11" s="112">
        <f>SUM(H12:H13)</f>
        <v>237955.5</v>
      </c>
    </row>
    <row r="12" spans="1:12" s="118" customFormat="1" ht="37.5" customHeight="1">
      <c r="B12" s="164">
        <v>60141100</v>
      </c>
      <c r="C12" s="165" t="s">
        <v>159</v>
      </c>
      <c r="D12" s="165" t="s">
        <v>143</v>
      </c>
      <c r="E12" s="121" t="s">
        <v>136</v>
      </c>
      <c r="F12" s="124">
        <v>10820000</v>
      </c>
      <c r="G12" s="116">
        <v>1</v>
      </c>
      <c r="H12" s="120">
        <f t="shared" ref="H12:H13" si="0">+G12*F12/1000</f>
        <v>10820</v>
      </c>
    </row>
    <row r="13" spans="1:12" ht="21.75" customHeight="1">
      <c r="B13" s="119">
        <v>55111300</v>
      </c>
      <c r="C13" s="121" t="s">
        <v>144</v>
      </c>
      <c r="D13" s="121" t="s">
        <v>143</v>
      </c>
      <c r="E13" s="121" t="s">
        <v>136</v>
      </c>
      <c r="F13" s="124">
        <f>+Հ6!F45*1000-F12</f>
        <v>227135500</v>
      </c>
      <c r="G13" s="116">
        <v>1</v>
      </c>
      <c r="H13" s="120">
        <f t="shared" si="0"/>
        <v>227135.5</v>
      </c>
    </row>
    <row r="15" spans="1:12" s="44" customFormat="1"/>
    <row r="16" spans="1:12" s="76" customFormat="1" ht="15" customHeight="1">
      <c r="A16" s="74" t="s">
        <v>153</v>
      </c>
      <c r="B16" s="75"/>
      <c r="C16" s="75"/>
      <c r="D16" s="75"/>
      <c r="E16" s="75"/>
      <c r="F16" s="74"/>
    </row>
    <row r="17" spans="1:7" s="76" customFormat="1" ht="15" customHeight="1">
      <c r="A17" s="74" t="s">
        <v>154</v>
      </c>
      <c r="B17" s="74"/>
      <c r="C17" s="74"/>
      <c r="D17" s="74"/>
      <c r="E17" s="74"/>
      <c r="F17" s="74"/>
    </row>
    <row r="18" spans="1:7" s="44" customFormat="1">
      <c r="B18" s="195" t="s">
        <v>155</v>
      </c>
      <c r="C18" s="195"/>
      <c r="D18" s="195"/>
      <c r="E18" s="195"/>
      <c r="F18" s="195"/>
      <c r="G18" s="195"/>
    </row>
    <row r="19" spans="1:7" s="44" customFormat="1"/>
  </sheetData>
  <mergeCells count="12">
    <mergeCell ref="B5:H5"/>
    <mergeCell ref="B6:B7"/>
    <mergeCell ref="C6:C7"/>
    <mergeCell ref="D6:D7"/>
    <mergeCell ref="E6:E7"/>
    <mergeCell ref="F6:F7"/>
    <mergeCell ref="G6:H6"/>
    <mergeCell ref="B18:G18"/>
    <mergeCell ref="B8:G8"/>
    <mergeCell ref="E9:G9"/>
    <mergeCell ref="C10:G10"/>
    <mergeCell ref="B11:G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Հ1</vt:lpstr>
      <vt:lpstr>Հ2</vt:lpstr>
      <vt:lpstr>Հ3</vt:lpstr>
      <vt:lpstr>Հ4</vt:lpstr>
      <vt:lpstr>Հ5</vt:lpstr>
      <vt:lpstr>Հ6</vt:lpstr>
      <vt:lpstr>Հ7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Boris Gyulumyan</dc:creator>
  <cp:keywords>https://mul2-mta.gov.am/tasks/1308187/oneclick/havelvac.xlsx?token=6feff59ab5ce5cb69957b965ade2b99c</cp:keywords>
  <cp:lastModifiedBy>Anush Khudoyan</cp:lastModifiedBy>
  <cp:lastPrinted>2023-01-11T06:28:57Z</cp:lastPrinted>
  <dcterms:created xsi:type="dcterms:W3CDTF">2020-05-26T05:50:11Z</dcterms:created>
  <dcterms:modified xsi:type="dcterms:W3CDTF">2023-05-31T08:51:53Z</dcterms:modified>
</cp:coreProperties>
</file>