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1088-12018\01.06.2023 1088-12018\"/>
    </mc:Choice>
  </mc:AlternateContent>
  <bookViews>
    <workbookView xWindow="0" yWindow="0" windowWidth="28800" windowHeight="11310" activeTab="6"/>
  </bookViews>
  <sheets>
    <sheet name="1" sheetId="2" r:id="rId1"/>
    <sheet name="2" sheetId="1" r:id="rId2"/>
    <sheet name="3" sheetId="7" r:id="rId3"/>
    <sheet name="4" sheetId="3" r:id="rId4"/>
    <sheet name="5" sheetId="8" r:id="rId5"/>
    <sheet name="6" sheetId="9" r:id="rId6"/>
    <sheet name="7" sheetId="6" r:id="rId7"/>
  </sheets>
  <externalReferences>
    <externalReference r:id="rId8"/>
    <externalReference r:id="rId9"/>
  </externalReferences>
  <definedNames>
    <definedName name="_xlnm._FilterDatabase" localSheetId="3" hidden="1">'4'!#REF!</definedName>
    <definedName name="_xlnm._FilterDatabase" localSheetId="4" hidden="1">'5'!#REF!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 localSheetId="4">#REF!</definedName>
    <definedName name="åû">#REF!</definedName>
    <definedName name="davit" localSheetId="4">#REF!</definedName>
    <definedName name="davit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" localSheetId="4">#REF!</definedName>
    <definedName name="hav">#REF!</definedName>
    <definedName name="havelvac" localSheetId="4">#REF!</definedName>
    <definedName name="havelvac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'1'!$A$1:$F$69</definedName>
    <definedName name="_xlnm.Print_Area" localSheetId="1">'2'!$A$1:$I$93</definedName>
    <definedName name="_xlnm.Print_Area" localSheetId="3">'4'!$A$2:$E$90</definedName>
    <definedName name="_xlnm.Print_Area" localSheetId="4">'5'!$A$2:$E$90</definedName>
    <definedName name="_xlnm.Print_Area" localSheetId="6">'7'!$A$1:$I$53</definedName>
    <definedName name="x" localSheetId="4">#REF!</definedName>
    <definedName name="x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8" l="1"/>
  <c r="C44" i="8" l="1"/>
  <c r="D44" i="8"/>
  <c r="E44" i="8"/>
  <c r="D33" i="8"/>
  <c r="E33" i="8"/>
  <c r="I15" i="9" l="1"/>
  <c r="I13" i="9" s="1"/>
  <c r="I12" i="9" s="1"/>
  <c r="B13" i="9"/>
  <c r="I11" i="9" l="1"/>
  <c r="G22" i="6" l="1"/>
  <c r="H22" i="6"/>
  <c r="I22" i="6"/>
  <c r="G24" i="6"/>
  <c r="H24" i="6"/>
  <c r="I24" i="6"/>
  <c r="F21" i="6"/>
  <c r="D67" i="8"/>
  <c r="D68" i="8"/>
  <c r="E68" i="8"/>
  <c r="D69" i="8"/>
  <c r="E69" i="8"/>
  <c r="C68" i="8"/>
  <c r="C69" i="8"/>
  <c r="C67" i="8"/>
  <c r="D55" i="8"/>
  <c r="E55" i="8"/>
  <c r="D56" i="8"/>
  <c r="E56" i="8"/>
  <c r="D57" i="8"/>
  <c r="E57" i="8"/>
  <c r="C55" i="8"/>
  <c r="C56" i="8"/>
  <c r="C57" i="8"/>
  <c r="D43" i="8"/>
  <c r="E43" i="8"/>
  <c r="C43" i="8"/>
  <c r="D32" i="8"/>
  <c r="E32" i="8"/>
  <c r="C32" i="8"/>
  <c r="D22" i="8"/>
  <c r="E22" i="8"/>
  <c r="C22" i="8"/>
  <c r="H17" i="7" l="1"/>
  <c r="D16" i="7" l="1"/>
  <c r="H16" i="7"/>
  <c r="H63" i="1"/>
  <c r="I63" i="1"/>
  <c r="G63" i="1"/>
  <c r="G65" i="1"/>
  <c r="G64" i="1" s="1"/>
  <c r="I65" i="1"/>
  <c r="I64" i="1" s="1"/>
  <c r="H65" i="1"/>
  <c r="H64" i="1" s="1"/>
  <c r="F65" i="2"/>
  <c r="E59" i="2"/>
  <c r="E65" i="2" s="1"/>
  <c r="F59" i="2"/>
  <c r="D59" i="2"/>
  <c r="D65" i="2" s="1"/>
  <c r="H15" i="7"/>
  <c r="D54" i="3" l="1"/>
  <c r="D54" i="8" s="1"/>
  <c r="E54" i="3"/>
  <c r="E54" i="8" s="1"/>
  <c r="C54" i="3"/>
  <c r="C54" i="8" s="1"/>
  <c r="E67" i="3"/>
  <c r="E67" i="8" s="1"/>
  <c r="B78" i="8" l="1"/>
  <c r="B75" i="8"/>
  <c r="B63" i="8"/>
  <c r="B62" i="8"/>
  <c r="B50" i="8"/>
  <c r="B49" i="8"/>
  <c r="D70" i="8"/>
  <c r="E70" i="3"/>
  <c r="E70" i="8" s="1"/>
  <c r="C70" i="8"/>
  <c r="B63" i="3"/>
  <c r="B62" i="3"/>
  <c r="D58" i="3"/>
  <c r="E58" i="3"/>
  <c r="C58" i="3"/>
  <c r="B50" i="3"/>
  <c r="B49" i="3"/>
  <c r="D45" i="3"/>
  <c r="E45" i="3"/>
  <c r="E45" i="8" s="1"/>
  <c r="D34" i="3"/>
  <c r="E34" i="3"/>
  <c r="E34" i="8" s="1"/>
  <c r="C34" i="3"/>
  <c r="C34" i="8" s="1"/>
  <c r="D23" i="3"/>
  <c r="D23" i="8" s="1"/>
  <c r="E23" i="3"/>
  <c r="E23" i="8" s="1"/>
  <c r="C23" i="3"/>
  <c r="C23" i="8" s="1"/>
  <c r="D58" i="8" l="1"/>
  <c r="C58" i="8"/>
  <c r="E58" i="8"/>
  <c r="D45" i="8"/>
  <c r="D34" i="8"/>
  <c r="G93" i="1"/>
  <c r="C90" i="8" s="1"/>
  <c r="H30" i="1"/>
  <c r="H29" i="1" s="1"/>
  <c r="H28" i="1" s="1"/>
  <c r="H27" i="1" s="1"/>
  <c r="H26" i="1" s="1"/>
  <c r="H24" i="1" s="1"/>
  <c r="H22" i="1" s="1"/>
  <c r="I30" i="1"/>
  <c r="I29" i="1" s="1"/>
  <c r="I28" i="1" s="1"/>
  <c r="I27" i="1" s="1"/>
  <c r="I26" i="1" s="1"/>
  <c r="I24" i="1" s="1"/>
  <c r="I22" i="1" s="1"/>
  <c r="G30" i="1"/>
  <c r="G29" i="1" s="1"/>
  <c r="G28" i="1" s="1"/>
  <c r="G27" i="1" s="1"/>
  <c r="G26" i="1" s="1"/>
  <c r="G24" i="1" s="1"/>
  <c r="G22" i="1" s="1"/>
  <c r="H39" i="1"/>
  <c r="H38" i="1" s="1"/>
  <c r="H37" i="1" s="1"/>
  <c r="H36" i="1" s="1"/>
  <c r="H35" i="1" s="1"/>
  <c r="H33" i="1" s="1"/>
  <c r="H31" i="1" s="1"/>
  <c r="I39" i="1"/>
  <c r="G39" i="1"/>
  <c r="H48" i="1"/>
  <c r="H47" i="1" s="1"/>
  <c r="H46" i="1" s="1"/>
  <c r="H45" i="1" s="1"/>
  <c r="H44" i="1" s="1"/>
  <c r="H42" i="1" s="1"/>
  <c r="H40" i="1" s="1"/>
  <c r="I48" i="1"/>
  <c r="G48" i="1"/>
  <c r="H57" i="1"/>
  <c r="I57" i="1"/>
  <c r="G57" i="1"/>
  <c r="G29" i="6" s="1"/>
  <c r="H68" i="1"/>
  <c r="H67" i="1" s="1"/>
  <c r="H62" i="1" s="1"/>
  <c r="H60" i="1" s="1"/>
  <c r="H58" i="1" s="1"/>
  <c r="I68" i="1"/>
  <c r="I67" i="1" s="1"/>
  <c r="I62" i="1" s="1"/>
  <c r="I60" i="1" s="1"/>
  <c r="I58" i="1" s="1"/>
  <c r="G68" i="1"/>
  <c r="G67" i="1" s="1"/>
  <c r="G62" i="1" s="1"/>
  <c r="G60" i="1" s="1"/>
  <c r="G58" i="1" s="1"/>
  <c r="F58" i="1"/>
  <c r="F49" i="1"/>
  <c r="D18" i="7" s="1"/>
  <c r="H85" i="1"/>
  <c r="H93" i="1"/>
  <c r="E51" i="2"/>
  <c r="E50" i="2" s="1"/>
  <c r="F51" i="2"/>
  <c r="F50" i="2" s="1"/>
  <c r="E13" i="2"/>
  <c r="F13" i="2"/>
  <c r="D13" i="2"/>
  <c r="I29" i="6" l="1"/>
  <c r="H19" i="7"/>
  <c r="H18" i="7" s="1"/>
  <c r="H56" i="1"/>
  <c r="H29" i="6"/>
  <c r="H92" i="1"/>
  <c r="H91" i="1" s="1"/>
  <c r="H90" i="1" s="1"/>
  <c r="H88" i="1" s="1"/>
  <c r="H86" i="1" s="1"/>
  <c r="H53" i="6"/>
  <c r="H52" i="6" s="1"/>
  <c r="H51" i="6" s="1"/>
  <c r="H50" i="6" s="1"/>
  <c r="H48" i="6" s="1"/>
  <c r="H46" i="6" s="1"/>
  <c r="D90" i="3"/>
  <c r="D90" i="8"/>
  <c r="H84" i="1"/>
  <c r="H83" i="1" s="1"/>
  <c r="H82" i="1" s="1"/>
  <c r="H80" i="1" s="1"/>
  <c r="H78" i="1" s="1"/>
  <c r="H45" i="6"/>
  <c r="H44" i="6" s="1"/>
  <c r="H43" i="6" s="1"/>
  <c r="H42" i="6" s="1"/>
  <c r="H40" i="6" s="1"/>
  <c r="D83" i="3"/>
  <c r="D83" i="8"/>
  <c r="E12" i="2"/>
  <c r="E11" i="2" s="1"/>
  <c r="H55" i="1" l="1"/>
  <c r="H28" i="6"/>
  <c r="H38" i="6"/>
  <c r="H36" i="6" s="1"/>
  <c r="H18" i="6"/>
  <c r="H16" i="6" s="1"/>
  <c r="H14" i="6" s="1"/>
  <c r="H12" i="6" s="1"/>
  <c r="H76" i="1"/>
  <c r="H72" i="1" s="1"/>
  <c r="H70" i="1" s="1"/>
  <c r="H75" i="1"/>
  <c r="I93" i="1"/>
  <c r="I85" i="1"/>
  <c r="G85" i="1"/>
  <c r="C83" i="8" s="1"/>
  <c r="H54" i="1" l="1"/>
  <c r="H27" i="6"/>
  <c r="H34" i="6"/>
  <c r="H35" i="6"/>
  <c r="H32" i="6"/>
  <c r="H30" i="6" s="1"/>
  <c r="H9" i="6" s="1"/>
  <c r="E90" i="8"/>
  <c r="E90" i="3"/>
  <c r="H74" i="1"/>
  <c r="E83" i="8"/>
  <c r="E83" i="3"/>
  <c r="I53" i="6"/>
  <c r="I52" i="6" s="1"/>
  <c r="I51" i="6" s="1"/>
  <c r="I50" i="6" s="1"/>
  <c r="I48" i="6" s="1"/>
  <c r="I46" i="6" s="1"/>
  <c r="G53" i="6"/>
  <c r="G52" i="6" s="1"/>
  <c r="G51" i="6" s="1"/>
  <c r="G50" i="6" s="1"/>
  <c r="G48" i="6" s="1"/>
  <c r="G46" i="6" s="1"/>
  <c r="I45" i="6"/>
  <c r="I44" i="6" s="1"/>
  <c r="I43" i="6" s="1"/>
  <c r="I42" i="6" s="1"/>
  <c r="I40" i="6" s="1"/>
  <c r="G45" i="6"/>
  <c r="G44" i="6" s="1"/>
  <c r="G43" i="6" s="1"/>
  <c r="G42" i="6" s="1"/>
  <c r="G40" i="6" s="1"/>
  <c r="G7" i="6"/>
  <c r="H53" i="1" l="1"/>
  <c r="H26" i="6"/>
  <c r="G38" i="6"/>
  <c r="G36" i="6" s="1"/>
  <c r="G18" i="6"/>
  <c r="G16" i="6" s="1"/>
  <c r="G14" i="6" s="1"/>
  <c r="G12" i="6" s="1"/>
  <c r="I38" i="6"/>
  <c r="I18" i="6"/>
  <c r="I16" i="6" s="1"/>
  <c r="I14" i="6" s="1"/>
  <c r="I12" i="6" s="1"/>
  <c r="I36" i="6"/>
  <c r="H51" i="1" l="1"/>
  <c r="H25" i="6"/>
  <c r="I34" i="6"/>
  <c r="I32" i="6"/>
  <c r="I30" i="6" s="1"/>
  <c r="I9" i="6" s="1"/>
  <c r="I35" i="6"/>
  <c r="G34" i="6"/>
  <c r="G32" i="6"/>
  <c r="G30" i="6" s="1"/>
  <c r="G9" i="6" s="1"/>
  <c r="G35" i="6"/>
  <c r="H49" i="1" l="1"/>
  <c r="H23" i="6"/>
  <c r="C90" i="3"/>
  <c r="C83" i="3"/>
  <c r="B75" i="3"/>
  <c r="B78" i="3"/>
  <c r="I92" i="1"/>
  <c r="I91" i="1" s="1"/>
  <c r="I90" i="1" s="1"/>
  <c r="I88" i="1" s="1"/>
  <c r="I86" i="1" s="1"/>
  <c r="G92" i="1"/>
  <c r="G91" i="1" s="1"/>
  <c r="G90" i="1" s="1"/>
  <c r="G88" i="1" s="1"/>
  <c r="G86" i="1" s="1"/>
  <c r="I84" i="1"/>
  <c r="I83" i="1" s="1"/>
  <c r="I82" i="1" s="1"/>
  <c r="I80" i="1" s="1"/>
  <c r="I78" i="1" s="1"/>
  <c r="G84" i="1"/>
  <c r="G83" i="1" s="1"/>
  <c r="G82" i="1" s="1"/>
  <c r="G80" i="1" s="1"/>
  <c r="G78" i="1" s="1"/>
  <c r="F12" i="2"/>
  <c r="D12" i="2"/>
  <c r="D51" i="2"/>
  <c r="D50" i="2" s="1"/>
  <c r="H21" i="6" l="1"/>
  <c r="H19" i="1"/>
  <c r="H17" i="1" s="1"/>
  <c r="H15" i="1" s="1"/>
  <c r="H13" i="1" s="1"/>
  <c r="H10" i="1" s="1"/>
  <c r="D11" i="2"/>
  <c r="I76" i="1"/>
  <c r="I74" i="1" s="1"/>
  <c r="G76" i="1"/>
  <c r="I75" i="1" l="1"/>
  <c r="I72" i="1"/>
  <c r="I70" i="1" s="1"/>
  <c r="G75" i="1"/>
  <c r="G74" i="1"/>
  <c r="G72" i="1"/>
  <c r="G70" i="1" s="1"/>
  <c r="G38" i="1" l="1"/>
  <c r="G37" i="1" s="1"/>
  <c r="G36" i="1" s="1"/>
  <c r="G35" i="1" s="1"/>
  <c r="G33" i="1" s="1"/>
  <c r="G31" i="1" s="1"/>
  <c r="I38" i="1"/>
  <c r="I37" i="1" s="1"/>
  <c r="I36" i="1" s="1"/>
  <c r="I35" i="1" s="1"/>
  <c r="I33" i="1" s="1"/>
  <c r="I31" i="1" s="1"/>
  <c r="G47" i="1"/>
  <c r="G46" i="1" s="1"/>
  <c r="G45" i="1" s="1"/>
  <c r="G44" i="1" s="1"/>
  <c r="G42" i="1" s="1"/>
  <c r="G40" i="1" s="1"/>
  <c r="I47" i="1"/>
  <c r="I46" i="1" s="1"/>
  <c r="I45" i="1" s="1"/>
  <c r="I44" i="1" s="1"/>
  <c r="I42" i="1" s="1"/>
  <c r="I40" i="1" s="1"/>
  <c r="G56" i="1"/>
  <c r="I56" i="1"/>
  <c r="F11" i="2"/>
  <c r="I55" i="1" l="1"/>
  <c r="I28" i="6"/>
  <c r="G55" i="1"/>
  <c r="G28" i="6"/>
  <c r="G54" i="1" l="1"/>
  <c r="G27" i="6"/>
  <c r="I54" i="1"/>
  <c r="I27" i="6"/>
  <c r="I53" i="1" l="1"/>
  <c r="I26" i="6"/>
  <c r="G53" i="1"/>
  <c r="G26" i="6"/>
  <c r="G51" i="1" l="1"/>
  <c r="G25" i="6"/>
  <c r="I51" i="1"/>
  <c r="I25" i="6"/>
  <c r="I49" i="1" l="1"/>
  <c r="I23" i="6"/>
  <c r="G49" i="1"/>
  <c r="G23" i="6"/>
  <c r="G21" i="6" l="1"/>
  <c r="G19" i="1"/>
  <c r="G17" i="1" s="1"/>
  <c r="G15" i="1" s="1"/>
  <c r="G13" i="1" s="1"/>
  <c r="G10" i="1" s="1"/>
  <c r="H14" i="7"/>
  <c r="I21" i="6"/>
  <c r="I19" i="1"/>
  <c r="I17" i="1" s="1"/>
  <c r="I15" i="1" s="1"/>
  <c r="I13" i="1" s="1"/>
  <c r="I10" i="1" s="1"/>
  <c r="H13" i="7" l="1"/>
  <c r="H12" i="7" s="1"/>
</calcChain>
</file>

<file path=xl/sharedStrings.xml><?xml version="1.0" encoding="utf-8"?>
<sst xmlns="http://schemas.openxmlformats.org/spreadsheetml/2006/main" count="567" uniqueCount="183">
  <si>
    <t xml:space="preserve"> 1088</t>
  </si>
  <si>
    <t xml:space="preserve"> Ծրագրի անվանումը`</t>
  </si>
  <si>
    <t xml:space="preserve"> Զբաղվածության ծրագիր</t>
  </si>
  <si>
    <t xml:space="preserve"> Ծրագրի նպատակը`</t>
  </si>
  <si>
    <t xml:space="preserve"> Բնակչության կայուն և ժամանակավոր զբաղվածության ապահովմանը միտված պայմանների ստեղծում</t>
  </si>
  <si>
    <t xml:space="preserve"> Վերջնական արդյունքի նկարագրությունը`</t>
  </si>
  <si>
    <t xml:space="preserve"> Կայուն և ժամանակավոր զբաղվածների թվաքանակի աճ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</si>
  <si>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</si>
  <si>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</si>
  <si>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</si>
  <si>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</si>
  <si>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</si>
  <si>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</si>
  <si>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12001</t>
  </si>
  <si>
    <t xml:space="preserve"> Աշխատաշուկայում անմրցունակ անձանց փոքր ձեռնարկատիրական գործունեության աջակցության տրամադրում</t>
  </si>
  <si>
    <t xml:space="preserve"> Փոքր ձեռնարկատիրական գործունեությամբ զբաղվելու և լրացուցիչ աշխատատեղեր ստեղծելու նպատակով աշխատաշուկայում անմրցունակ անձանց ֆինանսական աջակցության տրամադրում՛ ապահովելով հավասար հնարավորություններ  կանանց և տղամարդկանց համար</t>
  </si>
  <si>
    <t xml:space="preserve"> Տրանսֆերտների տրամադրում</t>
  </si>
  <si>
    <t xml:space="preserve"> ԸՆԴԱՄԵՆԸ</t>
  </si>
  <si>
    <t xml:space="preserve"> այդ թվում` ըստ կատարողների</t>
  </si>
  <si>
    <t xml:space="preserve"> ՀՀ աշխատանքի և սոցիալական հարցերի նախարարության միասնական սոցիալական ծառայություն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</si>
  <si>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</si>
  <si>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</si>
  <si>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</si>
  <si>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</si>
  <si>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</si>
  <si>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</si>
  <si>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
Ծրագրային դասիչը</t>
  </si>
  <si>
    <t>Բյուջետային հատկացումների գլխավոր կարգադրիչների, ծրագրերի և միջոցառումների անվանումները</t>
  </si>
  <si>
    <t xml:space="preserve"> Ցուցանիշների փոփոխությունները ավելացումները նշված են դրական նշանով, իսկ նվազեցումները՝ փակագծերում
</t>
  </si>
  <si>
    <t xml:space="preserve">
Ծրագիր</t>
  </si>
  <si>
    <t xml:space="preserve">
Միջոցառում</t>
  </si>
  <si>
    <t xml:space="preserve"> ՀՀ  աշխատանքի և սոցիալական հարցերի նախարարություն</t>
  </si>
  <si>
    <t>Գործառական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</si>
  <si>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</si>
  <si>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Ցուցանիշների փոփոխությունները (ավելացումները նշված են դրական, իսկ նվազեցումները՝ փակագծերում) </t>
  </si>
  <si>
    <t>Բաժինը</t>
  </si>
  <si>
    <t>Խումբը</t>
  </si>
  <si>
    <t>Դասը</t>
  </si>
  <si>
    <t>Ծրագիր</t>
  </si>
  <si>
    <t>Միջոցառում</t>
  </si>
  <si>
    <t xml:space="preserve"> այդ թվում`</t>
  </si>
  <si>
    <t xml:space="preserve"> 10</t>
  </si>
  <si>
    <t xml:space="preserve"> ՍՈՑԻԱԼԱԿԱՆ ՊԱՇՏՊԱՆՈՒԹՅՈՒՆ</t>
  </si>
  <si>
    <t>՛05</t>
  </si>
  <si>
    <t xml:space="preserve"> Գործազրկություն</t>
  </si>
  <si>
    <t>՛01</t>
  </si>
  <si>
    <t>Հավելված N 4</t>
  </si>
  <si>
    <t xml:space="preserve"> -----------------ի N -----------Ն որոշման</t>
  </si>
  <si>
    <t xml:space="preserve">Հայաստանի Հանրապետության աշխատանքի և սոցիալական հարցերի նախարարություն
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</si>
  <si>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</si>
  <si>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</si>
  <si>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</si>
  <si>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1088 </t>
  </si>
  <si>
    <t xml:space="preserve"> Զբաղվածության ծրագիր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</si>
  <si>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</si>
  <si>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</si>
  <si>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</si>
  <si>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</si>
  <si>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Աշխատաշուկայում անմրցունակ անձանց փոքր ձեռնարկատիրական գործունեության աջակցության տրամադրում </t>
  </si>
  <si>
    <t xml:space="preserve"> Նկարագրությունը` </t>
  </si>
  <si>
    <t xml:space="preserve"> Փոքր ձեռնարկատիրական գործունեությամբ զբաղվելու և լրացուցիչ աշխատատեղեր ստեղծելու նպատակով աշխատաշուկայում անմրցունակ անձանց ֆինանսական աջակցության տրամադրում՛ ապահովելով հավասար հնարավորություններ  կանանց և տղամարդկանց համար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</si>
  <si>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</si>
  <si>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</si>
  <si>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</si>
  <si>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Զբաղվածության տարածքային կենտրոններում հաշվառված աշխատաշուկայում անմրցունակ և առնվազն երեք ամիս գործազուրկի կարգավիճակում գտնվող անձինք: </t>
  </si>
  <si>
    <t xml:space="preserve"> Արդյունքի չափորոշիչներ </t>
  </si>
  <si>
    <t>Հավելված N 2</t>
  </si>
  <si>
    <t>Հավելված N 1</t>
  </si>
  <si>
    <t>Հավելված N 3</t>
  </si>
  <si>
    <t xml:space="preserve"> Ինն ամիս </t>
  </si>
  <si>
    <t xml:space="preserve"> Ծառայությունների մատուցում </t>
  </si>
  <si>
    <t xml:space="preserve"> Միջոցառման վրա կատարվող ծախսը (հազար դրամ) </t>
  </si>
  <si>
    <t xml:space="preserve"> 12001 </t>
  </si>
  <si>
    <t xml:space="preserve"> Ինքնազբաղվածությամբ ապահովված անձանց թիվ, այդ թվում </t>
  </si>
  <si>
    <t xml:space="preserve">Հայաստանի Հանրապետության աշխատանքի և սոցիալական հարցերի նախարարության միասնական սոցիալական ծառայություն
</t>
  </si>
  <si>
    <t xml:space="preserve"> </t>
  </si>
  <si>
    <t>(հազար դրամ)</t>
  </si>
  <si>
    <t xml:space="preserve"> ՀՀ կառավարություն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</si>
  <si>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</si>
  <si>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</si>
  <si>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</si>
  <si>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</si>
  <si>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</si>
  <si>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</si>
  <si>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ՀԻՄՆԱԿԱՆ ԲԱԺԻՆՆԵՐԻՆ ՉԴԱՍՎՈՂ ՊԱՀՈՒՍՏԱՅԻՆ ՖՈՆԴԵՐ</t>
  </si>
  <si>
    <t>այդ թվում՝</t>
  </si>
  <si>
    <t>01</t>
  </si>
  <si>
    <t>ՀՀ կառավարության և համայնքների պահուստային ֆոնդ</t>
  </si>
  <si>
    <t>ՀՀ կառավարության պահուստային ֆոնդ</t>
  </si>
  <si>
    <r>
      <t xml:space="preserve">այդ թվում՝ </t>
    </r>
    <r>
      <rPr>
        <i/>
        <sz val="12"/>
        <rFont val="GHEA Grapalat"/>
        <family val="3"/>
      </rPr>
      <t>ՀՀ կառավարություն</t>
    </r>
  </si>
  <si>
    <t xml:space="preserve">այդ թվում՝ ըստ կատարողների </t>
  </si>
  <si>
    <t>ՀՀ կառավարություն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</si>
  <si>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</si>
  <si>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</si>
  <si>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</si>
  <si>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</si>
  <si>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</si>
  <si>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</si>
  <si>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</si>
  <si>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Ցուցանիշների փոփոխությունը 
(նվազեցումը նշված է փակագծերում)</t>
  </si>
  <si>
    <t>Ցուցանիշների փոփոխությունը 
(ավելացումը նշված է դրական)</t>
  </si>
  <si>
    <t xml:space="preserve">Ցուցանիշների փոփոխությունը
(ավելացումը նշված է դրական նշանով) 
</t>
  </si>
  <si>
    <t>Ցուցանիշների փոփոխությունը
(նվազեցումը նշված է փակագծերում)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</si>
  <si>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</si>
  <si>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</si>
  <si>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Հավելված N 5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</si>
  <si>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</si>
  <si>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</si>
  <si>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</si>
  <si>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Միջոցառումները կատարող
պետական մարմինների և
դրամաշնորհ ստացող
տնտեսավարող սուբյեկտների անվանումները</t>
  </si>
  <si>
    <t>1</t>
  </si>
  <si>
    <t>2</t>
  </si>
  <si>
    <t>Զբաղվածության ծրագիր</t>
  </si>
  <si>
    <t>ՀՀ աշխատանքի և սոցիալական հարցերի նախարարության միասնական սոցիալական ծառայություն</t>
  </si>
  <si>
    <t>ՀՀ աշխատանքի և սոցիալական հարցերի նախարարություն</t>
  </si>
  <si>
    <t>Հավելված N 6</t>
  </si>
  <si>
    <t xml:space="preserve"> Առաջին կիսամյակ </t>
  </si>
  <si>
    <t xml:space="preserve"> ՀՀ կառավարության 2023 թվականի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</si>
  <si>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</si>
  <si>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</t>
  </si>
  <si>
    <t xml:space="preserve"> Անմրցունակ անձանց ձեռնարկատիրական գործունեության մեկնարկի և իրականացման համար աջակցության տրամադրում և տնտեսական գործունեությունն սկսելուց հետո մեկ տարվա ընթացքում ուղեկցման աշխատանքների իրականացում:</t>
  </si>
  <si>
    <t xml:space="preserve"> Աշխատաշուկայում անմրցունակ անձանց աշխատանքի տեղավորման դեպքում գործատուին միանվագ փոխհատուցման տրամադրում</t>
  </si>
  <si>
    <t xml:space="preserve"> Աշխատաշուկայում անմրցունակ անձանց աշխ. ունակությունների և կարողությունների` աշխ. վայրում ձեռքբերման հնարավորությունների ընձեռում և հաշմանդամութ. ունեցող անձանց համար աշխատատեղի հարմարեցում՛ ապահովելով հավասար հնարավորություններ  կանանց և տղամարդկանց համար</t>
  </si>
  <si>
    <t>Ադրբեջանի կողմից 2016 և 2020 թվականներին սանձազերծված ռազմական գործողություններին մասնակցած գործազուրկ անձանց մասնագիտական ուսուցման կազմակերպման և զբաղվածության ապահովում</t>
  </si>
  <si>
    <t>Զբաղվածության ապահովում Ադրբեջանի կողմից 2016 և 2020 թվականներին սանձազերծված ռազմական գործողություններին մասնակցած գործազուրկ անձանց համար</t>
  </si>
  <si>
    <t>Գործազուրկների զբաղվածության ապահովում</t>
  </si>
  <si>
    <t xml:space="preserve"> ԾԱՌԱՅՈՒԹՅՈՒՆՆԵՐԻ  ԵՎ   ԱՊՐԱՆՔՆԵՐԻ 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</si>
  <si>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</si>
  <si>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</si>
  <si>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>Աշխատաշուկայում անմրցունակ անձանց աշխատանքի տեղավորման դեպքում գործատուին միանվագ փոխհատուցման տրամադրում</t>
  </si>
  <si>
    <t xml:space="preserve">Աշխատաշուկայում անմրցունակ անձանց օրենսդրությամբ սահմանված կարգով աշխատանքով ապահովող կազմակերպություններ </t>
  </si>
  <si>
    <t xml:space="preserve"> 11004 </t>
  </si>
  <si>
    <t xml:space="preserve">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 </t>
  </si>
  <si>
    <t xml:space="preserve"> Անմրցունակ անձանց ձեռնարկատիրական գործունեության մեկնարկի և իրականացման համար աջակցության տրամադրում և տնտեսական գործունեությունն սկսելուց հետո մեկ տարվա ընթացքում ուղեկցման աշխատանքների իրականացում: </t>
  </si>
  <si>
    <t xml:space="preserve"> Միջոցառումն իրականացնողի անվանումը? </t>
  </si>
  <si>
    <t xml:space="preserve"> «Գնումների մասին» ՀՀ օրենքի համաձայն ընտրված կազմակերպություն </t>
  </si>
  <si>
    <t xml:space="preserve"> Ծրագրի շահառուների թիվ, մարդ, այդ թվում </t>
  </si>
  <si>
    <t xml:space="preserve"> 12005 </t>
  </si>
  <si>
    <t xml:space="preserve"> Աշխատաշուկայում անմրցունակ անձանց աշխատանքի տեղավորման դեպքում գործատուին միանվագ փոխհատուցման տրամադրում </t>
  </si>
  <si>
    <t xml:space="preserve"> Աշխատաշուկայում անմրցունակ անձանց աշխ. ունակությունների և կարողությունների` աշխ. վայրում ձեռքբերման հնարավորությունների ընձեռում և հաշմանդամութ. ունեցող անձանց համար աշխատատեղի հարմարեցում՛ ապահովելով հավասար հնարավորություններ  կանանց և տղամարդկանց համար </t>
  </si>
  <si>
    <t xml:space="preserve"> Զբաղվածության տարածքային կենտրոններում հաշվառված աշխատաշուկայում անմրցունակ անձինք </t>
  </si>
  <si>
    <t xml:space="preserve"> Աշխատաշուկայում անմրցունակ անձանց թիվը, որոնք գործատուի մոտ աշխատանքային ունակություններ և կարողություններ են ձեռք բերում</t>
  </si>
  <si>
    <t xml:space="preserve"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 
</t>
  </si>
  <si>
    <t xml:space="preserve">2022 թվականին միջոցառման մեջ ընդգրկված շահառուների թիվը, որոնց մասով 2023 թվականին առկա են ֆինանսական պարտավորություններ, մարդ, այդ թվում՝ </t>
  </si>
  <si>
    <t>ոչ նպաստառու ընտանիքների գործազուրկներ</t>
  </si>
  <si>
    <t>նպաստառու ընտանիքների գործազուրկներ</t>
  </si>
  <si>
    <t xml:space="preserve">Միջոցառման շրջանակում՝ ՄՍԾ-ի տարածքային կենտրոնում հաշվառված և վերջին երեք ամսվա ընթացքում անընդմեջ գործազուրկի կարգավիճակ ունեցող, 35 տարեկանից բարձր տարիքի յուրաքանչյուր գործազուրկի՝ առնվազն մեկ տարի ժամկետով աշխատանքի տեղավորման դեպքում՝ գործատուին տրամադրվում է միանվագ փոխհատուցում 250 000 դրամի չափով , նպաստառու ընտանիքի գործազուրկ անձի աշխատանքի տեղավորման դեպքում՝ 350 000 դրամի չափով։
</t>
  </si>
  <si>
    <t>մասնագիտական ուսուցման մեջ ընդգրկված անձանց թիվը</t>
  </si>
  <si>
    <t>աշխատանքային փորձի ձեռքբերման գործընթացում ընդգրկված անձանց թիվը</t>
  </si>
  <si>
    <t>գործատուին միանվագ փոխհատուցման տրամադրման արդյունքում՝ զբաղված դարձած անձանց թիվը</t>
  </si>
  <si>
    <t>ՀԱՅԱՍՏԱՆԻ ՀԱՆՐԱՊԵՏՈՒԹՅԱՆ ԿԱՌԱՎԱՐՈՒԹՅԱՆ 2022 ԹՎԱԿԱՆԻ ԴԵԿՏԵՄԲԵՐԻ 29-Ի N 2111-Ն ՈՐՈՇՄԱՆ N 9 ՀԱՎԵԼՎԱԾԻ NN 9.15 ԵՎ 9.47 ԱՂՅՈՒՍԱԿՆԵՐՈՒՄ ԿԱՏԱՐՎՈՂ ՓՈՓՈԽՈՒԹՅՈՒՆՆԵՐԸ ԵՎ ԼՐԱՑՈՒՄՆԵՐԸ</t>
  </si>
  <si>
    <t>ՀԱՅԱՍՏԱՆԻ ՀԱՆՐԱՊԵՏՈՒԹՅԱՆ ԿԱՌԱՎԱՐՈՒԹՅԱՆ 2022 ԹՎԱԿԱՆԻ ԴԵԿՏԵՄԲԵՐԻ 29-Ի N 2111-Ն ՈՐՈՇՄԱՆ 
N 9.1 ՀԱՎԵԼՎԱԾԻ NN 9.1.19  ԵՎ 9.1.58 ԱՂՅՈՒՍԱԿՆԵՐՈՒՄ ԿԱՏԱՐՎՈՂ ՓՈՓՈԽՈՒԹՅՈՒՆՆԵՐԸ ԵՎ ԼՐԱՑՈՒՄՆԵՐԸ</t>
  </si>
  <si>
    <t>Միջոցառման մեջ ընդգրկված շահառուների թիվը, մարդ, այդ թվում՝</t>
  </si>
  <si>
    <t xml:space="preserve">Գործազուրկներին զբաղվածությունն ապահովող կազմակերպություններ </t>
  </si>
  <si>
    <t xml:space="preserve">
 ՀԱՅԱՍՏԱՆԻ ՀԱՆՐԱՊԵՏՈՒԹՅԱՆ ԿԱՌԱՎԱՐՈՒԹՅԱՆ 2021 ԹՎԱԿԱՆԻ ԴԵԿՏԵՄԲԵՐԻ 23-Ի N 2121-Ն ՈՐՈՇՄԱՆ N 10 ՀԱՎԵԼՎԱԾՈՒՄ ԿԱՏԱՐՎՈՂ  ՓՈՓՈԽՈՒԹՅՈՒՆՆԵՐԸ</t>
  </si>
  <si>
    <t>Գնման առարկայի</t>
  </si>
  <si>
    <t>Միավորի գինը
( դրամ)</t>
  </si>
  <si>
    <t>Ցուցանիշների փոփոխությունը 
(նվազեցումները նշված են փակագծերում)</t>
  </si>
  <si>
    <t>Կոդը</t>
  </si>
  <si>
    <t>Անվանումը</t>
  </si>
  <si>
    <t>Գնման ձևը</t>
  </si>
  <si>
    <t>Չափման միավորը</t>
  </si>
  <si>
    <t xml:space="preserve">Քանակը
</t>
  </si>
  <si>
    <t>Գումարը     
(հազար դրամ)</t>
  </si>
  <si>
    <t>Բաժին N 10</t>
  </si>
  <si>
    <t xml:space="preserve"> Խումբ N 05</t>
  </si>
  <si>
    <t>Դաս N 01</t>
  </si>
  <si>
    <t xml:space="preserve"> ՄԱՍ III. ԾԱՌԱՅՈՒԹՅՈՒՆՆԵՐ</t>
  </si>
  <si>
    <t xml:space="preserve">  արդյունաբերական ուսուցման ծառայություններ</t>
  </si>
  <si>
    <t xml:space="preserve"> ԷԱՃ</t>
  </si>
  <si>
    <t xml:space="preserve"> դրամ</t>
  </si>
  <si>
    <t>1088  11004</t>
  </si>
  <si>
    <t>Հավելված N 7</t>
  </si>
  <si>
    <t xml:space="preserve">ՀԱՅԱՍՏԱՆԻ ՀԱՆՐԱՊԵՏՈՒԹՅԱՆ ԿԱՌԱՎԱՐՈՒԹՅԱՆ 2022 ԹՎԱԿԱՆԻ ԴԵԿՏԵՄԲԵՐԻ 29-Ի N 2111-Ն ՈՐՈՇՄԱՆ 
N 10 ՀԱՎԵԼՎԱԾՈՒՄ ԿԱՏԱՐՎՈՂ ՓՈՓՈԽՈՒԹՅՈՒՆՆԵՐԸ </t>
  </si>
  <si>
    <t xml:space="preserve"> ՀՀ աշխատանքի և սոցիալական հարցերի նախարարություն</t>
  </si>
  <si>
    <t xml:space="preserve">Հայաստանի Հանրապետության կառավարություն
</t>
  </si>
  <si>
    <t xml:space="preserve">
ՀԱՅԱՍՏԱՆԻ ՀԱՆՐԱՊԵՏՈՒԹՅԱՆ ԿԱՌԱՎԱՐՈՒԹՅԱՆ 2022 ԹՎԱԿԱՆԻ ԴԵԿՏԵՄԲԵՐԻ 29-Ի N 2111-Ն ՈՐՈՇՄԱՆ
N 5 ՀԱՎԵԼՎԱԾԻ N 7 ԱՂՅՈՒՍԱԿՈՒՄ ԿԱՏԱՐՎՈՂ ՓՈՓՈԽՈՒԹՅՈՒՆՆԵՐԸ ԵՎ ԼՐԱՑՈՒՄՆԵՐԸ
</t>
  </si>
  <si>
    <t xml:space="preserve"> հաշմանդամություն ունեցող անձանց թիվը </t>
  </si>
  <si>
    <t xml:space="preserve"> Հաշմանդամություն ունեցող անձանց թիվը, որոնց համար իրականացվել է աշխատատեղի հարմարեցում </t>
  </si>
  <si>
    <t>ՀԱՅԱՍՏԱՆԻ ՀԱՆՐԱՊԵՏՈՒԹՅԱՆ 2023 ԹՎԱԿԱՆԻ ՊԵՏԱԿԱՆ ԲՅՈՒՋԵԻ ՄԱՍԻՆ» ՕՐԵՆՔԻ  N 1 ՀԱՎԵԼՎԱԾԻ N 2 ԱՂՅՈՒՍԱԿՈՒՄ ԿԱՏԱՐՎՈՂ ՎԵՐԱԲԱՇԽՈՒՄԸ ԵՎ ԼՐԱՑՈՒՄԸ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</si>
  <si>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ՀՀ կառավարության 2022 թվականի հուլիսի 21-ի N 1179-Լ որոշմամբ սահմանված չափանիշներ
</t>
  </si>
  <si>
    <t xml:space="preserve">ՀՀ կառավարության 2022 թվականի օգոստոսի 18-ի N 1296-Լ որոշմամբ սահմանված չափանիշներ
</t>
  </si>
  <si>
    <t>80531100-1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</si>
</sst>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##,##0.0;\(##,##0.0\);\-"/>
    <numFmt numFmtId="165" formatCode="#,##0.0_);\(#,##0.0\)"/>
    <numFmt numFmtId="166" formatCode="#,##0.0"/>
    <numFmt numFmtId="167" formatCode="_-* #,##0.00_р_._-;\-* #,##0.00_р_._-;_-* &quot;-&quot;??_р_._-;_-@_-"/>
    <numFmt numFmtId="168" formatCode="_(* #,##0.0_);_(* \(#,##0.0\);_(* &quot;-&quot;??_);_(@_)"/>
    <numFmt numFmtId="169" formatCode="_(* #,##0.0_);_(* \(#,##0.0\);_(* &quot;-&quot;?_);_(@_)"/>
    <numFmt numFmtId="170" formatCode="_-* #,##0.00\ _ _-;\-* #,##0.00\ _ _-;_-* &quot;-&quot;??\ _ _-;_-@_-"/>
    <numFmt numFmtId="171" formatCode="##,##0.00;\(##,##0.00\);\-"/>
    <numFmt numFmtId="172" formatCode="_(* #,##0_);_(* \(#,##0\);_(* &quot;-&quot;??_);_(@_)"/>
    <numFmt numFmtId="173" formatCode="0.00_);\(0.00\)"/>
  </numFmts>
  <fonts count="26" x14ac:knownFonts="1">
    <font>
      <sz val="11"/>
      <color theme="1"/>
      <name val="Calibri"/>
      <family val="2"/>
      <scheme val="minor"/>
    </font>
    <font>
      <sz val="12"/>
      <name val="GHEA Grapalat"/>
      <family val="2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0"/>
      <name val="Arial"/>
      <family val="2"/>
    </font>
    <font>
      <b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i/>
      <sz val="12"/>
      <name val="GHEA Grapalat"/>
      <family val="2"/>
    </font>
    <font>
      <b/>
      <sz val="12"/>
      <color indexed="8"/>
      <name val="GHEA Grapalat"/>
      <family val="3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i/>
      <sz val="10"/>
      <name val="Arial Armenian"/>
      <family val="2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4" tint="-0.249977111117893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164" fontId="2" fillId="0" borderId="0" applyFill="0" applyBorder="0" applyProtection="0">
      <alignment horizontal="right" vertical="top"/>
    </xf>
    <xf numFmtId="164" fontId="3" fillId="0" borderId="0" applyFill="0" applyBorder="0" applyProtection="0">
      <alignment horizontal="right" vertical="top"/>
    </xf>
    <xf numFmtId="164" fontId="4" fillId="0" borderId="0" applyFill="0" applyBorder="0" applyProtection="0">
      <alignment horizontal="right" vertical="top"/>
    </xf>
    <xf numFmtId="0" fontId="5" fillId="0" borderId="0"/>
    <xf numFmtId="0" fontId="9" fillId="0" borderId="0"/>
    <xf numFmtId="0" fontId="11" fillId="0" borderId="0"/>
    <xf numFmtId="0" fontId="2" fillId="0" borderId="0">
      <alignment horizontal="left" vertical="top" wrapText="1"/>
    </xf>
    <xf numFmtId="0" fontId="14" fillId="0" borderId="0"/>
    <xf numFmtId="167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2" fillId="0" borderId="0">
      <alignment horizontal="left" vertical="top" wrapText="1"/>
    </xf>
    <xf numFmtId="43" fontId="15" fillId="0" borderId="0" applyFont="0" applyFill="0" applyBorder="0" applyAlignment="0" applyProtection="0"/>
    <xf numFmtId="0" fontId="14" fillId="0" borderId="0"/>
    <xf numFmtId="170" fontId="14" fillId="0" borderId="0" applyFont="0" applyFill="0" applyBorder="0" applyAlignment="0" applyProtection="0"/>
    <xf numFmtId="0" fontId="15" fillId="0" borderId="0"/>
  </cellStyleXfs>
  <cellXfs count="272">
    <xf numFmtId="0" fontId="0" fillId="0" borderId="0" xfId="0"/>
    <xf numFmtId="0" fontId="6" fillId="2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center" textRotation="90" wrapText="1"/>
    </xf>
    <xf numFmtId="0" fontId="6" fillId="2" borderId="1" xfId="0" applyFont="1" applyFill="1" applyBorder="1" applyAlignment="1">
      <alignment horizontal="center" textRotation="90" wrapText="1"/>
    </xf>
    <xf numFmtId="165" fontId="7" fillId="0" borderId="1" xfId="2" applyNumberFormat="1" applyFont="1" applyBorder="1" applyAlignment="1">
      <alignment horizontal="center" vertical="top"/>
    </xf>
    <xf numFmtId="0" fontId="7" fillId="2" borderId="0" xfId="5" applyFont="1" applyFill="1" applyAlignment="1">
      <alignment horizontal="right"/>
    </xf>
    <xf numFmtId="0" fontId="7" fillId="2" borderId="0" xfId="5" applyFont="1" applyFill="1"/>
    <xf numFmtId="0" fontId="6" fillId="2" borderId="1" xfId="5" applyFont="1" applyFill="1" applyBorder="1" applyAlignment="1">
      <alignment vertical="top" wrapText="1"/>
    </xf>
    <xf numFmtId="165" fontId="6" fillId="0" borderId="1" xfId="2" applyNumberFormat="1" applyFont="1" applyBorder="1" applyAlignment="1">
      <alignment horizontal="center" vertical="top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13" fillId="0" borderId="0" xfId="0" applyFont="1"/>
    <xf numFmtId="0" fontId="13" fillId="0" borderId="0" xfId="0" applyFont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13" fillId="2" borderId="0" xfId="0" applyFont="1" applyFill="1" applyAlignment="1">
      <alignment horizontal="left" vertical="top" wrapText="1"/>
    </xf>
    <xf numFmtId="166" fontId="7" fillId="0" borderId="1" xfId="0" applyNumberFormat="1" applyFont="1" applyBorder="1" applyAlignment="1">
      <alignment horizontal="center" vertical="top" wrapText="1"/>
    </xf>
    <xf numFmtId="166" fontId="6" fillId="0" borderId="1" xfId="2" applyNumberFormat="1" applyFont="1" applyBorder="1" applyAlignment="1">
      <alignment horizontal="center" vertical="top"/>
    </xf>
    <xf numFmtId="166" fontId="7" fillId="0" borderId="1" xfId="1" applyNumberFormat="1" applyFont="1" applyBorder="1" applyAlignment="1">
      <alignment horizontal="center" vertical="top"/>
    </xf>
    <xf numFmtId="166" fontId="13" fillId="2" borderId="1" xfId="0" applyNumberFormat="1" applyFont="1" applyFill="1" applyBorder="1" applyAlignment="1">
      <alignment horizontal="center" vertical="top" wrapText="1"/>
    </xf>
    <xf numFmtId="0" fontId="13" fillId="2" borderId="0" xfId="0" applyFont="1" applyFill="1"/>
    <xf numFmtId="166" fontId="13" fillId="0" borderId="1" xfId="0" applyNumberFormat="1" applyFont="1" applyBorder="1" applyAlignment="1">
      <alignment horizontal="center" vertical="top" wrapText="1"/>
    </xf>
    <xf numFmtId="166" fontId="6" fillId="0" borderId="1" xfId="0" applyNumberFormat="1" applyFont="1" applyBorder="1" applyAlignment="1">
      <alignment horizontal="center" vertical="top" wrapText="1"/>
    </xf>
    <xf numFmtId="164" fontId="7" fillId="0" borderId="1" xfId="1" applyNumberFormat="1" applyFont="1" applyBorder="1" applyAlignment="1">
      <alignment horizontal="center" vertical="top"/>
    </xf>
    <xf numFmtId="164" fontId="8" fillId="0" borderId="1" xfId="3" applyNumberFormat="1" applyFont="1" applyBorder="1" applyAlignment="1">
      <alignment horizontal="center" vertical="top"/>
    </xf>
    <xf numFmtId="164" fontId="7" fillId="2" borderId="0" xfId="5" applyNumberFormat="1" applyFont="1" applyFill="1"/>
    <xf numFmtId="0" fontId="7" fillId="2" borderId="0" xfId="0" applyFont="1" applyFill="1" applyAlignment="1">
      <alignment horizontal="right"/>
    </xf>
    <xf numFmtId="0" fontId="7" fillId="2" borderId="0" xfId="0" applyFont="1" applyFill="1" applyAlignment="1">
      <alignment wrapText="1"/>
    </xf>
    <xf numFmtId="0" fontId="7" fillId="2" borderId="0" xfId="0" applyFont="1" applyFill="1" applyAlignment="1">
      <alignment horizontal="right" wrapText="1"/>
    </xf>
    <xf numFmtId="165" fontId="6" fillId="2" borderId="1" xfId="1" applyNumberFormat="1" applyFont="1" applyFill="1" applyBorder="1" applyAlignment="1">
      <alignment horizontal="right" wrapText="1"/>
    </xf>
    <xf numFmtId="165" fontId="7" fillId="2" borderId="0" xfId="0" applyNumberFormat="1" applyFont="1" applyFill="1" applyAlignment="1">
      <alignment wrapText="1"/>
    </xf>
    <xf numFmtId="168" fontId="6" fillId="2" borderId="1" xfId="11" applyNumberFormat="1" applyFont="1" applyFill="1" applyBorder="1" applyAlignment="1">
      <alignment wrapText="1"/>
    </xf>
    <xf numFmtId="168" fontId="7" fillId="2" borderId="1" xfId="11" applyNumberFormat="1" applyFont="1" applyFill="1" applyBorder="1" applyAlignment="1">
      <alignment wrapText="1"/>
    </xf>
    <xf numFmtId="0" fontId="7" fillId="2" borderId="1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/>
    <xf numFmtId="0" fontId="6" fillId="2" borderId="1" xfId="0" applyFont="1" applyFill="1" applyBorder="1" applyAlignment="1">
      <alignment horizontal="left" wrapText="1" shrinkToFit="1"/>
    </xf>
    <xf numFmtId="165" fontId="6" fillId="2" borderId="1" xfId="2" applyNumberFormat="1" applyFont="1" applyFill="1" applyBorder="1" applyAlignment="1">
      <alignment horizontal="center"/>
    </xf>
    <xf numFmtId="165" fontId="6" fillId="2" borderId="9" xfId="2" applyNumberFormat="1" applyFont="1" applyFill="1" applyBorder="1" applyAlignment="1">
      <alignment horizontal="center"/>
    </xf>
    <xf numFmtId="43" fontId="8" fillId="2" borderId="0" xfId="0" applyNumberFormat="1" applyFont="1" applyFill="1" applyAlignment="1"/>
    <xf numFmtId="0" fontId="7" fillId="2" borderId="0" xfId="0" applyFont="1" applyFill="1"/>
    <xf numFmtId="49" fontId="6" fillId="2" borderId="1" xfId="0" applyNumberFormat="1" applyFont="1" applyFill="1" applyBorder="1" applyAlignment="1">
      <alignment horizontal="center" vertical="top" wrapText="1"/>
    </xf>
    <xf numFmtId="169" fontId="7" fillId="2" borderId="0" xfId="0" applyNumberFormat="1" applyFont="1" applyFill="1"/>
    <xf numFmtId="49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wrapText="1"/>
    </xf>
    <xf numFmtId="165" fontId="7" fillId="2" borderId="1" xfId="0" applyNumberFormat="1" applyFont="1" applyFill="1" applyBorder="1" applyAlignment="1">
      <alignment horizontal="center"/>
    </xf>
    <xf numFmtId="165" fontId="7" fillId="2" borderId="9" xfId="0" applyNumberFormat="1" applyFont="1" applyFill="1" applyBorder="1" applyAlignment="1">
      <alignment horizontal="center"/>
    </xf>
    <xf numFmtId="0" fontId="8" fillId="2" borderId="0" xfId="0" applyFont="1" applyFill="1"/>
    <xf numFmtId="0" fontId="8" fillId="2" borderId="1" xfId="0" applyFont="1" applyFill="1" applyBorder="1" applyAlignment="1">
      <alignment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6" fillId="2" borderId="11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vertical="top" wrapText="1"/>
    </xf>
    <xf numFmtId="49" fontId="6" fillId="2" borderId="12" xfId="0" applyNumberFormat="1" applyFont="1" applyFill="1" applyBorder="1" applyAlignment="1">
      <alignment horizontal="center" vertical="top" wrapText="1"/>
    </xf>
    <xf numFmtId="0" fontId="7" fillId="2" borderId="1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horizontal="left" wrapText="1"/>
    </xf>
    <xf numFmtId="0" fontId="7" fillId="2" borderId="0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2" borderId="10" xfId="5" applyFont="1" applyFill="1" applyBorder="1"/>
    <xf numFmtId="0" fontId="7" fillId="2" borderId="0" xfId="5" applyFont="1" applyFill="1" applyBorder="1"/>
    <xf numFmtId="0" fontId="7" fillId="2" borderId="15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left" vertical="top" wrapText="1"/>
    </xf>
    <xf numFmtId="0" fontId="7" fillId="2" borderId="10" xfId="0" applyFont="1" applyFill="1" applyBorder="1" applyAlignment="1">
      <alignment horizontal="left"/>
    </xf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/>
    <xf numFmtId="0" fontId="7" fillId="2" borderId="0" xfId="15" applyFont="1" applyFill="1"/>
    <xf numFmtId="0" fontId="7" fillId="2" borderId="0" xfId="15" applyFont="1" applyFill="1" applyAlignment="1">
      <alignment horizontal="left"/>
    </xf>
    <xf numFmtId="0" fontId="7" fillId="2" borderId="0" xfId="15" applyFont="1" applyFill="1" applyAlignment="1">
      <alignment horizontal="center"/>
    </xf>
    <xf numFmtId="0" fontId="8" fillId="2" borderId="0" xfId="0" applyFont="1" applyFill="1" applyAlignment="1">
      <alignment wrapText="1"/>
    </xf>
    <xf numFmtId="0" fontId="8" fillId="2" borderId="0" xfId="0" applyFont="1" applyFill="1" applyAlignment="1"/>
    <xf numFmtId="0" fontId="7" fillId="3" borderId="1" xfId="0" applyFont="1" applyFill="1" applyBorder="1" applyAlignment="1">
      <alignment horizontal="center" wrapText="1"/>
    </xf>
    <xf numFmtId="0" fontId="7" fillId="3" borderId="9" xfId="0" applyFont="1" applyFill="1" applyBorder="1" applyAlignment="1">
      <alignment horizontal="center" wrapText="1"/>
    </xf>
    <xf numFmtId="0" fontId="7" fillId="0" borderId="0" xfId="0" applyFo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 indent="15"/>
    </xf>
    <xf numFmtId="0" fontId="7" fillId="0" borderId="0" xfId="0" applyFont="1" applyBorder="1" applyAlignment="1">
      <alignment horizontal="right"/>
    </xf>
    <xf numFmtId="0" fontId="7" fillId="0" borderId="0" xfId="0" applyFont="1" applyAlignment="1">
      <alignment horizontal="center" vertical="center" wrapText="1"/>
    </xf>
    <xf numFmtId="43" fontId="7" fillId="0" borderId="0" xfId="11" applyFont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37" fontId="17" fillId="0" borderId="1" xfId="0" applyNumberFormat="1" applyFont="1" applyFill="1" applyBorder="1" applyAlignment="1">
      <alignment horizontal="center" vertical="center" wrapText="1"/>
    </xf>
    <xf numFmtId="37" fontId="17" fillId="0" borderId="9" xfId="0" applyNumberFormat="1" applyFont="1" applyFill="1" applyBorder="1" applyAlignment="1">
      <alignment horizontal="center" vertical="center" wrapText="1"/>
    </xf>
    <xf numFmtId="39" fontId="6" fillId="0" borderId="1" xfId="0" applyNumberFormat="1" applyFont="1" applyBorder="1" applyAlignment="1">
      <alignment horizontal="center" vertical="center" wrapText="1"/>
    </xf>
    <xf numFmtId="165" fontId="17" fillId="0" borderId="8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 wrapText="1"/>
    </xf>
    <xf numFmtId="0" fontId="7" fillId="2" borderId="0" xfId="0" applyFont="1" applyFill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17" fillId="0" borderId="6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43" fontId="7" fillId="2" borderId="1" xfId="14" applyFont="1" applyFill="1" applyBorder="1" applyAlignment="1">
      <alignment wrapText="1"/>
    </xf>
    <xf numFmtId="43" fontId="7" fillId="0" borderId="1" xfId="14" applyFont="1" applyBorder="1" applyAlignment="1">
      <alignment horizontal="center" vertical="top"/>
    </xf>
    <xf numFmtId="43" fontId="7" fillId="2" borderId="1" xfId="14" applyFont="1" applyFill="1" applyBorder="1"/>
    <xf numFmtId="43" fontId="7" fillId="2" borderId="9" xfId="14" applyFont="1" applyFill="1" applyBorder="1"/>
    <xf numFmtId="43" fontId="7" fillId="2" borderId="9" xfId="14" applyFont="1" applyFill="1" applyBorder="1" applyAlignment="1">
      <alignment wrapText="1"/>
    </xf>
    <xf numFmtId="43" fontId="7" fillId="2" borderId="1" xfId="14" applyFont="1" applyFill="1" applyBorder="1" applyAlignment="1">
      <alignment horizontal="left" wrapText="1"/>
    </xf>
    <xf numFmtId="43" fontId="7" fillId="2" borderId="9" xfId="14" applyFont="1" applyFill="1" applyBorder="1" applyAlignment="1">
      <alignment horizontal="left" wrapText="1"/>
    </xf>
    <xf numFmtId="171" fontId="8" fillId="0" borderId="1" xfId="3" applyNumberFormat="1" applyFont="1" applyBorder="1" applyAlignment="1">
      <alignment horizontal="center" vertical="top"/>
    </xf>
    <xf numFmtId="171" fontId="13" fillId="0" borderId="1" xfId="0" applyNumberFormat="1" applyFont="1" applyBorder="1" applyAlignment="1">
      <alignment horizontal="center" vertical="top" wrapText="1"/>
    </xf>
    <xf numFmtId="171" fontId="7" fillId="0" borderId="1" xfId="1" applyNumberFormat="1" applyFont="1" applyBorder="1" applyAlignment="1">
      <alignment horizontal="center" vertical="top"/>
    </xf>
    <xf numFmtId="43" fontId="13" fillId="0" borderId="1" xfId="14" applyFont="1" applyBorder="1" applyAlignment="1">
      <alignment horizontal="center" vertical="top" wrapText="1"/>
    </xf>
    <xf numFmtId="43" fontId="8" fillId="0" borderId="1" xfId="14" applyFont="1" applyBorder="1" applyAlignment="1">
      <alignment horizontal="center" vertical="top"/>
    </xf>
    <xf numFmtId="43" fontId="13" fillId="0" borderId="1" xfId="14" applyFont="1" applyBorder="1" applyAlignment="1">
      <alignment horizontal="left" vertical="top" wrapText="1"/>
    </xf>
    <xf numFmtId="43" fontId="6" fillId="0" borderId="9" xfId="14" applyFont="1" applyBorder="1" applyAlignment="1">
      <alignment horizontal="center" vertical="center" wrapText="1"/>
    </xf>
    <xf numFmtId="43" fontId="7" fillId="0" borderId="13" xfId="14" applyFont="1" applyBorder="1" applyAlignment="1">
      <alignment horizontal="center" vertical="center" wrapText="1"/>
    </xf>
    <xf numFmtId="43" fontId="7" fillId="2" borderId="1" xfId="14" applyFont="1" applyFill="1" applyBorder="1" applyAlignment="1">
      <alignment horizontal="right" wrapText="1"/>
    </xf>
    <xf numFmtId="0" fontId="7" fillId="2" borderId="1" xfId="0" applyFont="1" applyFill="1" applyBorder="1" applyAlignment="1">
      <alignment horizontal="right" vertical="top" wrapText="1"/>
    </xf>
    <xf numFmtId="0" fontId="7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left" vertical="top" wrapText="1"/>
    </xf>
    <xf numFmtId="0" fontId="6" fillId="2" borderId="1" xfId="5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3" fontId="7" fillId="0" borderId="1" xfId="0" applyNumberFormat="1" applyFont="1" applyBorder="1" applyAlignment="1">
      <alignment horizontal="left" vertical="top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vertical="center" wrapText="1"/>
    </xf>
    <xf numFmtId="0" fontId="7" fillId="2" borderId="1" xfId="4" applyFont="1" applyFill="1" applyBorder="1" applyAlignment="1">
      <alignment vertical="center" wrapText="1"/>
    </xf>
    <xf numFmtId="0" fontId="6" fillId="2" borderId="1" xfId="4" applyFont="1" applyFill="1" applyBorder="1" applyAlignment="1">
      <alignment vertical="center" wrapText="1"/>
    </xf>
    <xf numFmtId="0" fontId="21" fillId="0" borderId="1" xfId="17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right" vertical="top" wrapText="1"/>
    </xf>
    <xf numFmtId="0" fontId="6" fillId="2" borderId="1" xfId="0" applyFont="1" applyFill="1" applyBorder="1" applyAlignment="1">
      <alignment horizontal="center"/>
    </xf>
    <xf numFmtId="168" fontId="7" fillId="0" borderId="1" xfId="14" applyNumberFormat="1" applyFont="1" applyBorder="1" applyAlignment="1">
      <alignment horizontal="center" vertical="top"/>
    </xf>
    <xf numFmtId="168" fontId="7" fillId="0" borderId="0" xfId="14" applyNumberFormat="1" applyFont="1" applyBorder="1" applyAlignment="1">
      <alignment horizontal="center" vertical="top"/>
    </xf>
    <xf numFmtId="0" fontId="13" fillId="0" borderId="1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7" fillId="2" borderId="1" xfId="5" applyFont="1" applyFill="1" applyBorder="1" applyAlignment="1">
      <alignment horizontal="left" vertical="top" wrapText="1"/>
    </xf>
    <xf numFmtId="0" fontId="7" fillId="2" borderId="1" xfId="5" applyFont="1" applyFill="1" applyBorder="1" applyAlignment="1">
      <alignment vertical="top" wrapText="1"/>
    </xf>
    <xf numFmtId="0" fontId="6" fillId="2" borderId="0" xfId="5" applyFont="1" applyFill="1" applyBorder="1" applyAlignment="1">
      <alignment horizontal="left" vertical="top" wrapText="1"/>
    </xf>
    <xf numFmtId="0" fontId="6" fillId="2" borderId="0" xfId="5" applyFont="1" applyFill="1" applyBorder="1" applyAlignment="1">
      <alignment vertical="top" wrapText="1"/>
    </xf>
    <xf numFmtId="0" fontId="7" fillId="0" borderId="0" xfId="0" applyFont="1" applyAlignment="1">
      <alignment horizontal="right" vertical="top" wrapText="1"/>
    </xf>
    <xf numFmtId="0" fontId="7" fillId="0" borderId="1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/>
    </xf>
    <xf numFmtId="0" fontId="13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168" fontId="7" fillId="0" borderId="1" xfId="14" applyNumberFormat="1" applyFont="1" applyBorder="1" applyAlignment="1">
      <alignment vertical="top"/>
    </xf>
    <xf numFmtId="165" fontId="7" fillId="2" borderId="1" xfId="0" applyNumberFormat="1" applyFont="1" applyFill="1" applyBorder="1" applyAlignment="1">
      <alignment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13" fillId="0" borderId="1" xfId="0" applyFont="1" applyBorder="1" applyAlignment="1">
      <alignment horizontal="center" vertical="top" wrapText="1"/>
    </xf>
    <xf numFmtId="165" fontId="7" fillId="2" borderId="0" xfId="0" applyNumberFormat="1" applyFont="1" applyFill="1" applyAlignment="1">
      <alignment horizontal="left" vertical="top" wrapText="1"/>
    </xf>
    <xf numFmtId="43" fontId="7" fillId="0" borderId="1" xfId="14" applyFont="1" applyFill="1" applyBorder="1" applyAlignment="1">
      <alignment horizontal="center" vertical="top"/>
    </xf>
    <xf numFmtId="172" fontId="7" fillId="0" borderId="1" xfId="14" applyNumberFormat="1" applyFont="1" applyBorder="1" applyAlignment="1">
      <alignment horizontal="center" vertical="top"/>
    </xf>
    <xf numFmtId="0" fontId="7" fillId="2" borderId="1" xfId="0" applyFont="1" applyFill="1" applyBorder="1" applyAlignment="1">
      <alignment horizontal="left" vertical="top" wrapText="1"/>
    </xf>
    <xf numFmtId="0" fontId="7" fillId="0" borderId="0" xfId="5" applyFont="1"/>
    <xf numFmtId="0" fontId="7" fillId="0" borderId="0" xfId="5" applyFont="1" applyAlignment="1">
      <alignment horizontal="right"/>
    </xf>
    <xf numFmtId="0" fontId="7" fillId="4" borderId="1" xfId="5" applyFont="1" applyFill="1" applyBorder="1" applyAlignment="1">
      <alignment horizontal="center" vertical="center" wrapText="1"/>
    </xf>
    <xf numFmtId="165" fontId="6" fillId="0" borderId="1" xfId="11" applyNumberFormat="1" applyFont="1" applyFill="1" applyBorder="1" applyAlignment="1">
      <alignment horizontal="center" vertical="center"/>
    </xf>
    <xf numFmtId="0" fontId="6" fillId="0" borderId="1" xfId="5" applyFont="1" applyFill="1" applyBorder="1" applyAlignment="1">
      <alignment wrapText="1"/>
    </xf>
    <xf numFmtId="165" fontId="7" fillId="0" borderId="1" xfId="11" applyNumberFormat="1" applyFont="1" applyFill="1" applyBorder="1" applyAlignment="1">
      <alignment horizontal="center" vertical="center"/>
    </xf>
    <xf numFmtId="173" fontId="7" fillId="0" borderId="1" xfId="5" applyNumberFormat="1" applyFont="1" applyFill="1" applyBorder="1" applyAlignment="1">
      <alignment vertical="center" wrapText="1"/>
    </xf>
    <xf numFmtId="0" fontId="22" fillId="0" borderId="1" xfId="5" applyFont="1" applyFill="1" applyBorder="1" applyAlignment="1">
      <alignment horizontal="center" vertical="center" wrapText="1"/>
    </xf>
    <xf numFmtId="0" fontId="23" fillId="0" borderId="1" xfId="5" applyFont="1" applyFill="1" applyBorder="1" applyAlignment="1"/>
    <xf numFmtId="0" fontId="23" fillId="4" borderId="1" xfId="5" applyFont="1" applyFill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right" vertical="top"/>
    </xf>
    <xf numFmtId="165" fontId="7" fillId="2" borderId="1" xfId="11" applyNumberFormat="1" applyFont="1" applyFill="1" applyBorder="1" applyAlignment="1">
      <alignment vertical="center"/>
    </xf>
    <xf numFmtId="165" fontId="7" fillId="0" borderId="1" xfId="5" applyNumberFormat="1" applyFont="1" applyFill="1" applyBorder="1" applyAlignment="1"/>
    <xf numFmtId="165" fontId="10" fillId="2" borderId="7" xfId="5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43" fontId="13" fillId="0" borderId="0" xfId="0" applyNumberFormat="1" applyFont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172" fontId="7" fillId="0" borderId="1" xfId="14" applyNumberFormat="1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left" vertical="top" wrapText="1"/>
    </xf>
    <xf numFmtId="166" fontId="13" fillId="0" borderId="9" xfId="0" applyNumberFormat="1" applyFont="1" applyBorder="1" applyAlignment="1">
      <alignment horizontal="center" vertical="top" wrapText="1"/>
    </xf>
    <xf numFmtId="166" fontId="6" fillId="0" borderId="9" xfId="2" applyNumberFormat="1" applyFont="1" applyBorder="1" applyAlignment="1">
      <alignment horizontal="center" vertical="top"/>
    </xf>
    <xf numFmtId="0" fontId="7" fillId="2" borderId="6" xfId="0" applyFont="1" applyFill="1" applyBorder="1"/>
    <xf numFmtId="166" fontId="7" fillId="0" borderId="9" xfId="1" applyNumberFormat="1" applyFont="1" applyBorder="1" applyAlignment="1">
      <alignment horizontal="center" vertical="top"/>
    </xf>
    <xf numFmtId="166" fontId="7" fillId="0" borderId="9" xfId="0" applyNumberFormat="1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43" fontId="7" fillId="0" borderId="9" xfId="14" applyFont="1" applyBorder="1" applyAlignment="1">
      <alignment horizontal="center" vertical="top"/>
    </xf>
    <xf numFmtId="43" fontId="7" fillId="2" borderId="13" xfId="14" applyFont="1" applyFill="1" applyBorder="1" applyAlignment="1">
      <alignment wrapText="1"/>
    </xf>
    <xf numFmtId="43" fontId="25" fillId="0" borderId="1" xfId="14" applyFont="1" applyBorder="1" applyAlignment="1">
      <alignment horizontal="right" vertical="top" wrapText="1"/>
    </xf>
    <xf numFmtId="43" fontId="7" fillId="0" borderId="1" xfId="14" applyFont="1" applyFill="1" applyBorder="1" applyAlignment="1">
      <alignment horizontal="right" wrapText="1"/>
    </xf>
    <xf numFmtId="43" fontId="7" fillId="2" borderId="0" xfId="5" applyNumberFormat="1" applyFont="1" applyFill="1"/>
    <xf numFmtId="39" fontId="7" fillId="0" borderId="1" xfId="14" applyNumberFormat="1" applyFont="1" applyFill="1" applyBorder="1" applyAlignment="1">
      <alignment horizontal="center" vertical="top"/>
    </xf>
    <xf numFmtId="2" fontId="7" fillId="0" borderId="1" xfId="14" applyNumberFormat="1" applyFont="1" applyBorder="1" applyAlignment="1">
      <alignment horizontal="center" vertical="top"/>
    </xf>
    <xf numFmtId="2" fontId="13" fillId="0" borderId="1" xfId="14" applyNumberFormat="1" applyFont="1" applyBorder="1" applyAlignment="1">
      <alignment horizontal="center" vertical="top" wrapText="1"/>
    </xf>
    <xf numFmtId="2" fontId="8" fillId="0" borderId="1" xfId="14" applyNumberFormat="1" applyFont="1" applyBorder="1" applyAlignment="1">
      <alignment horizontal="center" vertical="top"/>
    </xf>
    <xf numFmtId="2" fontId="13" fillId="0" borderId="1" xfId="0" applyNumberFormat="1" applyFont="1" applyBorder="1" applyAlignment="1">
      <alignment horizontal="center" vertical="top" wrapText="1"/>
    </xf>
    <xf numFmtId="2" fontId="8" fillId="0" borderId="1" xfId="3" applyNumberFormat="1" applyFont="1" applyBorder="1" applyAlignment="1">
      <alignment horizontal="center" vertical="top"/>
    </xf>
    <xf numFmtId="2" fontId="7" fillId="0" borderId="1" xfId="1" applyNumberFormat="1" applyFont="1" applyBorder="1" applyAlignment="1">
      <alignment horizontal="center" vertical="top"/>
    </xf>
    <xf numFmtId="39" fontId="7" fillId="2" borderId="1" xfId="14" applyNumberFormat="1" applyFont="1" applyFill="1" applyBorder="1" applyAlignment="1">
      <alignment horizontal="right" wrapText="1"/>
    </xf>
    <xf numFmtId="0" fontId="13" fillId="0" borderId="1" xfId="0" applyFont="1" applyBorder="1" applyAlignment="1">
      <alignment horizontal="left" vertical="top" wrapText="1"/>
    </xf>
    <xf numFmtId="0" fontId="7" fillId="2" borderId="0" xfId="0" applyFont="1" applyFill="1" applyAlignment="1">
      <alignment horizontal="right" wrapText="1"/>
    </xf>
    <xf numFmtId="0" fontId="6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2" borderId="1" xfId="4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right" vertical="top" wrapText="1"/>
    </xf>
    <xf numFmtId="0" fontId="7" fillId="2" borderId="0" xfId="0" applyFont="1" applyFill="1" applyAlignment="1">
      <alignment horizontal="right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49" fontId="17" fillId="0" borderId="2" xfId="0" applyNumberFormat="1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center" vertical="center" wrapText="1"/>
    </xf>
    <xf numFmtId="49" fontId="17" fillId="0" borderId="6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165" fontId="17" fillId="0" borderId="9" xfId="0" applyNumberFormat="1" applyFont="1" applyFill="1" applyBorder="1" applyAlignment="1">
      <alignment horizontal="center" vertical="center" wrapText="1"/>
    </xf>
    <xf numFmtId="165" fontId="17" fillId="0" borderId="3" xfId="0" applyNumberFormat="1" applyFont="1" applyFill="1" applyBorder="1" applyAlignment="1">
      <alignment horizontal="center" vertical="center" wrapText="1"/>
    </xf>
    <xf numFmtId="165" fontId="17" fillId="0" borderId="1" xfId="0" applyNumberFormat="1" applyFont="1" applyFill="1" applyBorder="1" applyAlignment="1">
      <alignment horizontal="center" vertical="center" wrapText="1"/>
    </xf>
    <xf numFmtId="0" fontId="17" fillId="0" borderId="3" xfId="0" applyNumberFormat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top" wrapText="1"/>
    </xf>
    <xf numFmtId="165" fontId="13" fillId="2" borderId="1" xfId="5" applyNumberFormat="1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13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6" fillId="2" borderId="0" xfId="5" applyFont="1" applyFill="1" applyAlignment="1">
      <alignment horizontal="center" vertical="top" wrapText="1"/>
    </xf>
    <xf numFmtId="0" fontId="6" fillId="2" borderId="0" xfId="6" applyFont="1" applyFill="1" applyAlignment="1">
      <alignment horizontal="left"/>
    </xf>
    <xf numFmtId="0" fontId="7" fillId="0" borderId="1" xfId="0" applyFont="1" applyBorder="1" applyAlignment="1">
      <alignment horizontal="left" vertical="top" wrapText="1"/>
    </xf>
    <xf numFmtId="165" fontId="13" fillId="2" borderId="1" xfId="5" applyNumberFormat="1" applyFont="1" applyFill="1" applyBorder="1" applyAlignment="1">
      <alignment horizontal="center" vertical="center" wrapText="1"/>
    </xf>
    <xf numFmtId="165" fontId="10" fillId="2" borderId="0" xfId="5" applyNumberFormat="1" applyFont="1" applyFill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6" fillId="2" borderId="1" xfId="5" applyFont="1" applyFill="1" applyBorder="1" applyAlignment="1">
      <alignment horizontal="left" vertical="top" wrapText="1"/>
    </xf>
    <xf numFmtId="0" fontId="7" fillId="0" borderId="18" xfId="0" applyFont="1" applyFill="1" applyBorder="1" applyAlignment="1">
      <alignment horizontal="left" vertical="top" wrapText="1"/>
    </xf>
    <xf numFmtId="0" fontId="7" fillId="0" borderId="19" xfId="0" applyFont="1" applyFill="1" applyBorder="1" applyAlignment="1">
      <alignment horizontal="left" vertical="top" wrapText="1"/>
    </xf>
    <xf numFmtId="165" fontId="13" fillId="2" borderId="4" xfId="5" applyNumberFormat="1" applyFont="1" applyFill="1" applyBorder="1" applyAlignment="1">
      <alignment horizontal="center" vertical="center" wrapText="1"/>
    </xf>
    <xf numFmtId="165" fontId="13" fillId="2" borderId="5" xfId="5" applyNumberFormat="1" applyFont="1" applyFill="1" applyBorder="1" applyAlignment="1">
      <alignment horizontal="center" vertical="center" wrapText="1"/>
    </xf>
    <xf numFmtId="165" fontId="13" fillId="2" borderId="16" xfId="5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left" vertical="top" wrapText="1"/>
    </xf>
    <xf numFmtId="165" fontId="10" fillId="2" borderId="0" xfId="5" applyNumberFormat="1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vertical="center" wrapText="1"/>
    </xf>
    <xf numFmtId="0" fontId="6" fillId="0" borderId="1" xfId="5" applyFont="1" applyFill="1" applyBorder="1" applyAlignment="1"/>
    <xf numFmtId="173" fontId="7" fillId="0" borderId="4" xfId="5" applyNumberFormat="1" applyFont="1" applyFill="1" applyBorder="1" applyAlignment="1">
      <alignment horizontal="left" vertical="center" wrapText="1"/>
    </xf>
    <xf numFmtId="173" fontId="7" fillId="0" borderId="5" xfId="5" applyNumberFormat="1" applyFont="1" applyFill="1" applyBorder="1" applyAlignment="1">
      <alignment horizontal="left" vertical="center" wrapText="1"/>
    </xf>
    <xf numFmtId="173" fontId="7" fillId="0" borderId="20" xfId="5" applyNumberFormat="1" applyFont="1" applyFill="1" applyBorder="1" applyAlignment="1">
      <alignment horizontal="left" vertical="center" wrapText="1"/>
    </xf>
    <xf numFmtId="0" fontId="7" fillId="2" borderId="1" xfId="13" applyFont="1" applyFill="1" applyBorder="1" applyAlignment="1">
      <alignment horizontal="left" vertical="top" wrapText="1"/>
    </xf>
    <xf numFmtId="0" fontId="17" fillId="4" borderId="1" xfId="5" applyFont="1" applyFill="1" applyBorder="1" applyAlignment="1">
      <alignment horizontal="left" vertical="center" wrapText="1"/>
    </xf>
    <xf numFmtId="0" fontId="6" fillId="4" borderId="0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4" borderId="1" xfId="5" applyFont="1" applyFill="1" applyBorder="1" applyAlignment="1">
      <alignment horizontal="center" vertical="center" wrapText="1"/>
    </xf>
    <xf numFmtId="0" fontId="6" fillId="2" borderId="0" xfId="15" applyFont="1" applyFill="1" applyAlignment="1">
      <alignment horizontal="center" vertical="center" wrapText="1"/>
    </xf>
    <xf numFmtId="165" fontId="7" fillId="2" borderId="7" xfId="16" applyNumberFormat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</cellXfs>
  <cellStyles count="18">
    <cellStyle name="Comma" xfId="14" builtinId="3"/>
    <cellStyle name="Comma 2" xfId="11"/>
    <cellStyle name="Comma 3 3" xfId="9"/>
    <cellStyle name="Comma 35 2" xfId="16"/>
    <cellStyle name="Comma 4" xfId="10"/>
    <cellStyle name="Normal" xfId="0" builtinId="0"/>
    <cellStyle name="Normal 12" xfId="7"/>
    <cellStyle name="Normal 12 2" xfId="13"/>
    <cellStyle name="Normal 2" xfId="5"/>
    <cellStyle name="Normal 2 2" xfId="12"/>
    <cellStyle name="Normal 2 2 2" xfId="8"/>
    <cellStyle name="Normal 4" xfId="17"/>
    <cellStyle name="Normal 63 2" xfId="15"/>
    <cellStyle name="Normal 8" xfId="6"/>
    <cellStyle name="Normal_PahustafondGortsazrk.NpastVoroshSocap- 2" xfId="4"/>
    <cellStyle name="SN_241" xfId="1"/>
    <cellStyle name="SN_b" xfId="2"/>
    <cellStyle name="SN_i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ISA~1.HAY\AppData\Local\Temp\havelvacner-10%20lracva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lisa%20Hayrapetyan\d\2022-2024tt%20MGCC\2022%20byuge\Voroshum\Havelvacner-2022-cashback-ver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 refreshError="1"/>
      <sheetData sheetId="1" refreshError="1">
        <row r="22">
          <cell r="F22" t="str">
            <v xml:space="preserve"> Գործազուրկների, աշխատանաքից ազատման ռիսկ ունեցող, ինչպես նաև ազատազրկման ձևով պատիժը կրելու ավարտին վեց ամիս մնացած աշխատանք փնտրող անձանց մասնագիտական ուսուցման կազմակերպում</v>
          </cell>
        </row>
        <row r="31">
          <cell r="F31" t="str">
            <v xml:space="preserve">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>
        <row r="7">
          <cell r="D7" t="str">
            <v>Ցուցանիշների փոփոխությունները ավելացումները նշված են դրական նշանով, իսկ նվազեցումները՝ փակագծերում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view="pageBreakPreview" zoomScaleNormal="100" zoomScaleSheetLayoutView="100" workbookViewId="0">
      <selection activeCell="A6" sqref="A6:F6"/>
    </sheetView>
  </sheetViews>
  <sheetFormatPr defaultRowHeight="17.25" x14ac:dyDescent="0.3"/>
  <cols>
    <col min="1" max="1" width="11" style="14" customWidth="1"/>
    <col min="2" max="2" width="14.5703125" style="14" customWidth="1"/>
    <col min="3" max="3" width="72.7109375" style="14" customWidth="1"/>
    <col min="4" max="5" width="15.85546875" style="14" customWidth="1"/>
    <col min="6" max="6" width="16" style="14" customWidth="1"/>
    <col min="7" max="8" width="13.140625" style="14" customWidth="1"/>
    <col min="9" max="9" width="16.85546875" style="14" customWidth="1"/>
    <col min="10" max="10" width="15.85546875" style="14" customWidth="1"/>
    <col min="11" max="16384" width="9.140625" style="14"/>
  </cols>
  <sheetData>
    <row r="1" spans="1:6" s="30" customFormat="1" ht="34.5" x14ac:dyDescent="0.3">
      <c r="A1" s="31"/>
      <c r="B1" s="31"/>
      <c r="F1" s="92" t="s">
        <v>67</v>
      </c>
    </row>
    <row r="2" spans="1:6" s="30" customFormat="1" x14ac:dyDescent="0.3">
      <c r="A2" s="31" t="s">
        <v>75</v>
      </c>
      <c r="B2" s="31"/>
      <c r="F2" s="93" t="s">
        <v>117</v>
      </c>
    </row>
    <row r="3" spans="1:6" s="30" customFormat="1" x14ac:dyDescent="0.3">
      <c r="A3" s="31"/>
      <c r="B3" s="31"/>
      <c r="C3" s="204" t="s">
        <v>47</v>
      </c>
      <c r="D3" s="204"/>
      <c r="E3" s="204"/>
      <c r="F3" s="204"/>
    </row>
    <row r="6" spans="1:6" ht="78" customHeight="1" x14ac:dyDescent="0.3">
      <c r="A6" s="205" t="s">
        <v>179</v>
      </c>
      <c r="B6" s="205"/>
      <c r="C6" s="205"/>
      <c r="D6" s="205"/>
      <c r="E6" s="205"/>
      <c r="F6" s="205"/>
    </row>
    <row r="8" spans="1:6" x14ac:dyDescent="0.3">
      <c r="D8" s="209" t="s">
        <v>76</v>
      </c>
      <c r="E8" s="209"/>
      <c r="F8" s="209"/>
    </row>
    <row r="9" spans="1:6" ht="75.75" customHeight="1" x14ac:dyDescent="0.3">
      <c r="A9" s="207" t="s">
        <v>26</v>
      </c>
      <c r="B9" s="207"/>
      <c r="C9" s="208" t="s">
        <v>27</v>
      </c>
      <c r="D9" s="210" t="s">
        <v>28</v>
      </c>
      <c r="E9" s="210"/>
      <c r="F9" s="210"/>
    </row>
    <row r="10" spans="1:6" ht="51.75" x14ac:dyDescent="0.3">
      <c r="A10" s="128" t="s">
        <v>29</v>
      </c>
      <c r="B10" s="128" t="s">
        <v>30</v>
      </c>
      <c r="C10" s="208"/>
      <c r="D10" s="65" t="s">
        <v>116</v>
      </c>
      <c r="E10" s="65" t="s">
        <v>69</v>
      </c>
      <c r="F10" s="65" t="s">
        <v>108</v>
      </c>
    </row>
    <row r="11" spans="1:6" x14ac:dyDescent="0.3">
      <c r="A11" s="129"/>
      <c r="B11" s="129"/>
      <c r="C11" s="1" t="s">
        <v>17</v>
      </c>
      <c r="D11" s="10">
        <f>+D12+D50</f>
        <v>0</v>
      </c>
      <c r="E11" s="10">
        <f>+E12+E50</f>
        <v>0</v>
      </c>
      <c r="F11" s="10">
        <f t="shared" ref="F11" si="0">F12</f>
        <v>0</v>
      </c>
    </row>
    <row r="12" spans="1:6" ht="23.25" customHeight="1" x14ac:dyDescent="0.3">
      <c r="A12" s="2"/>
      <c r="B12" s="2"/>
      <c r="C12" s="1" t="s">
        <v>31</v>
      </c>
      <c r="D12" s="6">
        <f>+D13</f>
        <v>0</v>
      </c>
      <c r="E12" s="6">
        <f>+E13</f>
        <v>0</v>
      </c>
      <c r="F12" s="6">
        <f>+F13</f>
        <v>0</v>
      </c>
    </row>
    <row r="13" spans="1:6" s="13" customFormat="1" x14ac:dyDescent="0.25">
      <c r="A13" s="2" t="s">
        <v>0</v>
      </c>
      <c r="B13" s="2"/>
      <c r="C13" s="122" t="s">
        <v>1</v>
      </c>
      <c r="D13" s="6">
        <f>D20+D26+D32+D38+D44</f>
        <v>0</v>
      </c>
      <c r="E13" s="6">
        <f t="shared" ref="E13:F13" si="1">E20+E26+E32+E38+E44</f>
        <v>0</v>
      </c>
      <c r="F13" s="6">
        <f t="shared" si="1"/>
        <v>0</v>
      </c>
    </row>
    <row r="14" spans="1:6" s="13" customFormat="1" x14ac:dyDescent="0.25">
      <c r="A14" s="2"/>
      <c r="B14" s="2"/>
      <c r="C14" s="123" t="s">
        <v>2</v>
      </c>
      <c r="D14" s="115"/>
      <c r="E14" s="115"/>
      <c r="F14" s="115"/>
    </row>
    <row r="15" spans="1:6" s="13" customFormat="1" x14ac:dyDescent="0.25">
      <c r="A15" s="2"/>
      <c r="B15" s="2"/>
      <c r="C15" s="122" t="s">
        <v>3</v>
      </c>
      <c r="D15" s="115"/>
      <c r="E15" s="115"/>
      <c r="F15" s="115"/>
    </row>
    <row r="16" spans="1:6" s="13" customFormat="1" ht="34.5" x14ac:dyDescent="0.25">
      <c r="A16" s="2"/>
      <c r="B16" s="2"/>
      <c r="C16" s="123" t="s">
        <v>4</v>
      </c>
      <c r="D16" s="115"/>
      <c r="E16" s="115"/>
      <c r="F16" s="115"/>
    </row>
    <row r="17" spans="1:7" s="13" customFormat="1" x14ac:dyDescent="0.25">
      <c r="A17" s="2"/>
      <c r="B17" s="2"/>
      <c r="C17" s="122" t="s">
        <v>5</v>
      </c>
      <c r="D17" s="115"/>
      <c r="E17" s="115"/>
      <c r="F17" s="115"/>
    </row>
    <row r="18" spans="1:7" s="13" customFormat="1" ht="16.5" customHeight="1" x14ac:dyDescent="0.25">
      <c r="A18" s="2"/>
      <c r="B18" s="2"/>
      <c r="C18" s="123" t="s">
        <v>6</v>
      </c>
      <c r="D18" s="115"/>
      <c r="E18" s="115"/>
      <c r="F18" s="115"/>
    </row>
    <row r="19" spans="1:7" s="13" customFormat="1" ht="17.25" customHeight="1" x14ac:dyDescent="0.25">
      <c r="A19" s="206" t="s">
        <v>7</v>
      </c>
      <c r="B19" s="206"/>
      <c r="C19" s="206"/>
      <c r="D19" s="206"/>
      <c r="E19" s="206"/>
      <c r="F19" s="206"/>
    </row>
    <row r="20" spans="1:7" s="17" customFormat="1" x14ac:dyDescent="0.25">
      <c r="A20" s="119"/>
      <c r="B20" s="16">
        <v>11004</v>
      </c>
      <c r="C20" s="122" t="s">
        <v>9</v>
      </c>
      <c r="D20" s="156">
        <v>-14000</v>
      </c>
      <c r="E20" s="156">
        <v>-23000</v>
      </c>
      <c r="F20" s="156">
        <v>-30000</v>
      </c>
    </row>
    <row r="21" spans="1:7" s="13" customFormat="1" ht="36.75" customHeight="1" x14ac:dyDescent="0.25">
      <c r="A21" s="2"/>
      <c r="B21" s="11"/>
      <c r="C21" s="123" t="s">
        <v>119</v>
      </c>
      <c r="D21" s="26"/>
      <c r="E21" s="26"/>
      <c r="F21" s="26"/>
    </row>
    <row r="22" spans="1:7" s="13" customFormat="1" x14ac:dyDescent="0.25">
      <c r="A22" s="2"/>
      <c r="B22" s="11"/>
      <c r="C22" s="122" t="s">
        <v>10</v>
      </c>
      <c r="D22" s="26"/>
      <c r="E22" s="26"/>
      <c r="F22" s="26"/>
    </row>
    <row r="23" spans="1:7" s="15" customFormat="1" ht="69" x14ac:dyDescent="0.25">
      <c r="A23" s="11"/>
      <c r="B23" s="11"/>
      <c r="C23" s="123" t="s">
        <v>120</v>
      </c>
      <c r="D23" s="26"/>
      <c r="E23" s="26"/>
      <c r="F23" s="26"/>
    </row>
    <row r="24" spans="1:7" s="15" customFormat="1" x14ac:dyDescent="0.25">
      <c r="A24" s="11"/>
      <c r="B24" s="11"/>
      <c r="C24" s="122" t="s">
        <v>11</v>
      </c>
      <c r="D24" s="12"/>
      <c r="E24" s="12"/>
      <c r="F24" s="12"/>
    </row>
    <row r="25" spans="1:7" s="15" customFormat="1" x14ac:dyDescent="0.25">
      <c r="A25" s="11"/>
      <c r="B25" s="11"/>
      <c r="C25" s="123" t="s">
        <v>12</v>
      </c>
      <c r="D25" s="27"/>
      <c r="E25" s="27"/>
      <c r="F25" s="27"/>
    </row>
    <row r="26" spans="1:7" s="17" customFormat="1" x14ac:dyDescent="0.25">
      <c r="A26" s="119"/>
      <c r="B26" s="16">
        <v>12001</v>
      </c>
      <c r="C26" s="122" t="s">
        <v>9</v>
      </c>
      <c r="D26" s="156">
        <v>-1800</v>
      </c>
      <c r="E26" s="156">
        <v>-82358.3</v>
      </c>
      <c r="F26" s="156">
        <v>-100114.5</v>
      </c>
      <c r="G26" s="155"/>
    </row>
    <row r="27" spans="1:7" s="13" customFormat="1" ht="51.75" x14ac:dyDescent="0.25">
      <c r="A27" s="2"/>
      <c r="B27" s="11"/>
      <c r="C27" s="123" t="s">
        <v>14</v>
      </c>
      <c r="D27" s="192"/>
      <c r="E27" s="192"/>
      <c r="F27" s="26"/>
    </row>
    <row r="28" spans="1:7" s="13" customFormat="1" x14ac:dyDescent="0.25">
      <c r="A28" s="2"/>
      <c r="B28" s="11"/>
      <c r="C28" s="122" t="s">
        <v>10</v>
      </c>
      <c r="D28" s="26"/>
      <c r="E28" s="26"/>
      <c r="F28" s="26"/>
    </row>
    <row r="29" spans="1:7" s="15" customFormat="1" ht="86.25" x14ac:dyDescent="0.25">
      <c r="A29" s="11"/>
      <c r="B29" s="11"/>
      <c r="C29" s="123" t="s">
        <v>15</v>
      </c>
      <c r="D29" s="26"/>
      <c r="E29" s="26"/>
      <c r="F29" s="26"/>
    </row>
    <row r="30" spans="1:7" s="15" customFormat="1" x14ac:dyDescent="0.25">
      <c r="A30" s="11"/>
      <c r="B30" s="11"/>
      <c r="C30" s="122" t="s">
        <v>11</v>
      </c>
      <c r="D30" s="12"/>
      <c r="E30" s="12"/>
      <c r="F30" s="12"/>
    </row>
    <row r="31" spans="1:7" s="15" customFormat="1" x14ac:dyDescent="0.25">
      <c r="A31" s="11"/>
      <c r="B31" s="11"/>
      <c r="C31" s="123" t="s">
        <v>16</v>
      </c>
      <c r="D31" s="27"/>
      <c r="E31" s="27"/>
      <c r="F31" s="27"/>
    </row>
    <row r="32" spans="1:7" s="18" customFormat="1" x14ac:dyDescent="0.25">
      <c r="A32" s="16"/>
      <c r="B32" s="16">
        <v>12005</v>
      </c>
      <c r="C32" s="122" t="s">
        <v>9</v>
      </c>
      <c r="D32" s="195">
        <v>0</v>
      </c>
      <c r="E32" s="156">
        <v>-24841.7</v>
      </c>
      <c r="F32" s="156">
        <v>-76373</v>
      </c>
    </row>
    <row r="33" spans="1:10" s="15" customFormat="1" ht="51.75" x14ac:dyDescent="0.25">
      <c r="A33" s="11"/>
      <c r="B33" s="11"/>
      <c r="C33" s="123" t="s">
        <v>121</v>
      </c>
      <c r="D33" s="26"/>
      <c r="E33" s="26"/>
      <c r="F33" s="26"/>
    </row>
    <row r="34" spans="1:10" s="15" customFormat="1" x14ac:dyDescent="0.25">
      <c r="A34" s="11"/>
      <c r="B34" s="11"/>
      <c r="C34" s="122" t="s">
        <v>10</v>
      </c>
      <c r="D34" s="26"/>
      <c r="E34" s="26"/>
      <c r="F34" s="26"/>
    </row>
    <row r="35" spans="1:10" s="15" customFormat="1" ht="103.5" x14ac:dyDescent="0.25">
      <c r="A35" s="11"/>
      <c r="B35" s="11"/>
      <c r="C35" s="123" t="s">
        <v>122</v>
      </c>
      <c r="D35" s="26"/>
      <c r="E35" s="26"/>
      <c r="F35" s="26"/>
    </row>
    <row r="36" spans="1:10" s="15" customFormat="1" x14ac:dyDescent="0.25">
      <c r="A36" s="11"/>
      <c r="B36" s="11"/>
      <c r="C36" s="122" t="s">
        <v>11</v>
      </c>
      <c r="D36" s="26"/>
      <c r="E36" s="26"/>
      <c r="F36" s="26"/>
    </row>
    <row r="37" spans="1:10" s="15" customFormat="1" x14ac:dyDescent="0.25">
      <c r="A37" s="11"/>
      <c r="B37" s="11"/>
      <c r="C37" s="123" t="s">
        <v>16</v>
      </c>
      <c r="D37" s="26"/>
      <c r="E37" s="26"/>
      <c r="F37" s="26"/>
    </row>
    <row r="38" spans="1:10" s="15" customFormat="1" x14ac:dyDescent="0.25">
      <c r="A38" s="11"/>
      <c r="B38" s="11">
        <v>12020</v>
      </c>
      <c r="C38" s="122" t="s">
        <v>9</v>
      </c>
      <c r="D38" s="195">
        <v>0</v>
      </c>
      <c r="E38" s="195">
        <v>0</v>
      </c>
      <c r="F38" s="26">
        <v>6750</v>
      </c>
    </row>
    <row r="39" spans="1:10" s="15" customFormat="1" x14ac:dyDescent="0.25">
      <c r="A39" s="11"/>
      <c r="B39" s="11"/>
      <c r="C39" s="123" t="s">
        <v>125</v>
      </c>
      <c r="D39" s="26"/>
      <c r="E39" s="26"/>
      <c r="F39" s="26"/>
    </row>
    <row r="40" spans="1:10" s="15" customFormat="1" x14ac:dyDescent="0.25">
      <c r="A40" s="11"/>
      <c r="B40" s="11"/>
      <c r="C40" s="122" t="s">
        <v>10</v>
      </c>
      <c r="D40" s="26"/>
      <c r="E40" s="26"/>
      <c r="F40" s="26"/>
    </row>
    <row r="41" spans="1:10" s="15" customFormat="1" ht="114.75" x14ac:dyDescent="0.25">
      <c r="A41" s="11"/>
      <c r="B41" s="11"/>
      <c r="C41" s="130" t="s">
        <v>146</v>
      </c>
      <c r="D41" s="26"/>
      <c r="E41" s="26"/>
      <c r="F41" s="26"/>
    </row>
    <row r="42" spans="1:10" s="15" customFormat="1" x14ac:dyDescent="0.25">
      <c r="A42" s="11"/>
      <c r="B42" s="11"/>
      <c r="C42" s="122" t="s">
        <v>11</v>
      </c>
      <c r="D42" s="26"/>
      <c r="E42" s="26"/>
      <c r="F42" s="26"/>
    </row>
    <row r="43" spans="1:10" s="15" customFormat="1" x14ac:dyDescent="0.25">
      <c r="A43" s="11"/>
      <c r="B43" s="11"/>
      <c r="C43" s="123" t="s">
        <v>16</v>
      </c>
      <c r="D43" s="26"/>
      <c r="E43" s="26"/>
      <c r="F43" s="26"/>
    </row>
    <row r="44" spans="1:10" s="15" customFormat="1" x14ac:dyDescent="0.25">
      <c r="A44" s="11"/>
      <c r="B44" s="11">
        <v>12018</v>
      </c>
      <c r="C44" s="122" t="s">
        <v>9</v>
      </c>
      <c r="D44" s="26">
        <v>15800</v>
      </c>
      <c r="E44" s="26">
        <v>130200</v>
      </c>
      <c r="F44" s="26">
        <v>199737.5</v>
      </c>
      <c r="I44" s="177"/>
      <c r="J44" s="177"/>
    </row>
    <row r="45" spans="1:10" s="15" customFormat="1" ht="69" x14ac:dyDescent="0.25">
      <c r="A45" s="11"/>
      <c r="B45" s="11"/>
      <c r="C45" s="123" t="s">
        <v>123</v>
      </c>
      <c r="D45" s="26"/>
      <c r="E45" s="26"/>
      <c r="F45" s="26"/>
    </row>
    <row r="46" spans="1:10" s="15" customFormat="1" x14ac:dyDescent="0.25">
      <c r="A46" s="11"/>
      <c r="B46" s="11"/>
      <c r="C46" s="122" t="s">
        <v>10</v>
      </c>
      <c r="D46" s="26"/>
      <c r="E46" s="26"/>
      <c r="F46" s="26"/>
    </row>
    <row r="47" spans="1:10" s="15" customFormat="1" ht="51.75" x14ac:dyDescent="0.25">
      <c r="A47" s="11"/>
      <c r="B47" s="11"/>
      <c r="C47" s="123" t="s">
        <v>124</v>
      </c>
      <c r="D47" s="26"/>
      <c r="E47" s="26"/>
      <c r="F47" s="26"/>
    </row>
    <row r="48" spans="1:10" s="15" customFormat="1" x14ac:dyDescent="0.25">
      <c r="A48" s="11"/>
      <c r="B48" s="11"/>
      <c r="C48" s="122" t="s">
        <v>11</v>
      </c>
      <c r="D48" s="26"/>
      <c r="E48" s="26"/>
      <c r="F48" s="26"/>
    </row>
    <row r="49" spans="1:8" s="15" customFormat="1" x14ac:dyDescent="0.25">
      <c r="A49" s="11"/>
      <c r="B49" s="11"/>
      <c r="C49" s="123" t="s">
        <v>16</v>
      </c>
      <c r="D49" s="26"/>
      <c r="E49" s="26"/>
      <c r="F49" s="26"/>
    </row>
    <row r="50" spans="1:8" s="30" customFormat="1" x14ac:dyDescent="0.3">
      <c r="A50" s="114"/>
      <c r="B50" s="114"/>
      <c r="C50" s="1" t="s">
        <v>77</v>
      </c>
      <c r="D50" s="32">
        <f>D51+D64+D78</f>
        <v>0</v>
      </c>
      <c r="E50" s="32">
        <f t="shared" ref="E50:F50" si="2">E51+E64+E78</f>
        <v>0</v>
      </c>
      <c r="F50" s="32">
        <f t="shared" si="2"/>
        <v>0</v>
      </c>
      <c r="G50" s="33"/>
      <c r="H50" s="33"/>
    </row>
    <row r="51" spans="1:8" s="30" customFormat="1" x14ac:dyDescent="0.3">
      <c r="A51" s="131" t="s">
        <v>78</v>
      </c>
      <c r="B51" s="114"/>
      <c r="C51" s="3" t="s">
        <v>79</v>
      </c>
      <c r="D51" s="32">
        <f>SUM(D59,D65)</f>
        <v>0</v>
      </c>
      <c r="E51" s="32">
        <f t="shared" ref="E51:F51" si="3">SUM(E59,E65)</f>
        <v>0</v>
      </c>
      <c r="F51" s="32">
        <f t="shared" si="3"/>
        <v>0</v>
      </c>
    </row>
    <row r="52" spans="1:8" s="30" customFormat="1" x14ac:dyDescent="0.3">
      <c r="A52" s="114"/>
      <c r="B52" s="114"/>
      <c r="C52" s="3" t="s">
        <v>80</v>
      </c>
      <c r="D52" s="34"/>
      <c r="E52" s="34"/>
      <c r="F52" s="34"/>
    </row>
    <row r="53" spans="1:8" s="30" customFormat="1" x14ac:dyDescent="0.3">
      <c r="A53" s="114"/>
      <c r="B53" s="114"/>
      <c r="C53" s="3" t="s">
        <v>3</v>
      </c>
      <c r="D53" s="34"/>
      <c r="E53" s="34"/>
      <c r="F53" s="34"/>
    </row>
    <row r="54" spans="1:8" s="30" customFormat="1" ht="51.75" x14ac:dyDescent="0.3">
      <c r="A54" s="114"/>
      <c r="B54" s="114"/>
      <c r="C54" s="119" t="s">
        <v>81</v>
      </c>
      <c r="D54" s="34"/>
      <c r="E54" s="34"/>
      <c r="F54" s="34"/>
    </row>
    <row r="55" spans="1:8" s="30" customFormat="1" x14ac:dyDescent="0.3">
      <c r="A55" s="114"/>
      <c r="B55" s="114"/>
      <c r="C55" s="3" t="s">
        <v>5</v>
      </c>
      <c r="D55" s="34"/>
      <c r="E55" s="34"/>
      <c r="F55" s="34"/>
    </row>
    <row r="56" spans="1:8" s="30" customFormat="1" ht="34.5" x14ac:dyDescent="0.3">
      <c r="A56" s="114"/>
      <c r="B56" s="114"/>
      <c r="C56" s="119" t="s">
        <v>82</v>
      </c>
      <c r="D56" s="35"/>
      <c r="E56" s="35"/>
      <c r="F56" s="35"/>
    </row>
    <row r="57" spans="1:8" s="30" customFormat="1" x14ac:dyDescent="0.3">
      <c r="A57" s="210" t="s">
        <v>7</v>
      </c>
      <c r="B57" s="210"/>
      <c r="C57" s="210"/>
      <c r="D57" s="35"/>
      <c r="E57" s="35"/>
      <c r="F57" s="35"/>
    </row>
    <row r="58" spans="1:8" s="30" customFormat="1" x14ac:dyDescent="0.3">
      <c r="A58" s="210"/>
      <c r="B58" s="211" t="s">
        <v>8</v>
      </c>
      <c r="C58" s="3" t="s">
        <v>9</v>
      </c>
      <c r="D58" s="35"/>
      <c r="E58" s="35"/>
      <c r="F58" s="35"/>
    </row>
    <row r="59" spans="1:8" s="30" customFormat="1" x14ac:dyDescent="0.3">
      <c r="A59" s="210"/>
      <c r="B59" s="211"/>
      <c r="C59" s="119" t="s">
        <v>80</v>
      </c>
      <c r="D59" s="195">
        <f>+D38</f>
        <v>0</v>
      </c>
      <c r="E59" s="195">
        <f t="shared" ref="E59:F59" si="4">+E38</f>
        <v>0</v>
      </c>
      <c r="F59" s="98">
        <f t="shared" si="4"/>
        <v>6750</v>
      </c>
    </row>
    <row r="60" spans="1:8" s="30" customFormat="1" x14ac:dyDescent="0.3">
      <c r="A60" s="210"/>
      <c r="B60" s="211"/>
      <c r="C60" s="3" t="s">
        <v>10</v>
      </c>
      <c r="D60" s="36"/>
      <c r="E60" s="36"/>
      <c r="F60" s="36"/>
    </row>
    <row r="61" spans="1:8" s="30" customFormat="1" ht="69" x14ac:dyDescent="0.3">
      <c r="A61" s="210"/>
      <c r="B61" s="211"/>
      <c r="C61" s="119" t="s">
        <v>83</v>
      </c>
      <c r="D61" s="36"/>
      <c r="E61" s="36"/>
      <c r="F61" s="36"/>
    </row>
    <row r="62" spans="1:8" s="30" customFormat="1" x14ac:dyDescent="0.3">
      <c r="A62" s="210"/>
      <c r="B62" s="211"/>
      <c r="C62" s="3" t="s">
        <v>11</v>
      </c>
      <c r="D62" s="36"/>
      <c r="E62" s="36"/>
      <c r="F62" s="36"/>
    </row>
    <row r="63" spans="1:8" s="30" customFormat="1" x14ac:dyDescent="0.3">
      <c r="A63" s="210"/>
      <c r="B63" s="211"/>
      <c r="C63" s="119" t="s">
        <v>12</v>
      </c>
      <c r="D63" s="35"/>
      <c r="E63" s="35"/>
      <c r="F63" s="35"/>
    </row>
    <row r="64" spans="1:8" s="30" customFormat="1" x14ac:dyDescent="0.3">
      <c r="A64" s="210"/>
      <c r="B64" s="211">
        <v>11001</v>
      </c>
      <c r="C64" s="3" t="s">
        <v>9</v>
      </c>
      <c r="D64" s="35"/>
      <c r="E64" s="35"/>
      <c r="F64" s="35"/>
    </row>
    <row r="65" spans="1:6" s="30" customFormat="1" x14ac:dyDescent="0.3">
      <c r="A65" s="210"/>
      <c r="B65" s="211"/>
      <c r="C65" s="119" t="s">
        <v>80</v>
      </c>
      <c r="D65" s="195">
        <f>0-D59</f>
        <v>0</v>
      </c>
      <c r="E65" s="195">
        <f t="shared" ref="E65:F65" si="5">0-E59</f>
        <v>0</v>
      </c>
      <c r="F65" s="98">
        <f t="shared" si="5"/>
        <v>-6750</v>
      </c>
    </row>
    <row r="66" spans="1:6" s="30" customFormat="1" x14ac:dyDescent="0.3">
      <c r="A66" s="210"/>
      <c r="B66" s="211"/>
      <c r="C66" s="3" t="s">
        <v>10</v>
      </c>
      <c r="D66" s="36"/>
      <c r="E66" s="36"/>
      <c r="F66" s="36"/>
    </row>
    <row r="67" spans="1:6" s="30" customFormat="1" ht="69" x14ac:dyDescent="0.3">
      <c r="A67" s="210"/>
      <c r="B67" s="211"/>
      <c r="C67" s="119" t="s">
        <v>83</v>
      </c>
      <c r="D67" s="36"/>
      <c r="E67" s="36"/>
      <c r="F67" s="36"/>
    </row>
    <row r="68" spans="1:6" s="30" customFormat="1" x14ac:dyDescent="0.3">
      <c r="A68" s="210"/>
      <c r="B68" s="211"/>
      <c r="C68" s="3" t="s">
        <v>11</v>
      </c>
      <c r="D68" s="36"/>
      <c r="E68" s="36"/>
      <c r="F68" s="36"/>
    </row>
    <row r="69" spans="1:6" s="30" customFormat="1" x14ac:dyDescent="0.3">
      <c r="A69" s="210"/>
      <c r="B69" s="211"/>
      <c r="C69" s="119" t="s">
        <v>12</v>
      </c>
      <c r="D69" s="35"/>
      <c r="E69" s="35"/>
      <c r="F69" s="35"/>
    </row>
  </sheetData>
  <mergeCells count="12">
    <mergeCell ref="A57:C57"/>
    <mergeCell ref="A58:A63"/>
    <mergeCell ref="B58:B63"/>
    <mergeCell ref="A64:A69"/>
    <mergeCell ref="B64:B69"/>
    <mergeCell ref="C3:F3"/>
    <mergeCell ref="A6:F6"/>
    <mergeCell ref="A19:F19"/>
    <mergeCell ref="A9:B9"/>
    <mergeCell ref="C9:C10"/>
    <mergeCell ref="D8:F8"/>
    <mergeCell ref="D9:F9"/>
  </mergeCells>
  <pageMargins left="0.7" right="0.7" top="0.75" bottom="0.75" header="0.3" footer="0.3"/>
  <pageSetup paperSize="9" scale="59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view="pageBreakPreview" zoomScaleNormal="100" zoomScaleSheetLayoutView="100" workbookViewId="0">
      <selection activeCell="I85" sqref="I85"/>
    </sheetView>
  </sheetViews>
  <sheetFormatPr defaultRowHeight="17.25" x14ac:dyDescent="0.3"/>
  <cols>
    <col min="1" max="3" width="9.140625" style="14"/>
    <col min="4" max="4" width="9.28515625" style="14" bestFit="1" customWidth="1"/>
    <col min="5" max="5" width="9.140625" style="14"/>
    <col min="6" max="6" width="62.28515625" style="14" customWidth="1"/>
    <col min="7" max="8" width="16.28515625" style="14" customWidth="1"/>
    <col min="9" max="9" width="18.7109375" style="14" customWidth="1"/>
    <col min="10" max="10" width="14.5703125" style="14" bestFit="1" customWidth="1"/>
    <col min="11" max="16384" width="9.140625" style="14"/>
  </cols>
  <sheetData>
    <row r="1" spans="1:9" x14ac:dyDescent="0.3">
      <c r="G1" s="212" t="s">
        <v>66</v>
      </c>
      <c r="H1" s="212"/>
      <c r="I1" s="212"/>
    </row>
    <row r="2" spans="1:9" x14ac:dyDescent="0.3">
      <c r="F2" s="212" t="s">
        <v>117</v>
      </c>
      <c r="G2" s="212"/>
      <c r="H2" s="212"/>
      <c r="I2" s="212"/>
    </row>
    <row r="3" spans="1:9" x14ac:dyDescent="0.3">
      <c r="F3" s="212" t="s">
        <v>47</v>
      </c>
      <c r="G3" s="212"/>
      <c r="H3" s="212"/>
      <c r="I3" s="212"/>
    </row>
    <row r="5" spans="1:9" ht="37.5" customHeight="1" x14ac:dyDescent="0.3">
      <c r="A5" s="205" t="s">
        <v>118</v>
      </c>
      <c r="B5" s="205"/>
      <c r="C5" s="205"/>
      <c r="D5" s="205"/>
      <c r="E5" s="205"/>
      <c r="F5" s="205"/>
      <c r="G5" s="205"/>
      <c r="H5" s="205"/>
      <c r="I5" s="205"/>
    </row>
    <row r="7" spans="1:9" x14ac:dyDescent="0.3">
      <c r="I7" s="14" t="s">
        <v>76</v>
      </c>
    </row>
    <row r="8" spans="1:9" ht="92.25" customHeight="1" x14ac:dyDescent="0.3">
      <c r="A8" s="213" t="s">
        <v>32</v>
      </c>
      <c r="B8" s="213"/>
      <c r="C8" s="213"/>
      <c r="D8" s="213" t="s">
        <v>26</v>
      </c>
      <c r="E8" s="213"/>
      <c r="F8" s="213" t="s">
        <v>33</v>
      </c>
      <c r="G8" s="213" t="s">
        <v>34</v>
      </c>
      <c r="H8" s="213"/>
      <c r="I8" s="213"/>
    </row>
    <row r="9" spans="1:9" ht="78.75" x14ac:dyDescent="0.3">
      <c r="A9" s="5" t="s">
        <v>35</v>
      </c>
      <c r="B9" s="5" t="s">
        <v>36</v>
      </c>
      <c r="C9" s="5" t="s">
        <v>37</v>
      </c>
      <c r="D9" s="5" t="s">
        <v>38</v>
      </c>
      <c r="E9" s="5" t="s">
        <v>39</v>
      </c>
      <c r="F9" s="213"/>
      <c r="G9" s="65" t="s">
        <v>116</v>
      </c>
      <c r="H9" s="65" t="s">
        <v>69</v>
      </c>
      <c r="I9" s="65" t="s">
        <v>108</v>
      </c>
    </row>
    <row r="10" spans="1:9" x14ac:dyDescent="0.3">
      <c r="A10" s="119"/>
      <c r="B10" s="119"/>
      <c r="C10" s="119"/>
      <c r="D10" s="119"/>
      <c r="E10" s="119"/>
      <c r="F10" s="1" t="s">
        <v>21</v>
      </c>
      <c r="G10" s="25">
        <f>+G13+G70</f>
        <v>0</v>
      </c>
      <c r="H10" s="25">
        <f>+H13+H70</f>
        <v>0</v>
      </c>
      <c r="I10" s="25">
        <f t="shared" ref="I10" si="0">I13</f>
        <v>0</v>
      </c>
    </row>
    <row r="11" spans="1:9" s="23" customFormat="1" x14ac:dyDescent="0.3">
      <c r="A11" s="119"/>
      <c r="B11" s="119"/>
      <c r="C11" s="119"/>
      <c r="D11" s="119"/>
      <c r="E11" s="119"/>
      <c r="F11" s="119" t="s">
        <v>40</v>
      </c>
      <c r="G11" s="22"/>
      <c r="H11" s="22"/>
      <c r="I11" s="22"/>
    </row>
    <row r="12" spans="1:9" s="23" customFormat="1" ht="34.5" x14ac:dyDescent="0.3">
      <c r="A12" s="158"/>
      <c r="B12" s="158"/>
      <c r="C12" s="158"/>
      <c r="D12" s="158"/>
      <c r="E12" s="158"/>
      <c r="F12" s="158" t="s">
        <v>174</v>
      </c>
      <c r="G12" s="22"/>
      <c r="H12" s="22"/>
      <c r="I12" s="22"/>
    </row>
    <row r="13" spans="1:9" x14ac:dyDescent="0.3">
      <c r="A13" s="1" t="s">
        <v>41</v>
      </c>
      <c r="B13" s="119"/>
      <c r="C13" s="119"/>
      <c r="D13" s="119"/>
      <c r="E13" s="119"/>
      <c r="F13" s="1" t="s">
        <v>42</v>
      </c>
      <c r="G13" s="24">
        <f>G15</f>
        <v>0</v>
      </c>
      <c r="H13" s="24">
        <f>H15</f>
        <v>0</v>
      </c>
      <c r="I13" s="24">
        <f t="shared" ref="I13" si="1">I15</f>
        <v>0</v>
      </c>
    </row>
    <row r="14" spans="1:9" x14ac:dyDescent="0.3">
      <c r="A14" s="119"/>
      <c r="B14" s="119"/>
      <c r="C14" s="119"/>
      <c r="D14" s="119"/>
      <c r="E14" s="119"/>
      <c r="F14" s="119" t="s">
        <v>40</v>
      </c>
      <c r="G14" s="20"/>
      <c r="H14" s="20"/>
      <c r="I14" s="20"/>
    </row>
    <row r="15" spans="1:9" s="13" customFormat="1" x14ac:dyDescent="0.3">
      <c r="A15" s="40"/>
      <c r="B15" s="1" t="s">
        <v>43</v>
      </c>
      <c r="C15" s="119"/>
      <c r="D15" s="119"/>
      <c r="E15" s="119"/>
      <c r="F15" s="1" t="s">
        <v>44</v>
      </c>
      <c r="G15" s="21">
        <f t="shared" ref="G15:I15" si="2">G17</f>
        <v>0</v>
      </c>
      <c r="H15" s="21">
        <f t="shared" ref="H15" si="3">H17</f>
        <v>0</v>
      </c>
      <c r="I15" s="21">
        <f t="shared" si="2"/>
        <v>0</v>
      </c>
    </row>
    <row r="16" spans="1:9" s="13" customFormat="1" x14ac:dyDescent="0.3">
      <c r="A16" s="40"/>
      <c r="B16" s="119"/>
      <c r="C16" s="119"/>
      <c r="D16" s="119"/>
      <c r="E16" s="119"/>
      <c r="F16" s="119" t="s">
        <v>40</v>
      </c>
      <c r="G16" s="19"/>
      <c r="H16" s="19"/>
      <c r="I16" s="19"/>
    </row>
    <row r="17" spans="1:9" s="13" customFormat="1" x14ac:dyDescent="0.3">
      <c r="A17" s="40"/>
      <c r="B17" s="119"/>
      <c r="C17" s="1" t="s">
        <v>45</v>
      </c>
      <c r="D17" s="119"/>
      <c r="E17" s="119"/>
      <c r="F17" s="1" t="s">
        <v>44</v>
      </c>
      <c r="G17" s="19">
        <f t="shared" ref="G17:I17" si="4">G19</f>
        <v>0</v>
      </c>
      <c r="H17" s="19">
        <f t="shared" ref="H17" si="5">H19</f>
        <v>0</v>
      </c>
      <c r="I17" s="19">
        <f t="shared" si="4"/>
        <v>0</v>
      </c>
    </row>
    <row r="18" spans="1:9" s="13" customFormat="1" x14ac:dyDescent="0.3">
      <c r="A18" s="40"/>
      <c r="B18" s="119"/>
      <c r="C18" s="119"/>
      <c r="D18" s="119"/>
      <c r="E18" s="119"/>
      <c r="F18" s="119" t="s">
        <v>40</v>
      </c>
      <c r="G18" s="19"/>
      <c r="H18" s="19"/>
      <c r="I18" s="19"/>
    </row>
    <row r="19" spans="1:9" s="13" customFormat="1" x14ac:dyDescent="0.3">
      <c r="A19" s="40"/>
      <c r="B19" s="119"/>
      <c r="C19" s="119"/>
      <c r="D19" s="1">
        <v>1088</v>
      </c>
      <c r="E19" s="119"/>
      <c r="F19" s="119" t="s">
        <v>2</v>
      </c>
      <c r="G19" s="19">
        <f>G22+G31+G40+G49+G58</f>
        <v>0</v>
      </c>
      <c r="H19" s="19">
        <f t="shared" ref="H19:I19" si="6">H22+H31+H40+H49+H58</f>
        <v>0</v>
      </c>
      <c r="I19" s="19">
        <f t="shared" si="6"/>
        <v>0</v>
      </c>
    </row>
    <row r="20" spans="1:9" s="13" customFormat="1" x14ac:dyDescent="0.3">
      <c r="A20" s="40"/>
      <c r="B20" s="119"/>
      <c r="C20" s="119"/>
      <c r="D20" s="119"/>
      <c r="E20" s="119"/>
      <c r="F20" s="119" t="s">
        <v>40</v>
      </c>
      <c r="G20" s="115"/>
      <c r="H20" s="115"/>
      <c r="I20" s="115"/>
    </row>
    <row r="21" spans="1:9" s="13" customFormat="1" x14ac:dyDescent="0.25">
      <c r="A21" s="2"/>
      <c r="B21" s="2"/>
      <c r="C21" s="2"/>
      <c r="D21" s="206" t="s">
        <v>7</v>
      </c>
      <c r="E21" s="206"/>
      <c r="F21" s="206"/>
      <c r="G21" s="2"/>
      <c r="H21" s="2"/>
      <c r="I21" s="2"/>
    </row>
    <row r="22" spans="1:9" s="13" customFormat="1" ht="60" x14ac:dyDescent="0.25">
      <c r="A22" s="2"/>
      <c r="B22" s="2"/>
      <c r="C22" s="2"/>
      <c r="D22" s="115"/>
      <c r="E22" s="115">
        <v>11004</v>
      </c>
      <c r="F22" s="116" t="s">
        <v>119</v>
      </c>
      <c r="G22" s="125">
        <f>G24</f>
        <v>-14000</v>
      </c>
      <c r="H22" s="125">
        <f t="shared" ref="H22:I22" si="7">H24</f>
        <v>-23000</v>
      </c>
      <c r="I22" s="125">
        <f t="shared" si="7"/>
        <v>-30000</v>
      </c>
    </row>
    <row r="23" spans="1:9" s="13" customFormat="1" x14ac:dyDescent="0.25">
      <c r="A23" s="2"/>
      <c r="B23" s="2"/>
      <c r="C23" s="2"/>
      <c r="D23" s="115"/>
      <c r="E23" s="115"/>
      <c r="F23" s="116" t="s">
        <v>18</v>
      </c>
      <c r="G23" s="2"/>
      <c r="H23" s="2"/>
      <c r="I23" s="2"/>
    </row>
    <row r="24" spans="1:9" s="13" customFormat="1" ht="25.5" x14ac:dyDescent="0.25">
      <c r="A24" s="2"/>
      <c r="B24" s="2"/>
      <c r="C24" s="2"/>
      <c r="D24" s="115"/>
      <c r="E24" s="115"/>
      <c r="F24" s="124" t="s">
        <v>19</v>
      </c>
      <c r="G24" s="125">
        <f>G26</f>
        <v>-14000</v>
      </c>
      <c r="H24" s="125">
        <f t="shared" ref="H24:I24" si="8">H26</f>
        <v>-23000</v>
      </c>
      <c r="I24" s="125">
        <f t="shared" si="8"/>
        <v>-30000</v>
      </c>
    </row>
    <row r="25" spans="1:9" s="13" customFormat="1" ht="30" x14ac:dyDescent="0.25">
      <c r="A25" s="2"/>
      <c r="B25" s="2"/>
      <c r="C25" s="2"/>
      <c r="D25" s="115"/>
      <c r="E25" s="115"/>
      <c r="F25" s="116" t="s">
        <v>20</v>
      </c>
      <c r="G25" s="2"/>
      <c r="H25" s="2"/>
      <c r="I25" s="2"/>
    </row>
    <row r="26" spans="1:9" s="13" customFormat="1" x14ac:dyDescent="0.25">
      <c r="A26" s="2"/>
      <c r="B26" s="2"/>
      <c r="C26" s="2"/>
      <c r="D26" s="115"/>
      <c r="E26" s="115"/>
      <c r="F26" s="116" t="s">
        <v>21</v>
      </c>
      <c r="G26" s="125">
        <f>G27</f>
        <v>-14000</v>
      </c>
      <c r="H26" s="125">
        <f t="shared" ref="H26:I29" si="9">H27</f>
        <v>-23000</v>
      </c>
      <c r="I26" s="125">
        <f t="shared" si="9"/>
        <v>-30000</v>
      </c>
    </row>
    <row r="27" spans="1:9" s="13" customFormat="1" x14ac:dyDescent="0.25">
      <c r="A27" s="2"/>
      <c r="B27" s="2"/>
      <c r="C27" s="2"/>
      <c r="D27" s="115"/>
      <c r="E27" s="115"/>
      <c r="F27" s="116" t="s">
        <v>22</v>
      </c>
      <c r="G27" s="125">
        <f>G28</f>
        <v>-14000</v>
      </c>
      <c r="H27" s="125">
        <f t="shared" si="9"/>
        <v>-23000</v>
      </c>
      <c r="I27" s="125">
        <f t="shared" si="9"/>
        <v>-30000</v>
      </c>
    </row>
    <row r="28" spans="1:9" s="13" customFormat="1" x14ac:dyDescent="0.25">
      <c r="A28" s="2"/>
      <c r="B28" s="2"/>
      <c r="C28" s="2"/>
      <c r="D28" s="115"/>
      <c r="E28" s="115"/>
      <c r="F28" s="116" t="s">
        <v>126</v>
      </c>
      <c r="G28" s="125">
        <f>G29</f>
        <v>-14000</v>
      </c>
      <c r="H28" s="125">
        <f t="shared" si="9"/>
        <v>-23000</v>
      </c>
      <c r="I28" s="125">
        <f t="shared" si="9"/>
        <v>-30000</v>
      </c>
    </row>
    <row r="29" spans="1:9" s="13" customFormat="1" x14ac:dyDescent="0.25">
      <c r="A29" s="2"/>
      <c r="B29" s="2"/>
      <c r="C29" s="2"/>
      <c r="D29" s="115"/>
      <c r="E29" s="115"/>
      <c r="F29" s="116" t="s">
        <v>127</v>
      </c>
      <c r="G29" s="125">
        <f>G30</f>
        <v>-14000</v>
      </c>
      <c r="H29" s="125">
        <f t="shared" si="9"/>
        <v>-23000</v>
      </c>
      <c r="I29" s="125">
        <f t="shared" si="9"/>
        <v>-30000</v>
      </c>
    </row>
    <row r="30" spans="1:9" s="13" customFormat="1" x14ac:dyDescent="0.25">
      <c r="A30" s="2"/>
      <c r="B30" s="2"/>
      <c r="C30" s="2"/>
      <c r="D30" s="115"/>
      <c r="E30" s="115"/>
      <c r="F30" s="116" t="s">
        <v>128</v>
      </c>
      <c r="G30" s="125">
        <f>'1'!D20</f>
        <v>-14000</v>
      </c>
      <c r="H30" s="125">
        <f>'1'!E20</f>
        <v>-23000</v>
      </c>
      <c r="I30" s="125">
        <f>'1'!F20</f>
        <v>-30000</v>
      </c>
    </row>
    <row r="31" spans="1:9" s="15" customFormat="1" ht="45" x14ac:dyDescent="0.25">
      <c r="A31" s="11"/>
      <c r="B31" s="11"/>
      <c r="C31" s="11"/>
      <c r="D31" s="11"/>
      <c r="E31" s="11" t="s">
        <v>13</v>
      </c>
      <c r="F31" s="116" t="s">
        <v>14</v>
      </c>
      <c r="G31" s="99">
        <f t="shared" ref="G31:I31" si="10">G33</f>
        <v>-1800</v>
      </c>
      <c r="H31" s="99">
        <f t="shared" ref="H31" si="11">H33</f>
        <v>-82358.3</v>
      </c>
      <c r="I31" s="99">
        <f t="shared" si="10"/>
        <v>-100114.5</v>
      </c>
    </row>
    <row r="32" spans="1:9" s="15" customFormat="1" x14ac:dyDescent="0.25">
      <c r="A32" s="11"/>
      <c r="B32" s="11"/>
      <c r="C32" s="11"/>
      <c r="D32" s="11"/>
      <c r="E32" s="11"/>
      <c r="F32" s="116" t="s">
        <v>18</v>
      </c>
      <c r="G32" s="108"/>
      <c r="H32" s="108"/>
      <c r="I32" s="108"/>
    </row>
    <row r="33" spans="1:10" s="15" customFormat="1" ht="25.5" x14ac:dyDescent="0.25">
      <c r="A33" s="11"/>
      <c r="B33" s="11"/>
      <c r="C33" s="11"/>
      <c r="D33" s="11"/>
      <c r="E33" s="11"/>
      <c r="F33" s="124" t="s">
        <v>19</v>
      </c>
      <c r="G33" s="109">
        <f t="shared" ref="G33:I33" si="12">G35</f>
        <v>-1800</v>
      </c>
      <c r="H33" s="109">
        <f t="shared" ref="H33" si="13">H35</f>
        <v>-82358.3</v>
      </c>
      <c r="I33" s="109">
        <f t="shared" si="12"/>
        <v>-100114.5</v>
      </c>
    </row>
    <row r="34" spans="1:10" s="15" customFormat="1" ht="30" x14ac:dyDescent="0.25">
      <c r="A34" s="11"/>
      <c r="B34" s="11"/>
      <c r="C34" s="11"/>
      <c r="D34" s="11"/>
      <c r="E34" s="11"/>
      <c r="F34" s="116" t="s">
        <v>20</v>
      </c>
      <c r="G34" s="110"/>
      <c r="H34" s="110"/>
      <c r="I34" s="110"/>
    </row>
    <row r="35" spans="1:10" s="15" customFormat="1" x14ac:dyDescent="0.25">
      <c r="A35" s="11"/>
      <c r="B35" s="11"/>
      <c r="C35" s="11"/>
      <c r="D35" s="11"/>
      <c r="E35" s="11"/>
      <c r="F35" s="116" t="s">
        <v>21</v>
      </c>
      <c r="G35" s="99">
        <f t="shared" ref="G35:I38" si="14">G36</f>
        <v>-1800</v>
      </c>
      <c r="H35" s="99">
        <f t="shared" si="14"/>
        <v>-82358.3</v>
      </c>
      <c r="I35" s="99">
        <f t="shared" si="14"/>
        <v>-100114.5</v>
      </c>
    </row>
    <row r="36" spans="1:10" s="15" customFormat="1" x14ac:dyDescent="0.25">
      <c r="A36" s="11"/>
      <c r="B36" s="11"/>
      <c r="C36" s="11"/>
      <c r="D36" s="11"/>
      <c r="E36" s="11"/>
      <c r="F36" s="116" t="s">
        <v>22</v>
      </c>
      <c r="G36" s="99">
        <f t="shared" si="14"/>
        <v>-1800</v>
      </c>
      <c r="H36" s="99">
        <f t="shared" si="14"/>
        <v>-82358.3</v>
      </c>
      <c r="I36" s="99">
        <f t="shared" si="14"/>
        <v>-100114.5</v>
      </c>
    </row>
    <row r="37" spans="1:10" s="15" customFormat="1" x14ac:dyDescent="0.25">
      <c r="A37" s="11"/>
      <c r="B37" s="11"/>
      <c r="C37" s="11"/>
      <c r="D37" s="11"/>
      <c r="E37" s="11"/>
      <c r="F37" s="116" t="s">
        <v>23</v>
      </c>
      <c r="G37" s="99">
        <f t="shared" si="14"/>
        <v>-1800</v>
      </c>
      <c r="H37" s="99">
        <f t="shared" si="14"/>
        <v>-82358.3</v>
      </c>
      <c r="I37" s="99">
        <f t="shared" si="14"/>
        <v>-100114.5</v>
      </c>
    </row>
    <row r="38" spans="1:10" s="15" customFormat="1" ht="30" x14ac:dyDescent="0.25">
      <c r="A38" s="11"/>
      <c r="B38" s="11"/>
      <c r="C38" s="11"/>
      <c r="D38" s="11"/>
      <c r="E38" s="11"/>
      <c r="F38" s="116" t="s">
        <v>24</v>
      </c>
      <c r="G38" s="99">
        <f t="shared" si="14"/>
        <v>-1800</v>
      </c>
      <c r="H38" s="99">
        <f t="shared" si="14"/>
        <v>-82358.3</v>
      </c>
      <c r="I38" s="99">
        <f t="shared" si="14"/>
        <v>-100114.5</v>
      </c>
    </row>
    <row r="39" spans="1:10" s="15" customFormat="1" x14ac:dyDescent="0.25">
      <c r="A39" s="11"/>
      <c r="B39" s="11"/>
      <c r="C39" s="11"/>
      <c r="D39" s="11"/>
      <c r="E39" s="11"/>
      <c r="F39" s="116" t="s">
        <v>25</v>
      </c>
      <c r="G39" s="99">
        <f>'1'!D26</f>
        <v>-1800</v>
      </c>
      <c r="H39" s="99">
        <f>'1'!E26</f>
        <v>-82358.3</v>
      </c>
      <c r="I39" s="99">
        <f>'1'!F26</f>
        <v>-100114.5</v>
      </c>
    </row>
    <row r="40" spans="1:10" s="15" customFormat="1" ht="55.5" customHeight="1" x14ac:dyDescent="0.25">
      <c r="A40" s="11"/>
      <c r="B40" s="11"/>
      <c r="C40" s="11"/>
      <c r="D40" s="11"/>
      <c r="E40" s="11">
        <v>12005</v>
      </c>
      <c r="F40" s="116" t="s">
        <v>121</v>
      </c>
      <c r="G40" s="196">
        <f>G42</f>
        <v>0</v>
      </c>
      <c r="H40" s="99">
        <f>H42</f>
        <v>-24841.7</v>
      </c>
      <c r="I40" s="99">
        <f t="shared" ref="I40" si="15">I42</f>
        <v>-76373</v>
      </c>
      <c r="J40" s="177"/>
    </row>
    <row r="41" spans="1:10" s="15" customFormat="1" x14ac:dyDescent="0.25">
      <c r="A41" s="11"/>
      <c r="B41" s="11"/>
      <c r="C41" s="11"/>
      <c r="D41" s="11"/>
      <c r="E41" s="11"/>
      <c r="F41" s="116" t="s">
        <v>18</v>
      </c>
      <c r="G41" s="197"/>
      <c r="H41" s="108"/>
      <c r="I41" s="108"/>
    </row>
    <row r="42" spans="1:10" s="15" customFormat="1" ht="25.5" x14ac:dyDescent="0.25">
      <c r="A42" s="11"/>
      <c r="B42" s="11"/>
      <c r="C42" s="11"/>
      <c r="D42" s="11"/>
      <c r="E42" s="11"/>
      <c r="F42" s="124" t="s">
        <v>19</v>
      </c>
      <c r="G42" s="198">
        <f t="shared" ref="G42:I42" si="16">G44</f>
        <v>0</v>
      </c>
      <c r="H42" s="109">
        <f t="shared" ref="H42" si="17">H44</f>
        <v>-24841.7</v>
      </c>
      <c r="I42" s="109">
        <f t="shared" si="16"/>
        <v>-76373</v>
      </c>
    </row>
    <row r="43" spans="1:10" s="15" customFormat="1" ht="30" x14ac:dyDescent="0.25">
      <c r="A43" s="11"/>
      <c r="B43" s="11"/>
      <c r="C43" s="11"/>
      <c r="D43" s="11"/>
      <c r="E43" s="11"/>
      <c r="F43" s="116" t="s">
        <v>20</v>
      </c>
      <c r="G43" s="197"/>
      <c r="H43" s="108"/>
      <c r="I43" s="108"/>
    </row>
    <row r="44" spans="1:10" s="15" customFormat="1" x14ac:dyDescent="0.25">
      <c r="A44" s="11"/>
      <c r="B44" s="11"/>
      <c r="C44" s="11"/>
      <c r="D44" s="11"/>
      <c r="E44" s="11"/>
      <c r="F44" s="116" t="s">
        <v>21</v>
      </c>
      <c r="G44" s="196">
        <f t="shared" ref="G44:I47" si="18">G45</f>
        <v>0</v>
      </c>
      <c r="H44" s="99">
        <f t="shared" si="18"/>
        <v>-24841.7</v>
      </c>
      <c r="I44" s="99">
        <f t="shared" si="18"/>
        <v>-76373</v>
      </c>
    </row>
    <row r="45" spans="1:10" s="15" customFormat="1" x14ac:dyDescent="0.25">
      <c r="A45" s="11"/>
      <c r="B45" s="11"/>
      <c r="C45" s="11"/>
      <c r="D45" s="11"/>
      <c r="E45" s="11"/>
      <c r="F45" s="116" t="s">
        <v>22</v>
      </c>
      <c r="G45" s="196">
        <f t="shared" si="18"/>
        <v>0</v>
      </c>
      <c r="H45" s="99">
        <f t="shared" si="18"/>
        <v>-24841.7</v>
      </c>
      <c r="I45" s="99">
        <f t="shared" si="18"/>
        <v>-76373</v>
      </c>
    </row>
    <row r="46" spans="1:10" s="15" customFormat="1" x14ac:dyDescent="0.25">
      <c r="A46" s="11"/>
      <c r="B46" s="11"/>
      <c r="C46" s="11"/>
      <c r="D46" s="11"/>
      <c r="E46" s="11"/>
      <c r="F46" s="116" t="s">
        <v>96</v>
      </c>
      <c r="G46" s="196">
        <f t="shared" si="18"/>
        <v>0</v>
      </c>
      <c r="H46" s="99">
        <f t="shared" si="18"/>
        <v>-24841.7</v>
      </c>
      <c r="I46" s="99">
        <f t="shared" si="18"/>
        <v>-76373</v>
      </c>
    </row>
    <row r="47" spans="1:10" s="15" customFormat="1" ht="30" x14ac:dyDescent="0.25">
      <c r="A47" s="11"/>
      <c r="B47" s="11"/>
      <c r="C47" s="11"/>
      <c r="D47" s="11"/>
      <c r="E47" s="11"/>
      <c r="F47" s="116" t="s">
        <v>97</v>
      </c>
      <c r="G47" s="196">
        <f t="shared" si="18"/>
        <v>0</v>
      </c>
      <c r="H47" s="99">
        <f t="shared" si="18"/>
        <v>-24841.7</v>
      </c>
      <c r="I47" s="99">
        <f t="shared" si="18"/>
        <v>-76373</v>
      </c>
    </row>
    <row r="48" spans="1:10" s="15" customFormat="1" x14ac:dyDescent="0.25">
      <c r="A48" s="11"/>
      <c r="B48" s="11"/>
      <c r="C48" s="11"/>
      <c r="D48" s="11"/>
      <c r="E48" s="11"/>
      <c r="F48" s="116" t="s">
        <v>98</v>
      </c>
      <c r="G48" s="196">
        <f>'1'!D32</f>
        <v>0</v>
      </c>
      <c r="H48" s="99">
        <f>'1'!E32</f>
        <v>-24841.7</v>
      </c>
      <c r="I48" s="99">
        <f>'1'!F32</f>
        <v>-76373</v>
      </c>
    </row>
    <row r="49" spans="1:9" s="15" customFormat="1" x14ac:dyDescent="0.25">
      <c r="A49" s="11"/>
      <c r="B49" s="11"/>
      <c r="C49" s="11"/>
      <c r="D49" s="11"/>
      <c r="E49" s="11">
        <v>12020</v>
      </c>
      <c r="F49" s="116" t="str">
        <f>'1'!C39</f>
        <v>Գործազուրկների զբաղվածության ապահովում</v>
      </c>
      <c r="G49" s="196">
        <f t="shared" ref="G49:I49" si="19">G51</f>
        <v>0</v>
      </c>
      <c r="H49" s="201">
        <f t="shared" ref="H49" si="20">H51</f>
        <v>0</v>
      </c>
      <c r="I49" s="99">
        <f t="shared" si="19"/>
        <v>6750</v>
      </c>
    </row>
    <row r="50" spans="1:9" s="15" customFormat="1" x14ac:dyDescent="0.25">
      <c r="A50" s="11"/>
      <c r="B50" s="11"/>
      <c r="C50" s="11"/>
      <c r="D50" s="11"/>
      <c r="E50" s="11"/>
      <c r="F50" s="116" t="s">
        <v>18</v>
      </c>
      <c r="G50" s="199"/>
      <c r="H50" s="201"/>
      <c r="I50" s="12"/>
    </row>
    <row r="51" spans="1:9" s="15" customFormat="1" ht="25.5" x14ac:dyDescent="0.25">
      <c r="A51" s="11"/>
      <c r="B51" s="11"/>
      <c r="C51" s="11"/>
      <c r="D51" s="11"/>
      <c r="E51" s="11"/>
      <c r="F51" s="124" t="s">
        <v>19</v>
      </c>
      <c r="G51" s="200">
        <f t="shared" ref="G51:I51" si="21">G53</f>
        <v>0</v>
      </c>
      <c r="H51" s="201">
        <f t="shared" ref="H51" si="22">H53</f>
        <v>0</v>
      </c>
      <c r="I51" s="105">
        <f t="shared" si="21"/>
        <v>6750</v>
      </c>
    </row>
    <row r="52" spans="1:9" s="15" customFormat="1" ht="30" x14ac:dyDescent="0.25">
      <c r="A52" s="11"/>
      <c r="B52" s="11"/>
      <c r="C52" s="11"/>
      <c r="D52" s="11"/>
      <c r="E52" s="11"/>
      <c r="F52" s="116" t="s">
        <v>20</v>
      </c>
      <c r="G52" s="199"/>
      <c r="H52" s="201"/>
      <c r="I52" s="106"/>
    </row>
    <row r="53" spans="1:9" s="15" customFormat="1" x14ac:dyDescent="0.25">
      <c r="A53" s="11"/>
      <c r="B53" s="11"/>
      <c r="C53" s="11"/>
      <c r="D53" s="11"/>
      <c r="E53" s="11"/>
      <c r="F53" s="116" t="s">
        <v>21</v>
      </c>
      <c r="G53" s="201">
        <f t="shared" ref="G53:I56" si="23">G54</f>
        <v>0</v>
      </c>
      <c r="H53" s="201">
        <f t="shared" si="23"/>
        <v>0</v>
      </c>
      <c r="I53" s="107">
        <f t="shared" si="23"/>
        <v>6750</v>
      </c>
    </row>
    <row r="54" spans="1:9" s="15" customFormat="1" x14ac:dyDescent="0.25">
      <c r="A54" s="11"/>
      <c r="B54" s="11"/>
      <c r="C54" s="11"/>
      <c r="D54" s="11"/>
      <c r="E54" s="11"/>
      <c r="F54" s="116" t="s">
        <v>22</v>
      </c>
      <c r="G54" s="201">
        <f t="shared" si="23"/>
        <v>0</v>
      </c>
      <c r="H54" s="201">
        <f t="shared" si="23"/>
        <v>0</v>
      </c>
      <c r="I54" s="107">
        <f t="shared" si="23"/>
        <v>6750</v>
      </c>
    </row>
    <row r="55" spans="1:9" s="15" customFormat="1" x14ac:dyDescent="0.25">
      <c r="A55" s="11"/>
      <c r="B55" s="11"/>
      <c r="C55" s="11"/>
      <c r="D55" s="11"/>
      <c r="E55" s="11"/>
      <c r="F55" s="116" t="s">
        <v>96</v>
      </c>
      <c r="G55" s="201">
        <f t="shared" si="23"/>
        <v>0</v>
      </c>
      <c r="H55" s="201">
        <f t="shared" si="23"/>
        <v>0</v>
      </c>
      <c r="I55" s="107">
        <f t="shared" si="23"/>
        <v>6750</v>
      </c>
    </row>
    <row r="56" spans="1:9" s="15" customFormat="1" ht="30" x14ac:dyDescent="0.25">
      <c r="A56" s="11"/>
      <c r="B56" s="11"/>
      <c r="C56" s="11"/>
      <c r="D56" s="11"/>
      <c r="E56" s="11"/>
      <c r="F56" s="116" t="s">
        <v>97</v>
      </c>
      <c r="G56" s="201">
        <f t="shared" si="23"/>
        <v>0</v>
      </c>
      <c r="H56" s="201">
        <f t="shared" si="23"/>
        <v>0</v>
      </c>
      <c r="I56" s="107">
        <f t="shared" si="23"/>
        <v>6750</v>
      </c>
    </row>
    <row r="57" spans="1:9" s="15" customFormat="1" x14ac:dyDescent="0.25">
      <c r="A57" s="11"/>
      <c r="B57" s="11"/>
      <c r="C57" s="11"/>
      <c r="D57" s="11"/>
      <c r="E57" s="11"/>
      <c r="F57" s="116" t="s">
        <v>98</v>
      </c>
      <c r="G57" s="201">
        <f>'1'!D38</f>
        <v>0</v>
      </c>
      <c r="H57" s="201">
        <f>'1'!E38</f>
        <v>0</v>
      </c>
      <c r="I57" s="107">
        <f>'1'!F38</f>
        <v>6750</v>
      </c>
    </row>
    <row r="58" spans="1:9" s="15" customFormat="1" ht="60" x14ac:dyDescent="0.25">
      <c r="A58" s="11"/>
      <c r="B58" s="11"/>
      <c r="C58" s="11"/>
      <c r="D58" s="11"/>
      <c r="E58" s="11">
        <v>12018</v>
      </c>
      <c r="F58" s="116" t="str">
        <f>'1'!C45</f>
        <v>Ադրբեջանի կողմից 2016 և 2020 թվականներին սանձազերծված ռազմական գործողություններին մասնակցած գործազուրկ անձանց մասնագիտական ուսուցման կազմակերպման և զբաղվածության ապահովում</v>
      </c>
      <c r="G58" s="107">
        <f>G60</f>
        <v>15800</v>
      </c>
      <c r="H58" s="107">
        <f t="shared" ref="H58:I58" si="24">H60</f>
        <v>130200</v>
      </c>
      <c r="I58" s="107">
        <f t="shared" si="24"/>
        <v>199737.5</v>
      </c>
    </row>
    <row r="59" spans="1:9" s="15" customFormat="1" x14ac:dyDescent="0.25">
      <c r="A59" s="11"/>
      <c r="B59" s="11"/>
      <c r="C59" s="11"/>
      <c r="D59" s="11"/>
      <c r="E59" s="11"/>
      <c r="F59" s="116" t="s">
        <v>18</v>
      </c>
      <c r="G59" s="107"/>
      <c r="H59" s="107"/>
      <c r="I59" s="107"/>
    </row>
    <row r="60" spans="1:9" s="15" customFormat="1" ht="25.5" x14ac:dyDescent="0.25">
      <c r="A60" s="11"/>
      <c r="B60" s="11"/>
      <c r="C60" s="11"/>
      <c r="D60" s="11"/>
      <c r="E60" s="11"/>
      <c r="F60" s="124" t="s">
        <v>19</v>
      </c>
      <c r="G60" s="107">
        <f>G62</f>
        <v>15800</v>
      </c>
      <c r="H60" s="107">
        <f t="shared" ref="H60:I60" si="25">H62</f>
        <v>130200</v>
      </c>
      <c r="I60" s="107">
        <f t="shared" si="25"/>
        <v>199737.5</v>
      </c>
    </row>
    <row r="61" spans="1:9" s="15" customFormat="1" ht="30" x14ac:dyDescent="0.25">
      <c r="A61" s="11"/>
      <c r="B61" s="11"/>
      <c r="C61" s="11"/>
      <c r="D61" s="11"/>
      <c r="E61" s="11"/>
      <c r="F61" s="116" t="s">
        <v>20</v>
      </c>
      <c r="G61" s="107"/>
      <c r="H61" s="107"/>
      <c r="I61" s="107"/>
    </row>
    <row r="62" spans="1:9" s="15" customFormat="1" x14ac:dyDescent="0.25">
      <c r="A62" s="11"/>
      <c r="B62" s="11"/>
      <c r="C62" s="11"/>
      <c r="D62" s="11"/>
      <c r="E62" s="11"/>
      <c r="F62" s="116" t="s">
        <v>21</v>
      </c>
      <c r="G62" s="107">
        <f>G63</f>
        <v>15800</v>
      </c>
      <c r="H62" s="107">
        <f t="shared" ref="H62:I68" si="26">H63</f>
        <v>130200</v>
      </c>
      <c r="I62" s="107">
        <f t="shared" si="26"/>
        <v>199737.5</v>
      </c>
    </row>
    <row r="63" spans="1:9" s="15" customFormat="1" x14ac:dyDescent="0.25">
      <c r="A63" s="11"/>
      <c r="B63" s="11"/>
      <c r="C63" s="11"/>
      <c r="D63" s="11"/>
      <c r="E63" s="11"/>
      <c r="F63" s="116" t="s">
        <v>22</v>
      </c>
      <c r="G63" s="107">
        <f>+G66+G69</f>
        <v>15800</v>
      </c>
      <c r="H63" s="107">
        <f t="shared" ref="H63:I63" si="27">+H66+H69</f>
        <v>130200</v>
      </c>
      <c r="I63" s="107">
        <f t="shared" si="27"/>
        <v>199737.5</v>
      </c>
    </row>
    <row r="64" spans="1:9" s="15" customFormat="1" x14ac:dyDescent="0.25">
      <c r="A64" s="152"/>
      <c r="B64" s="152"/>
      <c r="C64" s="152"/>
      <c r="D64" s="152"/>
      <c r="E64" s="152"/>
      <c r="F64" s="116" t="s">
        <v>96</v>
      </c>
      <c r="G64" s="107">
        <f t="shared" ref="G64:I65" si="28">G65</f>
        <v>13000</v>
      </c>
      <c r="H64" s="107">
        <f t="shared" si="28"/>
        <v>84000</v>
      </c>
      <c r="I64" s="107">
        <f t="shared" si="28"/>
        <v>132800</v>
      </c>
    </row>
    <row r="65" spans="1:12" s="15" customFormat="1" ht="30" x14ac:dyDescent="0.25">
      <c r="A65" s="152"/>
      <c r="B65" s="152"/>
      <c r="C65" s="152"/>
      <c r="D65" s="152"/>
      <c r="E65" s="152"/>
      <c r="F65" s="116" t="s">
        <v>97</v>
      </c>
      <c r="G65" s="107">
        <f t="shared" si="28"/>
        <v>13000</v>
      </c>
      <c r="H65" s="107">
        <f t="shared" si="28"/>
        <v>84000</v>
      </c>
      <c r="I65" s="107">
        <f t="shared" si="28"/>
        <v>132800</v>
      </c>
    </row>
    <row r="66" spans="1:12" s="15" customFormat="1" x14ac:dyDescent="0.25">
      <c r="A66" s="152"/>
      <c r="B66" s="152"/>
      <c r="C66" s="152"/>
      <c r="D66" s="152"/>
      <c r="E66" s="152"/>
      <c r="F66" s="116" t="s">
        <v>98</v>
      </c>
      <c r="G66" s="107">
        <v>13000</v>
      </c>
      <c r="H66" s="107">
        <v>84000</v>
      </c>
      <c r="I66" s="107">
        <v>132800</v>
      </c>
    </row>
    <row r="67" spans="1:12" s="15" customFormat="1" x14ac:dyDescent="0.25">
      <c r="A67" s="11"/>
      <c r="B67" s="11"/>
      <c r="C67" s="11"/>
      <c r="D67" s="11"/>
      <c r="E67" s="11"/>
      <c r="F67" s="116" t="s">
        <v>23</v>
      </c>
      <c r="G67" s="107">
        <f>G68</f>
        <v>2800</v>
      </c>
      <c r="H67" s="107">
        <f t="shared" si="26"/>
        <v>46200</v>
      </c>
      <c r="I67" s="107">
        <f t="shared" si="26"/>
        <v>66937.5</v>
      </c>
    </row>
    <row r="68" spans="1:12" s="15" customFormat="1" ht="30" x14ac:dyDescent="0.25">
      <c r="A68" s="11"/>
      <c r="B68" s="11"/>
      <c r="C68" s="11"/>
      <c r="D68" s="11"/>
      <c r="E68" s="11"/>
      <c r="F68" s="116" t="s">
        <v>24</v>
      </c>
      <c r="G68" s="107">
        <f>G69</f>
        <v>2800</v>
      </c>
      <c r="H68" s="107">
        <f t="shared" si="26"/>
        <v>46200</v>
      </c>
      <c r="I68" s="107">
        <f t="shared" si="26"/>
        <v>66937.5</v>
      </c>
    </row>
    <row r="69" spans="1:12" s="15" customFormat="1" x14ac:dyDescent="0.25">
      <c r="A69" s="11"/>
      <c r="B69" s="11"/>
      <c r="C69" s="11"/>
      <c r="D69" s="11"/>
      <c r="E69" s="11"/>
      <c r="F69" s="116" t="s">
        <v>25</v>
      </c>
      <c r="G69" s="107">
        <v>2800</v>
      </c>
      <c r="H69" s="107">
        <v>46200</v>
      </c>
      <c r="I69" s="107">
        <v>66937.5</v>
      </c>
    </row>
    <row r="70" spans="1:12" s="45" customFormat="1" ht="33.75" customHeight="1" x14ac:dyDescent="0.3">
      <c r="A70" s="132">
        <v>11</v>
      </c>
      <c r="B70" s="38"/>
      <c r="C70" s="38"/>
      <c r="D70" s="39"/>
      <c r="E70" s="40"/>
      <c r="F70" s="41" t="s">
        <v>84</v>
      </c>
      <c r="G70" s="42">
        <f>G72</f>
        <v>0</v>
      </c>
      <c r="H70" s="42">
        <f>H72</f>
        <v>0</v>
      </c>
      <c r="I70" s="42">
        <f>I72</f>
        <v>0</v>
      </c>
      <c r="J70" s="44"/>
    </row>
    <row r="71" spans="1:12" s="45" customFormat="1" x14ac:dyDescent="0.3">
      <c r="A71" s="132"/>
      <c r="B71" s="38"/>
      <c r="C71" s="46"/>
      <c r="D71" s="46"/>
      <c r="E71" s="46"/>
      <c r="F71" s="36" t="s">
        <v>85</v>
      </c>
      <c r="G71" s="42"/>
      <c r="H71" s="42"/>
      <c r="I71" s="42"/>
      <c r="J71" s="44"/>
      <c r="K71" s="47"/>
      <c r="L71" s="47"/>
    </row>
    <row r="72" spans="1:12" s="45" customFormat="1" ht="34.5" x14ac:dyDescent="0.3">
      <c r="A72" s="132"/>
      <c r="B72" s="48" t="s">
        <v>86</v>
      </c>
      <c r="C72" s="38"/>
      <c r="D72" s="49"/>
      <c r="E72" s="50"/>
      <c r="F72" s="51" t="s">
        <v>87</v>
      </c>
      <c r="G72" s="42">
        <f>G76</f>
        <v>0</v>
      </c>
      <c r="H72" s="42">
        <f>H76</f>
        <v>0</v>
      </c>
      <c r="I72" s="42">
        <f>I76</f>
        <v>0</v>
      </c>
      <c r="J72" s="44"/>
    </row>
    <row r="73" spans="1:12" s="45" customFormat="1" x14ac:dyDescent="0.3">
      <c r="A73" s="132"/>
      <c r="B73" s="38"/>
      <c r="C73" s="46"/>
      <c r="D73" s="39"/>
      <c r="E73" s="40"/>
      <c r="F73" s="36" t="s">
        <v>85</v>
      </c>
      <c r="G73" s="42"/>
      <c r="H73" s="42"/>
      <c r="I73" s="42"/>
      <c r="J73" s="44"/>
    </row>
    <row r="74" spans="1:12" s="45" customFormat="1" x14ac:dyDescent="0.3">
      <c r="A74" s="132"/>
      <c r="B74" s="48"/>
      <c r="C74" s="48" t="s">
        <v>86</v>
      </c>
      <c r="D74" s="39"/>
      <c r="E74" s="50"/>
      <c r="F74" s="51" t="s">
        <v>88</v>
      </c>
      <c r="G74" s="42">
        <f>G76</f>
        <v>0</v>
      </c>
      <c r="H74" s="42">
        <f>H76</f>
        <v>0</v>
      </c>
      <c r="I74" s="42">
        <f>I76</f>
        <v>0</v>
      </c>
      <c r="J74" s="44"/>
    </row>
    <row r="75" spans="1:12" s="45" customFormat="1" x14ac:dyDescent="0.3">
      <c r="A75" s="132"/>
      <c r="B75" s="38"/>
      <c r="C75" s="46"/>
      <c r="D75" s="39"/>
      <c r="E75" s="50"/>
      <c r="F75" s="36" t="s">
        <v>89</v>
      </c>
      <c r="G75" s="42">
        <f>+G76</f>
        <v>0</v>
      </c>
      <c r="H75" s="42">
        <f>+H76</f>
        <v>0</v>
      </c>
      <c r="I75" s="42">
        <f>+I76</f>
        <v>0</v>
      </c>
      <c r="J75" s="44"/>
    </row>
    <row r="76" spans="1:12" s="45" customFormat="1" x14ac:dyDescent="0.3">
      <c r="A76" s="132"/>
      <c r="B76" s="38"/>
      <c r="C76" s="46"/>
      <c r="D76" s="49">
        <v>1139</v>
      </c>
      <c r="E76" s="40"/>
      <c r="F76" s="41" t="s">
        <v>88</v>
      </c>
      <c r="G76" s="42">
        <f>G78+G86</f>
        <v>0</v>
      </c>
      <c r="H76" s="42">
        <f>H78+H86</f>
        <v>0</v>
      </c>
      <c r="I76" s="42">
        <f>I78+I86</f>
        <v>0</v>
      </c>
      <c r="J76" s="44"/>
    </row>
    <row r="77" spans="1:12" s="45" customFormat="1" x14ac:dyDescent="0.3">
      <c r="A77" s="132"/>
      <c r="B77" s="38"/>
      <c r="C77" s="46"/>
      <c r="D77" s="46"/>
      <c r="E77" s="46"/>
      <c r="F77" s="36" t="s">
        <v>85</v>
      </c>
      <c r="G77" s="52"/>
      <c r="H77" s="52"/>
      <c r="I77" s="52"/>
      <c r="J77" s="54"/>
    </row>
    <row r="78" spans="1:12" s="45" customFormat="1" x14ac:dyDescent="0.3">
      <c r="A78" s="132"/>
      <c r="B78" s="38"/>
      <c r="C78" s="46"/>
      <c r="D78" s="49"/>
      <c r="E78" s="39">
        <v>11001</v>
      </c>
      <c r="F78" s="40" t="s">
        <v>88</v>
      </c>
      <c r="G78" s="201">
        <f>G80</f>
        <v>0</v>
      </c>
      <c r="H78" s="201">
        <f>H80</f>
        <v>0</v>
      </c>
      <c r="I78" s="100">
        <f>I80</f>
        <v>6750</v>
      </c>
      <c r="J78" s="54"/>
    </row>
    <row r="79" spans="1:12" s="45" customFormat="1" x14ac:dyDescent="0.3">
      <c r="A79" s="132"/>
      <c r="B79" s="38"/>
      <c r="C79" s="46"/>
      <c r="D79" s="39"/>
      <c r="E79" s="50"/>
      <c r="F79" s="36" t="s">
        <v>90</v>
      </c>
      <c r="G79" s="201"/>
      <c r="H79" s="201"/>
      <c r="I79" s="100"/>
      <c r="J79" s="54"/>
    </row>
    <row r="80" spans="1:12" s="45" customFormat="1" x14ac:dyDescent="0.3">
      <c r="A80" s="132"/>
      <c r="B80" s="38"/>
      <c r="C80" s="46"/>
      <c r="D80" s="49"/>
      <c r="E80" s="50"/>
      <c r="F80" s="55" t="s">
        <v>91</v>
      </c>
      <c r="G80" s="201">
        <f>G82</f>
        <v>0</v>
      </c>
      <c r="H80" s="201">
        <f>H82</f>
        <v>0</v>
      </c>
      <c r="I80" s="98">
        <f>I82</f>
        <v>6750</v>
      </c>
      <c r="J80" s="54"/>
    </row>
    <row r="81" spans="1:10" s="45" customFormat="1" ht="34.5" x14ac:dyDescent="0.3">
      <c r="A81" s="132"/>
      <c r="B81" s="38"/>
      <c r="C81" s="46"/>
      <c r="D81" s="46"/>
      <c r="E81" s="56"/>
      <c r="F81" s="36" t="s">
        <v>92</v>
      </c>
      <c r="G81" s="201"/>
      <c r="H81" s="201"/>
      <c r="I81" s="98"/>
      <c r="J81" s="54"/>
    </row>
    <row r="82" spans="1:10" s="45" customFormat="1" x14ac:dyDescent="0.3">
      <c r="A82" s="132"/>
      <c r="B82" s="38"/>
      <c r="C82" s="46"/>
      <c r="D82" s="46"/>
      <c r="E82" s="56"/>
      <c r="F82" s="36" t="s">
        <v>21</v>
      </c>
      <c r="G82" s="201">
        <f t="shared" ref="G82:I84" si="29">G83</f>
        <v>0</v>
      </c>
      <c r="H82" s="201">
        <f t="shared" si="29"/>
        <v>0</v>
      </c>
      <c r="I82" s="103">
        <f t="shared" si="29"/>
        <v>6750</v>
      </c>
      <c r="J82" s="54"/>
    </row>
    <row r="83" spans="1:10" s="45" customFormat="1" x14ac:dyDescent="0.3">
      <c r="A83" s="132"/>
      <c r="B83" s="38"/>
      <c r="C83" s="46"/>
      <c r="D83" s="46"/>
      <c r="E83" s="56"/>
      <c r="F83" s="36" t="s">
        <v>93</v>
      </c>
      <c r="G83" s="201">
        <f t="shared" si="29"/>
        <v>0</v>
      </c>
      <c r="H83" s="201">
        <f t="shared" si="29"/>
        <v>0</v>
      </c>
      <c r="I83" s="103">
        <f t="shared" si="29"/>
        <v>6750</v>
      </c>
      <c r="J83" s="54"/>
    </row>
    <row r="84" spans="1:10" s="45" customFormat="1" x14ac:dyDescent="0.3">
      <c r="A84" s="132"/>
      <c r="B84" s="38"/>
      <c r="C84" s="46"/>
      <c r="D84" s="46"/>
      <c r="E84" s="56"/>
      <c r="F84" s="36" t="s">
        <v>94</v>
      </c>
      <c r="G84" s="201">
        <f t="shared" si="29"/>
        <v>0</v>
      </c>
      <c r="H84" s="201">
        <f t="shared" si="29"/>
        <v>0</v>
      </c>
      <c r="I84" s="103">
        <f t="shared" si="29"/>
        <v>6750</v>
      </c>
      <c r="J84" s="54"/>
    </row>
    <row r="85" spans="1:10" s="45" customFormat="1" x14ac:dyDescent="0.3">
      <c r="A85" s="132"/>
      <c r="B85" s="38"/>
      <c r="C85" s="46"/>
      <c r="D85" s="39"/>
      <c r="E85" s="50"/>
      <c r="F85" s="36" t="s">
        <v>95</v>
      </c>
      <c r="G85" s="201">
        <f>'1'!D59</f>
        <v>0</v>
      </c>
      <c r="H85" s="201">
        <f>'1'!E59</f>
        <v>0</v>
      </c>
      <c r="I85" s="98">
        <f>'1'!F59</f>
        <v>6750</v>
      </c>
      <c r="J85" s="54"/>
    </row>
    <row r="86" spans="1:10" s="45" customFormat="1" x14ac:dyDescent="0.3">
      <c r="A86" s="132"/>
      <c r="B86" s="38"/>
      <c r="C86" s="46"/>
      <c r="D86" s="49"/>
      <c r="E86" s="39">
        <v>11001</v>
      </c>
      <c r="F86" s="40" t="s">
        <v>88</v>
      </c>
      <c r="G86" s="201">
        <f>G88</f>
        <v>0</v>
      </c>
      <c r="H86" s="201">
        <f>H88</f>
        <v>0</v>
      </c>
      <c r="I86" s="103">
        <f>I88</f>
        <v>-6750</v>
      </c>
      <c r="J86" s="54"/>
    </row>
    <row r="87" spans="1:10" s="45" customFormat="1" x14ac:dyDescent="0.3">
      <c r="A87" s="132"/>
      <c r="B87" s="38"/>
      <c r="C87" s="46"/>
      <c r="D87" s="39"/>
      <c r="E87" s="50"/>
      <c r="F87" s="36" t="s">
        <v>90</v>
      </c>
      <c r="G87" s="201"/>
      <c r="H87" s="201"/>
      <c r="I87" s="98"/>
      <c r="J87" s="54"/>
    </row>
    <row r="88" spans="1:10" s="45" customFormat="1" x14ac:dyDescent="0.3">
      <c r="A88" s="132"/>
      <c r="B88" s="38"/>
      <c r="C88" s="46"/>
      <c r="D88" s="49"/>
      <c r="E88" s="50"/>
      <c r="F88" s="55" t="s">
        <v>91</v>
      </c>
      <c r="G88" s="201">
        <f>G90</f>
        <v>0</v>
      </c>
      <c r="H88" s="201">
        <f>H90</f>
        <v>0</v>
      </c>
      <c r="I88" s="98">
        <f>I90</f>
        <v>-6750</v>
      </c>
      <c r="J88" s="54"/>
    </row>
    <row r="89" spans="1:10" s="45" customFormat="1" ht="34.5" x14ac:dyDescent="0.3">
      <c r="A89" s="132"/>
      <c r="B89" s="38"/>
      <c r="C89" s="46"/>
      <c r="D89" s="46"/>
      <c r="E89" s="46"/>
      <c r="F89" s="36" t="s">
        <v>92</v>
      </c>
      <c r="G89" s="201"/>
      <c r="H89" s="201"/>
      <c r="I89" s="98"/>
      <c r="J89" s="54"/>
    </row>
    <row r="90" spans="1:10" s="45" customFormat="1" x14ac:dyDescent="0.3">
      <c r="A90" s="132"/>
      <c r="B90" s="38"/>
      <c r="C90" s="46"/>
      <c r="D90" s="46"/>
      <c r="E90" s="46"/>
      <c r="F90" s="36" t="s">
        <v>21</v>
      </c>
      <c r="G90" s="201">
        <f t="shared" ref="G90:I92" si="30">G91</f>
        <v>0</v>
      </c>
      <c r="H90" s="201">
        <f t="shared" si="30"/>
        <v>0</v>
      </c>
      <c r="I90" s="103">
        <f t="shared" si="30"/>
        <v>-6750</v>
      </c>
      <c r="J90" s="54"/>
    </row>
    <row r="91" spans="1:10" s="45" customFormat="1" x14ac:dyDescent="0.3">
      <c r="A91" s="132"/>
      <c r="B91" s="38"/>
      <c r="C91" s="46"/>
      <c r="D91" s="46"/>
      <c r="E91" s="46"/>
      <c r="F91" s="36" t="s">
        <v>93</v>
      </c>
      <c r="G91" s="201">
        <f t="shared" si="30"/>
        <v>0</v>
      </c>
      <c r="H91" s="201">
        <f t="shared" si="30"/>
        <v>0</v>
      </c>
      <c r="I91" s="103">
        <f t="shared" si="30"/>
        <v>-6750</v>
      </c>
      <c r="J91" s="54"/>
    </row>
    <row r="92" spans="1:10" s="45" customFormat="1" x14ac:dyDescent="0.3">
      <c r="A92" s="132"/>
      <c r="B92" s="38"/>
      <c r="C92" s="46"/>
      <c r="D92" s="46"/>
      <c r="E92" s="46"/>
      <c r="F92" s="36" t="s">
        <v>94</v>
      </c>
      <c r="G92" s="201">
        <f t="shared" si="30"/>
        <v>0</v>
      </c>
      <c r="H92" s="201">
        <f t="shared" si="30"/>
        <v>0</v>
      </c>
      <c r="I92" s="103">
        <f t="shared" si="30"/>
        <v>-6750</v>
      </c>
      <c r="J92" s="54"/>
    </row>
    <row r="93" spans="1:10" s="45" customFormat="1" x14ac:dyDescent="0.3">
      <c r="A93" s="132"/>
      <c r="B93" s="38"/>
      <c r="C93" s="46"/>
      <c r="D93" s="39"/>
      <c r="E93" s="50"/>
      <c r="F93" s="36" t="s">
        <v>95</v>
      </c>
      <c r="G93" s="201">
        <f>'1'!D65</f>
        <v>0</v>
      </c>
      <c r="H93" s="201">
        <f>'1'!E65</f>
        <v>0</v>
      </c>
      <c r="I93" s="103">
        <f>'1'!F65</f>
        <v>-6750</v>
      </c>
      <c r="J93" s="54"/>
    </row>
  </sheetData>
  <mergeCells count="9">
    <mergeCell ref="G1:I1"/>
    <mergeCell ref="A5:I5"/>
    <mergeCell ref="D21:F21"/>
    <mergeCell ref="A8:C8"/>
    <mergeCell ref="D8:E8"/>
    <mergeCell ref="F8:F9"/>
    <mergeCell ref="G8:I8"/>
    <mergeCell ref="F2:I2"/>
    <mergeCell ref="F3:I3"/>
  </mergeCells>
  <pageMargins left="0.7" right="0.7" top="0.75" bottom="0.75" header="0.3" footer="0.3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view="pageBreakPreview" topLeftCell="B1" zoomScale="60" zoomScaleNormal="100" workbookViewId="0">
      <selection activeCell="H13" sqref="H13"/>
    </sheetView>
  </sheetViews>
  <sheetFormatPr defaultRowHeight="17.25" x14ac:dyDescent="0.3"/>
  <cols>
    <col min="1" max="1" width="3.140625" style="80" hidden="1" customWidth="1"/>
    <col min="2" max="2" width="10.28515625" style="80" customWidth="1"/>
    <col min="3" max="3" width="14.7109375" style="80" customWidth="1"/>
    <col min="4" max="4" width="6.7109375" style="80" customWidth="1"/>
    <col min="5" max="5" width="9.140625" style="80" customWidth="1"/>
    <col min="6" max="6" width="48.85546875" style="80" customWidth="1"/>
    <col min="7" max="7" width="55.5703125" style="80" customWidth="1"/>
    <col min="8" max="8" width="22.85546875" style="80" customWidth="1"/>
    <col min="9" max="259" width="9.140625" style="80"/>
    <col min="260" max="260" width="3.140625" style="80" customWidth="1"/>
    <col min="261" max="261" width="14" style="80" customWidth="1"/>
    <col min="262" max="262" width="14.85546875" style="80" customWidth="1"/>
    <col min="263" max="263" width="48.28515625" style="80" customWidth="1"/>
    <col min="264" max="264" width="31.140625" style="80" customWidth="1"/>
    <col min="265" max="515" width="9.140625" style="80"/>
    <col min="516" max="516" width="3.140625" style="80" customWidth="1"/>
    <col min="517" max="517" width="14" style="80" customWidth="1"/>
    <col min="518" max="518" width="14.85546875" style="80" customWidth="1"/>
    <col min="519" max="519" width="48.28515625" style="80" customWidth="1"/>
    <col min="520" max="520" width="31.140625" style="80" customWidth="1"/>
    <col min="521" max="771" width="9.140625" style="80"/>
    <col min="772" max="772" width="3.140625" style="80" customWidth="1"/>
    <col min="773" max="773" width="14" style="80" customWidth="1"/>
    <col min="774" max="774" width="14.85546875" style="80" customWidth="1"/>
    <col min="775" max="775" width="48.28515625" style="80" customWidth="1"/>
    <col min="776" max="776" width="31.140625" style="80" customWidth="1"/>
    <col min="777" max="1027" width="9.140625" style="80"/>
    <col min="1028" max="1028" width="3.140625" style="80" customWidth="1"/>
    <col min="1029" max="1029" width="14" style="80" customWidth="1"/>
    <col min="1030" max="1030" width="14.85546875" style="80" customWidth="1"/>
    <col min="1031" max="1031" width="48.28515625" style="80" customWidth="1"/>
    <col min="1032" max="1032" width="31.140625" style="80" customWidth="1"/>
    <col min="1033" max="1283" width="9.140625" style="80"/>
    <col min="1284" max="1284" width="3.140625" style="80" customWidth="1"/>
    <col min="1285" max="1285" width="14" style="80" customWidth="1"/>
    <col min="1286" max="1286" width="14.85546875" style="80" customWidth="1"/>
    <col min="1287" max="1287" width="48.28515625" style="80" customWidth="1"/>
    <col min="1288" max="1288" width="31.140625" style="80" customWidth="1"/>
    <col min="1289" max="1539" width="9.140625" style="80"/>
    <col min="1540" max="1540" width="3.140625" style="80" customWidth="1"/>
    <col min="1541" max="1541" width="14" style="80" customWidth="1"/>
    <col min="1542" max="1542" width="14.85546875" style="80" customWidth="1"/>
    <col min="1543" max="1543" width="48.28515625" style="80" customWidth="1"/>
    <col min="1544" max="1544" width="31.140625" style="80" customWidth="1"/>
    <col min="1545" max="1795" width="9.140625" style="80"/>
    <col min="1796" max="1796" width="3.140625" style="80" customWidth="1"/>
    <col min="1797" max="1797" width="14" style="80" customWidth="1"/>
    <col min="1798" max="1798" width="14.85546875" style="80" customWidth="1"/>
    <col min="1799" max="1799" width="48.28515625" style="80" customWidth="1"/>
    <col min="1800" max="1800" width="31.140625" style="80" customWidth="1"/>
    <col min="1801" max="2051" width="9.140625" style="80"/>
    <col min="2052" max="2052" width="3.140625" style="80" customWidth="1"/>
    <col min="2053" max="2053" width="14" style="80" customWidth="1"/>
    <col min="2054" max="2054" width="14.85546875" style="80" customWidth="1"/>
    <col min="2055" max="2055" width="48.28515625" style="80" customWidth="1"/>
    <col min="2056" max="2056" width="31.140625" style="80" customWidth="1"/>
    <col min="2057" max="2307" width="9.140625" style="80"/>
    <col min="2308" max="2308" width="3.140625" style="80" customWidth="1"/>
    <col min="2309" max="2309" width="14" style="80" customWidth="1"/>
    <col min="2310" max="2310" width="14.85546875" style="80" customWidth="1"/>
    <col min="2311" max="2311" width="48.28515625" style="80" customWidth="1"/>
    <col min="2312" max="2312" width="31.140625" style="80" customWidth="1"/>
    <col min="2313" max="2563" width="9.140625" style="80"/>
    <col min="2564" max="2564" width="3.140625" style="80" customWidth="1"/>
    <col min="2565" max="2565" width="14" style="80" customWidth="1"/>
    <col min="2566" max="2566" width="14.85546875" style="80" customWidth="1"/>
    <col min="2567" max="2567" width="48.28515625" style="80" customWidth="1"/>
    <col min="2568" max="2568" width="31.140625" style="80" customWidth="1"/>
    <col min="2569" max="2819" width="9.140625" style="80"/>
    <col min="2820" max="2820" width="3.140625" style="80" customWidth="1"/>
    <col min="2821" max="2821" width="14" style="80" customWidth="1"/>
    <col min="2822" max="2822" width="14.85546875" style="80" customWidth="1"/>
    <col min="2823" max="2823" width="48.28515625" style="80" customWidth="1"/>
    <col min="2824" max="2824" width="31.140625" style="80" customWidth="1"/>
    <col min="2825" max="3075" width="9.140625" style="80"/>
    <col min="3076" max="3076" width="3.140625" style="80" customWidth="1"/>
    <col min="3077" max="3077" width="14" style="80" customWidth="1"/>
    <col min="3078" max="3078" width="14.85546875" style="80" customWidth="1"/>
    <col min="3079" max="3079" width="48.28515625" style="80" customWidth="1"/>
    <col min="3080" max="3080" width="31.140625" style="80" customWidth="1"/>
    <col min="3081" max="3331" width="9.140625" style="80"/>
    <col min="3332" max="3332" width="3.140625" style="80" customWidth="1"/>
    <col min="3333" max="3333" width="14" style="80" customWidth="1"/>
    <col min="3334" max="3334" width="14.85546875" style="80" customWidth="1"/>
    <col min="3335" max="3335" width="48.28515625" style="80" customWidth="1"/>
    <col min="3336" max="3336" width="31.140625" style="80" customWidth="1"/>
    <col min="3337" max="3587" width="9.140625" style="80"/>
    <col min="3588" max="3588" width="3.140625" style="80" customWidth="1"/>
    <col min="3589" max="3589" width="14" style="80" customWidth="1"/>
    <col min="3590" max="3590" width="14.85546875" style="80" customWidth="1"/>
    <col min="3591" max="3591" width="48.28515625" style="80" customWidth="1"/>
    <col min="3592" max="3592" width="31.140625" style="80" customWidth="1"/>
    <col min="3593" max="3843" width="9.140625" style="80"/>
    <col min="3844" max="3844" width="3.140625" style="80" customWidth="1"/>
    <col min="3845" max="3845" width="14" style="80" customWidth="1"/>
    <col min="3846" max="3846" width="14.85546875" style="80" customWidth="1"/>
    <col min="3847" max="3847" width="48.28515625" style="80" customWidth="1"/>
    <col min="3848" max="3848" width="31.140625" style="80" customWidth="1"/>
    <col min="3849" max="4099" width="9.140625" style="80"/>
    <col min="4100" max="4100" width="3.140625" style="80" customWidth="1"/>
    <col min="4101" max="4101" width="14" style="80" customWidth="1"/>
    <col min="4102" max="4102" width="14.85546875" style="80" customWidth="1"/>
    <col min="4103" max="4103" width="48.28515625" style="80" customWidth="1"/>
    <col min="4104" max="4104" width="31.140625" style="80" customWidth="1"/>
    <col min="4105" max="4355" width="9.140625" style="80"/>
    <col min="4356" max="4356" width="3.140625" style="80" customWidth="1"/>
    <col min="4357" max="4357" width="14" style="80" customWidth="1"/>
    <col min="4358" max="4358" width="14.85546875" style="80" customWidth="1"/>
    <col min="4359" max="4359" width="48.28515625" style="80" customWidth="1"/>
    <col min="4360" max="4360" width="31.140625" style="80" customWidth="1"/>
    <col min="4361" max="4611" width="9.140625" style="80"/>
    <col min="4612" max="4612" width="3.140625" style="80" customWidth="1"/>
    <col min="4613" max="4613" width="14" style="80" customWidth="1"/>
    <col min="4614" max="4614" width="14.85546875" style="80" customWidth="1"/>
    <col min="4615" max="4615" width="48.28515625" style="80" customWidth="1"/>
    <col min="4616" max="4616" width="31.140625" style="80" customWidth="1"/>
    <col min="4617" max="4867" width="9.140625" style="80"/>
    <col min="4868" max="4868" width="3.140625" style="80" customWidth="1"/>
    <col min="4869" max="4869" width="14" style="80" customWidth="1"/>
    <col min="4870" max="4870" width="14.85546875" style="80" customWidth="1"/>
    <col min="4871" max="4871" width="48.28515625" style="80" customWidth="1"/>
    <col min="4872" max="4872" width="31.140625" style="80" customWidth="1"/>
    <col min="4873" max="5123" width="9.140625" style="80"/>
    <col min="5124" max="5124" width="3.140625" style="80" customWidth="1"/>
    <col min="5125" max="5125" width="14" style="80" customWidth="1"/>
    <col min="5126" max="5126" width="14.85546875" style="80" customWidth="1"/>
    <col min="5127" max="5127" width="48.28515625" style="80" customWidth="1"/>
    <col min="5128" max="5128" width="31.140625" style="80" customWidth="1"/>
    <col min="5129" max="5379" width="9.140625" style="80"/>
    <col min="5380" max="5380" width="3.140625" style="80" customWidth="1"/>
    <col min="5381" max="5381" width="14" style="80" customWidth="1"/>
    <col min="5382" max="5382" width="14.85546875" style="80" customWidth="1"/>
    <col min="5383" max="5383" width="48.28515625" style="80" customWidth="1"/>
    <col min="5384" max="5384" width="31.140625" style="80" customWidth="1"/>
    <col min="5385" max="5635" width="9.140625" style="80"/>
    <col min="5636" max="5636" width="3.140625" style="80" customWidth="1"/>
    <col min="5637" max="5637" width="14" style="80" customWidth="1"/>
    <col min="5638" max="5638" width="14.85546875" style="80" customWidth="1"/>
    <col min="5639" max="5639" width="48.28515625" style="80" customWidth="1"/>
    <col min="5640" max="5640" width="31.140625" style="80" customWidth="1"/>
    <col min="5641" max="5891" width="9.140625" style="80"/>
    <col min="5892" max="5892" width="3.140625" style="80" customWidth="1"/>
    <col min="5893" max="5893" width="14" style="80" customWidth="1"/>
    <col min="5894" max="5894" width="14.85546875" style="80" customWidth="1"/>
    <col min="5895" max="5895" width="48.28515625" style="80" customWidth="1"/>
    <col min="5896" max="5896" width="31.140625" style="80" customWidth="1"/>
    <col min="5897" max="6147" width="9.140625" style="80"/>
    <col min="6148" max="6148" width="3.140625" style="80" customWidth="1"/>
    <col min="6149" max="6149" width="14" style="80" customWidth="1"/>
    <col min="6150" max="6150" width="14.85546875" style="80" customWidth="1"/>
    <col min="6151" max="6151" width="48.28515625" style="80" customWidth="1"/>
    <col min="6152" max="6152" width="31.140625" style="80" customWidth="1"/>
    <col min="6153" max="6403" width="9.140625" style="80"/>
    <col min="6404" max="6404" width="3.140625" style="80" customWidth="1"/>
    <col min="6405" max="6405" width="14" style="80" customWidth="1"/>
    <col min="6406" max="6406" width="14.85546875" style="80" customWidth="1"/>
    <col min="6407" max="6407" width="48.28515625" style="80" customWidth="1"/>
    <col min="6408" max="6408" width="31.140625" style="80" customWidth="1"/>
    <col min="6409" max="6659" width="9.140625" style="80"/>
    <col min="6660" max="6660" width="3.140625" style="80" customWidth="1"/>
    <col min="6661" max="6661" width="14" style="80" customWidth="1"/>
    <col min="6662" max="6662" width="14.85546875" style="80" customWidth="1"/>
    <col min="6663" max="6663" width="48.28515625" style="80" customWidth="1"/>
    <col min="6664" max="6664" width="31.140625" style="80" customWidth="1"/>
    <col min="6665" max="6915" width="9.140625" style="80"/>
    <col min="6916" max="6916" width="3.140625" style="80" customWidth="1"/>
    <col min="6917" max="6917" width="14" style="80" customWidth="1"/>
    <col min="6918" max="6918" width="14.85546875" style="80" customWidth="1"/>
    <col min="6919" max="6919" width="48.28515625" style="80" customWidth="1"/>
    <col min="6920" max="6920" width="31.140625" style="80" customWidth="1"/>
    <col min="6921" max="7171" width="9.140625" style="80"/>
    <col min="7172" max="7172" width="3.140625" style="80" customWidth="1"/>
    <col min="7173" max="7173" width="14" style="80" customWidth="1"/>
    <col min="7174" max="7174" width="14.85546875" style="80" customWidth="1"/>
    <col min="7175" max="7175" width="48.28515625" style="80" customWidth="1"/>
    <col min="7176" max="7176" width="31.140625" style="80" customWidth="1"/>
    <col min="7177" max="7427" width="9.140625" style="80"/>
    <col min="7428" max="7428" width="3.140625" style="80" customWidth="1"/>
    <col min="7429" max="7429" width="14" style="80" customWidth="1"/>
    <col min="7430" max="7430" width="14.85546875" style="80" customWidth="1"/>
    <col min="7431" max="7431" width="48.28515625" style="80" customWidth="1"/>
    <col min="7432" max="7432" width="31.140625" style="80" customWidth="1"/>
    <col min="7433" max="7683" width="9.140625" style="80"/>
    <col min="7684" max="7684" width="3.140625" style="80" customWidth="1"/>
    <col min="7685" max="7685" width="14" style="80" customWidth="1"/>
    <col min="7686" max="7686" width="14.85546875" style="80" customWidth="1"/>
    <col min="7687" max="7687" width="48.28515625" style="80" customWidth="1"/>
    <col min="7688" max="7688" width="31.140625" style="80" customWidth="1"/>
    <col min="7689" max="7939" width="9.140625" style="80"/>
    <col min="7940" max="7940" width="3.140625" style="80" customWidth="1"/>
    <col min="7941" max="7941" width="14" style="80" customWidth="1"/>
    <col min="7942" max="7942" width="14.85546875" style="80" customWidth="1"/>
    <col min="7943" max="7943" width="48.28515625" style="80" customWidth="1"/>
    <col min="7944" max="7944" width="31.140625" style="80" customWidth="1"/>
    <col min="7945" max="8195" width="9.140625" style="80"/>
    <col min="8196" max="8196" width="3.140625" style="80" customWidth="1"/>
    <col min="8197" max="8197" width="14" style="80" customWidth="1"/>
    <col min="8198" max="8198" width="14.85546875" style="80" customWidth="1"/>
    <col min="8199" max="8199" width="48.28515625" style="80" customWidth="1"/>
    <col min="8200" max="8200" width="31.140625" style="80" customWidth="1"/>
    <col min="8201" max="8451" width="9.140625" style="80"/>
    <col min="8452" max="8452" width="3.140625" style="80" customWidth="1"/>
    <col min="8453" max="8453" width="14" style="80" customWidth="1"/>
    <col min="8454" max="8454" width="14.85546875" style="80" customWidth="1"/>
    <col min="8455" max="8455" width="48.28515625" style="80" customWidth="1"/>
    <col min="8456" max="8456" width="31.140625" style="80" customWidth="1"/>
    <col min="8457" max="8707" width="9.140625" style="80"/>
    <col min="8708" max="8708" width="3.140625" style="80" customWidth="1"/>
    <col min="8709" max="8709" width="14" style="80" customWidth="1"/>
    <col min="8710" max="8710" width="14.85546875" style="80" customWidth="1"/>
    <col min="8711" max="8711" width="48.28515625" style="80" customWidth="1"/>
    <col min="8712" max="8712" width="31.140625" style="80" customWidth="1"/>
    <col min="8713" max="8963" width="9.140625" style="80"/>
    <col min="8964" max="8964" width="3.140625" style="80" customWidth="1"/>
    <col min="8965" max="8965" width="14" style="80" customWidth="1"/>
    <col min="8966" max="8966" width="14.85546875" style="80" customWidth="1"/>
    <col min="8967" max="8967" width="48.28515625" style="80" customWidth="1"/>
    <col min="8968" max="8968" width="31.140625" style="80" customWidth="1"/>
    <col min="8969" max="9219" width="9.140625" style="80"/>
    <col min="9220" max="9220" width="3.140625" style="80" customWidth="1"/>
    <col min="9221" max="9221" width="14" style="80" customWidth="1"/>
    <col min="9222" max="9222" width="14.85546875" style="80" customWidth="1"/>
    <col min="9223" max="9223" width="48.28515625" style="80" customWidth="1"/>
    <col min="9224" max="9224" width="31.140625" style="80" customWidth="1"/>
    <col min="9225" max="9475" width="9.140625" style="80"/>
    <col min="9476" max="9476" width="3.140625" style="80" customWidth="1"/>
    <col min="9477" max="9477" width="14" style="80" customWidth="1"/>
    <col min="9478" max="9478" width="14.85546875" style="80" customWidth="1"/>
    <col min="9479" max="9479" width="48.28515625" style="80" customWidth="1"/>
    <col min="9480" max="9480" width="31.140625" style="80" customWidth="1"/>
    <col min="9481" max="9731" width="9.140625" style="80"/>
    <col min="9732" max="9732" width="3.140625" style="80" customWidth="1"/>
    <col min="9733" max="9733" width="14" style="80" customWidth="1"/>
    <col min="9734" max="9734" width="14.85546875" style="80" customWidth="1"/>
    <col min="9735" max="9735" width="48.28515625" style="80" customWidth="1"/>
    <col min="9736" max="9736" width="31.140625" style="80" customWidth="1"/>
    <col min="9737" max="9987" width="9.140625" style="80"/>
    <col min="9988" max="9988" width="3.140625" style="80" customWidth="1"/>
    <col min="9989" max="9989" width="14" style="80" customWidth="1"/>
    <col min="9990" max="9990" width="14.85546875" style="80" customWidth="1"/>
    <col min="9991" max="9991" width="48.28515625" style="80" customWidth="1"/>
    <col min="9992" max="9992" width="31.140625" style="80" customWidth="1"/>
    <col min="9993" max="10243" width="9.140625" style="80"/>
    <col min="10244" max="10244" width="3.140625" style="80" customWidth="1"/>
    <col min="10245" max="10245" width="14" style="80" customWidth="1"/>
    <col min="10246" max="10246" width="14.85546875" style="80" customWidth="1"/>
    <col min="10247" max="10247" width="48.28515625" style="80" customWidth="1"/>
    <col min="10248" max="10248" width="31.140625" style="80" customWidth="1"/>
    <col min="10249" max="10499" width="9.140625" style="80"/>
    <col min="10500" max="10500" width="3.140625" style="80" customWidth="1"/>
    <col min="10501" max="10501" width="14" style="80" customWidth="1"/>
    <col min="10502" max="10502" width="14.85546875" style="80" customWidth="1"/>
    <col min="10503" max="10503" width="48.28515625" style="80" customWidth="1"/>
    <col min="10504" max="10504" width="31.140625" style="80" customWidth="1"/>
    <col min="10505" max="10755" width="9.140625" style="80"/>
    <col min="10756" max="10756" width="3.140625" style="80" customWidth="1"/>
    <col min="10757" max="10757" width="14" style="80" customWidth="1"/>
    <col min="10758" max="10758" width="14.85546875" style="80" customWidth="1"/>
    <col min="10759" max="10759" width="48.28515625" style="80" customWidth="1"/>
    <col min="10760" max="10760" width="31.140625" style="80" customWidth="1"/>
    <col min="10761" max="11011" width="9.140625" style="80"/>
    <col min="11012" max="11012" width="3.140625" style="80" customWidth="1"/>
    <col min="11013" max="11013" width="14" style="80" customWidth="1"/>
    <col min="11014" max="11014" width="14.85546875" style="80" customWidth="1"/>
    <col min="11015" max="11015" width="48.28515625" style="80" customWidth="1"/>
    <col min="11016" max="11016" width="31.140625" style="80" customWidth="1"/>
    <col min="11017" max="11267" width="9.140625" style="80"/>
    <col min="11268" max="11268" width="3.140625" style="80" customWidth="1"/>
    <col min="11269" max="11269" width="14" style="80" customWidth="1"/>
    <col min="11270" max="11270" width="14.85546875" style="80" customWidth="1"/>
    <col min="11271" max="11271" width="48.28515625" style="80" customWidth="1"/>
    <col min="11272" max="11272" width="31.140625" style="80" customWidth="1"/>
    <col min="11273" max="11523" width="9.140625" style="80"/>
    <col min="11524" max="11524" width="3.140625" style="80" customWidth="1"/>
    <col min="11525" max="11525" width="14" style="80" customWidth="1"/>
    <col min="11526" max="11526" width="14.85546875" style="80" customWidth="1"/>
    <col min="11527" max="11527" width="48.28515625" style="80" customWidth="1"/>
    <col min="11528" max="11528" width="31.140625" style="80" customWidth="1"/>
    <col min="11529" max="11779" width="9.140625" style="80"/>
    <col min="11780" max="11780" width="3.140625" style="80" customWidth="1"/>
    <col min="11781" max="11781" width="14" style="80" customWidth="1"/>
    <col min="11782" max="11782" width="14.85546875" style="80" customWidth="1"/>
    <col min="11783" max="11783" width="48.28515625" style="80" customWidth="1"/>
    <col min="11784" max="11784" width="31.140625" style="80" customWidth="1"/>
    <col min="11785" max="12035" width="9.140625" style="80"/>
    <col min="12036" max="12036" width="3.140625" style="80" customWidth="1"/>
    <col min="12037" max="12037" width="14" style="80" customWidth="1"/>
    <col min="12038" max="12038" width="14.85546875" style="80" customWidth="1"/>
    <col min="12039" max="12039" width="48.28515625" style="80" customWidth="1"/>
    <col min="12040" max="12040" width="31.140625" style="80" customWidth="1"/>
    <col min="12041" max="12291" width="9.140625" style="80"/>
    <col min="12292" max="12292" width="3.140625" style="80" customWidth="1"/>
    <col min="12293" max="12293" width="14" style="80" customWidth="1"/>
    <col min="12294" max="12294" width="14.85546875" style="80" customWidth="1"/>
    <col min="12295" max="12295" width="48.28515625" style="80" customWidth="1"/>
    <col min="12296" max="12296" width="31.140625" style="80" customWidth="1"/>
    <col min="12297" max="12547" width="9.140625" style="80"/>
    <col min="12548" max="12548" width="3.140625" style="80" customWidth="1"/>
    <col min="12549" max="12549" width="14" style="80" customWidth="1"/>
    <col min="12550" max="12550" width="14.85546875" style="80" customWidth="1"/>
    <col min="12551" max="12551" width="48.28515625" style="80" customWidth="1"/>
    <col min="12552" max="12552" width="31.140625" style="80" customWidth="1"/>
    <col min="12553" max="12803" width="9.140625" style="80"/>
    <col min="12804" max="12804" width="3.140625" style="80" customWidth="1"/>
    <col min="12805" max="12805" width="14" style="80" customWidth="1"/>
    <col min="12806" max="12806" width="14.85546875" style="80" customWidth="1"/>
    <col min="12807" max="12807" width="48.28515625" style="80" customWidth="1"/>
    <col min="12808" max="12808" width="31.140625" style="80" customWidth="1"/>
    <col min="12809" max="13059" width="9.140625" style="80"/>
    <col min="13060" max="13060" width="3.140625" style="80" customWidth="1"/>
    <col min="13061" max="13061" width="14" style="80" customWidth="1"/>
    <col min="13062" max="13062" width="14.85546875" style="80" customWidth="1"/>
    <col min="13063" max="13063" width="48.28515625" style="80" customWidth="1"/>
    <col min="13064" max="13064" width="31.140625" style="80" customWidth="1"/>
    <col min="13065" max="13315" width="9.140625" style="80"/>
    <col min="13316" max="13316" width="3.140625" style="80" customWidth="1"/>
    <col min="13317" max="13317" width="14" style="80" customWidth="1"/>
    <col min="13318" max="13318" width="14.85546875" style="80" customWidth="1"/>
    <col min="13319" max="13319" width="48.28515625" style="80" customWidth="1"/>
    <col min="13320" max="13320" width="31.140625" style="80" customWidth="1"/>
    <col min="13321" max="13571" width="9.140625" style="80"/>
    <col min="13572" max="13572" width="3.140625" style="80" customWidth="1"/>
    <col min="13573" max="13573" width="14" style="80" customWidth="1"/>
    <col min="13574" max="13574" width="14.85546875" style="80" customWidth="1"/>
    <col min="13575" max="13575" width="48.28515625" style="80" customWidth="1"/>
    <col min="13576" max="13576" width="31.140625" style="80" customWidth="1"/>
    <col min="13577" max="13827" width="9.140625" style="80"/>
    <col min="13828" max="13828" width="3.140625" style="80" customWidth="1"/>
    <col min="13829" max="13829" width="14" style="80" customWidth="1"/>
    <col min="13830" max="13830" width="14.85546875" style="80" customWidth="1"/>
    <col min="13831" max="13831" width="48.28515625" style="80" customWidth="1"/>
    <col min="13832" max="13832" width="31.140625" style="80" customWidth="1"/>
    <col min="13833" max="14083" width="9.140625" style="80"/>
    <col min="14084" max="14084" width="3.140625" style="80" customWidth="1"/>
    <col min="14085" max="14085" width="14" style="80" customWidth="1"/>
    <col min="14086" max="14086" width="14.85546875" style="80" customWidth="1"/>
    <col min="14087" max="14087" width="48.28515625" style="80" customWidth="1"/>
    <col min="14088" max="14088" width="31.140625" style="80" customWidth="1"/>
    <col min="14089" max="14339" width="9.140625" style="80"/>
    <col min="14340" max="14340" width="3.140625" style="80" customWidth="1"/>
    <col min="14341" max="14341" width="14" style="80" customWidth="1"/>
    <col min="14342" max="14342" width="14.85546875" style="80" customWidth="1"/>
    <col min="14343" max="14343" width="48.28515625" style="80" customWidth="1"/>
    <col min="14344" max="14344" width="31.140625" style="80" customWidth="1"/>
    <col min="14345" max="14595" width="9.140625" style="80"/>
    <col min="14596" max="14596" width="3.140625" style="80" customWidth="1"/>
    <col min="14597" max="14597" width="14" style="80" customWidth="1"/>
    <col min="14598" max="14598" width="14.85546875" style="80" customWidth="1"/>
    <col min="14599" max="14599" width="48.28515625" style="80" customWidth="1"/>
    <col min="14600" max="14600" width="31.140625" style="80" customWidth="1"/>
    <col min="14601" max="14851" width="9.140625" style="80"/>
    <col min="14852" max="14852" width="3.140625" style="80" customWidth="1"/>
    <col min="14853" max="14853" width="14" style="80" customWidth="1"/>
    <col min="14854" max="14854" width="14.85546875" style="80" customWidth="1"/>
    <col min="14855" max="14855" width="48.28515625" style="80" customWidth="1"/>
    <col min="14856" max="14856" width="31.140625" style="80" customWidth="1"/>
    <col min="14857" max="15107" width="9.140625" style="80"/>
    <col min="15108" max="15108" width="3.140625" style="80" customWidth="1"/>
    <col min="15109" max="15109" width="14" style="80" customWidth="1"/>
    <col min="15110" max="15110" width="14.85546875" style="80" customWidth="1"/>
    <col min="15111" max="15111" width="48.28515625" style="80" customWidth="1"/>
    <col min="15112" max="15112" width="31.140625" style="80" customWidth="1"/>
    <col min="15113" max="15363" width="9.140625" style="80"/>
    <col min="15364" max="15364" width="3.140625" style="80" customWidth="1"/>
    <col min="15365" max="15365" width="14" style="80" customWidth="1"/>
    <col min="15366" max="15366" width="14.85546875" style="80" customWidth="1"/>
    <col min="15367" max="15367" width="48.28515625" style="80" customWidth="1"/>
    <col min="15368" max="15368" width="31.140625" style="80" customWidth="1"/>
    <col min="15369" max="15619" width="9.140625" style="80"/>
    <col min="15620" max="15620" width="3.140625" style="80" customWidth="1"/>
    <col min="15621" max="15621" width="14" style="80" customWidth="1"/>
    <col min="15622" max="15622" width="14.85546875" style="80" customWidth="1"/>
    <col min="15623" max="15623" width="48.28515625" style="80" customWidth="1"/>
    <col min="15624" max="15624" width="31.140625" style="80" customWidth="1"/>
    <col min="15625" max="15875" width="9.140625" style="80"/>
    <col min="15876" max="15876" width="3.140625" style="80" customWidth="1"/>
    <col min="15877" max="15877" width="14" style="80" customWidth="1"/>
    <col min="15878" max="15878" width="14.85546875" style="80" customWidth="1"/>
    <col min="15879" max="15879" width="48.28515625" style="80" customWidth="1"/>
    <col min="15880" max="15880" width="31.140625" style="80" customWidth="1"/>
    <col min="15881" max="16131" width="9.140625" style="80"/>
    <col min="16132" max="16132" width="3.140625" style="80" customWidth="1"/>
    <col min="16133" max="16133" width="14" style="80" customWidth="1"/>
    <col min="16134" max="16134" width="14.85546875" style="80" customWidth="1"/>
    <col min="16135" max="16135" width="48.28515625" style="80" customWidth="1"/>
    <col min="16136" max="16136" width="31.140625" style="80" customWidth="1"/>
    <col min="16137" max="16384" width="9.140625" style="80"/>
  </cols>
  <sheetData>
    <row r="1" spans="1:13" x14ac:dyDescent="0.3">
      <c r="G1" s="81"/>
      <c r="H1" s="81"/>
    </row>
    <row r="2" spans="1:13" x14ac:dyDescent="0.3">
      <c r="G2" s="81"/>
      <c r="H2" s="81" t="s">
        <v>68</v>
      </c>
    </row>
    <row r="3" spans="1:13" x14ac:dyDescent="0.3">
      <c r="A3" s="82" t="s">
        <v>75</v>
      </c>
      <c r="G3" s="81"/>
      <c r="H3" s="81" t="s">
        <v>117</v>
      </c>
    </row>
    <row r="4" spans="1:13" x14ac:dyDescent="0.3">
      <c r="G4" s="81"/>
      <c r="H4" s="81" t="s">
        <v>47</v>
      </c>
    </row>
    <row r="6" spans="1:13" ht="48.75" customHeight="1" x14ac:dyDescent="0.3">
      <c r="B6" s="214" t="s">
        <v>176</v>
      </c>
      <c r="C6" s="215"/>
      <c r="D6" s="215"/>
      <c r="E6" s="215"/>
      <c r="F6" s="215"/>
      <c r="G6" s="215"/>
      <c r="H6" s="215"/>
    </row>
    <row r="7" spans="1:13" ht="18" thickBot="1" x14ac:dyDescent="0.35">
      <c r="G7" s="83"/>
      <c r="H7" s="83" t="s">
        <v>76</v>
      </c>
    </row>
    <row r="8" spans="1:13" s="84" customFormat="1" ht="93" customHeight="1" x14ac:dyDescent="0.25">
      <c r="B8" s="216" t="s">
        <v>106</v>
      </c>
      <c r="C8" s="217"/>
      <c r="D8" s="223" t="s">
        <v>107</v>
      </c>
      <c r="E8" s="223"/>
      <c r="F8" s="223"/>
      <c r="G8" s="221" t="s">
        <v>109</v>
      </c>
      <c r="H8" s="91" t="s">
        <v>99</v>
      </c>
      <c r="J8" s="85"/>
      <c r="K8" s="85"/>
      <c r="L8" s="85"/>
      <c r="M8" s="85"/>
    </row>
    <row r="9" spans="1:13" s="84" customFormat="1" x14ac:dyDescent="0.25">
      <c r="B9" s="218" t="s">
        <v>38</v>
      </c>
      <c r="C9" s="219" t="s">
        <v>39</v>
      </c>
      <c r="D9" s="224"/>
      <c r="E9" s="224"/>
      <c r="F9" s="224"/>
      <c r="G9" s="222"/>
      <c r="H9" s="220" t="s">
        <v>108</v>
      </c>
      <c r="J9" s="85"/>
      <c r="K9" s="85"/>
      <c r="L9" s="85"/>
      <c r="M9" s="85"/>
    </row>
    <row r="10" spans="1:13" x14ac:dyDescent="0.3">
      <c r="B10" s="218"/>
      <c r="C10" s="219"/>
      <c r="D10" s="224"/>
      <c r="E10" s="224"/>
      <c r="F10" s="224"/>
      <c r="G10" s="222"/>
      <c r="H10" s="220"/>
    </row>
    <row r="11" spans="1:13" x14ac:dyDescent="0.3">
      <c r="B11" s="96" t="s">
        <v>110</v>
      </c>
      <c r="C11" s="97" t="s">
        <v>111</v>
      </c>
      <c r="D11" s="224">
        <v>3</v>
      </c>
      <c r="E11" s="224"/>
      <c r="F11" s="224"/>
      <c r="G11" s="88">
        <v>4</v>
      </c>
      <c r="H11" s="89">
        <v>5</v>
      </c>
    </row>
    <row r="12" spans="1:13" ht="28.5" customHeight="1" x14ac:dyDescent="0.3">
      <c r="B12" s="230" t="s">
        <v>114</v>
      </c>
      <c r="C12" s="229"/>
      <c r="D12" s="229"/>
      <c r="E12" s="229"/>
      <c r="F12" s="229"/>
      <c r="G12" s="229"/>
      <c r="H12" s="111">
        <f>+H13</f>
        <v>63177</v>
      </c>
    </row>
    <row r="13" spans="1:13" x14ac:dyDescent="0.3">
      <c r="B13" s="95">
        <v>1088</v>
      </c>
      <c r="C13" s="229" t="s">
        <v>112</v>
      </c>
      <c r="D13" s="229"/>
      <c r="E13" s="229"/>
      <c r="F13" s="229"/>
      <c r="G13" s="90"/>
      <c r="H13" s="111">
        <f>+H14+H16+H18</f>
        <v>63177</v>
      </c>
    </row>
    <row r="14" spans="1:13" ht="42.75" x14ac:dyDescent="0.3">
      <c r="B14" s="225"/>
      <c r="C14" s="94">
        <v>12005</v>
      </c>
      <c r="D14" s="227" t="s">
        <v>129</v>
      </c>
      <c r="E14" s="228"/>
      <c r="F14" s="228"/>
      <c r="G14" s="126" t="s">
        <v>113</v>
      </c>
      <c r="H14" s="111">
        <f>+H15</f>
        <v>-76373</v>
      </c>
    </row>
    <row r="15" spans="1:13" ht="41.25" thickBot="1" x14ac:dyDescent="0.35">
      <c r="B15" s="226"/>
      <c r="C15" s="86"/>
      <c r="D15" s="87"/>
      <c r="E15" s="87"/>
      <c r="F15" s="87"/>
      <c r="G15" s="127" t="s">
        <v>130</v>
      </c>
      <c r="H15" s="112">
        <f>+'1'!F32</f>
        <v>-76373</v>
      </c>
    </row>
    <row r="16" spans="1:13" ht="42.75" x14ac:dyDescent="0.3">
      <c r="B16" s="225"/>
      <c r="C16" s="151">
        <v>12018</v>
      </c>
      <c r="D16" s="227" t="str">
        <f>+'1'!C45</f>
        <v>Ադրբեջանի կողմից 2016 և 2020 թվականներին սանձազերծված ռազմական գործողություններին մասնակցած գործազուրկ անձանց մասնագիտական ուսուցման կազմակերպման և զբաղվածության ապահովում</v>
      </c>
      <c r="E16" s="228"/>
      <c r="F16" s="228"/>
      <c r="G16" s="126" t="s">
        <v>113</v>
      </c>
      <c r="H16" s="111">
        <f>+H17</f>
        <v>132800</v>
      </c>
    </row>
    <row r="17" spans="2:8" ht="27.75" thickBot="1" x14ac:dyDescent="0.35">
      <c r="B17" s="226"/>
      <c r="C17" s="86"/>
      <c r="D17" s="87"/>
      <c r="E17" s="87"/>
      <c r="F17" s="87"/>
      <c r="G17" s="127" t="s">
        <v>153</v>
      </c>
      <c r="H17" s="112">
        <f>+'2'!I66</f>
        <v>132800</v>
      </c>
    </row>
    <row r="18" spans="2:8" ht="42.75" x14ac:dyDescent="0.3">
      <c r="B18" s="225"/>
      <c r="C18" s="151">
        <v>12020</v>
      </c>
      <c r="D18" s="227" t="str">
        <f>+'2'!F49</f>
        <v>Գործազուրկների զբաղվածության ապահովում</v>
      </c>
      <c r="E18" s="228"/>
      <c r="F18" s="228"/>
      <c r="G18" s="126" t="s">
        <v>113</v>
      </c>
      <c r="H18" s="111">
        <f>+H19</f>
        <v>6750</v>
      </c>
    </row>
    <row r="19" spans="2:8" ht="27.75" thickBot="1" x14ac:dyDescent="0.35">
      <c r="B19" s="226"/>
      <c r="C19" s="86"/>
      <c r="D19" s="87"/>
      <c r="E19" s="87"/>
      <c r="F19" s="87"/>
      <c r="G19" s="127" t="s">
        <v>153</v>
      </c>
      <c r="H19" s="112">
        <f>+'2'!I57</f>
        <v>6750</v>
      </c>
    </row>
  </sheetData>
  <mergeCells count="16">
    <mergeCell ref="B16:B17"/>
    <mergeCell ref="D16:F16"/>
    <mergeCell ref="B18:B19"/>
    <mergeCell ref="D18:F18"/>
    <mergeCell ref="D11:F11"/>
    <mergeCell ref="C13:F13"/>
    <mergeCell ref="D14:F14"/>
    <mergeCell ref="B12:G12"/>
    <mergeCell ref="B14:B15"/>
    <mergeCell ref="B6:H6"/>
    <mergeCell ref="B8:C8"/>
    <mergeCell ref="B9:B10"/>
    <mergeCell ref="C9:C10"/>
    <mergeCell ref="H9:H10"/>
    <mergeCell ref="G8:G10"/>
    <mergeCell ref="D8:F10"/>
  </mergeCells>
  <pageMargins left="0.7" right="0.7" top="0.75" bottom="0.75" header="0.3" footer="0.3"/>
  <pageSetup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0"/>
  <sheetViews>
    <sheetView view="pageBreakPreview" topLeftCell="A61" zoomScaleNormal="100" zoomScaleSheetLayoutView="100" workbookViewId="0">
      <selection activeCell="B65" sqref="B65"/>
    </sheetView>
  </sheetViews>
  <sheetFormatPr defaultRowHeight="17.25" x14ac:dyDescent="0.3"/>
  <cols>
    <col min="1" max="1" width="51.7109375" style="8" customWidth="1"/>
    <col min="2" max="2" width="73.28515625" style="8" customWidth="1"/>
    <col min="3" max="4" width="19" style="8" customWidth="1"/>
    <col min="5" max="5" width="20.140625" style="8" customWidth="1"/>
    <col min="6" max="6" width="9.140625" style="8"/>
    <col min="7" max="7" width="15.5703125" style="8" bestFit="1" customWidth="1"/>
    <col min="8" max="8" width="14.85546875" style="8" bestFit="1" customWidth="1"/>
    <col min="9" max="16384" width="9.140625" style="8"/>
  </cols>
  <sheetData>
    <row r="2" spans="1:5" x14ac:dyDescent="0.3">
      <c r="A2" s="7"/>
      <c r="B2" s="7"/>
      <c r="E2" s="7" t="s">
        <v>46</v>
      </c>
    </row>
    <row r="3" spans="1:5" x14ac:dyDescent="0.3">
      <c r="A3" s="7"/>
      <c r="B3" s="7"/>
      <c r="E3" s="7" t="s">
        <v>117</v>
      </c>
    </row>
    <row r="4" spans="1:5" x14ac:dyDescent="0.3">
      <c r="A4" s="7"/>
      <c r="B4" s="7"/>
      <c r="E4" s="7" t="s">
        <v>47</v>
      </c>
    </row>
    <row r="5" spans="1:5" x14ac:dyDescent="0.3">
      <c r="A5" s="7"/>
      <c r="B5" s="7"/>
    </row>
    <row r="6" spans="1:5" ht="58.5" customHeight="1" x14ac:dyDescent="0.3">
      <c r="A6" s="244" t="s">
        <v>150</v>
      </c>
      <c r="B6" s="244"/>
      <c r="C6" s="244"/>
      <c r="D6" s="244"/>
      <c r="E6" s="244"/>
    </row>
    <row r="7" spans="1:5" x14ac:dyDescent="0.3">
      <c r="A7" s="240" t="s">
        <v>48</v>
      </c>
      <c r="B7" s="240"/>
    </row>
    <row r="8" spans="1:5" x14ac:dyDescent="0.3">
      <c r="A8" s="241" t="s">
        <v>49</v>
      </c>
      <c r="B8" s="241"/>
    </row>
    <row r="10" spans="1:5" x14ac:dyDescent="0.3">
      <c r="A10" s="117" t="s">
        <v>50</v>
      </c>
      <c r="B10" s="9" t="s">
        <v>51</v>
      </c>
    </row>
    <row r="11" spans="1:5" x14ac:dyDescent="0.3">
      <c r="A11" s="137" t="s">
        <v>52</v>
      </c>
      <c r="B11" s="138" t="s">
        <v>53</v>
      </c>
    </row>
    <row r="12" spans="1:5" x14ac:dyDescent="0.3">
      <c r="A12" s="139"/>
      <c r="B12" s="140"/>
    </row>
    <row r="13" spans="1:5" x14ac:dyDescent="0.3">
      <c r="A13" s="246" t="s">
        <v>54</v>
      </c>
      <c r="B13" s="246"/>
    </row>
    <row r="14" spans="1:5" x14ac:dyDescent="0.3">
      <c r="A14" s="15"/>
      <c r="B14" s="15"/>
      <c r="C14" s="141"/>
      <c r="D14" s="141"/>
      <c r="E14" s="141"/>
    </row>
    <row r="15" spans="1:5" ht="76.5" customHeight="1" x14ac:dyDescent="0.3">
      <c r="A15" s="11" t="s">
        <v>55</v>
      </c>
      <c r="B15" s="2" t="s">
        <v>52</v>
      </c>
      <c r="C15" s="243" t="s">
        <v>99</v>
      </c>
      <c r="D15" s="243"/>
      <c r="E15" s="243"/>
    </row>
    <row r="16" spans="1:5" ht="34.5" x14ac:dyDescent="0.3">
      <c r="A16" s="11" t="s">
        <v>56</v>
      </c>
      <c r="B16" s="2" t="s">
        <v>131</v>
      </c>
      <c r="C16" s="65" t="s">
        <v>116</v>
      </c>
      <c r="D16" s="65" t="s">
        <v>69</v>
      </c>
      <c r="E16" s="65" t="s">
        <v>108</v>
      </c>
    </row>
    <row r="17" spans="1:5" ht="69" x14ac:dyDescent="0.3">
      <c r="A17" s="11" t="s">
        <v>57</v>
      </c>
      <c r="B17" s="2" t="s">
        <v>132</v>
      </c>
      <c r="C17" s="11"/>
      <c r="D17" s="11"/>
      <c r="E17" s="11"/>
    </row>
    <row r="18" spans="1:5" ht="69" x14ac:dyDescent="0.3">
      <c r="A18" s="11" t="s">
        <v>59</v>
      </c>
      <c r="B18" s="2" t="s">
        <v>133</v>
      </c>
      <c r="C18" s="11"/>
      <c r="D18" s="11"/>
      <c r="E18" s="11"/>
    </row>
    <row r="19" spans="1:5" x14ac:dyDescent="0.3">
      <c r="A19" s="11" t="s">
        <v>61</v>
      </c>
      <c r="B19" s="2" t="s">
        <v>70</v>
      </c>
      <c r="C19" s="11"/>
      <c r="D19" s="11"/>
      <c r="E19" s="11"/>
    </row>
    <row r="20" spans="1:5" ht="34.5" x14ac:dyDescent="0.3">
      <c r="A20" s="11" t="s">
        <v>134</v>
      </c>
      <c r="B20" s="2" t="s">
        <v>135</v>
      </c>
      <c r="C20" s="11"/>
      <c r="D20" s="11"/>
      <c r="E20" s="11"/>
    </row>
    <row r="21" spans="1:5" x14ac:dyDescent="0.3">
      <c r="A21" s="245" t="s">
        <v>65</v>
      </c>
      <c r="B21" s="245"/>
      <c r="C21" s="11"/>
      <c r="D21" s="11"/>
      <c r="E21" s="11"/>
    </row>
    <row r="22" spans="1:5" ht="17.25" customHeight="1" x14ac:dyDescent="0.3">
      <c r="A22" s="242" t="s">
        <v>136</v>
      </c>
      <c r="B22" s="242"/>
      <c r="C22" s="157">
        <v>-70</v>
      </c>
      <c r="D22" s="157">
        <v>-115</v>
      </c>
      <c r="E22" s="157">
        <v>-150</v>
      </c>
    </row>
    <row r="23" spans="1:5" x14ac:dyDescent="0.3">
      <c r="A23" s="232" t="s">
        <v>71</v>
      </c>
      <c r="B23" s="232"/>
      <c r="C23" s="133">
        <f>'1'!D20</f>
        <v>-14000</v>
      </c>
      <c r="D23" s="133">
        <f>'1'!E20</f>
        <v>-23000</v>
      </c>
      <c r="E23" s="133">
        <f>'1'!F20</f>
        <v>-30000</v>
      </c>
    </row>
    <row r="25" spans="1:5" ht="72.75" customHeight="1" x14ac:dyDescent="0.3">
      <c r="A25" s="11" t="s">
        <v>55</v>
      </c>
      <c r="B25" s="2" t="s">
        <v>52</v>
      </c>
      <c r="C25" s="243" t="s">
        <v>99</v>
      </c>
      <c r="D25" s="243"/>
      <c r="E25" s="243"/>
    </row>
    <row r="26" spans="1:5" ht="34.5" x14ac:dyDescent="0.3">
      <c r="A26" s="11" t="s">
        <v>56</v>
      </c>
      <c r="B26" s="2" t="s">
        <v>72</v>
      </c>
      <c r="C26" s="65" t="s">
        <v>116</v>
      </c>
      <c r="D26" s="65" t="s">
        <v>69</v>
      </c>
      <c r="E26" s="65" t="s">
        <v>108</v>
      </c>
    </row>
    <row r="27" spans="1:5" ht="51.75" x14ac:dyDescent="0.3">
      <c r="A27" s="11" t="s">
        <v>57</v>
      </c>
      <c r="B27" s="2" t="s">
        <v>58</v>
      </c>
      <c r="C27" s="11"/>
      <c r="D27" s="11"/>
      <c r="E27" s="11"/>
    </row>
    <row r="28" spans="1:5" ht="86.25" x14ac:dyDescent="0.3">
      <c r="A28" s="11" t="s">
        <v>59</v>
      </c>
      <c r="B28" s="2" t="s">
        <v>60</v>
      </c>
      <c r="C28" s="11"/>
      <c r="D28" s="11"/>
      <c r="E28" s="11"/>
    </row>
    <row r="29" spans="1:5" x14ac:dyDescent="0.3">
      <c r="A29" s="11" t="s">
        <v>61</v>
      </c>
      <c r="B29" s="2" t="s">
        <v>62</v>
      </c>
      <c r="C29" s="11"/>
      <c r="D29" s="11"/>
      <c r="E29" s="11"/>
    </row>
    <row r="30" spans="1:5" ht="51.75" x14ac:dyDescent="0.3">
      <c r="A30" s="11" t="s">
        <v>63</v>
      </c>
      <c r="B30" s="2" t="s">
        <v>64</v>
      </c>
      <c r="C30" s="11"/>
      <c r="D30" s="11"/>
      <c r="E30" s="11"/>
    </row>
    <row r="31" spans="1:5" x14ac:dyDescent="0.3">
      <c r="A31" s="245" t="s">
        <v>65</v>
      </c>
      <c r="B31" s="245"/>
      <c r="C31" s="11"/>
      <c r="D31" s="11"/>
      <c r="E31" s="11"/>
    </row>
    <row r="32" spans="1:5" x14ac:dyDescent="0.3">
      <c r="A32" s="242" t="s">
        <v>73</v>
      </c>
      <c r="B32" s="242"/>
      <c r="C32" s="179">
        <v>-1</v>
      </c>
      <c r="D32" s="179">
        <v>-56</v>
      </c>
      <c r="E32" s="179">
        <v>-74</v>
      </c>
    </row>
    <row r="33" spans="1:7" x14ac:dyDescent="0.3">
      <c r="A33" s="176" t="s">
        <v>177</v>
      </c>
      <c r="B33" s="176"/>
      <c r="C33" s="179">
        <v>-7</v>
      </c>
      <c r="D33" s="179">
        <v>-12</v>
      </c>
      <c r="E33" s="179">
        <v>-17</v>
      </c>
    </row>
    <row r="34" spans="1:7" x14ac:dyDescent="0.3">
      <c r="A34" s="232" t="s">
        <v>71</v>
      </c>
      <c r="B34" s="232"/>
      <c r="C34" s="133">
        <f>'1'!D26</f>
        <v>-1800</v>
      </c>
      <c r="D34" s="133">
        <f>'1'!E26</f>
        <v>-82358.3</v>
      </c>
      <c r="E34" s="133">
        <f>'1'!F26</f>
        <v>-100114.5</v>
      </c>
    </row>
    <row r="36" spans="1:7" ht="55.5" customHeight="1" x14ac:dyDescent="0.3">
      <c r="A36" s="11" t="s">
        <v>55</v>
      </c>
      <c r="B36" s="2" t="s">
        <v>52</v>
      </c>
      <c r="C36" s="243" t="s">
        <v>99</v>
      </c>
      <c r="D36" s="243"/>
      <c r="E36" s="243"/>
    </row>
    <row r="37" spans="1:7" ht="34.5" x14ac:dyDescent="0.3">
      <c r="A37" s="11" t="s">
        <v>56</v>
      </c>
      <c r="B37" s="2" t="s">
        <v>137</v>
      </c>
      <c r="C37" s="65" t="s">
        <v>116</v>
      </c>
      <c r="D37" s="65" t="s">
        <v>69</v>
      </c>
      <c r="E37" s="65" t="s">
        <v>108</v>
      </c>
    </row>
    <row r="38" spans="1:7" ht="57" customHeight="1" x14ac:dyDescent="0.3">
      <c r="A38" s="11" t="s">
        <v>57</v>
      </c>
      <c r="B38" s="2" t="s">
        <v>138</v>
      </c>
      <c r="C38" s="11"/>
      <c r="D38" s="11"/>
      <c r="E38" s="11"/>
    </row>
    <row r="39" spans="1:7" ht="98.25" customHeight="1" x14ac:dyDescent="0.3">
      <c r="A39" s="11" t="s">
        <v>59</v>
      </c>
      <c r="B39" s="2" t="s">
        <v>139</v>
      </c>
      <c r="C39" s="11"/>
      <c r="D39" s="11"/>
      <c r="E39" s="11"/>
    </row>
    <row r="40" spans="1:7" ht="23.25" customHeight="1" x14ac:dyDescent="0.3">
      <c r="A40" s="11" t="s">
        <v>61</v>
      </c>
      <c r="B40" s="2" t="s">
        <v>62</v>
      </c>
      <c r="C40" s="11"/>
      <c r="D40" s="11"/>
      <c r="E40" s="11"/>
    </row>
    <row r="41" spans="1:7" ht="34.5" x14ac:dyDescent="0.3">
      <c r="A41" s="11" t="s">
        <v>63</v>
      </c>
      <c r="B41" s="2" t="s">
        <v>140</v>
      </c>
      <c r="C41" s="11"/>
      <c r="D41" s="11"/>
      <c r="E41" s="11"/>
    </row>
    <row r="42" spans="1:7" ht="23.25" customHeight="1" x14ac:dyDescent="0.3">
      <c r="A42" s="245" t="s">
        <v>65</v>
      </c>
      <c r="B42" s="245"/>
      <c r="C42" s="11"/>
      <c r="D42" s="11"/>
      <c r="E42" s="11"/>
    </row>
    <row r="43" spans="1:7" ht="38.25" customHeight="1" x14ac:dyDescent="0.3">
      <c r="A43" s="242" t="s">
        <v>141</v>
      </c>
      <c r="B43" s="242"/>
      <c r="C43" s="157">
        <v>-375</v>
      </c>
      <c r="D43" s="179">
        <v>-674</v>
      </c>
      <c r="E43" s="179">
        <v>-1040</v>
      </c>
    </row>
    <row r="44" spans="1:7" ht="25.5" customHeight="1" x14ac:dyDescent="0.3">
      <c r="A44" s="178" t="s">
        <v>178</v>
      </c>
      <c r="B44" s="176"/>
      <c r="C44" s="179">
        <v>-48</v>
      </c>
      <c r="D44" s="179">
        <v>-96</v>
      </c>
      <c r="E44" s="179">
        <v>-140</v>
      </c>
    </row>
    <row r="45" spans="1:7" x14ac:dyDescent="0.3">
      <c r="A45" s="232" t="s">
        <v>71</v>
      </c>
      <c r="B45" s="232"/>
      <c r="C45" s="133"/>
      <c r="D45" s="133">
        <f>'1'!E32</f>
        <v>-24841.7</v>
      </c>
      <c r="E45" s="133">
        <f>'1'!F32</f>
        <v>-76373</v>
      </c>
      <c r="G45" s="194"/>
    </row>
    <row r="46" spans="1:7" x14ac:dyDescent="0.3">
      <c r="A46" s="135"/>
      <c r="B46" s="136"/>
      <c r="C46" s="134"/>
      <c r="D46" s="134"/>
      <c r="E46" s="134"/>
    </row>
    <row r="47" spans="1:7" ht="42" customHeight="1" x14ac:dyDescent="0.3">
      <c r="A47" s="11" t="s">
        <v>55</v>
      </c>
      <c r="B47" s="2" t="s">
        <v>52</v>
      </c>
      <c r="C47" s="243" t="s">
        <v>100</v>
      </c>
      <c r="D47" s="243"/>
      <c r="E47" s="243"/>
    </row>
    <row r="48" spans="1:7" ht="34.5" x14ac:dyDescent="0.3">
      <c r="A48" s="11" t="s">
        <v>56</v>
      </c>
      <c r="B48" s="2">
        <v>12018</v>
      </c>
      <c r="C48" s="65" t="s">
        <v>116</v>
      </c>
      <c r="D48" s="65" t="s">
        <v>69</v>
      </c>
      <c r="E48" s="65" t="s">
        <v>108</v>
      </c>
    </row>
    <row r="49" spans="1:8" ht="78" customHeight="1" x14ac:dyDescent="0.3">
      <c r="A49" s="11" t="s">
        <v>57</v>
      </c>
      <c r="B49" s="2" t="str">
        <f>'1'!C45</f>
        <v>Ադրբեջանի կողմից 2016 և 2020 թվականներին սանձազերծված ռազմական գործողություններին մասնակցած գործազուրկ անձանց մասնագիտական ուսուցման կազմակերպման և զբաղվածության ապահովում</v>
      </c>
      <c r="C49" s="11"/>
      <c r="D49" s="11"/>
      <c r="E49" s="11"/>
    </row>
    <row r="50" spans="1:8" ht="35.25" customHeight="1" x14ac:dyDescent="0.3">
      <c r="A50" s="11" t="s">
        <v>59</v>
      </c>
      <c r="B50" s="2" t="str">
        <f>'1'!C47</f>
        <v>Զբաղվածության ապահովում Ադրբեջանի կողմից 2016 և 2020 թվականներին սանձազերծված ռազմական գործողություններին մասնակցած գործազուրկ անձանց համար</v>
      </c>
      <c r="C50" s="11"/>
      <c r="D50" s="11"/>
      <c r="E50" s="11"/>
      <c r="H50" s="194"/>
    </row>
    <row r="51" spans="1:8" x14ac:dyDescent="0.3">
      <c r="A51" s="11" t="s">
        <v>61</v>
      </c>
      <c r="B51" s="2" t="s">
        <v>62</v>
      </c>
      <c r="C51" s="11"/>
      <c r="D51" s="11"/>
      <c r="E51" s="11"/>
    </row>
    <row r="52" spans="1:8" ht="51.75" x14ac:dyDescent="0.3">
      <c r="A52" s="11" t="s">
        <v>63</v>
      </c>
      <c r="B52" s="2" t="s">
        <v>180</v>
      </c>
      <c r="C52" s="11"/>
      <c r="D52" s="11"/>
      <c r="E52" s="11"/>
    </row>
    <row r="53" spans="1:8" x14ac:dyDescent="0.3">
      <c r="A53" s="245" t="s">
        <v>65</v>
      </c>
      <c r="B53" s="245"/>
      <c r="C53" s="11"/>
      <c r="D53" s="11"/>
      <c r="E53" s="11"/>
    </row>
    <row r="54" spans="1:8" ht="32.25" customHeight="1" x14ac:dyDescent="0.3">
      <c r="A54" s="233" t="s">
        <v>152</v>
      </c>
      <c r="B54" s="233"/>
      <c r="C54" s="142">
        <f>C55+C56+C57</f>
        <v>82</v>
      </c>
      <c r="D54" s="142">
        <f t="shared" ref="D54:E54" si="0">D55+D56+D57</f>
        <v>402</v>
      </c>
      <c r="E54" s="142">
        <f t="shared" si="0"/>
        <v>500</v>
      </c>
    </row>
    <row r="55" spans="1:8" x14ac:dyDescent="0.3">
      <c r="A55" s="233" t="s">
        <v>147</v>
      </c>
      <c r="B55" s="233"/>
      <c r="C55" s="142">
        <v>32</v>
      </c>
      <c r="D55" s="142">
        <v>132</v>
      </c>
      <c r="E55" s="142">
        <v>153</v>
      </c>
    </row>
    <row r="56" spans="1:8" x14ac:dyDescent="0.3">
      <c r="A56" s="233" t="s">
        <v>148</v>
      </c>
      <c r="B56" s="233"/>
      <c r="C56" s="142">
        <v>10</v>
      </c>
      <c r="D56" s="142">
        <v>60</v>
      </c>
      <c r="E56" s="142">
        <v>67</v>
      </c>
    </row>
    <row r="57" spans="1:8" x14ac:dyDescent="0.3">
      <c r="A57" s="233" t="s">
        <v>149</v>
      </c>
      <c r="B57" s="233"/>
      <c r="C57" s="142">
        <v>40</v>
      </c>
      <c r="D57" s="142">
        <v>210</v>
      </c>
      <c r="E57" s="142">
        <v>280</v>
      </c>
    </row>
    <row r="58" spans="1:8" x14ac:dyDescent="0.3">
      <c r="A58" s="232" t="s">
        <v>71</v>
      </c>
      <c r="B58" s="232"/>
      <c r="C58" s="133">
        <f>'1'!D44</f>
        <v>15800</v>
      </c>
      <c r="D58" s="133">
        <f>'1'!E44</f>
        <v>130200</v>
      </c>
      <c r="E58" s="133">
        <f>'1'!F44</f>
        <v>199737.5</v>
      </c>
      <c r="G58" s="194"/>
      <c r="H58" s="194"/>
    </row>
    <row r="59" spans="1:8" x14ac:dyDescent="0.3">
      <c r="A59" s="136"/>
      <c r="B59" s="136"/>
      <c r="C59" s="134"/>
      <c r="D59" s="134"/>
      <c r="E59" s="134"/>
    </row>
    <row r="60" spans="1:8" ht="43.5" customHeight="1" x14ac:dyDescent="0.3">
      <c r="A60" s="146" t="s">
        <v>55</v>
      </c>
      <c r="B60" s="147" t="s">
        <v>52</v>
      </c>
      <c r="C60" s="235" t="s">
        <v>100</v>
      </c>
      <c r="D60" s="235"/>
      <c r="E60" s="235"/>
    </row>
    <row r="61" spans="1:8" ht="34.5" x14ac:dyDescent="0.3">
      <c r="A61" s="146" t="s">
        <v>56</v>
      </c>
      <c r="B61" s="150">
        <v>12020</v>
      </c>
      <c r="C61" s="50" t="s">
        <v>116</v>
      </c>
      <c r="D61" s="50" t="s">
        <v>69</v>
      </c>
      <c r="E61" s="50" t="s">
        <v>108</v>
      </c>
    </row>
    <row r="62" spans="1:8" x14ac:dyDescent="0.3">
      <c r="A62" s="146" t="s">
        <v>57</v>
      </c>
      <c r="B62" s="147" t="str">
        <f>'1'!C39</f>
        <v>Գործազուրկների զբաղվածության ապահովում</v>
      </c>
      <c r="C62" s="148"/>
      <c r="D62" s="148"/>
      <c r="E62" s="148"/>
    </row>
    <row r="63" spans="1:8" ht="172.5" x14ac:dyDescent="0.3">
      <c r="A63" s="146" t="s">
        <v>59</v>
      </c>
      <c r="B63" s="147" t="str">
        <f>'1'!C41</f>
        <v xml:space="preserve">Միջոցառման շրջանակում՝ ՄՍԾ-ի տարածքային կենտրոնում հաշվառված և վերջին երեք ամսվա ընթացքում անընդմեջ գործազուրկի կարգավիճակ ունեցող, 35 տարեկանից բարձր տարիքի յուրաքանչյուր գործազուրկի՝ առնվազն մեկ տարի ժամկետով աշխատանքի տեղավորման դեպքում՝ գործատուին տրամադրվում է միանվագ փոխհատուցում 250 000 դրամի չափով , նպաստառու ընտանիքի գործազուրկ անձի աշխատանքի տեղավորման դեպքում՝ 350 000 դրամի չափով։
</v>
      </c>
      <c r="C63" s="148"/>
      <c r="D63" s="148"/>
      <c r="E63" s="148"/>
    </row>
    <row r="64" spans="1:8" x14ac:dyDescent="0.3">
      <c r="A64" s="146" t="s">
        <v>61</v>
      </c>
      <c r="B64" s="147" t="s">
        <v>62</v>
      </c>
      <c r="C64" s="148"/>
      <c r="D64" s="148"/>
      <c r="E64" s="148"/>
    </row>
    <row r="65" spans="1:5" ht="51.75" x14ac:dyDescent="0.3">
      <c r="A65" s="146" t="s">
        <v>63</v>
      </c>
      <c r="B65" s="147" t="s">
        <v>181</v>
      </c>
      <c r="C65" s="148"/>
      <c r="D65" s="148"/>
      <c r="E65" s="148"/>
    </row>
    <row r="66" spans="1:5" x14ac:dyDescent="0.3">
      <c r="A66" s="238" t="s">
        <v>65</v>
      </c>
      <c r="B66" s="238"/>
      <c r="C66" s="148"/>
      <c r="D66" s="148"/>
      <c r="E66" s="148"/>
    </row>
    <row r="67" spans="1:5" ht="35.25" customHeight="1" x14ac:dyDescent="0.3">
      <c r="A67" s="234" t="s">
        <v>143</v>
      </c>
      <c r="B67" s="234"/>
      <c r="C67" s="202"/>
      <c r="D67" s="202"/>
      <c r="E67" s="142">
        <f t="shared" ref="E67" si="1">E68+E69</f>
        <v>23</v>
      </c>
    </row>
    <row r="68" spans="1:5" x14ac:dyDescent="0.3">
      <c r="A68" s="234" t="s">
        <v>144</v>
      </c>
      <c r="B68" s="234"/>
      <c r="C68" s="202"/>
      <c r="D68" s="202"/>
      <c r="E68" s="142">
        <v>13</v>
      </c>
    </row>
    <row r="69" spans="1:5" x14ac:dyDescent="0.3">
      <c r="A69" s="234" t="s">
        <v>145</v>
      </c>
      <c r="B69" s="234"/>
      <c r="C69" s="202"/>
      <c r="D69" s="202"/>
      <c r="E69" s="142">
        <v>10</v>
      </c>
    </row>
    <row r="70" spans="1:5" x14ac:dyDescent="0.3">
      <c r="A70" s="238" t="s">
        <v>71</v>
      </c>
      <c r="B70" s="238"/>
      <c r="C70" s="202"/>
      <c r="D70" s="202"/>
      <c r="E70" s="133">
        <f>'1'!F38</f>
        <v>6750</v>
      </c>
    </row>
    <row r="71" spans="1:5" x14ac:dyDescent="0.3">
      <c r="A71" s="66"/>
      <c r="B71" s="67"/>
    </row>
    <row r="72" spans="1:5" x14ac:dyDescent="0.3">
      <c r="A72" s="240" t="s">
        <v>175</v>
      </c>
      <c r="B72" s="240"/>
    </row>
    <row r="73" spans="1:5" x14ac:dyDescent="0.3">
      <c r="A73" s="241" t="s">
        <v>49</v>
      </c>
      <c r="B73" s="241"/>
    </row>
    <row r="74" spans="1:5" s="45" customFormat="1" x14ac:dyDescent="0.3">
      <c r="A74" s="144" t="s">
        <v>50</v>
      </c>
      <c r="B74" s="145" t="s">
        <v>51</v>
      </c>
    </row>
    <row r="75" spans="1:5" s="45" customFormat="1" x14ac:dyDescent="0.3">
      <c r="A75" s="118">
        <v>1139</v>
      </c>
      <c r="B75" s="36" t="str">
        <f>+'2'!F76</f>
        <v>ՀՀ կառավարության պահուստային ֆոնդ</v>
      </c>
    </row>
    <row r="76" spans="1:5" s="45" customFormat="1" x14ac:dyDescent="0.3">
      <c r="A76" s="236" t="s">
        <v>54</v>
      </c>
      <c r="B76" s="237"/>
    </row>
    <row r="77" spans="1:5" s="45" customFormat="1" x14ac:dyDescent="0.3">
      <c r="A77" s="68"/>
      <c r="B77" s="64"/>
    </row>
    <row r="78" spans="1:5" s="45" customFormat="1" ht="48.75" customHeight="1" x14ac:dyDescent="0.3">
      <c r="A78" s="119" t="s">
        <v>55</v>
      </c>
      <c r="B78" s="119">
        <f>SUM(A75)</f>
        <v>1139</v>
      </c>
      <c r="C78" s="231" t="s">
        <v>101</v>
      </c>
      <c r="D78" s="231"/>
      <c r="E78" s="231"/>
    </row>
    <row r="79" spans="1:5" s="45" customFormat="1" ht="34.5" x14ac:dyDescent="0.3">
      <c r="A79" s="119" t="s">
        <v>56</v>
      </c>
      <c r="B79" s="119">
        <v>11001</v>
      </c>
      <c r="C79" s="65" t="s">
        <v>116</v>
      </c>
      <c r="D79" s="65" t="s">
        <v>69</v>
      </c>
      <c r="E79" s="65" t="s">
        <v>108</v>
      </c>
    </row>
    <row r="80" spans="1:5" s="45" customFormat="1" x14ac:dyDescent="0.3">
      <c r="A80" s="119" t="s">
        <v>57</v>
      </c>
      <c r="B80" s="119" t="s">
        <v>103</v>
      </c>
      <c r="C80" s="119"/>
      <c r="D80" s="119"/>
      <c r="E80" s="119"/>
    </row>
    <row r="81" spans="1:5" s="45" customFormat="1" ht="69" x14ac:dyDescent="0.3">
      <c r="A81" s="119" t="s">
        <v>59</v>
      </c>
      <c r="B81" s="119" t="s">
        <v>104</v>
      </c>
      <c r="C81" s="119"/>
      <c r="D81" s="119"/>
      <c r="E81" s="119"/>
    </row>
    <row r="82" spans="1:5" s="45" customFormat="1" x14ac:dyDescent="0.3">
      <c r="A82" s="119" t="s">
        <v>61</v>
      </c>
      <c r="B82" s="119" t="s">
        <v>70</v>
      </c>
      <c r="C82" s="119"/>
      <c r="D82" s="119"/>
      <c r="E82" s="149"/>
    </row>
    <row r="83" spans="1:5" s="45" customFormat="1" x14ac:dyDescent="0.3">
      <c r="A83" s="239" t="s">
        <v>71</v>
      </c>
      <c r="B83" s="239"/>
      <c r="C83" s="202">
        <f>+'2'!G85</f>
        <v>0</v>
      </c>
      <c r="D83" s="202">
        <f>+'2'!H85</f>
        <v>0</v>
      </c>
      <c r="E83" s="193">
        <f>+'2'!I85</f>
        <v>6750</v>
      </c>
    </row>
    <row r="84" spans="1:5" s="45" customFormat="1" x14ac:dyDescent="0.3">
      <c r="A84" s="70"/>
      <c r="B84" s="63"/>
      <c r="C84" s="63"/>
    </row>
    <row r="85" spans="1:5" s="45" customFormat="1" ht="52.5" customHeight="1" x14ac:dyDescent="0.3">
      <c r="A85" s="119" t="s">
        <v>55</v>
      </c>
      <c r="B85" s="119">
        <v>1139</v>
      </c>
      <c r="C85" s="231" t="s">
        <v>102</v>
      </c>
      <c r="D85" s="231"/>
      <c r="E85" s="231"/>
    </row>
    <row r="86" spans="1:5" s="45" customFormat="1" x14ac:dyDescent="0.3">
      <c r="A86" s="119" t="s">
        <v>56</v>
      </c>
      <c r="B86" s="119">
        <v>11001</v>
      </c>
      <c r="C86" s="65"/>
      <c r="D86" s="65"/>
      <c r="E86" s="65"/>
    </row>
    <row r="87" spans="1:5" s="45" customFormat="1" x14ac:dyDescent="0.3">
      <c r="A87" s="119" t="s">
        <v>57</v>
      </c>
      <c r="B87" s="119" t="s">
        <v>103</v>
      </c>
      <c r="C87" s="119"/>
      <c r="D87" s="119"/>
      <c r="E87" s="119"/>
    </row>
    <row r="88" spans="1:5" s="45" customFormat="1" ht="69" x14ac:dyDescent="0.3">
      <c r="A88" s="119" t="s">
        <v>59</v>
      </c>
      <c r="B88" s="119" t="s">
        <v>104</v>
      </c>
      <c r="C88" s="119"/>
      <c r="D88" s="119"/>
      <c r="E88" s="119"/>
    </row>
    <row r="89" spans="1:5" s="45" customFormat="1" x14ac:dyDescent="0.3">
      <c r="A89" s="119" t="s">
        <v>61</v>
      </c>
      <c r="B89" s="119" t="s">
        <v>70</v>
      </c>
      <c r="C89" s="119"/>
      <c r="D89" s="119"/>
      <c r="E89" s="149"/>
    </row>
    <row r="90" spans="1:5" s="45" customFormat="1" x14ac:dyDescent="0.3">
      <c r="A90" s="239" t="s">
        <v>71</v>
      </c>
      <c r="B90" s="239"/>
      <c r="C90" s="202">
        <f>+'2'!G93</f>
        <v>0</v>
      </c>
      <c r="D90" s="202">
        <f>+'2'!H93</f>
        <v>0</v>
      </c>
      <c r="E90" s="113">
        <f>+'2'!I93</f>
        <v>-6750</v>
      </c>
    </row>
  </sheetData>
  <mergeCells count="36">
    <mergeCell ref="C36:E36"/>
    <mergeCell ref="A6:E6"/>
    <mergeCell ref="A23:B23"/>
    <mergeCell ref="A58:B58"/>
    <mergeCell ref="C15:E15"/>
    <mergeCell ref="C25:E25"/>
    <mergeCell ref="A22:B22"/>
    <mergeCell ref="C47:E47"/>
    <mergeCell ref="A53:B53"/>
    <mergeCell ref="A31:B31"/>
    <mergeCell ref="A21:B21"/>
    <mergeCell ref="A34:B34"/>
    <mergeCell ref="A42:B42"/>
    <mergeCell ref="A32:B32"/>
    <mergeCell ref="A13:B13"/>
    <mergeCell ref="A7:B7"/>
    <mergeCell ref="A8:B8"/>
    <mergeCell ref="A73:B73"/>
    <mergeCell ref="A43:B43"/>
    <mergeCell ref="A70:B70"/>
    <mergeCell ref="A90:B90"/>
    <mergeCell ref="C85:E85"/>
    <mergeCell ref="A45:B45"/>
    <mergeCell ref="A54:B54"/>
    <mergeCell ref="A55:B55"/>
    <mergeCell ref="A56:B56"/>
    <mergeCell ref="A67:B67"/>
    <mergeCell ref="C60:E60"/>
    <mergeCell ref="A57:B57"/>
    <mergeCell ref="A68:B68"/>
    <mergeCell ref="A69:B69"/>
    <mergeCell ref="A76:B76"/>
    <mergeCell ref="A66:B66"/>
    <mergeCell ref="C78:E78"/>
    <mergeCell ref="A83:B83"/>
    <mergeCell ref="A72:B72"/>
  </mergeCells>
  <pageMargins left="0.2" right="0" top="0.25" bottom="0.25" header="0.3" footer="0.3"/>
  <pageSetup paperSize="9" scale="53" fitToHeight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0"/>
  <sheetViews>
    <sheetView view="pageBreakPreview" topLeftCell="A46" zoomScaleNormal="100" zoomScaleSheetLayoutView="100" workbookViewId="0">
      <selection activeCell="B63" sqref="B63"/>
    </sheetView>
  </sheetViews>
  <sheetFormatPr defaultRowHeight="17.25" x14ac:dyDescent="0.3"/>
  <cols>
    <col min="1" max="1" width="51.7109375" style="8" customWidth="1"/>
    <col min="2" max="2" width="73.28515625" style="8" customWidth="1"/>
    <col min="3" max="4" width="19" style="8" customWidth="1"/>
    <col min="5" max="5" width="20.140625" style="8" customWidth="1"/>
    <col min="6" max="7" width="9.140625" style="8"/>
    <col min="8" max="8" width="12.42578125" style="8" bestFit="1" customWidth="1"/>
    <col min="9" max="16384" width="9.140625" style="8"/>
  </cols>
  <sheetData>
    <row r="2" spans="1:8" x14ac:dyDescent="0.3">
      <c r="A2" s="7"/>
      <c r="B2" s="7"/>
      <c r="E2" s="7" t="s">
        <v>105</v>
      </c>
    </row>
    <row r="3" spans="1:8" x14ac:dyDescent="0.3">
      <c r="A3" s="7"/>
      <c r="B3" s="7"/>
      <c r="E3" s="7" t="s">
        <v>117</v>
      </c>
    </row>
    <row r="4" spans="1:8" x14ac:dyDescent="0.3">
      <c r="A4" s="7"/>
      <c r="B4" s="7"/>
      <c r="E4" s="7" t="s">
        <v>47</v>
      </c>
    </row>
    <row r="5" spans="1:8" x14ac:dyDescent="0.3">
      <c r="A5" s="7"/>
      <c r="B5" s="7"/>
    </row>
    <row r="6" spans="1:8" ht="58.5" customHeight="1" x14ac:dyDescent="0.3">
      <c r="A6" s="244" t="s">
        <v>151</v>
      </c>
      <c r="B6" s="244"/>
      <c r="C6" s="244"/>
      <c r="D6" s="244"/>
      <c r="E6" s="244"/>
    </row>
    <row r="7" spans="1:8" ht="17.25" customHeight="1" x14ac:dyDescent="0.3">
      <c r="A7" s="240" t="s">
        <v>74</v>
      </c>
      <c r="B7" s="240"/>
      <c r="C7" s="240"/>
      <c r="D7" s="240"/>
      <c r="E7" s="240"/>
    </row>
    <row r="8" spans="1:8" x14ac:dyDescent="0.3">
      <c r="A8" s="241" t="s">
        <v>49</v>
      </c>
      <c r="B8" s="241"/>
    </row>
    <row r="10" spans="1:8" x14ac:dyDescent="0.3">
      <c r="A10" s="117" t="s">
        <v>50</v>
      </c>
      <c r="B10" s="9" t="s">
        <v>51</v>
      </c>
    </row>
    <row r="11" spans="1:8" x14ac:dyDescent="0.3">
      <c r="A11" s="137" t="s">
        <v>52</v>
      </c>
      <c r="B11" s="138" t="s">
        <v>53</v>
      </c>
    </row>
    <row r="12" spans="1:8" x14ac:dyDescent="0.3">
      <c r="A12" s="139"/>
      <c r="B12" s="140"/>
    </row>
    <row r="13" spans="1:8" x14ac:dyDescent="0.3">
      <c r="A13" s="246" t="s">
        <v>54</v>
      </c>
      <c r="B13" s="246"/>
    </row>
    <row r="14" spans="1:8" x14ac:dyDescent="0.3">
      <c r="A14" s="15"/>
      <c r="B14" s="15"/>
      <c r="C14" s="141"/>
      <c r="D14" s="141"/>
      <c r="E14" s="141"/>
    </row>
    <row r="15" spans="1:8" ht="76.5" customHeight="1" x14ac:dyDescent="0.3">
      <c r="A15" s="11" t="s">
        <v>55</v>
      </c>
      <c r="B15" s="2" t="s">
        <v>52</v>
      </c>
      <c r="C15" s="243" t="s">
        <v>99</v>
      </c>
      <c r="D15" s="243"/>
      <c r="E15" s="243"/>
    </row>
    <row r="16" spans="1:8" ht="34.5" x14ac:dyDescent="0.3">
      <c r="A16" s="11" t="s">
        <v>56</v>
      </c>
      <c r="B16" s="2" t="s">
        <v>131</v>
      </c>
      <c r="C16" s="65" t="s">
        <v>116</v>
      </c>
      <c r="D16" s="65" t="s">
        <v>69</v>
      </c>
      <c r="E16" s="65" t="s">
        <v>108</v>
      </c>
      <c r="H16" s="28"/>
    </row>
    <row r="17" spans="1:5" ht="69" x14ac:dyDescent="0.3">
      <c r="A17" s="11" t="s">
        <v>57</v>
      </c>
      <c r="B17" s="2" t="s">
        <v>132</v>
      </c>
      <c r="C17" s="11"/>
      <c r="D17" s="11"/>
      <c r="E17" s="11"/>
    </row>
    <row r="18" spans="1:5" ht="69" x14ac:dyDescent="0.3">
      <c r="A18" s="11" t="s">
        <v>59</v>
      </c>
      <c r="B18" s="2" t="s">
        <v>133</v>
      </c>
      <c r="C18" s="11"/>
      <c r="D18" s="11"/>
      <c r="E18" s="11"/>
    </row>
    <row r="19" spans="1:5" x14ac:dyDescent="0.3">
      <c r="A19" s="11" t="s">
        <v>61</v>
      </c>
      <c r="B19" s="2" t="s">
        <v>70</v>
      </c>
      <c r="C19" s="11"/>
      <c r="D19" s="11"/>
      <c r="E19" s="11"/>
    </row>
    <row r="20" spans="1:5" ht="34.5" x14ac:dyDescent="0.3">
      <c r="A20" s="11" t="s">
        <v>134</v>
      </c>
      <c r="B20" s="2" t="s">
        <v>135</v>
      </c>
      <c r="C20" s="11"/>
      <c r="D20" s="11"/>
      <c r="E20" s="11"/>
    </row>
    <row r="21" spans="1:5" x14ac:dyDescent="0.3">
      <c r="A21" s="245" t="s">
        <v>65</v>
      </c>
      <c r="B21" s="245"/>
      <c r="C21" s="11"/>
      <c r="D21" s="11"/>
      <c r="E21" s="11"/>
    </row>
    <row r="22" spans="1:5" ht="17.25" customHeight="1" x14ac:dyDescent="0.3">
      <c r="A22" s="242" t="s">
        <v>136</v>
      </c>
      <c r="B22" s="242"/>
      <c r="C22" s="157">
        <f>+'4'!C22</f>
        <v>-70</v>
      </c>
      <c r="D22" s="157">
        <f>+'4'!D22</f>
        <v>-115</v>
      </c>
      <c r="E22" s="157">
        <f>+'4'!E22</f>
        <v>-150</v>
      </c>
    </row>
    <row r="23" spans="1:5" x14ac:dyDescent="0.3">
      <c r="A23" s="232" t="s">
        <v>71</v>
      </c>
      <c r="B23" s="232"/>
      <c r="C23" s="133">
        <f>+'4'!C23</f>
        <v>-14000</v>
      </c>
      <c r="D23" s="133">
        <f>+'4'!D23</f>
        <v>-23000</v>
      </c>
      <c r="E23" s="133">
        <f>+'4'!E23</f>
        <v>-30000</v>
      </c>
    </row>
    <row r="25" spans="1:5" ht="72.75" customHeight="1" x14ac:dyDescent="0.3">
      <c r="A25" s="11" t="s">
        <v>55</v>
      </c>
      <c r="B25" s="2" t="s">
        <v>52</v>
      </c>
      <c r="C25" s="243" t="s">
        <v>99</v>
      </c>
      <c r="D25" s="243"/>
      <c r="E25" s="243"/>
    </row>
    <row r="26" spans="1:5" ht="34.5" x14ac:dyDescent="0.3">
      <c r="A26" s="11" t="s">
        <v>56</v>
      </c>
      <c r="B26" s="2" t="s">
        <v>72</v>
      </c>
      <c r="C26" s="65" t="s">
        <v>116</v>
      </c>
      <c r="D26" s="65" t="s">
        <v>69</v>
      </c>
      <c r="E26" s="65" t="s">
        <v>108</v>
      </c>
    </row>
    <row r="27" spans="1:5" ht="51.75" x14ac:dyDescent="0.3">
      <c r="A27" s="11" t="s">
        <v>57</v>
      </c>
      <c r="B27" s="2" t="s">
        <v>58</v>
      </c>
      <c r="C27" s="11"/>
      <c r="D27" s="11"/>
      <c r="E27" s="11"/>
    </row>
    <row r="28" spans="1:5" ht="86.25" x14ac:dyDescent="0.3">
      <c r="A28" s="11" t="s">
        <v>59</v>
      </c>
      <c r="B28" s="2" t="s">
        <v>60</v>
      </c>
      <c r="C28" s="11"/>
      <c r="D28" s="11"/>
      <c r="E28" s="11"/>
    </row>
    <row r="29" spans="1:5" x14ac:dyDescent="0.3">
      <c r="A29" s="11" t="s">
        <v>61</v>
      </c>
      <c r="B29" s="2" t="s">
        <v>62</v>
      </c>
      <c r="C29" s="11"/>
      <c r="D29" s="11"/>
      <c r="E29" s="11"/>
    </row>
    <row r="30" spans="1:5" ht="51.75" x14ac:dyDescent="0.3">
      <c r="A30" s="11" t="s">
        <v>63</v>
      </c>
      <c r="B30" s="2" t="s">
        <v>64</v>
      </c>
      <c r="C30" s="11"/>
      <c r="D30" s="11"/>
      <c r="E30" s="11"/>
    </row>
    <row r="31" spans="1:5" x14ac:dyDescent="0.3">
      <c r="A31" s="245" t="s">
        <v>65</v>
      </c>
      <c r="B31" s="245"/>
      <c r="C31" s="11"/>
      <c r="D31" s="11"/>
      <c r="E31" s="11"/>
    </row>
    <row r="32" spans="1:5" x14ac:dyDescent="0.3">
      <c r="A32" s="242" t="s">
        <v>73</v>
      </c>
      <c r="B32" s="242"/>
      <c r="C32" s="157">
        <f>+'4'!C32</f>
        <v>-1</v>
      </c>
      <c r="D32" s="157">
        <f>+'4'!D32</f>
        <v>-56</v>
      </c>
      <c r="E32" s="157">
        <f>+'4'!E32</f>
        <v>-74</v>
      </c>
    </row>
    <row r="33" spans="1:5" x14ac:dyDescent="0.3">
      <c r="A33" s="176" t="s">
        <v>177</v>
      </c>
      <c r="B33" s="176"/>
      <c r="C33" s="179">
        <f>'4'!C33</f>
        <v>-7</v>
      </c>
      <c r="D33" s="157">
        <f>+'4'!D33</f>
        <v>-12</v>
      </c>
      <c r="E33" s="157">
        <f>+'4'!E33</f>
        <v>-17</v>
      </c>
    </row>
    <row r="34" spans="1:5" x14ac:dyDescent="0.3">
      <c r="A34" s="232" t="s">
        <v>71</v>
      </c>
      <c r="B34" s="232"/>
      <c r="C34" s="133">
        <f>+'4'!C34</f>
        <v>-1800</v>
      </c>
      <c r="D34" s="133">
        <f>+'4'!D34</f>
        <v>-82358.3</v>
      </c>
      <c r="E34" s="133">
        <f>+'4'!E34</f>
        <v>-100114.5</v>
      </c>
    </row>
    <row r="36" spans="1:5" ht="55.5" customHeight="1" x14ac:dyDescent="0.3">
      <c r="A36" s="11" t="s">
        <v>55</v>
      </c>
      <c r="B36" s="2" t="s">
        <v>52</v>
      </c>
      <c r="C36" s="243" t="s">
        <v>99</v>
      </c>
      <c r="D36" s="243"/>
      <c r="E36" s="243"/>
    </row>
    <row r="37" spans="1:5" ht="34.5" x14ac:dyDescent="0.3">
      <c r="A37" s="11" t="s">
        <v>56</v>
      </c>
      <c r="B37" s="2" t="s">
        <v>137</v>
      </c>
      <c r="C37" s="65" t="s">
        <v>116</v>
      </c>
      <c r="D37" s="65" t="s">
        <v>69</v>
      </c>
      <c r="E37" s="65" t="s">
        <v>108</v>
      </c>
    </row>
    <row r="38" spans="1:5" ht="57" customHeight="1" x14ac:dyDescent="0.3">
      <c r="A38" s="11" t="s">
        <v>57</v>
      </c>
      <c r="B38" s="2" t="s">
        <v>138</v>
      </c>
      <c r="C38" s="11"/>
      <c r="D38" s="11"/>
      <c r="E38" s="11"/>
    </row>
    <row r="39" spans="1:5" ht="103.5" x14ac:dyDescent="0.3">
      <c r="A39" s="11" t="s">
        <v>59</v>
      </c>
      <c r="B39" s="2" t="s">
        <v>139</v>
      </c>
      <c r="C39" s="11"/>
      <c r="D39" s="11"/>
      <c r="E39" s="11"/>
    </row>
    <row r="40" spans="1:5" ht="23.25" customHeight="1" x14ac:dyDescent="0.3">
      <c r="A40" s="11" t="s">
        <v>61</v>
      </c>
      <c r="B40" s="2" t="s">
        <v>62</v>
      </c>
      <c r="C40" s="11"/>
      <c r="D40" s="11"/>
      <c r="E40" s="11"/>
    </row>
    <row r="41" spans="1:5" ht="34.5" x14ac:dyDescent="0.3">
      <c r="A41" s="11" t="s">
        <v>63</v>
      </c>
      <c r="B41" s="2" t="s">
        <v>140</v>
      </c>
      <c r="C41" s="11"/>
      <c r="D41" s="11"/>
      <c r="E41" s="11"/>
    </row>
    <row r="42" spans="1:5" ht="23.25" customHeight="1" x14ac:dyDescent="0.3">
      <c r="A42" s="245" t="s">
        <v>65</v>
      </c>
      <c r="B42" s="245"/>
      <c r="C42" s="11"/>
      <c r="D42" s="11"/>
      <c r="E42" s="11"/>
    </row>
    <row r="43" spans="1:5" ht="19.5" customHeight="1" x14ac:dyDescent="0.3">
      <c r="A43" s="242" t="s">
        <v>141</v>
      </c>
      <c r="B43" s="242"/>
      <c r="C43" s="157">
        <f>+'4'!C43</f>
        <v>-375</v>
      </c>
      <c r="D43" s="157">
        <f>+'4'!D43</f>
        <v>-674</v>
      </c>
      <c r="E43" s="157">
        <f>+'4'!E43</f>
        <v>-1040</v>
      </c>
    </row>
    <row r="44" spans="1:5" ht="25.5" customHeight="1" x14ac:dyDescent="0.3">
      <c r="A44" s="178" t="s">
        <v>178</v>
      </c>
      <c r="B44" s="176"/>
      <c r="C44" s="157">
        <f>+'4'!C44</f>
        <v>-48</v>
      </c>
      <c r="D44" s="157">
        <f>+'4'!D44</f>
        <v>-96</v>
      </c>
      <c r="E44" s="157">
        <f>+'4'!E44</f>
        <v>-140</v>
      </c>
    </row>
    <row r="45" spans="1:5" x14ac:dyDescent="0.3">
      <c r="A45" s="232" t="s">
        <v>71</v>
      </c>
      <c r="B45" s="232"/>
      <c r="C45" s="133"/>
      <c r="D45" s="133">
        <f>+'4'!D45</f>
        <v>-24841.7</v>
      </c>
      <c r="E45" s="133">
        <f>+'4'!E45</f>
        <v>-76373</v>
      </c>
    </row>
    <row r="47" spans="1:5" ht="42" customHeight="1" x14ac:dyDescent="0.3">
      <c r="A47" s="11" t="s">
        <v>55</v>
      </c>
      <c r="B47" s="2" t="s">
        <v>52</v>
      </c>
      <c r="C47" s="243" t="s">
        <v>100</v>
      </c>
      <c r="D47" s="243"/>
      <c r="E47" s="243"/>
    </row>
    <row r="48" spans="1:5" ht="34.5" x14ac:dyDescent="0.3">
      <c r="A48" s="11" t="s">
        <v>56</v>
      </c>
      <c r="B48" s="2">
        <v>12018</v>
      </c>
      <c r="C48" s="65" t="s">
        <v>116</v>
      </c>
      <c r="D48" s="65" t="s">
        <v>69</v>
      </c>
      <c r="E48" s="65" t="s">
        <v>108</v>
      </c>
    </row>
    <row r="49" spans="1:5" ht="67.5" customHeight="1" x14ac:dyDescent="0.3">
      <c r="A49" s="11" t="s">
        <v>57</v>
      </c>
      <c r="B49" s="2" t="str">
        <f>'1'!C45</f>
        <v>Ադրբեջանի կողմից 2016 և 2020 թվականներին սանձազերծված ռազմական գործողություններին մասնակցած գործազուրկ անձանց մասնագիտական ուսուցման կազմակերպման և զբաղվածության ապահովում</v>
      </c>
      <c r="C49" s="11"/>
      <c r="D49" s="11"/>
      <c r="E49" s="11"/>
    </row>
    <row r="50" spans="1:5" ht="35.25" customHeight="1" x14ac:dyDescent="0.3">
      <c r="A50" s="11" t="s">
        <v>59</v>
      </c>
      <c r="B50" s="2" t="str">
        <f>'1'!C47</f>
        <v>Զբաղվածության ապահովում Ադրբեջանի կողմից 2016 և 2020 թվականներին սանձազերծված ռազմական գործողություններին մասնակցած գործազուրկ անձանց համար</v>
      </c>
      <c r="C50" s="11"/>
      <c r="D50" s="11"/>
      <c r="E50" s="11"/>
    </row>
    <row r="51" spans="1:5" x14ac:dyDescent="0.3">
      <c r="A51" s="11" t="s">
        <v>61</v>
      </c>
      <c r="B51" s="2" t="s">
        <v>62</v>
      </c>
      <c r="C51" s="11"/>
      <c r="D51" s="11"/>
      <c r="E51" s="11"/>
    </row>
    <row r="52" spans="1:5" ht="51.75" x14ac:dyDescent="0.3">
      <c r="A52" s="11" t="s">
        <v>63</v>
      </c>
      <c r="B52" s="2" t="s">
        <v>180</v>
      </c>
      <c r="C52" s="11"/>
      <c r="D52" s="11"/>
      <c r="E52" s="11"/>
    </row>
    <row r="53" spans="1:5" x14ac:dyDescent="0.3">
      <c r="A53" s="245" t="s">
        <v>65</v>
      </c>
      <c r="B53" s="245"/>
      <c r="C53" s="11"/>
      <c r="D53" s="11"/>
      <c r="E53" s="11"/>
    </row>
    <row r="54" spans="1:5" x14ac:dyDescent="0.3">
      <c r="A54" s="233" t="s">
        <v>152</v>
      </c>
      <c r="B54" s="233"/>
      <c r="C54" s="157">
        <f>+'4'!C54</f>
        <v>82</v>
      </c>
      <c r="D54" s="157">
        <f>+'4'!D54</f>
        <v>402</v>
      </c>
      <c r="E54" s="157">
        <f>+'4'!E54</f>
        <v>500</v>
      </c>
    </row>
    <row r="55" spans="1:5" x14ac:dyDescent="0.3">
      <c r="A55" s="233" t="s">
        <v>147</v>
      </c>
      <c r="B55" s="233"/>
      <c r="C55" s="157">
        <f>+'4'!C55</f>
        <v>32</v>
      </c>
      <c r="D55" s="157">
        <f>+'4'!D55</f>
        <v>132</v>
      </c>
      <c r="E55" s="157">
        <f>+'4'!E55</f>
        <v>153</v>
      </c>
    </row>
    <row r="56" spans="1:5" x14ac:dyDescent="0.3">
      <c r="A56" s="233" t="s">
        <v>148</v>
      </c>
      <c r="B56" s="233"/>
      <c r="C56" s="157">
        <f>+'4'!C56</f>
        <v>10</v>
      </c>
      <c r="D56" s="157">
        <f>+'4'!D56</f>
        <v>60</v>
      </c>
      <c r="E56" s="157">
        <f>+'4'!E56</f>
        <v>67</v>
      </c>
    </row>
    <row r="57" spans="1:5" x14ac:dyDescent="0.3">
      <c r="A57" s="233" t="s">
        <v>149</v>
      </c>
      <c r="B57" s="233"/>
      <c r="C57" s="157">
        <f>+'4'!C57</f>
        <v>40</v>
      </c>
      <c r="D57" s="157">
        <f>+'4'!D57</f>
        <v>210</v>
      </c>
      <c r="E57" s="157">
        <f>+'4'!E57</f>
        <v>280</v>
      </c>
    </row>
    <row r="58" spans="1:5" x14ac:dyDescent="0.3">
      <c r="A58" s="232" t="s">
        <v>71</v>
      </c>
      <c r="B58" s="232"/>
      <c r="C58" s="133">
        <f>+'4'!C58</f>
        <v>15800</v>
      </c>
      <c r="D58" s="133">
        <f>+'4'!D58</f>
        <v>130200</v>
      </c>
      <c r="E58" s="133">
        <f>+'4'!E58</f>
        <v>199737.5</v>
      </c>
    </row>
    <row r="60" spans="1:5" ht="54.75" customHeight="1" x14ac:dyDescent="0.3">
      <c r="A60" s="11" t="s">
        <v>55</v>
      </c>
      <c r="B60" s="143" t="s">
        <v>52</v>
      </c>
      <c r="C60" s="249" t="s">
        <v>100</v>
      </c>
      <c r="D60" s="250"/>
      <c r="E60" s="251"/>
    </row>
    <row r="61" spans="1:5" ht="34.5" x14ac:dyDescent="0.3">
      <c r="A61" s="11" t="s">
        <v>56</v>
      </c>
      <c r="B61" s="143">
        <v>12020</v>
      </c>
      <c r="C61" s="120" t="s">
        <v>116</v>
      </c>
      <c r="D61" s="120" t="s">
        <v>69</v>
      </c>
      <c r="E61" s="121" t="s">
        <v>108</v>
      </c>
    </row>
    <row r="62" spans="1:5" x14ac:dyDescent="0.3">
      <c r="A62" s="11" t="s">
        <v>57</v>
      </c>
      <c r="B62" s="143" t="str">
        <f>'1'!C39</f>
        <v>Գործազուրկների զբաղվածության ապահովում</v>
      </c>
      <c r="C62" s="133"/>
      <c r="D62" s="133"/>
      <c r="E62" s="133"/>
    </row>
    <row r="63" spans="1:5" ht="147.75" customHeight="1" x14ac:dyDescent="0.3">
      <c r="A63" s="11" t="s">
        <v>59</v>
      </c>
      <c r="B63" s="143" t="str">
        <f>'1'!C41</f>
        <v xml:space="preserve">Միջոցառման շրջանակում՝ ՄՍԾ-ի տարածքային կենտրոնում հաշվառված և վերջին երեք ամսվա ընթացքում անընդմեջ գործազուրկի կարգավիճակ ունեցող, 35 տարեկանից բարձր տարիքի յուրաքանչյուր գործազուրկի՝ առնվազն մեկ տարի ժամկետով աշխատանքի տեղավորման դեպքում՝ գործատուին տրամադրվում է միանվագ փոխհատուցում 250 000 դրամի չափով , նպաստառու ընտանիքի գործազուրկ անձի աշխատանքի տեղավորման դեպքում՝ 350 000 դրամի չափով։
</v>
      </c>
      <c r="C63" s="133"/>
      <c r="D63" s="133"/>
      <c r="E63" s="133"/>
    </row>
    <row r="64" spans="1:5" x14ac:dyDescent="0.3">
      <c r="A64" s="11" t="s">
        <v>61</v>
      </c>
      <c r="B64" s="143" t="s">
        <v>62</v>
      </c>
      <c r="C64" s="133"/>
      <c r="D64" s="133"/>
      <c r="E64" s="133"/>
    </row>
    <row r="65" spans="1:5" ht="51.75" x14ac:dyDescent="0.3">
      <c r="A65" s="11" t="s">
        <v>63</v>
      </c>
      <c r="B65" s="143" t="s">
        <v>181</v>
      </c>
      <c r="C65" s="133"/>
      <c r="D65" s="133"/>
      <c r="E65" s="133"/>
    </row>
    <row r="66" spans="1:5" x14ac:dyDescent="0.3">
      <c r="A66" s="252" t="s">
        <v>65</v>
      </c>
      <c r="B66" s="253"/>
      <c r="C66" s="133"/>
      <c r="D66" s="133"/>
      <c r="E66" s="133"/>
    </row>
    <row r="67" spans="1:5" x14ac:dyDescent="0.3">
      <c r="A67" s="247" t="s">
        <v>143</v>
      </c>
      <c r="B67" s="248"/>
      <c r="C67" s="133">
        <f>+'4'!C67</f>
        <v>0</v>
      </c>
      <c r="D67" s="133">
        <f>+'4'!D67</f>
        <v>0</v>
      </c>
      <c r="E67" s="157">
        <f>+'4'!E67</f>
        <v>23</v>
      </c>
    </row>
    <row r="68" spans="1:5" x14ac:dyDescent="0.3">
      <c r="A68" s="247" t="s">
        <v>144</v>
      </c>
      <c r="B68" s="248"/>
      <c r="C68" s="133">
        <f>+'4'!C68</f>
        <v>0</v>
      </c>
      <c r="D68" s="133">
        <f>+'4'!D68</f>
        <v>0</v>
      </c>
      <c r="E68" s="157">
        <f>+'4'!E68</f>
        <v>13</v>
      </c>
    </row>
    <row r="69" spans="1:5" x14ac:dyDescent="0.3">
      <c r="A69" s="247" t="s">
        <v>145</v>
      </c>
      <c r="B69" s="248"/>
      <c r="C69" s="133">
        <f>+'4'!C69</f>
        <v>0</v>
      </c>
      <c r="D69" s="133">
        <f>+'4'!D69</f>
        <v>0</v>
      </c>
      <c r="E69" s="157">
        <f>+'4'!E69</f>
        <v>10</v>
      </c>
    </row>
    <row r="70" spans="1:5" x14ac:dyDescent="0.3">
      <c r="A70" s="232" t="s">
        <v>71</v>
      </c>
      <c r="B70" s="232"/>
      <c r="C70" s="133">
        <f>+'4'!C70</f>
        <v>0</v>
      </c>
      <c r="D70" s="133">
        <f>+'4'!D70</f>
        <v>0</v>
      </c>
      <c r="E70" s="133">
        <f>+'4'!E70</f>
        <v>6750</v>
      </c>
    </row>
    <row r="71" spans="1:5" x14ac:dyDescent="0.3">
      <c r="A71" s="66"/>
      <c r="B71" s="67"/>
    </row>
    <row r="72" spans="1:5" ht="17.25" customHeight="1" x14ac:dyDescent="0.3">
      <c r="A72" s="240" t="s">
        <v>175</v>
      </c>
      <c r="B72" s="240"/>
      <c r="C72" s="240"/>
      <c r="D72" s="240"/>
      <c r="E72" s="240"/>
    </row>
    <row r="73" spans="1:5" x14ac:dyDescent="0.3">
      <c r="A73" s="241" t="s">
        <v>49</v>
      </c>
      <c r="B73" s="241"/>
    </row>
    <row r="74" spans="1:5" s="45" customFormat="1" x14ac:dyDescent="0.3">
      <c r="A74" s="144" t="s">
        <v>50</v>
      </c>
      <c r="B74" s="145" t="s">
        <v>51</v>
      </c>
    </row>
    <row r="75" spans="1:5" s="45" customFormat="1" x14ac:dyDescent="0.3">
      <c r="A75" s="118">
        <v>1139</v>
      </c>
      <c r="B75" s="36" t="str">
        <f>+'2'!F76</f>
        <v>ՀՀ կառավարության պահուստային ֆոնդ</v>
      </c>
    </row>
    <row r="76" spans="1:5" s="45" customFormat="1" x14ac:dyDescent="0.3">
      <c r="A76" s="236" t="s">
        <v>54</v>
      </c>
      <c r="B76" s="237"/>
    </row>
    <row r="77" spans="1:5" s="45" customFormat="1" x14ac:dyDescent="0.3">
      <c r="A77" s="68"/>
      <c r="B77" s="64"/>
    </row>
    <row r="78" spans="1:5" s="45" customFormat="1" ht="48.75" customHeight="1" x14ac:dyDescent="0.3">
      <c r="A78" s="119" t="s">
        <v>55</v>
      </c>
      <c r="B78" s="119">
        <f>SUM(A75)</f>
        <v>1139</v>
      </c>
      <c r="C78" s="231" t="s">
        <v>101</v>
      </c>
      <c r="D78" s="231"/>
      <c r="E78" s="231"/>
    </row>
    <row r="79" spans="1:5" s="45" customFormat="1" ht="34.5" x14ac:dyDescent="0.3">
      <c r="A79" s="119" t="s">
        <v>56</v>
      </c>
      <c r="B79" s="119">
        <v>11001</v>
      </c>
      <c r="C79" s="65" t="s">
        <v>116</v>
      </c>
      <c r="D79" s="65" t="s">
        <v>69</v>
      </c>
      <c r="E79" s="65" t="s">
        <v>108</v>
      </c>
    </row>
    <row r="80" spans="1:5" s="45" customFormat="1" x14ac:dyDescent="0.3">
      <c r="A80" s="119" t="s">
        <v>57</v>
      </c>
      <c r="B80" s="119" t="s">
        <v>103</v>
      </c>
      <c r="C80" s="119"/>
      <c r="D80" s="119"/>
      <c r="E80" s="119"/>
    </row>
    <row r="81" spans="1:5" s="45" customFormat="1" ht="69" x14ac:dyDescent="0.3">
      <c r="A81" s="119" t="s">
        <v>59</v>
      </c>
      <c r="B81" s="119" t="s">
        <v>104</v>
      </c>
      <c r="C81" s="119"/>
      <c r="D81" s="119"/>
      <c r="E81" s="119"/>
    </row>
    <row r="82" spans="1:5" s="45" customFormat="1" x14ac:dyDescent="0.3">
      <c r="A82" s="119" t="s">
        <v>61</v>
      </c>
      <c r="B82" s="119" t="s">
        <v>70</v>
      </c>
      <c r="C82" s="119"/>
      <c r="D82" s="119"/>
      <c r="E82" s="149"/>
    </row>
    <row r="83" spans="1:5" s="45" customFormat="1" x14ac:dyDescent="0.3">
      <c r="A83" s="239" t="s">
        <v>71</v>
      </c>
      <c r="B83" s="239"/>
      <c r="C83" s="202">
        <f>+'2'!G85</f>
        <v>0</v>
      </c>
      <c r="D83" s="202">
        <f>+'2'!H85</f>
        <v>0</v>
      </c>
      <c r="E83" s="113">
        <f>+'2'!I85</f>
        <v>6750</v>
      </c>
    </row>
    <row r="84" spans="1:5" s="45" customFormat="1" x14ac:dyDescent="0.3"/>
    <row r="85" spans="1:5" s="45" customFormat="1" ht="52.5" customHeight="1" x14ac:dyDescent="0.3">
      <c r="A85" s="119" t="s">
        <v>55</v>
      </c>
      <c r="B85" s="119">
        <v>1139</v>
      </c>
      <c r="C85" s="231" t="s">
        <v>102</v>
      </c>
      <c r="D85" s="231"/>
      <c r="E85" s="231"/>
    </row>
    <row r="86" spans="1:5" s="45" customFormat="1" x14ac:dyDescent="0.3">
      <c r="A86" s="119" t="s">
        <v>56</v>
      </c>
      <c r="B86" s="119">
        <v>11001</v>
      </c>
      <c r="C86" s="65"/>
      <c r="D86" s="65"/>
      <c r="E86" s="65"/>
    </row>
    <row r="87" spans="1:5" s="45" customFormat="1" x14ac:dyDescent="0.3">
      <c r="A87" s="119" t="s">
        <v>57</v>
      </c>
      <c r="B87" s="119" t="s">
        <v>103</v>
      </c>
      <c r="C87" s="119"/>
      <c r="D87" s="119"/>
      <c r="E87" s="119"/>
    </row>
    <row r="88" spans="1:5" s="45" customFormat="1" ht="69" x14ac:dyDescent="0.3">
      <c r="A88" s="119" t="s">
        <v>59</v>
      </c>
      <c r="B88" s="119" t="s">
        <v>104</v>
      </c>
      <c r="C88" s="119"/>
      <c r="D88" s="119"/>
      <c r="E88" s="119"/>
    </row>
    <row r="89" spans="1:5" s="45" customFormat="1" x14ac:dyDescent="0.3">
      <c r="A89" s="119" t="s">
        <v>61</v>
      </c>
      <c r="B89" s="119" t="s">
        <v>70</v>
      </c>
      <c r="C89" s="119"/>
      <c r="D89" s="119"/>
      <c r="E89" s="149"/>
    </row>
    <row r="90" spans="1:5" s="45" customFormat="1" x14ac:dyDescent="0.3">
      <c r="A90" s="239" t="s">
        <v>71</v>
      </c>
      <c r="B90" s="239"/>
      <c r="C90" s="202">
        <f>+'2'!G93</f>
        <v>0</v>
      </c>
      <c r="D90" s="202">
        <f>+'2'!H93</f>
        <v>0</v>
      </c>
      <c r="E90" s="113">
        <f>+'2'!I93</f>
        <v>-6750</v>
      </c>
    </row>
  </sheetData>
  <mergeCells count="36">
    <mergeCell ref="A76:B76"/>
    <mergeCell ref="C78:E78"/>
    <mergeCell ref="A83:B83"/>
    <mergeCell ref="C85:E85"/>
    <mergeCell ref="A90:B90"/>
    <mergeCell ref="C60:E60"/>
    <mergeCell ref="A66:B66"/>
    <mergeCell ref="A22:B22"/>
    <mergeCell ref="A23:B23"/>
    <mergeCell ref="C25:E25"/>
    <mergeCell ref="A31:B31"/>
    <mergeCell ref="A32:B32"/>
    <mergeCell ref="A34:B34"/>
    <mergeCell ref="A55:B55"/>
    <mergeCell ref="A56:B56"/>
    <mergeCell ref="A67:B67"/>
    <mergeCell ref="A68:B68"/>
    <mergeCell ref="A69:B69"/>
    <mergeCell ref="A57:B57"/>
    <mergeCell ref="A58:B58"/>
    <mergeCell ref="A72:E72"/>
    <mergeCell ref="A73:B73"/>
    <mergeCell ref="A6:E6"/>
    <mergeCell ref="A8:B8"/>
    <mergeCell ref="A13:B13"/>
    <mergeCell ref="C15:E15"/>
    <mergeCell ref="A21:B21"/>
    <mergeCell ref="A7:E7"/>
    <mergeCell ref="A70:B70"/>
    <mergeCell ref="C36:E36"/>
    <mergeCell ref="A42:B42"/>
    <mergeCell ref="A43:B43"/>
    <mergeCell ref="A45:B45"/>
    <mergeCell ref="C47:E47"/>
    <mergeCell ref="A53:B53"/>
    <mergeCell ref="A54:B54"/>
  </mergeCells>
  <pageMargins left="0.2" right="0" top="0.25" bottom="0.25" header="0.3" footer="0.3"/>
  <pageSetup paperSize="9" scale="53" fitToHeight="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view="pageBreakPreview" zoomScale="60" zoomScaleNormal="100" workbookViewId="0">
      <selection activeCell="G29" sqref="G29"/>
    </sheetView>
  </sheetViews>
  <sheetFormatPr defaultRowHeight="17.25" x14ac:dyDescent="0.3"/>
  <cols>
    <col min="1" max="1" width="18" style="159" customWidth="1"/>
    <col min="2" max="2" width="15" style="159" customWidth="1"/>
    <col min="3" max="3" width="12.28515625" style="159" customWidth="1"/>
    <col min="4" max="4" width="44.140625" style="159" customWidth="1"/>
    <col min="5" max="5" width="8.7109375" style="159" customWidth="1"/>
    <col min="6" max="6" width="10.5703125" style="159" customWidth="1"/>
    <col min="7" max="7" width="13.85546875" style="159" customWidth="1"/>
    <col min="8" max="8" width="13.140625" style="159" customWidth="1"/>
    <col min="9" max="9" width="17.28515625" style="159" customWidth="1"/>
    <col min="10" max="11" width="12.7109375" style="159" bestFit="1" customWidth="1"/>
    <col min="12" max="16384" width="9.140625" style="159"/>
  </cols>
  <sheetData>
    <row r="2" spans="1:9" x14ac:dyDescent="0.3">
      <c r="I2" s="160" t="s">
        <v>115</v>
      </c>
    </row>
    <row r="3" spans="1:9" x14ac:dyDescent="0.3">
      <c r="I3" s="153" t="s">
        <v>117</v>
      </c>
    </row>
    <row r="4" spans="1:9" x14ac:dyDescent="0.3">
      <c r="I4" s="153" t="s">
        <v>47</v>
      </c>
    </row>
    <row r="6" spans="1:9" x14ac:dyDescent="0.3">
      <c r="A6" s="263" t="s">
        <v>154</v>
      </c>
      <c r="B6" s="263"/>
      <c r="C6" s="263"/>
      <c r="D6" s="263"/>
      <c r="E6" s="263"/>
      <c r="F6" s="263"/>
      <c r="G6" s="263"/>
      <c r="H6" s="263"/>
      <c r="I6" s="263"/>
    </row>
    <row r="7" spans="1:9" ht="40.5" customHeight="1" x14ac:dyDescent="0.3">
      <c r="A7" s="255" t="s">
        <v>173</v>
      </c>
      <c r="B7" s="255"/>
      <c r="C7" s="255"/>
      <c r="D7" s="255"/>
      <c r="E7" s="255"/>
      <c r="F7" s="255"/>
      <c r="G7" s="255"/>
      <c r="H7" s="255"/>
      <c r="I7" s="255"/>
    </row>
    <row r="8" spans="1:9" ht="40.5" customHeight="1" x14ac:dyDescent="0.3">
      <c r="A8" s="172"/>
      <c r="B8" s="172"/>
      <c r="C8" s="172"/>
      <c r="D8" s="172"/>
      <c r="E8" s="172"/>
      <c r="F8" s="172"/>
      <c r="G8" s="172"/>
      <c r="H8" s="172"/>
      <c r="I8" s="172"/>
    </row>
    <row r="9" spans="1:9" ht="77.25" customHeight="1" x14ac:dyDescent="0.3">
      <c r="A9" s="264" t="s">
        <v>155</v>
      </c>
      <c r="B9" s="264"/>
      <c r="C9" s="264"/>
      <c r="D9" s="264"/>
      <c r="E9" s="264"/>
      <c r="F9" s="264"/>
      <c r="G9" s="265" t="s">
        <v>156</v>
      </c>
      <c r="H9" s="264" t="s">
        <v>157</v>
      </c>
      <c r="I9" s="264"/>
    </row>
    <row r="10" spans="1:9" ht="69" x14ac:dyDescent="0.3">
      <c r="A10" s="264" t="s">
        <v>158</v>
      </c>
      <c r="B10" s="264"/>
      <c r="C10" s="264"/>
      <c r="D10" s="161" t="s">
        <v>159</v>
      </c>
      <c r="E10" s="161" t="s">
        <v>160</v>
      </c>
      <c r="F10" s="161" t="s">
        <v>161</v>
      </c>
      <c r="G10" s="265"/>
      <c r="H10" s="161" t="s">
        <v>162</v>
      </c>
      <c r="I10" s="161" t="s">
        <v>163</v>
      </c>
    </row>
    <row r="11" spans="1:9" x14ac:dyDescent="0.3">
      <c r="A11" s="262" t="s">
        <v>19</v>
      </c>
      <c r="B11" s="262"/>
      <c r="C11" s="262"/>
      <c r="D11" s="262"/>
      <c r="E11" s="262"/>
      <c r="F11" s="262"/>
      <c r="G11" s="262"/>
      <c r="H11" s="262"/>
      <c r="I11" s="162">
        <f>I12</f>
        <v>-30000</v>
      </c>
    </row>
    <row r="12" spans="1:9" x14ac:dyDescent="0.3">
      <c r="A12" s="163" t="s">
        <v>164</v>
      </c>
      <c r="B12" s="163" t="s">
        <v>165</v>
      </c>
      <c r="C12" s="163" t="s">
        <v>166</v>
      </c>
      <c r="D12" s="256" t="s">
        <v>44</v>
      </c>
      <c r="E12" s="257"/>
      <c r="F12" s="257"/>
      <c r="G12" s="257"/>
      <c r="H12" s="257"/>
      <c r="I12" s="164">
        <f>+I13</f>
        <v>-30000</v>
      </c>
    </row>
    <row r="13" spans="1:9" x14ac:dyDescent="0.3">
      <c r="A13" s="165" t="s">
        <v>171</v>
      </c>
      <c r="B13" s="258" t="str">
        <f>'[1]2'!F31</f>
        <v xml:space="preserve">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</v>
      </c>
      <c r="C13" s="259"/>
      <c r="D13" s="259"/>
      <c r="E13" s="259"/>
      <c r="F13" s="259"/>
      <c r="G13" s="259"/>
      <c r="H13" s="260"/>
      <c r="I13" s="164">
        <f>I15</f>
        <v>-30000</v>
      </c>
    </row>
    <row r="14" spans="1:9" ht="17.25" customHeight="1" x14ac:dyDescent="0.3">
      <c r="A14" s="166"/>
      <c r="B14" s="261" t="s">
        <v>167</v>
      </c>
      <c r="C14" s="261"/>
      <c r="D14" s="261"/>
      <c r="E14" s="167"/>
      <c r="F14" s="167"/>
      <c r="G14" s="168"/>
      <c r="H14" s="167"/>
      <c r="I14" s="171"/>
    </row>
    <row r="15" spans="1:9" x14ac:dyDescent="0.3">
      <c r="A15" s="203" t="s">
        <v>182</v>
      </c>
      <c r="B15" s="254" t="s">
        <v>168</v>
      </c>
      <c r="C15" s="254"/>
      <c r="D15" s="254"/>
      <c r="E15" s="154" t="s">
        <v>169</v>
      </c>
      <c r="F15" s="154" t="s">
        <v>170</v>
      </c>
      <c r="G15" s="169">
        <v>30000</v>
      </c>
      <c r="H15" s="169">
        <v>-1</v>
      </c>
      <c r="I15" s="170">
        <f>'1'!F20</f>
        <v>-30000</v>
      </c>
    </row>
  </sheetData>
  <mergeCells count="11">
    <mergeCell ref="A6:I6"/>
    <mergeCell ref="A9:F9"/>
    <mergeCell ref="G9:G10"/>
    <mergeCell ref="H9:I9"/>
    <mergeCell ref="A10:C10"/>
    <mergeCell ref="B15:D15"/>
    <mergeCell ref="A7:I7"/>
    <mergeCell ref="D12:H12"/>
    <mergeCell ref="B13:H13"/>
    <mergeCell ref="B14:D14"/>
    <mergeCell ref="A11:H11"/>
  </mergeCells>
  <pageMargins left="0.7" right="0.7" top="0.75" bottom="0.75" header="0.3" footer="0.3"/>
  <pageSetup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view="pageBreakPreview" topLeftCell="A16" zoomScale="60" zoomScaleNormal="100" workbookViewId="0">
      <selection activeCell="G38" sqref="G38:H53"/>
    </sheetView>
  </sheetViews>
  <sheetFormatPr defaultRowHeight="17.25" x14ac:dyDescent="0.3"/>
  <cols>
    <col min="1" max="1" width="9.7109375" style="73" customWidth="1"/>
    <col min="2" max="2" width="10.42578125" style="73" customWidth="1"/>
    <col min="3" max="3" width="8" style="73" customWidth="1"/>
    <col min="4" max="4" width="11.85546875" style="74" customWidth="1"/>
    <col min="5" max="5" width="15.28515625" style="75" customWidth="1"/>
    <col min="6" max="6" width="62.28515625" style="73" customWidth="1"/>
    <col min="7" max="8" width="16.140625" style="73" customWidth="1"/>
    <col min="9" max="9" width="16.7109375" style="73" customWidth="1"/>
    <col min="10" max="256" width="9.140625" style="73"/>
    <col min="257" max="257" width="9.7109375" style="73" customWidth="1"/>
    <col min="258" max="258" width="10.42578125" style="73" customWidth="1"/>
    <col min="259" max="259" width="8" style="73" customWidth="1"/>
    <col min="260" max="260" width="11.85546875" style="73" customWidth="1"/>
    <col min="261" max="261" width="12.140625" style="73" customWidth="1"/>
    <col min="262" max="262" width="62.28515625" style="73" customWidth="1"/>
    <col min="263" max="263" width="15.140625" style="73" customWidth="1"/>
    <col min="264" max="264" width="16.140625" style="73" customWidth="1"/>
    <col min="265" max="265" width="16.7109375" style="73" customWidth="1"/>
    <col min="266" max="512" width="9.140625" style="73"/>
    <col min="513" max="513" width="9.7109375" style="73" customWidth="1"/>
    <col min="514" max="514" width="10.42578125" style="73" customWidth="1"/>
    <col min="515" max="515" width="8" style="73" customWidth="1"/>
    <col min="516" max="516" width="11.85546875" style="73" customWidth="1"/>
    <col min="517" max="517" width="12.140625" style="73" customWidth="1"/>
    <col min="518" max="518" width="62.28515625" style="73" customWidth="1"/>
    <col min="519" max="519" width="15.140625" style="73" customWidth="1"/>
    <col min="520" max="520" width="16.140625" style="73" customWidth="1"/>
    <col min="521" max="521" width="16.7109375" style="73" customWidth="1"/>
    <col min="522" max="768" width="9.140625" style="73"/>
    <col min="769" max="769" width="9.7109375" style="73" customWidth="1"/>
    <col min="770" max="770" width="10.42578125" style="73" customWidth="1"/>
    <col min="771" max="771" width="8" style="73" customWidth="1"/>
    <col min="772" max="772" width="11.85546875" style="73" customWidth="1"/>
    <col min="773" max="773" width="12.140625" style="73" customWidth="1"/>
    <col min="774" max="774" width="62.28515625" style="73" customWidth="1"/>
    <col min="775" max="775" width="15.140625" style="73" customWidth="1"/>
    <col min="776" max="776" width="16.140625" style="73" customWidth="1"/>
    <col min="777" max="777" width="16.7109375" style="73" customWidth="1"/>
    <col min="778" max="1024" width="9.140625" style="73"/>
    <col min="1025" max="1025" width="9.7109375" style="73" customWidth="1"/>
    <col min="1026" max="1026" width="10.42578125" style="73" customWidth="1"/>
    <col min="1027" max="1027" width="8" style="73" customWidth="1"/>
    <col min="1028" max="1028" width="11.85546875" style="73" customWidth="1"/>
    <col min="1029" max="1029" width="12.140625" style="73" customWidth="1"/>
    <col min="1030" max="1030" width="62.28515625" style="73" customWidth="1"/>
    <col min="1031" max="1031" width="15.140625" style="73" customWidth="1"/>
    <col min="1032" max="1032" width="16.140625" style="73" customWidth="1"/>
    <col min="1033" max="1033" width="16.7109375" style="73" customWidth="1"/>
    <col min="1034" max="1280" width="9.140625" style="73"/>
    <col min="1281" max="1281" width="9.7109375" style="73" customWidth="1"/>
    <col min="1282" max="1282" width="10.42578125" style="73" customWidth="1"/>
    <col min="1283" max="1283" width="8" style="73" customWidth="1"/>
    <col min="1284" max="1284" width="11.85546875" style="73" customWidth="1"/>
    <col min="1285" max="1285" width="12.140625" style="73" customWidth="1"/>
    <col min="1286" max="1286" width="62.28515625" style="73" customWidth="1"/>
    <col min="1287" max="1287" width="15.140625" style="73" customWidth="1"/>
    <col min="1288" max="1288" width="16.140625" style="73" customWidth="1"/>
    <col min="1289" max="1289" width="16.7109375" style="73" customWidth="1"/>
    <col min="1290" max="1536" width="9.140625" style="73"/>
    <col min="1537" max="1537" width="9.7109375" style="73" customWidth="1"/>
    <col min="1538" max="1538" width="10.42578125" style="73" customWidth="1"/>
    <col min="1539" max="1539" width="8" style="73" customWidth="1"/>
    <col min="1540" max="1540" width="11.85546875" style="73" customWidth="1"/>
    <col min="1541" max="1541" width="12.140625" style="73" customWidth="1"/>
    <col min="1542" max="1542" width="62.28515625" style="73" customWidth="1"/>
    <col min="1543" max="1543" width="15.140625" style="73" customWidth="1"/>
    <col min="1544" max="1544" width="16.140625" style="73" customWidth="1"/>
    <col min="1545" max="1545" width="16.7109375" style="73" customWidth="1"/>
    <col min="1546" max="1792" width="9.140625" style="73"/>
    <col min="1793" max="1793" width="9.7109375" style="73" customWidth="1"/>
    <col min="1794" max="1794" width="10.42578125" style="73" customWidth="1"/>
    <col min="1795" max="1795" width="8" style="73" customWidth="1"/>
    <col min="1796" max="1796" width="11.85546875" style="73" customWidth="1"/>
    <col min="1797" max="1797" width="12.140625" style="73" customWidth="1"/>
    <col min="1798" max="1798" width="62.28515625" style="73" customWidth="1"/>
    <col min="1799" max="1799" width="15.140625" style="73" customWidth="1"/>
    <col min="1800" max="1800" width="16.140625" style="73" customWidth="1"/>
    <col min="1801" max="1801" width="16.7109375" style="73" customWidth="1"/>
    <col min="1802" max="2048" width="9.140625" style="73"/>
    <col min="2049" max="2049" width="9.7109375" style="73" customWidth="1"/>
    <col min="2050" max="2050" width="10.42578125" style="73" customWidth="1"/>
    <col min="2051" max="2051" width="8" style="73" customWidth="1"/>
    <col min="2052" max="2052" width="11.85546875" style="73" customWidth="1"/>
    <col min="2053" max="2053" width="12.140625" style="73" customWidth="1"/>
    <col min="2054" max="2054" width="62.28515625" style="73" customWidth="1"/>
    <col min="2055" max="2055" width="15.140625" style="73" customWidth="1"/>
    <col min="2056" max="2056" width="16.140625" style="73" customWidth="1"/>
    <col min="2057" max="2057" width="16.7109375" style="73" customWidth="1"/>
    <col min="2058" max="2304" width="9.140625" style="73"/>
    <col min="2305" max="2305" width="9.7109375" style="73" customWidth="1"/>
    <col min="2306" max="2306" width="10.42578125" style="73" customWidth="1"/>
    <col min="2307" max="2307" width="8" style="73" customWidth="1"/>
    <col min="2308" max="2308" width="11.85546875" style="73" customWidth="1"/>
    <col min="2309" max="2309" width="12.140625" style="73" customWidth="1"/>
    <col min="2310" max="2310" width="62.28515625" style="73" customWidth="1"/>
    <col min="2311" max="2311" width="15.140625" style="73" customWidth="1"/>
    <col min="2312" max="2312" width="16.140625" style="73" customWidth="1"/>
    <col min="2313" max="2313" width="16.7109375" style="73" customWidth="1"/>
    <col min="2314" max="2560" width="9.140625" style="73"/>
    <col min="2561" max="2561" width="9.7109375" style="73" customWidth="1"/>
    <col min="2562" max="2562" width="10.42578125" style="73" customWidth="1"/>
    <col min="2563" max="2563" width="8" style="73" customWidth="1"/>
    <col min="2564" max="2564" width="11.85546875" style="73" customWidth="1"/>
    <col min="2565" max="2565" width="12.140625" style="73" customWidth="1"/>
    <col min="2566" max="2566" width="62.28515625" style="73" customWidth="1"/>
    <col min="2567" max="2567" width="15.140625" style="73" customWidth="1"/>
    <col min="2568" max="2568" width="16.140625" style="73" customWidth="1"/>
    <col min="2569" max="2569" width="16.7109375" style="73" customWidth="1"/>
    <col min="2570" max="2816" width="9.140625" style="73"/>
    <col min="2817" max="2817" width="9.7109375" style="73" customWidth="1"/>
    <col min="2818" max="2818" width="10.42578125" style="73" customWidth="1"/>
    <col min="2819" max="2819" width="8" style="73" customWidth="1"/>
    <col min="2820" max="2820" width="11.85546875" style="73" customWidth="1"/>
    <col min="2821" max="2821" width="12.140625" style="73" customWidth="1"/>
    <col min="2822" max="2822" width="62.28515625" style="73" customWidth="1"/>
    <col min="2823" max="2823" width="15.140625" style="73" customWidth="1"/>
    <col min="2824" max="2824" width="16.140625" style="73" customWidth="1"/>
    <col min="2825" max="2825" width="16.7109375" style="73" customWidth="1"/>
    <col min="2826" max="3072" width="9.140625" style="73"/>
    <col min="3073" max="3073" width="9.7109375" style="73" customWidth="1"/>
    <col min="3074" max="3074" width="10.42578125" style="73" customWidth="1"/>
    <col min="3075" max="3075" width="8" style="73" customWidth="1"/>
    <col min="3076" max="3076" width="11.85546875" style="73" customWidth="1"/>
    <col min="3077" max="3077" width="12.140625" style="73" customWidth="1"/>
    <col min="3078" max="3078" width="62.28515625" style="73" customWidth="1"/>
    <col min="3079" max="3079" width="15.140625" style="73" customWidth="1"/>
    <col min="3080" max="3080" width="16.140625" style="73" customWidth="1"/>
    <col min="3081" max="3081" width="16.7109375" style="73" customWidth="1"/>
    <col min="3082" max="3328" width="9.140625" style="73"/>
    <col min="3329" max="3329" width="9.7109375" style="73" customWidth="1"/>
    <col min="3330" max="3330" width="10.42578125" style="73" customWidth="1"/>
    <col min="3331" max="3331" width="8" style="73" customWidth="1"/>
    <col min="3332" max="3332" width="11.85546875" style="73" customWidth="1"/>
    <col min="3333" max="3333" width="12.140625" style="73" customWidth="1"/>
    <col min="3334" max="3334" width="62.28515625" style="73" customWidth="1"/>
    <col min="3335" max="3335" width="15.140625" style="73" customWidth="1"/>
    <col min="3336" max="3336" width="16.140625" style="73" customWidth="1"/>
    <col min="3337" max="3337" width="16.7109375" style="73" customWidth="1"/>
    <col min="3338" max="3584" width="9.140625" style="73"/>
    <col min="3585" max="3585" width="9.7109375" style="73" customWidth="1"/>
    <col min="3586" max="3586" width="10.42578125" style="73" customWidth="1"/>
    <col min="3587" max="3587" width="8" style="73" customWidth="1"/>
    <col min="3588" max="3588" width="11.85546875" style="73" customWidth="1"/>
    <col min="3589" max="3589" width="12.140625" style="73" customWidth="1"/>
    <col min="3590" max="3590" width="62.28515625" style="73" customWidth="1"/>
    <col min="3591" max="3591" width="15.140625" style="73" customWidth="1"/>
    <col min="3592" max="3592" width="16.140625" style="73" customWidth="1"/>
    <col min="3593" max="3593" width="16.7109375" style="73" customWidth="1"/>
    <col min="3594" max="3840" width="9.140625" style="73"/>
    <col min="3841" max="3841" width="9.7109375" style="73" customWidth="1"/>
    <col min="3842" max="3842" width="10.42578125" style="73" customWidth="1"/>
    <col min="3843" max="3843" width="8" style="73" customWidth="1"/>
    <col min="3844" max="3844" width="11.85546875" style="73" customWidth="1"/>
    <col min="3845" max="3845" width="12.140625" style="73" customWidth="1"/>
    <col min="3846" max="3846" width="62.28515625" style="73" customWidth="1"/>
    <col min="3847" max="3847" width="15.140625" style="73" customWidth="1"/>
    <col min="3848" max="3848" width="16.140625" style="73" customWidth="1"/>
    <col min="3849" max="3849" width="16.7109375" style="73" customWidth="1"/>
    <col min="3850" max="4096" width="9.140625" style="73"/>
    <col min="4097" max="4097" width="9.7109375" style="73" customWidth="1"/>
    <col min="4098" max="4098" width="10.42578125" style="73" customWidth="1"/>
    <col min="4099" max="4099" width="8" style="73" customWidth="1"/>
    <col min="4100" max="4100" width="11.85546875" style="73" customWidth="1"/>
    <col min="4101" max="4101" width="12.140625" style="73" customWidth="1"/>
    <col min="4102" max="4102" width="62.28515625" style="73" customWidth="1"/>
    <col min="4103" max="4103" width="15.140625" style="73" customWidth="1"/>
    <col min="4104" max="4104" width="16.140625" style="73" customWidth="1"/>
    <col min="4105" max="4105" width="16.7109375" style="73" customWidth="1"/>
    <col min="4106" max="4352" width="9.140625" style="73"/>
    <col min="4353" max="4353" width="9.7109375" style="73" customWidth="1"/>
    <col min="4354" max="4354" width="10.42578125" style="73" customWidth="1"/>
    <col min="4355" max="4355" width="8" style="73" customWidth="1"/>
    <col min="4356" max="4356" width="11.85546875" style="73" customWidth="1"/>
    <col min="4357" max="4357" width="12.140625" style="73" customWidth="1"/>
    <col min="4358" max="4358" width="62.28515625" style="73" customWidth="1"/>
    <col min="4359" max="4359" width="15.140625" style="73" customWidth="1"/>
    <col min="4360" max="4360" width="16.140625" style="73" customWidth="1"/>
    <col min="4361" max="4361" width="16.7109375" style="73" customWidth="1"/>
    <col min="4362" max="4608" width="9.140625" style="73"/>
    <col min="4609" max="4609" width="9.7109375" style="73" customWidth="1"/>
    <col min="4610" max="4610" width="10.42578125" style="73" customWidth="1"/>
    <col min="4611" max="4611" width="8" style="73" customWidth="1"/>
    <col min="4612" max="4612" width="11.85546875" style="73" customWidth="1"/>
    <col min="4613" max="4613" width="12.140625" style="73" customWidth="1"/>
    <col min="4614" max="4614" width="62.28515625" style="73" customWidth="1"/>
    <col min="4615" max="4615" width="15.140625" style="73" customWidth="1"/>
    <col min="4616" max="4616" width="16.140625" style="73" customWidth="1"/>
    <col min="4617" max="4617" width="16.7109375" style="73" customWidth="1"/>
    <col min="4618" max="4864" width="9.140625" style="73"/>
    <col min="4865" max="4865" width="9.7109375" style="73" customWidth="1"/>
    <col min="4866" max="4866" width="10.42578125" style="73" customWidth="1"/>
    <col min="4867" max="4867" width="8" style="73" customWidth="1"/>
    <col min="4868" max="4868" width="11.85546875" style="73" customWidth="1"/>
    <col min="4869" max="4869" width="12.140625" style="73" customWidth="1"/>
    <col min="4870" max="4870" width="62.28515625" style="73" customWidth="1"/>
    <col min="4871" max="4871" width="15.140625" style="73" customWidth="1"/>
    <col min="4872" max="4872" width="16.140625" style="73" customWidth="1"/>
    <col min="4873" max="4873" width="16.7109375" style="73" customWidth="1"/>
    <col min="4874" max="5120" width="9.140625" style="73"/>
    <col min="5121" max="5121" width="9.7109375" style="73" customWidth="1"/>
    <col min="5122" max="5122" width="10.42578125" style="73" customWidth="1"/>
    <col min="5123" max="5123" width="8" style="73" customWidth="1"/>
    <col min="5124" max="5124" width="11.85546875" style="73" customWidth="1"/>
    <col min="5125" max="5125" width="12.140625" style="73" customWidth="1"/>
    <col min="5126" max="5126" width="62.28515625" style="73" customWidth="1"/>
    <col min="5127" max="5127" width="15.140625" style="73" customWidth="1"/>
    <col min="5128" max="5128" width="16.140625" style="73" customWidth="1"/>
    <col min="5129" max="5129" width="16.7109375" style="73" customWidth="1"/>
    <col min="5130" max="5376" width="9.140625" style="73"/>
    <col min="5377" max="5377" width="9.7109375" style="73" customWidth="1"/>
    <col min="5378" max="5378" width="10.42578125" style="73" customWidth="1"/>
    <col min="5379" max="5379" width="8" style="73" customWidth="1"/>
    <col min="5380" max="5380" width="11.85546875" style="73" customWidth="1"/>
    <col min="5381" max="5381" width="12.140625" style="73" customWidth="1"/>
    <col min="5382" max="5382" width="62.28515625" style="73" customWidth="1"/>
    <col min="5383" max="5383" width="15.140625" style="73" customWidth="1"/>
    <col min="5384" max="5384" width="16.140625" style="73" customWidth="1"/>
    <col min="5385" max="5385" width="16.7109375" style="73" customWidth="1"/>
    <col min="5386" max="5632" width="9.140625" style="73"/>
    <col min="5633" max="5633" width="9.7109375" style="73" customWidth="1"/>
    <col min="5634" max="5634" width="10.42578125" style="73" customWidth="1"/>
    <col min="5635" max="5635" width="8" style="73" customWidth="1"/>
    <col min="5636" max="5636" width="11.85546875" style="73" customWidth="1"/>
    <col min="5637" max="5637" width="12.140625" style="73" customWidth="1"/>
    <col min="5638" max="5638" width="62.28515625" style="73" customWidth="1"/>
    <col min="5639" max="5639" width="15.140625" style="73" customWidth="1"/>
    <col min="5640" max="5640" width="16.140625" style="73" customWidth="1"/>
    <col min="5641" max="5641" width="16.7109375" style="73" customWidth="1"/>
    <col min="5642" max="5888" width="9.140625" style="73"/>
    <col min="5889" max="5889" width="9.7109375" style="73" customWidth="1"/>
    <col min="5890" max="5890" width="10.42578125" style="73" customWidth="1"/>
    <col min="5891" max="5891" width="8" style="73" customWidth="1"/>
    <col min="5892" max="5892" width="11.85546875" style="73" customWidth="1"/>
    <col min="5893" max="5893" width="12.140625" style="73" customWidth="1"/>
    <col min="5894" max="5894" width="62.28515625" style="73" customWidth="1"/>
    <col min="5895" max="5895" width="15.140625" style="73" customWidth="1"/>
    <col min="5896" max="5896" width="16.140625" style="73" customWidth="1"/>
    <col min="5897" max="5897" width="16.7109375" style="73" customWidth="1"/>
    <col min="5898" max="6144" width="9.140625" style="73"/>
    <col min="6145" max="6145" width="9.7109375" style="73" customWidth="1"/>
    <col min="6146" max="6146" width="10.42578125" style="73" customWidth="1"/>
    <col min="6147" max="6147" width="8" style="73" customWidth="1"/>
    <col min="6148" max="6148" width="11.85546875" style="73" customWidth="1"/>
    <col min="6149" max="6149" width="12.140625" style="73" customWidth="1"/>
    <col min="6150" max="6150" width="62.28515625" style="73" customWidth="1"/>
    <col min="6151" max="6151" width="15.140625" style="73" customWidth="1"/>
    <col min="6152" max="6152" width="16.140625" style="73" customWidth="1"/>
    <col min="6153" max="6153" width="16.7109375" style="73" customWidth="1"/>
    <col min="6154" max="6400" width="9.140625" style="73"/>
    <col min="6401" max="6401" width="9.7109375" style="73" customWidth="1"/>
    <col min="6402" max="6402" width="10.42578125" style="73" customWidth="1"/>
    <col min="6403" max="6403" width="8" style="73" customWidth="1"/>
    <col min="6404" max="6404" width="11.85546875" style="73" customWidth="1"/>
    <col min="6405" max="6405" width="12.140625" style="73" customWidth="1"/>
    <col min="6406" max="6406" width="62.28515625" style="73" customWidth="1"/>
    <col min="6407" max="6407" width="15.140625" style="73" customWidth="1"/>
    <col min="6408" max="6408" width="16.140625" style="73" customWidth="1"/>
    <col min="6409" max="6409" width="16.7109375" style="73" customWidth="1"/>
    <col min="6410" max="6656" width="9.140625" style="73"/>
    <col min="6657" max="6657" width="9.7109375" style="73" customWidth="1"/>
    <col min="6658" max="6658" width="10.42578125" style="73" customWidth="1"/>
    <col min="6659" max="6659" width="8" style="73" customWidth="1"/>
    <col min="6660" max="6660" width="11.85546875" style="73" customWidth="1"/>
    <col min="6661" max="6661" width="12.140625" style="73" customWidth="1"/>
    <col min="6662" max="6662" width="62.28515625" style="73" customWidth="1"/>
    <col min="6663" max="6663" width="15.140625" style="73" customWidth="1"/>
    <col min="6664" max="6664" width="16.140625" style="73" customWidth="1"/>
    <col min="6665" max="6665" width="16.7109375" style="73" customWidth="1"/>
    <col min="6666" max="6912" width="9.140625" style="73"/>
    <col min="6913" max="6913" width="9.7109375" style="73" customWidth="1"/>
    <col min="6914" max="6914" width="10.42578125" style="73" customWidth="1"/>
    <col min="6915" max="6915" width="8" style="73" customWidth="1"/>
    <col min="6916" max="6916" width="11.85546875" style="73" customWidth="1"/>
    <col min="6917" max="6917" width="12.140625" style="73" customWidth="1"/>
    <col min="6918" max="6918" width="62.28515625" style="73" customWidth="1"/>
    <col min="6919" max="6919" width="15.140625" style="73" customWidth="1"/>
    <col min="6920" max="6920" width="16.140625" style="73" customWidth="1"/>
    <col min="6921" max="6921" width="16.7109375" style="73" customWidth="1"/>
    <col min="6922" max="7168" width="9.140625" style="73"/>
    <col min="7169" max="7169" width="9.7109375" style="73" customWidth="1"/>
    <col min="7170" max="7170" width="10.42578125" style="73" customWidth="1"/>
    <col min="7171" max="7171" width="8" style="73" customWidth="1"/>
    <col min="7172" max="7172" width="11.85546875" style="73" customWidth="1"/>
    <col min="7173" max="7173" width="12.140625" style="73" customWidth="1"/>
    <col min="7174" max="7174" width="62.28515625" style="73" customWidth="1"/>
    <col min="7175" max="7175" width="15.140625" style="73" customWidth="1"/>
    <col min="7176" max="7176" width="16.140625" style="73" customWidth="1"/>
    <col min="7177" max="7177" width="16.7109375" style="73" customWidth="1"/>
    <col min="7178" max="7424" width="9.140625" style="73"/>
    <col min="7425" max="7425" width="9.7109375" style="73" customWidth="1"/>
    <col min="7426" max="7426" width="10.42578125" style="73" customWidth="1"/>
    <col min="7427" max="7427" width="8" style="73" customWidth="1"/>
    <col min="7428" max="7428" width="11.85546875" style="73" customWidth="1"/>
    <col min="7429" max="7429" width="12.140625" style="73" customWidth="1"/>
    <col min="7430" max="7430" width="62.28515625" style="73" customWidth="1"/>
    <col min="7431" max="7431" width="15.140625" style="73" customWidth="1"/>
    <col min="7432" max="7432" width="16.140625" style="73" customWidth="1"/>
    <col min="7433" max="7433" width="16.7109375" style="73" customWidth="1"/>
    <col min="7434" max="7680" width="9.140625" style="73"/>
    <col min="7681" max="7681" width="9.7109375" style="73" customWidth="1"/>
    <col min="7682" max="7682" width="10.42578125" style="73" customWidth="1"/>
    <col min="7683" max="7683" width="8" style="73" customWidth="1"/>
    <col min="7684" max="7684" width="11.85546875" style="73" customWidth="1"/>
    <col min="7685" max="7685" width="12.140625" style="73" customWidth="1"/>
    <col min="7686" max="7686" width="62.28515625" style="73" customWidth="1"/>
    <col min="7687" max="7687" width="15.140625" style="73" customWidth="1"/>
    <col min="7688" max="7688" width="16.140625" style="73" customWidth="1"/>
    <col min="7689" max="7689" width="16.7109375" style="73" customWidth="1"/>
    <col min="7690" max="7936" width="9.140625" style="73"/>
    <col min="7937" max="7937" width="9.7109375" style="73" customWidth="1"/>
    <col min="7938" max="7938" width="10.42578125" style="73" customWidth="1"/>
    <col min="7939" max="7939" width="8" style="73" customWidth="1"/>
    <col min="7940" max="7940" width="11.85546875" style="73" customWidth="1"/>
    <col min="7941" max="7941" width="12.140625" style="73" customWidth="1"/>
    <col min="7942" max="7942" width="62.28515625" style="73" customWidth="1"/>
    <col min="7943" max="7943" width="15.140625" style="73" customWidth="1"/>
    <col min="7944" max="7944" width="16.140625" style="73" customWidth="1"/>
    <col min="7945" max="7945" width="16.7109375" style="73" customWidth="1"/>
    <col min="7946" max="8192" width="9.140625" style="73"/>
    <col min="8193" max="8193" width="9.7109375" style="73" customWidth="1"/>
    <col min="8194" max="8194" width="10.42578125" style="73" customWidth="1"/>
    <col min="8195" max="8195" width="8" style="73" customWidth="1"/>
    <col min="8196" max="8196" width="11.85546875" style="73" customWidth="1"/>
    <col min="8197" max="8197" width="12.140625" style="73" customWidth="1"/>
    <col min="8198" max="8198" width="62.28515625" style="73" customWidth="1"/>
    <col min="8199" max="8199" width="15.140625" style="73" customWidth="1"/>
    <col min="8200" max="8200" width="16.140625" style="73" customWidth="1"/>
    <col min="8201" max="8201" width="16.7109375" style="73" customWidth="1"/>
    <col min="8202" max="8448" width="9.140625" style="73"/>
    <col min="8449" max="8449" width="9.7109375" style="73" customWidth="1"/>
    <col min="8450" max="8450" width="10.42578125" style="73" customWidth="1"/>
    <col min="8451" max="8451" width="8" style="73" customWidth="1"/>
    <col min="8452" max="8452" width="11.85546875" style="73" customWidth="1"/>
    <col min="8453" max="8453" width="12.140625" style="73" customWidth="1"/>
    <col min="8454" max="8454" width="62.28515625" style="73" customWidth="1"/>
    <col min="8455" max="8455" width="15.140625" style="73" customWidth="1"/>
    <col min="8456" max="8456" width="16.140625" style="73" customWidth="1"/>
    <col min="8457" max="8457" width="16.7109375" style="73" customWidth="1"/>
    <col min="8458" max="8704" width="9.140625" style="73"/>
    <col min="8705" max="8705" width="9.7109375" style="73" customWidth="1"/>
    <col min="8706" max="8706" width="10.42578125" style="73" customWidth="1"/>
    <col min="8707" max="8707" width="8" style="73" customWidth="1"/>
    <col min="8708" max="8708" width="11.85546875" style="73" customWidth="1"/>
    <col min="8709" max="8709" width="12.140625" style="73" customWidth="1"/>
    <col min="8710" max="8710" width="62.28515625" style="73" customWidth="1"/>
    <col min="8711" max="8711" width="15.140625" style="73" customWidth="1"/>
    <col min="8712" max="8712" width="16.140625" style="73" customWidth="1"/>
    <col min="8713" max="8713" width="16.7109375" style="73" customWidth="1"/>
    <col min="8714" max="8960" width="9.140625" style="73"/>
    <col min="8961" max="8961" width="9.7109375" style="73" customWidth="1"/>
    <col min="8962" max="8962" width="10.42578125" style="73" customWidth="1"/>
    <col min="8963" max="8963" width="8" style="73" customWidth="1"/>
    <col min="8964" max="8964" width="11.85546875" style="73" customWidth="1"/>
    <col min="8965" max="8965" width="12.140625" style="73" customWidth="1"/>
    <col min="8966" max="8966" width="62.28515625" style="73" customWidth="1"/>
    <col min="8967" max="8967" width="15.140625" style="73" customWidth="1"/>
    <col min="8968" max="8968" width="16.140625" style="73" customWidth="1"/>
    <col min="8969" max="8969" width="16.7109375" style="73" customWidth="1"/>
    <col min="8970" max="9216" width="9.140625" style="73"/>
    <col min="9217" max="9217" width="9.7109375" style="73" customWidth="1"/>
    <col min="9218" max="9218" width="10.42578125" style="73" customWidth="1"/>
    <col min="9219" max="9219" width="8" style="73" customWidth="1"/>
    <col min="9220" max="9220" width="11.85546875" style="73" customWidth="1"/>
    <col min="9221" max="9221" width="12.140625" style="73" customWidth="1"/>
    <col min="9222" max="9222" width="62.28515625" style="73" customWidth="1"/>
    <col min="9223" max="9223" width="15.140625" style="73" customWidth="1"/>
    <col min="9224" max="9224" width="16.140625" style="73" customWidth="1"/>
    <col min="9225" max="9225" width="16.7109375" style="73" customWidth="1"/>
    <col min="9226" max="9472" width="9.140625" style="73"/>
    <col min="9473" max="9473" width="9.7109375" style="73" customWidth="1"/>
    <col min="9474" max="9474" width="10.42578125" style="73" customWidth="1"/>
    <col min="9475" max="9475" width="8" style="73" customWidth="1"/>
    <col min="9476" max="9476" width="11.85546875" style="73" customWidth="1"/>
    <col min="9477" max="9477" width="12.140625" style="73" customWidth="1"/>
    <col min="9478" max="9478" width="62.28515625" style="73" customWidth="1"/>
    <col min="9479" max="9479" width="15.140625" style="73" customWidth="1"/>
    <col min="9480" max="9480" width="16.140625" style="73" customWidth="1"/>
    <col min="9481" max="9481" width="16.7109375" style="73" customWidth="1"/>
    <col min="9482" max="9728" width="9.140625" style="73"/>
    <col min="9729" max="9729" width="9.7109375" style="73" customWidth="1"/>
    <col min="9730" max="9730" width="10.42578125" style="73" customWidth="1"/>
    <col min="9731" max="9731" width="8" style="73" customWidth="1"/>
    <col min="9732" max="9732" width="11.85546875" style="73" customWidth="1"/>
    <col min="9733" max="9733" width="12.140625" style="73" customWidth="1"/>
    <col min="9734" max="9734" width="62.28515625" style="73" customWidth="1"/>
    <col min="9735" max="9735" width="15.140625" style="73" customWidth="1"/>
    <col min="9736" max="9736" width="16.140625" style="73" customWidth="1"/>
    <col min="9737" max="9737" width="16.7109375" style="73" customWidth="1"/>
    <col min="9738" max="9984" width="9.140625" style="73"/>
    <col min="9985" max="9985" width="9.7109375" style="73" customWidth="1"/>
    <col min="9986" max="9986" width="10.42578125" style="73" customWidth="1"/>
    <col min="9987" max="9987" width="8" style="73" customWidth="1"/>
    <col min="9988" max="9988" width="11.85546875" style="73" customWidth="1"/>
    <col min="9989" max="9989" width="12.140625" style="73" customWidth="1"/>
    <col min="9990" max="9990" width="62.28515625" style="73" customWidth="1"/>
    <col min="9991" max="9991" width="15.140625" style="73" customWidth="1"/>
    <col min="9992" max="9992" width="16.140625" style="73" customWidth="1"/>
    <col min="9993" max="9993" width="16.7109375" style="73" customWidth="1"/>
    <col min="9994" max="10240" width="9.140625" style="73"/>
    <col min="10241" max="10241" width="9.7109375" style="73" customWidth="1"/>
    <col min="10242" max="10242" width="10.42578125" style="73" customWidth="1"/>
    <col min="10243" max="10243" width="8" style="73" customWidth="1"/>
    <col min="10244" max="10244" width="11.85546875" style="73" customWidth="1"/>
    <col min="10245" max="10245" width="12.140625" style="73" customWidth="1"/>
    <col min="10246" max="10246" width="62.28515625" style="73" customWidth="1"/>
    <col min="10247" max="10247" width="15.140625" style="73" customWidth="1"/>
    <col min="10248" max="10248" width="16.140625" style="73" customWidth="1"/>
    <col min="10249" max="10249" width="16.7109375" style="73" customWidth="1"/>
    <col min="10250" max="10496" width="9.140625" style="73"/>
    <col min="10497" max="10497" width="9.7109375" style="73" customWidth="1"/>
    <col min="10498" max="10498" width="10.42578125" style="73" customWidth="1"/>
    <col min="10499" max="10499" width="8" style="73" customWidth="1"/>
    <col min="10500" max="10500" width="11.85546875" style="73" customWidth="1"/>
    <col min="10501" max="10501" width="12.140625" style="73" customWidth="1"/>
    <col min="10502" max="10502" width="62.28515625" style="73" customWidth="1"/>
    <col min="10503" max="10503" width="15.140625" style="73" customWidth="1"/>
    <col min="10504" max="10504" width="16.140625" style="73" customWidth="1"/>
    <col min="10505" max="10505" width="16.7109375" style="73" customWidth="1"/>
    <col min="10506" max="10752" width="9.140625" style="73"/>
    <col min="10753" max="10753" width="9.7109375" style="73" customWidth="1"/>
    <col min="10754" max="10754" width="10.42578125" style="73" customWidth="1"/>
    <col min="10755" max="10755" width="8" style="73" customWidth="1"/>
    <col min="10756" max="10756" width="11.85546875" style="73" customWidth="1"/>
    <col min="10757" max="10757" width="12.140625" style="73" customWidth="1"/>
    <col min="10758" max="10758" width="62.28515625" style="73" customWidth="1"/>
    <col min="10759" max="10759" width="15.140625" style="73" customWidth="1"/>
    <col min="10760" max="10760" width="16.140625" style="73" customWidth="1"/>
    <col min="10761" max="10761" width="16.7109375" style="73" customWidth="1"/>
    <col min="10762" max="11008" width="9.140625" style="73"/>
    <col min="11009" max="11009" width="9.7109375" style="73" customWidth="1"/>
    <col min="11010" max="11010" width="10.42578125" style="73" customWidth="1"/>
    <col min="11011" max="11011" width="8" style="73" customWidth="1"/>
    <col min="11012" max="11012" width="11.85546875" style="73" customWidth="1"/>
    <col min="11013" max="11013" width="12.140625" style="73" customWidth="1"/>
    <col min="11014" max="11014" width="62.28515625" style="73" customWidth="1"/>
    <col min="11015" max="11015" width="15.140625" style="73" customWidth="1"/>
    <col min="11016" max="11016" width="16.140625" style="73" customWidth="1"/>
    <col min="11017" max="11017" width="16.7109375" style="73" customWidth="1"/>
    <col min="11018" max="11264" width="9.140625" style="73"/>
    <col min="11265" max="11265" width="9.7109375" style="73" customWidth="1"/>
    <col min="11266" max="11266" width="10.42578125" style="73" customWidth="1"/>
    <col min="11267" max="11267" width="8" style="73" customWidth="1"/>
    <col min="11268" max="11268" width="11.85546875" style="73" customWidth="1"/>
    <col min="11269" max="11269" width="12.140625" style="73" customWidth="1"/>
    <col min="11270" max="11270" width="62.28515625" style="73" customWidth="1"/>
    <col min="11271" max="11271" width="15.140625" style="73" customWidth="1"/>
    <col min="11272" max="11272" width="16.140625" style="73" customWidth="1"/>
    <col min="11273" max="11273" width="16.7109375" style="73" customWidth="1"/>
    <col min="11274" max="11520" width="9.140625" style="73"/>
    <col min="11521" max="11521" width="9.7109375" style="73" customWidth="1"/>
    <col min="11522" max="11522" width="10.42578125" style="73" customWidth="1"/>
    <col min="11523" max="11523" width="8" style="73" customWidth="1"/>
    <col min="11524" max="11524" width="11.85546875" style="73" customWidth="1"/>
    <col min="11525" max="11525" width="12.140625" style="73" customWidth="1"/>
    <col min="11526" max="11526" width="62.28515625" style="73" customWidth="1"/>
    <col min="11527" max="11527" width="15.140625" style="73" customWidth="1"/>
    <col min="11528" max="11528" width="16.140625" style="73" customWidth="1"/>
    <col min="11529" max="11529" width="16.7109375" style="73" customWidth="1"/>
    <col min="11530" max="11776" width="9.140625" style="73"/>
    <col min="11777" max="11777" width="9.7109375" style="73" customWidth="1"/>
    <col min="11778" max="11778" width="10.42578125" style="73" customWidth="1"/>
    <col min="11779" max="11779" width="8" style="73" customWidth="1"/>
    <col min="11780" max="11780" width="11.85546875" style="73" customWidth="1"/>
    <col min="11781" max="11781" width="12.140625" style="73" customWidth="1"/>
    <col min="11782" max="11782" width="62.28515625" style="73" customWidth="1"/>
    <col min="11783" max="11783" width="15.140625" style="73" customWidth="1"/>
    <col min="11784" max="11784" width="16.140625" style="73" customWidth="1"/>
    <col min="11785" max="11785" width="16.7109375" style="73" customWidth="1"/>
    <col min="11786" max="12032" width="9.140625" style="73"/>
    <col min="12033" max="12033" width="9.7109375" style="73" customWidth="1"/>
    <col min="12034" max="12034" width="10.42578125" style="73" customWidth="1"/>
    <col min="12035" max="12035" width="8" style="73" customWidth="1"/>
    <col min="12036" max="12036" width="11.85546875" style="73" customWidth="1"/>
    <col min="12037" max="12037" width="12.140625" style="73" customWidth="1"/>
    <col min="12038" max="12038" width="62.28515625" style="73" customWidth="1"/>
    <col min="12039" max="12039" width="15.140625" style="73" customWidth="1"/>
    <col min="12040" max="12040" width="16.140625" style="73" customWidth="1"/>
    <col min="12041" max="12041" width="16.7109375" style="73" customWidth="1"/>
    <col min="12042" max="12288" width="9.140625" style="73"/>
    <col min="12289" max="12289" width="9.7109375" style="73" customWidth="1"/>
    <col min="12290" max="12290" width="10.42578125" style="73" customWidth="1"/>
    <col min="12291" max="12291" width="8" style="73" customWidth="1"/>
    <col min="12292" max="12292" width="11.85546875" style="73" customWidth="1"/>
    <col min="12293" max="12293" width="12.140625" style="73" customWidth="1"/>
    <col min="12294" max="12294" width="62.28515625" style="73" customWidth="1"/>
    <col min="12295" max="12295" width="15.140625" style="73" customWidth="1"/>
    <col min="12296" max="12296" width="16.140625" style="73" customWidth="1"/>
    <col min="12297" max="12297" width="16.7109375" style="73" customWidth="1"/>
    <col min="12298" max="12544" width="9.140625" style="73"/>
    <col min="12545" max="12545" width="9.7109375" style="73" customWidth="1"/>
    <col min="12546" max="12546" width="10.42578125" style="73" customWidth="1"/>
    <col min="12547" max="12547" width="8" style="73" customWidth="1"/>
    <col min="12548" max="12548" width="11.85546875" style="73" customWidth="1"/>
    <col min="12549" max="12549" width="12.140625" style="73" customWidth="1"/>
    <col min="12550" max="12550" width="62.28515625" style="73" customWidth="1"/>
    <col min="12551" max="12551" width="15.140625" style="73" customWidth="1"/>
    <col min="12552" max="12552" width="16.140625" style="73" customWidth="1"/>
    <col min="12553" max="12553" width="16.7109375" style="73" customWidth="1"/>
    <col min="12554" max="12800" width="9.140625" style="73"/>
    <col min="12801" max="12801" width="9.7109375" style="73" customWidth="1"/>
    <col min="12802" max="12802" width="10.42578125" style="73" customWidth="1"/>
    <col min="12803" max="12803" width="8" style="73" customWidth="1"/>
    <col min="12804" max="12804" width="11.85546875" style="73" customWidth="1"/>
    <col min="12805" max="12805" width="12.140625" style="73" customWidth="1"/>
    <col min="12806" max="12806" width="62.28515625" style="73" customWidth="1"/>
    <col min="12807" max="12807" width="15.140625" style="73" customWidth="1"/>
    <col min="12808" max="12808" width="16.140625" style="73" customWidth="1"/>
    <col min="12809" max="12809" width="16.7109375" style="73" customWidth="1"/>
    <col min="12810" max="13056" width="9.140625" style="73"/>
    <col min="13057" max="13057" width="9.7109375" style="73" customWidth="1"/>
    <col min="13058" max="13058" width="10.42578125" style="73" customWidth="1"/>
    <col min="13059" max="13059" width="8" style="73" customWidth="1"/>
    <col min="13060" max="13060" width="11.85546875" style="73" customWidth="1"/>
    <col min="13061" max="13061" width="12.140625" style="73" customWidth="1"/>
    <col min="13062" max="13062" width="62.28515625" style="73" customWidth="1"/>
    <col min="13063" max="13063" width="15.140625" style="73" customWidth="1"/>
    <col min="13064" max="13064" width="16.140625" style="73" customWidth="1"/>
    <col min="13065" max="13065" width="16.7109375" style="73" customWidth="1"/>
    <col min="13066" max="13312" width="9.140625" style="73"/>
    <col min="13313" max="13313" width="9.7109375" style="73" customWidth="1"/>
    <col min="13314" max="13314" width="10.42578125" style="73" customWidth="1"/>
    <col min="13315" max="13315" width="8" style="73" customWidth="1"/>
    <col min="13316" max="13316" width="11.85546875" style="73" customWidth="1"/>
    <col min="13317" max="13317" width="12.140625" style="73" customWidth="1"/>
    <col min="13318" max="13318" width="62.28515625" style="73" customWidth="1"/>
    <col min="13319" max="13319" width="15.140625" style="73" customWidth="1"/>
    <col min="13320" max="13320" width="16.140625" style="73" customWidth="1"/>
    <col min="13321" max="13321" width="16.7109375" style="73" customWidth="1"/>
    <col min="13322" max="13568" width="9.140625" style="73"/>
    <col min="13569" max="13569" width="9.7109375" style="73" customWidth="1"/>
    <col min="13570" max="13570" width="10.42578125" style="73" customWidth="1"/>
    <col min="13571" max="13571" width="8" style="73" customWidth="1"/>
    <col min="13572" max="13572" width="11.85546875" style="73" customWidth="1"/>
    <col min="13573" max="13573" width="12.140625" style="73" customWidth="1"/>
    <col min="13574" max="13574" width="62.28515625" style="73" customWidth="1"/>
    <col min="13575" max="13575" width="15.140625" style="73" customWidth="1"/>
    <col min="13576" max="13576" width="16.140625" style="73" customWidth="1"/>
    <col min="13577" max="13577" width="16.7109375" style="73" customWidth="1"/>
    <col min="13578" max="13824" width="9.140625" style="73"/>
    <col min="13825" max="13825" width="9.7109375" style="73" customWidth="1"/>
    <col min="13826" max="13826" width="10.42578125" style="73" customWidth="1"/>
    <col min="13827" max="13827" width="8" style="73" customWidth="1"/>
    <col min="13828" max="13828" width="11.85546875" style="73" customWidth="1"/>
    <col min="13829" max="13829" width="12.140625" style="73" customWidth="1"/>
    <col min="13830" max="13830" width="62.28515625" style="73" customWidth="1"/>
    <col min="13831" max="13831" width="15.140625" style="73" customWidth="1"/>
    <col min="13832" max="13832" width="16.140625" style="73" customWidth="1"/>
    <col min="13833" max="13833" width="16.7109375" style="73" customWidth="1"/>
    <col min="13834" max="14080" width="9.140625" style="73"/>
    <col min="14081" max="14081" width="9.7109375" style="73" customWidth="1"/>
    <col min="14082" max="14082" width="10.42578125" style="73" customWidth="1"/>
    <col min="14083" max="14083" width="8" style="73" customWidth="1"/>
    <col min="14084" max="14084" width="11.85546875" style="73" customWidth="1"/>
    <col min="14085" max="14085" width="12.140625" style="73" customWidth="1"/>
    <col min="14086" max="14086" width="62.28515625" style="73" customWidth="1"/>
    <col min="14087" max="14087" width="15.140625" style="73" customWidth="1"/>
    <col min="14088" max="14088" width="16.140625" style="73" customWidth="1"/>
    <col min="14089" max="14089" width="16.7109375" style="73" customWidth="1"/>
    <col min="14090" max="14336" width="9.140625" style="73"/>
    <col min="14337" max="14337" width="9.7109375" style="73" customWidth="1"/>
    <col min="14338" max="14338" width="10.42578125" style="73" customWidth="1"/>
    <col min="14339" max="14339" width="8" style="73" customWidth="1"/>
    <col min="14340" max="14340" width="11.85546875" style="73" customWidth="1"/>
    <col min="14341" max="14341" width="12.140625" style="73" customWidth="1"/>
    <col min="14342" max="14342" width="62.28515625" style="73" customWidth="1"/>
    <col min="14343" max="14343" width="15.140625" style="73" customWidth="1"/>
    <col min="14344" max="14344" width="16.140625" style="73" customWidth="1"/>
    <col min="14345" max="14345" width="16.7109375" style="73" customWidth="1"/>
    <col min="14346" max="14592" width="9.140625" style="73"/>
    <col min="14593" max="14593" width="9.7109375" style="73" customWidth="1"/>
    <col min="14594" max="14594" width="10.42578125" style="73" customWidth="1"/>
    <col min="14595" max="14595" width="8" style="73" customWidth="1"/>
    <col min="14596" max="14596" width="11.85546875" style="73" customWidth="1"/>
    <col min="14597" max="14597" width="12.140625" style="73" customWidth="1"/>
    <col min="14598" max="14598" width="62.28515625" style="73" customWidth="1"/>
    <col min="14599" max="14599" width="15.140625" style="73" customWidth="1"/>
    <col min="14600" max="14600" width="16.140625" style="73" customWidth="1"/>
    <col min="14601" max="14601" width="16.7109375" style="73" customWidth="1"/>
    <col min="14602" max="14848" width="9.140625" style="73"/>
    <col min="14849" max="14849" width="9.7109375" style="73" customWidth="1"/>
    <col min="14850" max="14850" width="10.42578125" style="73" customWidth="1"/>
    <col min="14851" max="14851" width="8" style="73" customWidth="1"/>
    <col min="14852" max="14852" width="11.85546875" style="73" customWidth="1"/>
    <col min="14853" max="14853" width="12.140625" style="73" customWidth="1"/>
    <col min="14854" max="14854" width="62.28515625" style="73" customWidth="1"/>
    <col min="14855" max="14855" width="15.140625" style="73" customWidth="1"/>
    <col min="14856" max="14856" width="16.140625" style="73" customWidth="1"/>
    <col min="14857" max="14857" width="16.7109375" style="73" customWidth="1"/>
    <col min="14858" max="15104" width="9.140625" style="73"/>
    <col min="15105" max="15105" width="9.7109375" style="73" customWidth="1"/>
    <col min="15106" max="15106" width="10.42578125" style="73" customWidth="1"/>
    <col min="15107" max="15107" width="8" style="73" customWidth="1"/>
    <col min="15108" max="15108" width="11.85546875" style="73" customWidth="1"/>
    <col min="15109" max="15109" width="12.140625" style="73" customWidth="1"/>
    <col min="15110" max="15110" width="62.28515625" style="73" customWidth="1"/>
    <col min="15111" max="15111" width="15.140625" style="73" customWidth="1"/>
    <col min="15112" max="15112" width="16.140625" style="73" customWidth="1"/>
    <col min="15113" max="15113" width="16.7109375" style="73" customWidth="1"/>
    <col min="15114" max="15360" width="9.140625" style="73"/>
    <col min="15361" max="15361" width="9.7109375" style="73" customWidth="1"/>
    <col min="15362" max="15362" width="10.42578125" style="73" customWidth="1"/>
    <col min="15363" max="15363" width="8" style="73" customWidth="1"/>
    <col min="15364" max="15364" width="11.85546875" style="73" customWidth="1"/>
    <col min="15365" max="15365" width="12.140625" style="73" customWidth="1"/>
    <col min="15366" max="15366" width="62.28515625" style="73" customWidth="1"/>
    <col min="15367" max="15367" width="15.140625" style="73" customWidth="1"/>
    <col min="15368" max="15368" width="16.140625" style="73" customWidth="1"/>
    <col min="15369" max="15369" width="16.7109375" style="73" customWidth="1"/>
    <col min="15370" max="15616" width="9.140625" style="73"/>
    <col min="15617" max="15617" width="9.7109375" style="73" customWidth="1"/>
    <col min="15618" max="15618" width="10.42578125" style="73" customWidth="1"/>
    <col min="15619" max="15619" width="8" style="73" customWidth="1"/>
    <col min="15620" max="15620" width="11.85546875" style="73" customWidth="1"/>
    <col min="15621" max="15621" width="12.140625" style="73" customWidth="1"/>
    <col min="15622" max="15622" width="62.28515625" style="73" customWidth="1"/>
    <col min="15623" max="15623" width="15.140625" style="73" customWidth="1"/>
    <col min="15624" max="15624" width="16.140625" style="73" customWidth="1"/>
    <col min="15625" max="15625" width="16.7109375" style="73" customWidth="1"/>
    <col min="15626" max="15872" width="9.140625" style="73"/>
    <col min="15873" max="15873" width="9.7109375" style="73" customWidth="1"/>
    <col min="15874" max="15874" width="10.42578125" style="73" customWidth="1"/>
    <col min="15875" max="15875" width="8" style="73" customWidth="1"/>
    <col min="15876" max="15876" width="11.85546875" style="73" customWidth="1"/>
    <col min="15877" max="15877" width="12.140625" style="73" customWidth="1"/>
    <col min="15878" max="15878" width="62.28515625" style="73" customWidth="1"/>
    <col min="15879" max="15879" width="15.140625" style="73" customWidth="1"/>
    <col min="15880" max="15880" width="16.140625" style="73" customWidth="1"/>
    <col min="15881" max="15881" width="16.7109375" style="73" customWidth="1"/>
    <col min="15882" max="16128" width="9.140625" style="73"/>
    <col min="16129" max="16129" width="9.7109375" style="73" customWidth="1"/>
    <col min="16130" max="16130" width="10.42578125" style="73" customWidth="1"/>
    <col min="16131" max="16131" width="8" style="73" customWidth="1"/>
    <col min="16132" max="16132" width="11.85546875" style="73" customWidth="1"/>
    <col min="16133" max="16133" width="12.140625" style="73" customWidth="1"/>
    <col min="16134" max="16134" width="62.28515625" style="73" customWidth="1"/>
    <col min="16135" max="16135" width="15.140625" style="73" customWidth="1"/>
    <col min="16136" max="16136" width="16.140625" style="73" customWidth="1"/>
    <col min="16137" max="16137" width="16.7109375" style="73" customWidth="1"/>
    <col min="16138" max="16384" width="9.140625" style="73"/>
  </cols>
  <sheetData>
    <row r="1" spans="1:11" s="45" customFormat="1" x14ac:dyDescent="0.3">
      <c r="I1" s="29" t="s">
        <v>172</v>
      </c>
      <c r="J1" s="54"/>
    </row>
    <row r="2" spans="1:11" s="45" customFormat="1" x14ac:dyDescent="0.3">
      <c r="A2" s="71" t="s">
        <v>75</v>
      </c>
      <c r="D2" s="71" t="s">
        <v>75</v>
      </c>
      <c r="G2" s="72"/>
      <c r="H2" s="72"/>
      <c r="I2" s="29" t="s">
        <v>117</v>
      </c>
      <c r="J2" s="54"/>
    </row>
    <row r="3" spans="1:11" s="45" customFormat="1" x14ac:dyDescent="0.3">
      <c r="G3" s="72"/>
      <c r="H3" s="72"/>
      <c r="I3" s="29" t="s">
        <v>47</v>
      </c>
      <c r="J3" s="54"/>
    </row>
    <row r="5" spans="1:11" ht="50.25" customHeight="1" x14ac:dyDescent="0.3">
      <c r="A5" s="266" t="s">
        <v>142</v>
      </c>
      <c r="B5" s="266"/>
      <c r="C5" s="266"/>
      <c r="D5" s="266"/>
      <c r="E5" s="266"/>
      <c r="F5" s="266"/>
      <c r="G5" s="266"/>
      <c r="H5" s="266"/>
      <c r="I5" s="266"/>
    </row>
    <row r="6" spans="1:11" ht="18" thickBot="1" x14ac:dyDescent="0.35">
      <c r="G6" s="267" t="s">
        <v>76</v>
      </c>
      <c r="H6" s="267"/>
      <c r="I6" s="267"/>
    </row>
    <row r="7" spans="1:11" s="45" customFormat="1" x14ac:dyDescent="0.3">
      <c r="A7" s="268" t="s">
        <v>32</v>
      </c>
      <c r="B7" s="269"/>
      <c r="C7" s="269"/>
      <c r="D7" s="269" t="s">
        <v>26</v>
      </c>
      <c r="E7" s="269"/>
      <c r="F7" s="269" t="s">
        <v>33</v>
      </c>
      <c r="G7" s="269" t="str">
        <f>'[2]1'!D7</f>
        <v>Ցուցանիշների փոփոխությունները ավելացումները նշված են դրական նշանով, իսկ նվազեցումները՝ փակագծերում</v>
      </c>
      <c r="H7" s="270"/>
      <c r="I7" s="271"/>
      <c r="J7" s="76"/>
      <c r="K7" s="30"/>
    </row>
    <row r="8" spans="1:11" s="45" customFormat="1" ht="72" x14ac:dyDescent="0.3">
      <c r="A8" s="4" t="s">
        <v>35</v>
      </c>
      <c r="B8" s="5" t="s">
        <v>36</v>
      </c>
      <c r="C8" s="5" t="s">
        <v>37</v>
      </c>
      <c r="D8" s="5" t="s">
        <v>38</v>
      </c>
      <c r="E8" s="5" t="s">
        <v>39</v>
      </c>
      <c r="F8" s="213"/>
      <c r="G8" s="120" t="s">
        <v>116</v>
      </c>
      <c r="H8" s="120" t="s">
        <v>69</v>
      </c>
      <c r="I8" s="121" t="s">
        <v>108</v>
      </c>
      <c r="J8" s="54"/>
    </row>
    <row r="9" spans="1:11" s="45" customFormat="1" x14ac:dyDescent="0.3">
      <c r="A9" s="69"/>
      <c r="B9" s="174"/>
      <c r="C9" s="174"/>
      <c r="D9" s="174"/>
      <c r="E9" s="174"/>
      <c r="F9" s="1" t="s">
        <v>21</v>
      </c>
      <c r="G9" s="42">
        <f>+G12+G30</f>
        <v>0</v>
      </c>
      <c r="H9" s="42">
        <f t="shared" ref="H9:I9" si="0">+H12+H30</f>
        <v>0</v>
      </c>
      <c r="I9" s="43">
        <f t="shared" si="0"/>
        <v>6750</v>
      </c>
      <c r="J9" s="77"/>
    </row>
    <row r="10" spans="1:11" s="45" customFormat="1" x14ac:dyDescent="0.3">
      <c r="A10" s="69"/>
      <c r="B10" s="174"/>
      <c r="C10" s="174"/>
      <c r="D10" s="174"/>
      <c r="E10" s="174"/>
      <c r="F10" s="174" t="s">
        <v>40</v>
      </c>
      <c r="G10" s="78"/>
      <c r="H10" s="78"/>
      <c r="I10" s="79"/>
      <c r="J10" s="77"/>
    </row>
    <row r="11" spans="1:11" s="45" customFormat="1" ht="34.5" x14ac:dyDescent="0.3">
      <c r="A11" s="69"/>
      <c r="B11" s="174"/>
      <c r="C11" s="174"/>
      <c r="D11" s="174"/>
      <c r="E11" s="174"/>
      <c r="F11" s="174" t="s">
        <v>174</v>
      </c>
      <c r="G11" s="78"/>
      <c r="H11" s="78"/>
      <c r="I11" s="79"/>
      <c r="J11" s="77"/>
    </row>
    <row r="12" spans="1:11" s="14" customFormat="1" x14ac:dyDescent="0.3">
      <c r="A12" s="180" t="s">
        <v>41</v>
      </c>
      <c r="B12" s="174"/>
      <c r="C12" s="174"/>
      <c r="D12" s="174"/>
      <c r="E12" s="174"/>
      <c r="F12" s="1" t="s">
        <v>42</v>
      </c>
      <c r="G12" s="24">
        <f>G14</f>
        <v>0</v>
      </c>
      <c r="H12" s="24">
        <f>H14</f>
        <v>0</v>
      </c>
      <c r="I12" s="181">
        <f t="shared" ref="I12" si="1">I14</f>
        <v>6750</v>
      </c>
    </row>
    <row r="13" spans="1:11" s="14" customFormat="1" x14ac:dyDescent="0.3">
      <c r="A13" s="69"/>
      <c r="B13" s="174"/>
      <c r="C13" s="174"/>
      <c r="D13" s="174"/>
      <c r="E13" s="174"/>
      <c r="F13" s="174" t="s">
        <v>40</v>
      </c>
      <c r="G13" s="20"/>
      <c r="H13" s="20"/>
      <c r="I13" s="182"/>
    </row>
    <row r="14" spans="1:11" s="13" customFormat="1" x14ac:dyDescent="0.3">
      <c r="A14" s="183"/>
      <c r="B14" s="1" t="s">
        <v>43</v>
      </c>
      <c r="C14" s="174"/>
      <c r="D14" s="174"/>
      <c r="E14" s="174"/>
      <c r="F14" s="1" t="s">
        <v>44</v>
      </c>
      <c r="G14" s="21">
        <f t="shared" ref="G14:I14" si="2">G16</f>
        <v>0</v>
      </c>
      <c r="H14" s="21">
        <f t="shared" si="2"/>
        <v>0</v>
      </c>
      <c r="I14" s="184">
        <f t="shared" si="2"/>
        <v>6750</v>
      </c>
    </row>
    <row r="15" spans="1:11" s="13" customFormat="1" x14ac:dyDescent="0.3">
      <c r="A15" s="183"/>
      <c r="B15" s="174"/>
      <c r="C15" s="174"/>
      <c r="D15" s="174"/>
      <c r="E15" s="174"/>
      <c r="F15" s="174" t="s">
        <v>40</v>
      </c>
      <c r="G15" s="19"/>
      <c r="H15" s="19"/>
      <c r="I15" s="185"/>
    </row>
    <row r="16" spans="1:11" s="13" customFormat="1" x14ac:dyDescent="0.3">
      <c r="A16" s="183"/>
      <c r="B16" s="174"/>
      <c r="C16" s="1" t="s">
        <v>45</v>
      </c>
      <c r="D16" s="174"/>
      <c r="E16" s="174"/>
      <c r="F16" s="1" t="s">
        <v>44</v>
      </c>
      <c r="G16" s="19">
        <f t="shared" ref="G16:I16" si="3">G18</f>
        <v>0</v>
      </c>
      <c r="H16" s="19">
        <f t="shared" si="3"/>
        <v>0</v>
      </c>
      <c r="I16" s="185">
        <f t="shared" si="3"/>
        <v>6750</v>
      </c>
    </row>
    <row r="17" spans="1:12" s="13" customFormat="1" x14ac:dyDescent="0.3">
      <c r="A17" s="183"/>
      <c r="B17" s="174"/>
      <c r="C17" s="174"/>
      <c r="D17" s="174"/>
      <c r="E17" s="174"/>
      <c r="F17" s="174" t="s">
        <v>40</v>
      </c>
      <c r="G17" s="19"/>
      <c r="H17" s="19"/>
      <c r="I17" s="185"/>
    </row>
    <row r="18" spans="1:12" s="13" customFormat="1" x14ac:dyDescent="0.3">
      <c r="A18" s="183"/>
      <c r="B18" s="174"/>
      <c r="C18" s="174"/>
      <c r="D18" s="1">
        <v>1088</v>
      </c>
      <c r="E18" s="174"/>
      <c r="F18" s="174" t="s">
        <v>2</v>
      </c>
      <c r="G18" s="19">
        <f>G31+G40+G49+G58+G67</f>
        <v>0</v>
      </c>
      <c r="H18" s="19">
        <f t="shared" ref="H18:I18" si="4">H31+H40+H49+H58+H67</f>
        <v>0</v>
      </c>
      <c r="I18" s="185">
        <f t="shared" si="4"/>
        <v>6750</v>
      </c>
    </row>
    <row r="19" spans="1:12" s="13" customFormat="1" x14ac:dyDescent="0.3">
      <c r="A19" s="183"/>
      <c r="B19" s="174"/>
      <c r="C19" s="174"/>
      <c r="D19" s="174"/>
      <c r="E19" s="174"/>
      <c r="F19" s="174" t="s">
        <v>40</v>
      </c>
      <c r="G19" s="173"/>
      <c r="H19" s="173"/>
      <c r="I19" s="186"/>
    </row>
    <row r="20" spans="1:12" s="13" customFormat="1" x14ac:dyDescent="0.25">
      <c r="A20" s="187"/>
      <c r="B20" s="176"/>
      <c r="C20" s="176"/>
      <c r="D20" s="206" t="s">
        <v>7</v>
      </c>
      <c r="E20" s="206"/>
      <c r="F20" s="206"/>
      <c r="G20" s="176"/>
      <c r="H20" s="176"/>
      <c r="I20" s="188"/>
    </row>
    <row r="21" spans="1:12" s="15" customFormat="1" x14ac:dyDescent="0.25">
      <c r="A21" s="189"/>
      <c r="B21" s="175"/>
      <c r="C21" s="175"/>
      <c r="D21" s="175"/>
      <c r="E21" s="175">
        <v>12020</v>
      </c>
      <c r="F21" s="116" t="str">
        <f>'1'!C11</f>
        <v xml:space="preserve"> ԸՆԴԱՄԵՆԸ</v>
      </c>
      <c r="G21" s="19">
        <f>+'2'!G49</f>
        <v>0</v>
      </c>
      <c r="H21" s="19">
        <f>+'2'!H49</f>
        <v>0</v>
      </c>
      <c r="I21" s="190">
        <f>+'2'!I49</f>
        <v>6750</v>
      </c>
    </row>
    <row r="22" spans="1:12" s="15" customFormat="1" x14ac:dyDescent="0.25">
      <c r="A22" s="189"/>
      <c r="B22" s="175"/>
      <c r="C22" s="175"/>
      <c r="D22" s="175"/>
      <c r="E22" s="175"/>
      <c r="F22" s="116" t="s">
        <v>18</v>
      </c>
      <c r="G22" s="19">
        <f>+'2'!G50</f>
        <v>0</v>
      </c>
      <c r="H22" s="19">
        <f>+'2'!H50</f>
        <v>0</v>
      </c>
      <c r="I22" s="190">
        <f>+'2'!I50</f>
        <v>0</v>
      </c>
    </row>
    <row r="23" spans="1:12" s="15" customFormat="1" ht="25.5" x14ac:dyDescent="0.25">
      <c r="A23" s="189"/>
      <c r="B23" s="175"/>
      <c r="C23" s="175"/>
      <c r="D23" s="175"/>
      <c r="E23" s="175"/>
      <c r="F23" s="124" t="s">
        <v>19</v>
      </c>
      <c r="G23" s="19">
        <f>+'2'!G51</f>
        <v>0</v>
      </c>
      <c r="H23" s="19">
        <f>+'2'!H51</f>
        <v>0</v>
      </c>
      <c r="I23" s="190">
        <f>+'2'!I51</f>
        <v>6750</v>
      </c>
    </row>
    <row r="24" spans="1:12" s="15" customFormat="1" ht="30" x14ac:dyDescent="0.25">
      <c r="A24" s="189"/>
      <c r="B24" s="175"/>
      <c r="C24" s="175"/>
      <c r="D24" s="175"/>
      <c r="E24" s="175"/>
      <c r="F24" s="116" t="s">
        <v>20</v>
      </c>
      <c r="G24" s="19">
        <f>+'2'!G52</f>
        <v>0</v>
      </c>
      <c r="H24" s="19">
        <f>+'2'!H52</f>
        <v>0</v>
      </c>
      <c r="I24" s="190">
        <f>+'2'!I52</f>
        <v>0</v>
      </c>
    </row>
    <row r="25" spans="1:12" s="15" customFormat="1" x14ac:dyDescent="0.25">
      <c r="A25" s="189"/>
      <c r="B25" s="175"/>
      <c r="C25" s="175"/>
      <c r="D25" s="175"/>
      <c r="E25" s="175"/>
      <c r="F25" s="116" t="s">
        <v>21</v>
      </c>
      <c r="G25" s="19">
        <f>+'2'!G53</f>
        <v>0</v>
      </c>
      <c r="H25" s="19">
        <f>+'2'!H53</f>
        <v>0</v>
      </c>
      <c r="I25" s="190">
        <f>+'2'!I53</f>
        <v>6750</v>
      </c>
    </row>
    <row r="26" spans="1:12" s="15" customFormat="1" x14ac:dyDescent="0.25">
      <c r="A26" s="189"/>
      <c r="B26" s="175"/>
      <c r="C26" s="175"/>
      <c r="D26" s="175"/>
      <c r="E26" s="175"/>
      <c r="F26" s="116" t="s">
        <v>22</v>
      </c>
      <c r="G26" s="19">
        <f>+'2'!G54</f>
        <v>0</v>
      </c>
      <c r="H26" s="19">
        <f>+'2'!H54</f>
        <v>0</v>
      </c>
      <c r="I26" s="190">
        <f>+'2'!I54</f>
        <v>6750</v>
      </c>
    </row>
    <row r="27" spans="1:12" s="15" customFormat="1" x14ac:dyDescent="0.25">
      <c r="A27" s="189"/>
      <c r="B27" s="175"/>
      <c r="C27" s="175"/>
      <c r="D27" s="175"/>
      <c r="E27" s="175"/>
      <c r="F27" s="116" t="s">
        <v>96</v>
      </c>
      <c r="G27" s="19">
        <f>+'2'!G55</f>
        <v>0</v>
      </c>
      <c r="H27" s="19">
        <f>+'2'!H55</f>
        <v>0</v>
      </c>
      <c r="I27" s="190">
        <f>+'2'!I55</f>
        <v>6750</v>
      </c>
    </row>
    <row r="28" spans="1:12" s="15" customFormat="1" ht="30" x14ac:dyDescent="0.25">
      <c r="A28" s="189"/>
      <c r="B28" s="175"/>
      <c r="C28" s="175"/>
      <c r="D28" s="175"/>
      <c r="E28" s="175"/>
      <c r="F28" s="116" t="s">
        <v>97</v>
      </c>
      <c r="G28" s="19">
        <f>+'2'!G56</f>
        <v>0</v>
      </c>
      <c r="H28" s="19">
        <f>+'2'!H56</f>
        <v>0</v>
      </c>
      <c r="I28" s="190">
        <f>+'2'!I56</f>
        <v>6750</v>
      </c>
    </row>
    <row r="29" spans="1:12" s="15" customFormat="1" x14ac:dyDescent="0.25">
      <c r="A29" s="189"/>
      <c r="B29" s="175"/>
      <c r="C29" s="175"/>
      <c r="D29" s="175"/>
      <c r="E29" s="175"/>
      <c r="F29" s="116" t="s">
        <v>98</v>
      </c>
      <c r="G29" s="19">
        <f>+'2'!G57</f>
        <v>0</v>
      </c>
      <c r="H29" s="19">
        <f>+'2'!H57</f>
        <v>0</v>
      </c>
      <c r="I29" s="190">
        <f>+'2'!I57</f>
        <v>6750</v>
      </c>
    </row>
    <row r="30" spans="1:12" s="45" customFormat="1" ht="34.5" x14ac:dyDescent="0.3">
      <c r="A30" s="37">
        <v>11</v>
      </c>
      <c r="B30" s="38"/>
      <c r="C30" s="38"/>
      <c r="D30" s="39"/>
      <c r="E30" s="40"/>
      <c r="F30" s="41" t="s">
        <v>84</v>
      </c>
      <c r="G30" s="42">
        <f>G32</f>
        <v>0</v>
      </c>
      <c r="H30" s="42">
        <f>H32</f>
        <v>0</v>
      </c>
      <c r="I30" s="43">
        <f>I32</f>
        <v>0</v>
      </c>
      <c r="J30" s="44"/>
    </row>
    <row r="31" spans="1:12" s="45" customFormat="1" x14ac:dyDescent="0.3">
      <c r="A31" s="37"/>
      <c r="B31" s="38"/>
      <c r="C31" s="46"/>
      <c r="D31" s="46"/>
      <c r="E31" s="46"/>
      <c r="F31" s="36" t="s">
        <v>85</v>
      </c>
      <c r="G31" s="42"/>
      <c r="H31" s="42"/>
      <c r="I31" s="43"/>
      <c r="J31" s="44"/>
      <c r="K31" s="47"/>
      <c r="L31" s="47"/>
    </row>
    <row r="32" spans="1:12" s="45" customFormat="1" ht="34.5" x14ac:dyDescent="0.3">
      <c r="A32" s="37"/>
      <c r="B32" s="48" t="s">
        <v>86</v>
      </c>
      <c r="C32" s="38"/>
      <c r="D32" s="49"/>
      <c r="E32" s="50"/>
      <c r="F32" s="51" t="s">
        <v>87</v>
      </c>
      <c r="G32" s="42">
        <f>G36</f>
        <v>0</v>
      </c>
      <c r="H32" s="42">
        <f>H36</f>
        <v>0</v>
      </c>
      <c r="I32" s="43">
        <f>I36</f>
        <v>0</v>
      </c>
      <c r="J32" s="44"/>
    </row>
    <row r="33" spans="1:10" s="45" customFormat="1" x14ac:dyDescent="0.3">
      <c r="A33" s="37"/>
      <c r="B33" s="38"/>
      <c r="C33" s="46"/>
      <c r="D33" s="39"/>
      <c r="E33" s="40"/>
      <c r="F33" s="36" t="s">
        <v>85</v>
      </c>
      <c r="G33" s="42"/>
      <c r="H33" s="42"/>
      <c r="I33" s="43"/>
      <c r="J33" s="44"/>
    </row>
    <row r="34" spans="1:10" s="45" customFormat="1" x14ac:dyDescent="0.3">
      <c r="A34" s="37"/>
      <c r="B34" s="48"/>
      <c r="C34" s="48" t="s">
        <v>86</v>
      </c>
      <c r="D34" s="39"/>
      <c r="E34" s="50"/>
      <c r="F34" s="51" t="s">
        <v>88</v>
      </c>
      <c r="G34" s="42">
        <f>G36</f>
        <v>0</v>
      </c>
      <c r="H34" s="42">
        <f>H36</f>
        <v>0</v>
      </c>
      <c r="I34" s="43">
        <f>I36</f>
        <v>0</v>
      </c>
      <c r="J34" s="44"/>
    </row>
    <row r="35" spans="1:10" s="45" customFormat="1" x14ac:dyDescent="0.3">
      <c r="A35" s="37"/>
      <c r="B35" s="38"/>
      <c r="C35" s="46"/>
      <c r="D35" s="39"/>
      <c r="E35" s="50"/>
      <c r="F35" s="36" t="s">
        <v>89</v>
      </c>
      <c r="G35" s="42">
        <f>+G36</f>
        <v>0</v>
      </c>
      <c r="H35" s="42">
        <f>+H36</f>
        <v>0</v>
      </c>
      <c r="I35" s="43">
        <f>+I36</f>
        <v>0</v>
      </c>
      <c r="J35" s="44"/>
    </row>
    <row r="36" spans="1:10" s="45" customFormat="1" x14ac:dyDescent="0.3">
      <c r="A36" s="37"/>
      <c r="B36" s="38"/>
      <c r="C36" s="46"/>
      <c r="D36" s="49">
        <v>1139</v>
      </c>
      <c r="E36" s="40"/>
      <c r="F36" s="41" t="s">
        <v>88</v>
      </c>
      <c r="G36" s="42">
        <f>G38+G46</f>
        <v>0</v>
      </c>
      <c r="H36" s="42">
        <f>H38+H46</f>
        <v>0</v>
      </c>
      <c r="I36" s="43">
        <f>I38+I46</f>
        <v>0</v>
      </c>
      <c r="J36" s="44"/>
    </row>
    <row r="37" spans="1:10" s="45" customFormat="1" x14ac:dyDescent="0.3">
      <c r="A37" s="37"/>
      <c r="B37" s="38"/>
      <c r="C37" s="46"/>
      <c r="D37" s="46"/>
      <c r="E37" s="46"/>
      <c r="F37" s="36" t="s">
        <v>85</v>
      </c>
      <c r="G37" s="52"/>
      <c r="H37" s="52"/>
      <c r="I37" s="53"/>
      <c r="J37" s="54"/>
    </row>
    <row r="38" spans="1:10" s="45" customFormat="1" x14ac:dyDescent="0.3">
      <c r="A38" s="37"/>
      <c r="B38" s="38"/>
      <c r="C38" s="46"/>
      <c r="D38" s="49"/>
      <c r="E38" s="39">
        <v>11001</v>
      </c>
      <c r="F38" s="40" t="s">
        <v>88</v>
      </c>
      <c r="G38" s="19">
        <f>G40</f>
        <v>0</v>
      </c>
      <c r="H38" s="19">
        <f>H40</f>
        <v>0</v>
      </c>
      <c r="I38" s="101">
        <f>I40</f>
        <v>6750</v>
      </c>
      <c r="J38" s="54"/>
    </row>
    <row r="39" spans="1:10" s="45" customFormat="1" x14ac:dyDescent="0.3">
      <c r="A39" s="37"/>
      <c r="B39" s="38"/>
      <c r="C39" s="46"/>
      <c r="D39" s="39"/>
      <c r="E39" s="50"/>
      <c r="F39" s="36" t="s">
        <v>90</v>
      </c>
      <c r="G39" s="19"/>
      <c r="H39" s="19"/>
      <c r="I39" s="101"/>
      <c r="J39" s="54"/>
    </row>
    <row r="40" spans="1:10" s="45" customFormat="1" x14ac:dyDescent="0.3">
      <c r="A40" s="37"/>
      <c r="B40" s="38"/>
      <c r="C40" s="46"/>
      <c r="D40" s="49"/>
      <c r="E40" s="50"/>
      <c r="F40" s="55" t="s">
        <v>91</v>
      </c>
      <c r="G40" s="19">
        <f>G42</f>
        <v>0</v>
      </c>
      <c r="H40" s="19">
        <f>H42</f>
        <v>0</v>
      </c>
      <c r="I40" s="102">
        <f>I42</f>
        <v>6750</v>
      </c>
      <c r="J40" s="54"/>
    </row>
    <row r="41" spans="1:10" s="45" customFormat="1" ht="34.5" x14ac:dyDescent="0.3">
      <c r="A41" s="37"/>
      <c r="B41" s="38"/>
      <c r="C41" s="46"/>
      <c r="D41" s="46"/>
      <c r="E41" s="56"/>
      <c r="F41" s="36" t="s">
        <v>92</v>
      </c>
      <c r="G41" s="19"/>
      <c r="H41" s="19"/>
      <c r="I41" s="102"/>
      <c r="J41" s="54"/>
    </row>
    <row r="42" spans="1:10" s="45" customFormat="1" x14ac:dyDescent="0.3">
      <c r="A42" s="37"/>
      <c r="B42" s="38"/>
      <c r="C42" s="46"/>
      <c r="D42" s="46"/>
      <c r="E42" s="56"/>
      <c r="F42" s="36" t="s">
        <v>21</v>
      </c>
      <c r="G42" s="19">
        <f t="shared" ref="G42:I44" si="5">G43</f>
        <v>0</v>
      </c>
      <c r="H42" s="19">
        <f t="shared" si="5"/>
        <v>0</v>
      </c>
      <c r="I42" s="104">
        <f t="shared" si="5"/>
        <v>6750</v>
      </c>
      <c r="J42" s="54"/>
    </row>
    <row r="43" spans="1:10" s="45" customFormat="1" x14ac:dyDescent="0.3">
      <c r="A43" s="37"/>
      <c r="B43" s="38"/>
      <c r="C43" s="46"/>
      <c r="D43" s="46"/>
      <c r="E43" s="56"/>
      <c r="F43" s="36" t="s">
        <v>93</v>
      </c>
      <c r="G43" s="19">
        <f t="shared" si="5"/>
        <v>0</v>
      </c>
      <c r="H43" s="19">
        <f t="shared" si="5"/>
        <v>0</v>
      </c>
      <c r="I43" s="104">
        <f t="shared" si="5"/>
        <v>6750</v>
      </c>
      <c r="J43" s="54"/>
    </row>
    <row r="44" spans="1:10" s="45" customFormat="1" x14ac:dyDescent="0.3">
      <c r="A44" s="37"/>
      <c r="B44" s="38"/>
      <c r="C44" s="46"/>
      <c r="D44" s="46"/>
      <c r="E44" s="56"/>
      <c r="F44" s="36" t="s">
        <v>94</v>
      </c>
      <c r="G44" s="19">
        <f t="shared" si="5"/>
        <v>0</v>
      </c>
      <c r="H44" s="19">
        <f t="shared" si="5"/>
        <v>0</v>
      </c>
      <c r="I44" s="104">
        <f t="shared" si="5"/>
        <v>6750</v>
      </c>
      <c r="J44" s="54"/>
    </row>
    <row r="45" spans="1:10" s="45" customFormat="1" x14ac:dyDescent="0.3">
      <c r="A45" s="37"/>
      <c r="B45" s="38"/>
      <c r="C45" s="46"/>
      <c r="D45" s="39"/>
      <c r="E45" s="50"/>
      <c r="F45" s="36" t="s">
        <v>95</v>
      </c>
      <c r="G45" s="19">
        <f>'2'!G85</f>
        <v>0</v>
      </c>
      <c r="H45" s="19">
        <f>'2'!H85</f>
        <v>0</v>
      </c>
      <c r="I45" s="102">
        <f>'2'!I85</f>
        <v>6750</v>
      </c>
      <c r="J45" s="54"/>
    </row>
    <row r="46" spans="1:10" s="45" customFormat="1" x14ac:dyDescent="0.3">
      <c r="A46" s="37"/>
      <c r="B46" s="38"/>
      <c r="C46" s="46"/>
      <c r="D46" s="49"/>
      <c r="E46" s="39">
        <v>11001</v>
      </c>
      <c r="F46" s="40" t="s">
        <v>88</v>
      </c>
      <c r="G46" s="19">
        <f>G48</f>
        <v>0</v>
      </c>
      <c r="H46" s="19">
        <f>H48</f>
        <v>0</v>
      </c>
      <c r="I46" s="104">
        <f>I48</f>
        <v>-6750</v>
      </c>
      <c r="J46" s="54"/>
    </row>
    <row r="47" spans="1:10" s="45" customFormat="1" x14ac:dyDescent="0.3">
      <c r="A47" s="37"/>
      <c r="B47" s="38"/>
      <c r="C47" s="46"/>
      <c r="D47" s="39"/>
      <c r="E47" s="50"/>
      <c r="F47" s="36" t="s">
        <v>90</v>
      </c>
      <c r="G47" s="19"/>
      <c r="H47" s="19"/>
      <c r="I47" s="102"/>
      <c r="J47" s="54"/>
    </row>
    <row r="48" spans="1:10" s="45" customFormat="1" x14ac:dyDescent="0.3">
      <c r="A48" s="37"/>
      <c r="B48" s="38"/>
      <c r="C48" s="46"/>
      <c r="D48" s="49"/>
      <c r="E48" s="50"/>
      <c r="F48" s="55" t="s">
        <v>91</v>
      </c>
      <c r="G48" s="19">
        <f>G50</f>
        <v>0</v>
      </c>
      <c r="H48" s="19">
        <f>H50</f>
        <v>0</v>
      </c>
      <c r="I48" s="102">
        <f>I50</f>
        <v>-6750</v>
      </c>
      <c r="J48" s="54"/>
    </row>
    <row r="49" spans="1:10" s="45" customFormat="1" ht="34.5" x14ac:dyDescent="0.3">
      <c r="A49" s="37"/>
      <c r="B49" s="38"/>
      <c r="C49" s="46"/>
      <c r="D49" s="46"/>
      <c r="E49" s="46"/>
      <c r="F49" s="36" t="s">
        <v>92</v>
      </c>
      <c r="G49" s="19"/>
      <c r="H49" s="19"/>
      <c r="I49" s="102"/>
      <c r="J49" s="54"/>
    </row>
    <row r="50" spans="1:10" s="45" customFormat="1" x14ac:dyDescent="0.3">
      <c r="A50" s="37"/>
      <c r="B50" s="38"/>
      <c r="C50" s="46"/>
      <c r="D50" s="46"/>
      <c r="E50" s="46"/>
      <c r="F50" s="36" t="s">
        <v>21</v>
      </c>
      <c r="G50" s="19">
        <f t="shared" ref="G50:I52" si="6">G51</f>
        <v>0</v>
      </c>
      <c r="H50" s="19">
        <f t="shared" si="6"/>
        <v>0</v>
      </c>
      <c r="I50" s="104">
        <f t="shared" si="6"/>
        <v>-6750</v>
      </c>
      <c r="J50" s="54"/>
    </row>
    <row r="51" spans="1:10" s="45" customFormat="1" x14ac:dyDescent="0.3">
      <c r="A51" s="37"/>
      <c r="B51" s="38"/>
      <c r="C51" s="46"/>
      <c r="D51" s="46"/>
      <c r="E51" s="46"/>
      <c r="F51" s="36" t="s">
        <v>93</v>
      </c>
      <c r="G51" s="19">
        <f t="shared" si="6"/>
        <v>0</v>
      </c>
      <c r="H51" s="19">
        <f t="shared" si="6"/>
        <v>0</v>
      </c>
      <c r="I51" s="104">
        <f t="shared" si="6"/>
        <v>-6750</v>
      </c>
      <c r="J51" s="54"/>
    </row>
    <row r="52" spans="1:10" s="45" customFormat="1" x14ac:dyDescent="0.3">
      <c r="A52" s="37"/>
      <c r="B52" s="38"/>
      <c r="C52" s="46"/>
      <c r="D52" s="46"/>
      <c r="E52" s="46"/>
      <c r="F52" s="36" t="s">
        <v>94</v>
      </c>
      <c r="G52" s="19">
        <f t="shared" si="6"/>
        <v>0</v>
      </c>
      <c r="H52" s="19">
        <f t="shared" si="6"/>
        <v>0</v>
      </c>
      <c r="I52" s="104">
        <f t="shared" si="6"/>
        <v>-6750</v>
      </c>
      <c r="J52" s="54"/>
    </row>
    <row r="53" spans="1:10" s="45" customFormat="1" ht="18" thickBot="1" x14ac:dyDescent="0.35">
      <c r="A53" s="57"/>
      <c r="B53" s="58"/>
      <c r="C53" s="59"/>
      <c r="D53" s="60"/>
      <c r="E53" s="61"/>
      <c r="F53" s="62" t="s">
        <v>95</v>
      </c>
      <c r="G53" s="19">
        <f>'2'!G93</f>
        <v>0</v>
      </c>
      <c r="H53" s="19">
        <f>'2'!H93</f>
        <v>0</v>
      </c>
      <c r="I53" s="191">
        <f>'2'!I93</f>
        <v>-6750</v>
      </c>
      <c r="J53" s="54"/>
    </row>
  </sheetData>
  <mergeCells count="7">
    <mergeCell ref="D20:F20"/>
    <mergeCell ref="A5:I5"/>
    <mergeCell ref="G6:I6"/>
    <mergeCell ref="A7:C7"/>
    <mergeCell ref="D7:E7"/>
    <mergeCell ref="F7:F8"/>
    <mergeCell ref="G7:I7"/>
  </mergeCells>
  <pageMargins left="0.7" right="0.7" top="0.75" bottom="0.75" header="0.3" footer="0.3"/>
  <pageSetup scale="54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'4'!Print_Area</vt:lpstr>
      <vt:lpstr>'5'!Print_Area</vt:lpstr>
      <vt:lpstr>'7'!Print_Area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https://mul2.gov.am/tasks/804438/oneclick/havelvacner 11.05.2023.xlsx?token=c7e22d3feb4617738d26df1afd2d21e3</cp:keywords>
  <cp:lastModifiedBy>Gohar.Hayrapetyan</cp:lastModifiedBy>
  <cp:lastPrinted>2023-05-11T10:07:20Z</cp:lastPrinted>
  <dcterms:created xsi:type="dcterms:W3CDTF">2022-01-17T10:17:24Z</dcterms:created>
  <dcterms:modified xsi:type="dcterms:W3CDTF">2023-06-08T11:31:44Z</dcterms:modified>
</cp:coreProperties>
</file>