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Z-Margaryan\Desktop\Dramashnorh1\New folder\NOR\karavarutyun\2023\qrkat_shinararutyun\"/>
    </mc:Choice>
  </mc:AlternateContent>
  <bookViews>
    <workbookView xWindow="0" yWindow="0" windowWidth="28515" windowHeight="12195" activeTab="1"/>
  </bookViews>
  <sheets>
    <sheet name="1" sheetId="19" r:id="rId1"/>
    <sheet name="2" sheetId="15" r:id="rId2"/>
    <sheet name="3" sheetId="25" r:id="rId3"/>
    <sheet name="4" sheetId="26" r:id="rId4"/>
    <sheet name="5" sheetId="17" r:id="rId5"/>
    <sheet name="6" sheetId="7" r:id="rId6"/>
    <sheet name="7" sheetId="28" r:id="rId7"/>
  </sheets>
  <calcPr calcId="162913"/>
</workbook>
</file>

<file path=xl/calcChain.xml><?xml version="1.0" encoding="utf-8"?>
<calcChain xmlns="http://schemas.openxmlformats.org/spreadsheetml/2006/main">
  <c r="G19" i="28" l="1"/>
  <c r="G14" i="28"/>
  <c r="D62" i="7" l="1"/>
  <c r="C62" i="7"/>
  <c r="G85" i="15"/>
  <c r="G37" i="28"/>
  <c r="G38" i="28"/>
  <c r="G36" i="28" s="1"/>
  <c r="G21" i="28"/>
  <c r="G22" i="28"/>
  <c r="G23" i="28"/>
  <c r="G24" i="28"/>
  <c r="G25" i="28"/>
  <c r="G26" i="28"/>
  <c r="G27" i="28"/>
  <c r="G28" i="28"/>
  <c r="G29" i="28"/>
  <c r="G30" i="28"/>
  <c r="G31" i="28"/>
  <c r="G32" i="28"/>
  <c r="G15" i="28"/>
  <c r="G16" i="28"/>
  <c r="G17" i="28"/>
  <c r="G20" i="28" l="1"/>
  <c r="G33" i="28" l="1"/>
  <c r="G13" i="25" l="1"/>
  <c r="H13" i="25"/>
  <c r="H57" i="15" l="1"/>
  <c r="H56" i="15" s="1"/>
  <c r="H55" i="15" s="1"/>
  <c r="H54" i="15" s="1"/>
  <c r="G57" i="15"/>
  <c r="G56" i="15" s="1"/>
  <c r="G55" i="15" s="1"/>
  <c r="G54" i="15" s="1"/>
  <c r="H48" i="15"/>
  <c r="H47" i="15" s="1"/>
  <c r="H46" i="15" s="1"/>
  <c r="H45" i="15" s="1"/>
  <c r="H43" i="15" s="1"/>
  <c r="H41" i="15" s="1"/>
  <c r="G48" i="15"/>
  <c r="G47" i="15" s="1"/>
  <c r="G46" i="15" s="1"/>
  <c r="G45" i="15" s="1"/>
  <c r="G43" i="15" s="1"/>
  <c r="G41" i="15" s="1"/>
  <c r="G52" i="15" l="1"/>
  <c r="G50" i="15" s="1"/>
  <c r="D29" i="26" s="1"/>
  <c r="D27" i="26" s="1"/>
  <c r="C57" i="17"/>
  <c r="F16" i="25"/>
  <c r="D51" i="7"/>
  <c r="D46" i="17"/>
  <c r="H52" i="15"/>
  <c r="H50" i="15" s="1"/>
  <c r="E29" i="26" s="1"/>
  <c r="E27" i="26" s="1"/>
  <c r="D57" i="17"/>
  <c r="C51" i="7"/>
  <c r="C46" i="17"/>
  <c r="G39" i="15"/>
  <c r="G37" i="15" s="1"/>
  <c r="D38" i="19"/>
  <c r="E19" i="26"/>
  <c r="E17" i="26" s="1"/>
  <c r="E32" i="19"/>
  <c r="H39" i="15"/>
  <c r="D19" i="26"/>
  <c r="D17" i="26" s="1"/>
  <c r="D32" i="19"/>
  <c r="G35" i="15"/>
  <c r="G33" i="15" s="1"/>
  <c r="G31" i="15" s="1"/>
  <c r="D25" i="19" s="1"/>
  <c r="G76" i="15"/>
  <c r="H76" i="15"/>
  <c r="H35" i="15" l="1"/>
  <c r="H33" i="15" s="1"/>
  <c r="H31" i="15" s="1"/>
  <c r="E25" i="19" s="1"/>
  <c r="H37" i="15"/>
  <c r="F17" i="25"/>
  <c r="D17" i="25" s="1"/>
  <c r="E38" i="19"/>
  <c r="D16" i="25"/>
  <c r="E13" i="25"/>
  <c r="H85" i="15"/>
  <c r="H84" i="15" l="1"/>
  <c r="H83" i="15" s="1"/>
  <c r="H82" i="15" s="1"/>
  <c r="G84" i="15"/>
  <c r="G83" i="15" s="1"/>
  <c r="G82" i="15" s="1"/>
  <c r="H75" i="15"/>
  <c r="H74" i="15" s="1"/>
  <c r="H73" i="15" s="1"/>
  <c r="H71" i="15" s="1"/>
  <c r="H69" i="15" s="1"/>
  <c r="G75" i="15"/>
  <c r="G74" i="15" s="1"/>
  <c r="G73" i="15" s="1"/>
  <c r="G71" i="15" s="1"/>
  <c r="G69" i="15" s="1"/>
  <c r="H80" i="15" l="1"/>
  <c r="E58" i="19" s="1"/>
  <c r="G80" i="15"/>
  <c r="H78" i="15"/>
  <c r="H67" i="15" s="1"/>
  <c r="H65" i="15" s="1"/>
  <c r="H63" i="15" s="1"/>
  <c r="H61" i="15" s="1"/>
  <c r="H59" i="15" s="1"/>
  <c r="D52" i="19"/>
  <c r="C76" i="17"/>
  <c r="C81" i="7"/>
  <c r="D81" i="7"/>
  <c r="E52" i="19"/>
  <c r="D76" i="17"/>
  <c r="D58" i="19" l="1"/>
  <c r="D45" i="19" s="1"/>
  <c r="D44" i="19" s="1"/>
  <c r="G78" i="15"/>
  <c r="G67" i="15" s="1"/>
  <c r="G65" i="15" s="1"/>
  <c r="G63" i="15" s="1"/>
  <c r="G61" i="15" s="1"/>
  <c r="G59" i="15" s="1"/>
  <c r="E45" i="19"/>
  <c r="E44" i="19" s="1"/>
  <c r="C84" i="17"/>
  <c r="D84" i="17"/>
  <c r="D89" i="7"/>
  <c r="C89" i="7" l="1"/>
  <c r="G11" i="25"/>
  <c r="H29" i="15" l="1"/>
  <c r="H28" i="15" s="1"/>
  <c r="H27" i="15" s="1"/>
  <c r="H26" i="15" s="1"/>
  <c r="H24" i="15" s="1"/>
  <c r="G29" i="15"/>
  <c r="G28" i="15" s="1"/>
  <c r="G27" i="15" s="1"/>
  <c r="G26" i="15" s="1"/>
  <c r="G24" i="15" s="1"/>
  <c r="H22" i="15" l="1"/>
  <c r="E16" i="26"/>
  <c r="E14" i="26" s="1"/>
  <c r="E11" i="26" s="1"/>
  <c r="G22" i="15"/>
  <c r="D19" i="19" s="1"/>
  <c r="D12" i="19" s="1"/>
  <c r="D16" i="26"/>
  <c r="D14" i="26" s="1"/>
  <c r="D11" i="26" s="1"/>
  <c r="E19" i="19" l="1"/>
  <c r="E12" i="19" s="1"/>
  <c r="E11" i="19" s="1"/>
  <c r="F15" i="25"/>
  <c r="F13" i="25" s="1"/>
  <c r="F11" i="25" s="1"/>
  <c r="G20" i="15"/>
  <c r="C26" i="7"/>
  <c r="C25" i="17"/>
  <c r="G42" i="28"/>
  <c r="G41" i="28" s="1"/>
  <c r="G39" i="28" s="1"/>
  <c r="D25" i="17"/>
  <c r="D26" i="7"/>
  <c r="H20" i="15"/>
  <c r="H18" i="15" s="1"/>
  <c r="H16" i="15" s="1"/>
  <c r="H14" i="15" s="1"/>
  <c r="H12" i="15" s="1"/>
  <c r="H10" i="15" s="1"/>
  <c r="G18" i="15" l="1"/>
  <c r="G16" i="15" s="1"/>
  <c r="G14" i="15" s="1"/>
  <c r="G12" i="15" s="1"/>
  <c r="G10" i="15" s="1"/>
  <c r="D11" i="19"/>
  <c r="D10" i="19" s="1"/>
  <c r="E10" i="19"/>
  <c r="E11" i="25"/>
  <c r="D15" i="25"/>
  <c r="D13" i="25" s="1"/>
  <c r="H11" i="25"/>
  <c r="G13" i="28" l="1"/>
  <c r="G12" i="28" s="1"/>
  <c r="G11" i="28" l="1"/>
  <c r="G10" i="28" s="1"/>
  <c r="D11" i="25"/>
  <c r="D10" i="26" l="1"/>
  <c r="E10" i="26" l="1"/>
</calcChain>
</file>

<file path=xl/sharedStrings.xml><?xml version="1.0" encoding="utf-8"?>
<sst xmlns="http://schemas.openxmlformats.org/spreadsheetml/2006/main" count="561" uniqueCount="226">
  <si>
    <t>Միջոցառում</t>
  </si>
  <si>
    <t>այդ թվում`</t>
  </si>
  <si>
    <t>ԸՆԴԱՄԵՆԸ</t>
  </si>
  <si>
    <t>01</t>
  </si>
  <si>
    <t>ՄԱՍ 2. ՊԵՏԱԿԱՆ ՄԱՐՄՆԻ ԳԾՈՎ ԱՐԴՅՈՒՆՔԱՅԻՆ (ԿԱՏԱՐՈՂԱԿԱՆ) ՑՈՒՑԱՆԻՇՆԵՐԸ</t>
  </si>
  <si>
    <t>___________  ___-ի N _______     որոշման</t>
  </si>
  <si>
    <t>Ծրագիր</t>
  </si>
  <si>
    <t>Ծրագրի միջոցառումներ</t>
  </si>
  <si>
    <t xml:space="preserve"> այդ թվում` ըստ կատարողների</t>
  </si>
  <si>
    <t xml:space="preserve"> ՀՀ  արդարադատության նախարարություն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</si>
  <si>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</si>
  <si>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</si>
  <si>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</si>
  <si>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</si>
  <si>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</si>
  <si>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</si>
  <si>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</si>
  <si>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</si>
  <si>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ՀՀ  արդարադատության նախարարություն </t>
  </si>
  <si>
    <t xml:space="preserve"> Արդյունքի չափորոշիչներ </t>
  </si>
  <si>
    <t xml:space="preserve"> Միջոցառման վրա կատարվող ծախսը (հազար դրամ) </t>
  </si>
  <si>
    <t>(հազ. դրամ)</t>
  </si>
  <si>
    <t xml:space="preserve">այդ թվում՝ </t>
  </si>
  <si>
    <t>№ ---------- որոշման</t>
  </si>
  <si>
    <t>Ընդամենը</t>
  </si>
  <si>
    <t>Շրագրային դասիչը</t>
  </si>
  <si>
    <t>Բյուջետային գլխավոր կարգադրիչների,  ծրագրերի և միջոցառումների  և ուղղությունների անվանումները</t>
  </si>
  <si>
    <t>Ցուցանիշների փոփոխությունը (ավելացումները նշված են դրական նշանով)</t>
  </si>
  <si>
    <t>այդ թվում</t>
  </si>
  <si>
    <t xml:space="preserve"> ՀՀ արդարադատության նախարարություն</t>
  </si>
  <si>
    <t xml:space="preserve"> Գործառական դասիչը</t>
  </si>
  <si>
    <t xml:space="preserve"> Ծրագրային դասիչը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</si>
  <si>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</si>
  <si>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</si>
  <si>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</si>
  <si>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</si>
  <si>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Միջոցառում</t>
  </si>
  <si>
    <t xml:space="preserve">ինն ամիս </t>
  </si>
  <si>
    <t xml:space="preserve"> Տարի </t>
  </si>
  <si>
    <t xml:space="preserve"> ԸՆԴԱՄԵՆԸ</t>
  </si>
  <si>
    <t xml:space="preserve"> այդ թվում`</t>
  </si>
  <si>
    <t>03</t>
  </si>
  <si>
    <t xml:space="preserve"> ՀԱՍԱՐԱԿԱԿԱՆ ԿԱՐԳ,  ԱՆՎՏԱՆԳՈՒԹՅՈՒՆ ԵՎ ԴԱՏԱԿԱՆ ԳՈՐԾՈՒՆԵՈՒԹՅՈՒՆ</t>
  </si>
  <si>
    <t>Հավելված  №  3</t>
  </si>
  <si>
    <t xml:space="preserve"> Բյուջետային հատկացումների գլխավոր կարգադրիչների, ծրագրերի և միջոցառումների անվանումները</t>
  </si>
  <si>
    <t xml:space="preserve"> Ինն ամիս</t>
  </si>
  <si>
    <t xml:space="preserve"> Տարի</t>
  </si>
  <si>
    <t xml:space="preserve"> Պետական մարմինների կողմից օգտագործվող ոչ ֆինանսական ակտիվների հետ գործառնություններ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</si>
  <si>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</si>
  <si>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</si>
  <si>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</si>
  <si>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</si>
  <si>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</si>
  <si>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Ինն ամիս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</si>
  <si>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</si>
  <si>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</si>
  <si>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</si>
  <si>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Ակտիվն օգտագործող կազմակերպության(ների) անվանում(ներ)ը </t>
  </si>
  <si>
    <t xml:space="preserve"> ՈՉ ՖԻՆԱՆՍԱԿԱՆ ԱԿՏԻՎՆԵՐԻ ԳԾՈՎ ԾԱԽՍԵՐ</t>
  </si>
  <si>
    <t xml:space="preserve"> ՀԻՄՆԱԿԱՆ ՄԻՋՈՑՆԵՐ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</si>
  <si>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</si>
  <si>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</si>
  <si>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</si>
  <si>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</si>
  <si>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>Հավելված N 6</t>
  </si>
  <si>
    <t>______________ ի    ___Ն որոշման</t>
  </si>
  <si>
    <t>Ծրագրային դասիչ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</si>
  <si>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</si>
  <si>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 xml:space="preserve">ԸՆԴԱՄԵՆԸ </t>
  </si>
  <si>
    <t>ՀՀ ԱՐԴԱՐԱԴԱՏՈՒԹՅԱՆ ՆԱԽԱՐԱՐՈՒԹՅՈՒՆ</t>
  </si>
  <si>
    <t xml:space="preserve">այդ թվում`  ըստ կատարողների </t>
  </si>
  <si>
    <t>Կոդը</t>
  </si>
  <si>
    <t>Անվանումը</t>
  </si>
  <si>
    <t>Գնման ձևը</t>
  </si>
  <si>
    <t>Չափի
միավորը</t>
  </si>
  <si>
    <t>միավորի գինը</t>
  </si>
  <si>
    <t>քանակը</t>
  </si>
  <si>
    <t>գումարը (հազար դրամով)</t>
  </si>
  <si>
    <t>————————   N    -Ն որոշման</t>
  </si>
  <si>
    <t>ՀՀ կառավարության 2023 թվականի ----------</t>
  </si>
  <si>
    <t xml:space="preserve">ՀՀ կառավարության 2023 թվականի </t>
  </si>
  <si>
    <t xml:space="preserve">ՀՀ կառավարության 2023թվականի </t>
  </si>
  <si>
    <t xml:space="preserve">ՀՀ կառավարության  2023 թվականի </t>
  </si>
  <si>
    <t xml:space="preserve">Դաս N 01  </t>
  </si>
  <si>
    <t xml:space="preserve">Բաժին N 03  </t>
  </si>
  <si>
    <t xml:space="preserve">ՀՀ կառավարության 2023 թվականի  </t>
  </si>
  <si>
    <t>Ցուցանիշների փոփոխությունը (ավելացումները նշված են դրական նշանով, իսկ նվազեցումները՝ փակագծերում)</t>
  </si>
  <si>
    <t>Ցուցանիշների փոփոխությունը (ավելացումները նշված են դրական նշանով,իսկ նվազեցումները՝ փակագծերում)</t>
  </si>
  <si>
    <t>Ցուցանիշների փոփոխությունը (նվազեցումները նշված են փակագծերում)</t>
  </si>
  <si>
    <t>Հավելված N 1</t>
  </si>
  <si>
    <t>Հավելված N 2</t>
  </si>
  <si>
    <t>Հավելված 4</t>
  </si>
  <si>
    <t>Հավելված N  5</t>
  </si>
  <si>
    <t>Հավելված  N  7</t>
  </si>
  <si>
    <t>07</t>
  </si>
  <si>
    <t xml:space="preserve"> Նախաքննություն</t>
  </si>
  <si>
    <t xml:space="preserve"> Հակակոռուպցիոն քաղաքականության մշակում,ծրագրերի համակարգում և մոնիտորինգի իրականացում</t>
  </si>
  <si>
    <t xml:space="preserve"> Հակակոռուպցիոն կոմիտեի շենքային պայմանների ապահովում</t>
  </si>
  <si>
    <t xml:space="preserve"> ՀՀ քաղաքաշինության կոմիտե</t>
  </si>
  <si>
    <t xml:space="preserve"> ՇԵՆՔԵՐ ԵՎ ՇԻՆՈՒԹՅՈՒՆՆԵՐ</t>
  </si>
  <si>
    <t xml:space="preserve"> - Շենքերի և շինությունների շինարարություն</t>
  </si>
  <si>
    <t xml:space="preserve"> Կոռուպցիայի նվազեցում, հակակոռուպցիոն արդյունավետ ինստիտուցիոնալ համակարգի առկայություն</t>
  </si>
  <si>
    <t>Հակակոռուպցիոն կոմիտեի շենքային պայմանների ապահովում</t>
  </si>
  <si>
    <t>ՀՀ քաղաքաշինության կոմիտե</t>
  </si>
  <si>
    <t xml:space="preserve"> 1228 </t>
  </si>
  <si>
    <t xml:space="preserve"> Հակակոռուպցիոն քաղաքականության մշակում,ծրագրերի համակարգում և մոնիտրինգի իրականացում </t>
  </si>
  <si>
    <t xml:space="preserve"> 31001 </t>
  </si>
  <si>
    <t xml:space="preserve"> Հակակոռուպցիոն կոմիտեի շենքային պայմանների ապահովում </t>
  </si>
  <si>
    <t xml:space="preserve"> Ժամանակակից իրավապահ մարմնի կարիքները սպասարկող շենքի կառուցում հաշվի առնելով Հակակոռուպցիոն կոմիտեի գործառութները </t>
  </si>
  <si>
    <t xml:space="preserve"> Պետական մարմինների կողմից օգտագործվող ոչ ֆինանսական ակտիվների հետ գործառնություններ </t>
  </si>
  <si>
    <t xml:space="preserve"> Հակակոռուպցիոն կոմիտե </t>
  </si>
  <si>
    <t xml:space="preserve"> Աղյուսակ 9.1.41 </t>
  </si>
  <si>
    <t>ՀՀ  քաղաքաշինության կոմիտե</t>
  </si>
  <si>
    <t xml:space="preserve"> ՄԱՍ 1. ՊԵՏԱԿԱՆ ՄԱՐՄՆԻ ԳԾՈՎ ԱՐԴՅՈՒՆՔԱՅԻՆ (ԿԱՏԱՐՈՂԱԿԱՆ) ՑՈՒՑԱՆԻՇՆԵՐԸ </t>
  </si>
  <si>
    <t xml:space="preserve"> ՀՀ  քաղաքաշինության կոմիտե</t>
  </si>
  <si>
    <t>Բաժին N 03  Խումբ N 07  Դաս N 01 Նախաքննություն</t>
  </si>
  <si>
    <t xml:space="preserve"> </t>
  </si>
  <si>
    <t xml:space="preserve"> ՄԱՍ II.  ԱՇԽԱՏԱՆՔՆԵՐ</t>
  </si>
  <si>
    <t xml:space="preserve"> 45221142-1</t>
  </si>
  <si>
    <t xml:space="preserve">  ընդհանուր շինարարական աշխատանքներ</t>
  </si>
  <si>
    <t xml:space="preserve"> ԲՄ</t>
  </si>
  <si>
    <t xml:space="preserve"> դրամ</t>
  </si>
  <si>
    <t xml:space="preserve">ՀԱՅԱՍՏԱՆԻ ՀԱՆՐԱՊԵՏՈՒԹՅԱՆ ԿԱՌԱՎԱՐՈՒԹՅԱՆ 2022 ԹՎԱԿԱՆԻ ԴԵԿՏԵՄԲԵՐԻ 29-Ի N 2111-Ն ՈՐՈՇՄԱՆ N 3  և N 4 ՀԱՎԵԼՎԱԾՆԵՐՈՒՄ ԿԱՏԱՐՎՈՂ  ՓՈՓՈԽՈՒԹՅՈՒՆՆԵՐԸ ԵՎ ԼՐԱՑՈՒՄՆԵՐԸ </t>
  </si>
  <si>
    <t>ՀԱՅԱՍՏԱՆԻ ՀԱՆՐԱՊԵՏՈՒԹՅԱՆ ԿԱՌԱՎԱՐՈՒԹՅԱՆ 2022 ԹՎԱԿԱՆԻ ԴԵԿՏԵՄԲԵՐԻ 29-Ի N 2111-Ն ՈՐՈՇՄԱՆ N 10 ՀԱՎԵԼՎԱԾԻ ՑՈՒՑԱՆԻՇՆԵՐՈՒՄ ԿԱՏԱՐՎՈՂ ՓՈՓՈԽՈՒԹՅՈՒՆՆԵՐԸ ԵՎ ԼՐԱՑՈՒՄՆԵՐԸ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</si>
  <si>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</si>
  <si>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</si>
  <si>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</si>
  <si>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</si>
  <si>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</si>
  <si>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 ՀՀ կառավարություն</t>
  </si>
  <si>
    <t xml:space="preserve"> 1139</t>
  </si>
  <si>
    <t xml:space="preserve"> 11001</t>
  </si>
  <si>
    <t>ՀՀ  կառավարություն</t>
  </si>
  <si>
    <t xml:space="preserve"> Պետական բյուջեում չկանխատեսված՝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</si>
  <si>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արդյունավետություն և թափանցիկության ապահովում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</si>
  <si>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</si>
  <si>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 xml:space="preserve"> Ծառայությունների մատուցում</t>
  </si>
  <si>
    <t xml:space="preserve"> ՄԱՍ 2. ՊԵՏԱԿԱՆ ՄԱՐՄՆԻ ԳԾՈՎ ԱՐԴՅՈՒՆՔԱՅԻՆ (ԿԱՏԱՐՈՂԱԿԱՆ) ՑՈՒՑԱՆԻՇՆԵՐԸ </t>
  </si>
  <si>
    <t xml:space="preserve"> ՀՀ կառավարության պահուստային ֆոնդ </t>
  </si>
  <si>
    <t>Ծրագրի միջոցառումները</t>
  </si>
  <si>
    <t xml:space="preserve">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</si>
  <si>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</si>
  <si>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Ծառայությունների մատուցում </t>
  </si>
  <si>
    <t>Ցուցանիշների փոփոխությունը (նվազեցումները նշված են  փակագծերում)</t>
  </si>
  <si>
    <r>
      <t xml:space="preserve">ՀԱՅԱՍՏԱՆԻ ՀԱՆՐԱՊԵՏՈՒԹՅԱՆ ԿԱՌԱՎԱՐՈՒԹՅԱՆ 2022 ԹՎԱԿԱՆԻ ԴԵԿՏԵՄԲԵՐԻ 29-Ի ԹԻՎ 2111-Ն ՈՐՈՇՄԱՆ N 9 ՀԱՎԵԼՎԱԾԻ 9.9 և 9․47 ԱՂՅՈՒՍԱԿՆԵՐՈՒՄ ԿԱՏԱՐՎՈՂ </t>
    </r>
    <r>
      <rPr>
        <b/>
        <sz val="12"/>
        <rFont val="GHEA Grapalat"/>
        <family val="3"/>
      </rPr>
      <t>ՓՈՓՈԽՈՒԹՅՈՒՆՆԵՐԸ  ԵՎ ԼՐԱՑՈՒՄՆԵՐԸ</t>
    </r>
  </si>
  <si>
    <t xml:space="preserve"> Աղյուսակ 9.1.58</t>
  </si>
  <si>
    <t xml:space="preserve"> - Շենքերի և շինությունների կապիտալ վերանորոգում</t>
  </si>
  <si>
    <t xml:space="preserve"> 1120</t>
  </si>
  <si>
    <t xml:space="preserve"> Քրեակատարողական ծառայություններ</t>
  </si>
  <si>
    <t xml:space="preserve"> Դատապարտյալների պատժի կատարման և ուղղման համար անհրաժեշտ պայմանների ապահովում</t>
  </si>
  <si>
    <t xml:space="preserve"> Դատապարտյալների զբաղվածության և իրավունքների պաշտպանություն</t>
  </si>
  <si>
    <t xml:space="preserve"> Քրեակատարողական հիմնարկներում ազատությունից զրկված հաշմանդամություն ունեցող անձանց  պահման  մատչելի պայմանների ապահովում </t>
  </si>
  <si>
    <t xml:space="preserve"> Քրեակատարողական հիմնարկների օպտիմալացում, շենքային պայմանների բարելավում</t>
  </si>
  <si>
    <t>05</t>
  </si>
  <si>
    <t xml:space="preserve"> Կալանավայրեր</t>
  </si>
  <si>
    <t xml:space="preserve"> ՀՀ արդարադատության նախարարության քրեակատարողական ծառայություն</t>
  </si>
  <si>
    <t xml:space="preserve"> 31005</t>
  </si>
  <si>
    <t>ՀՀ արդարադատության նախարարության քրեակատարողական ծառայություն</t>
  </si>
  <si>
    <t xml:space="preserve"> Միջազգային չափանիշներին համապատասխան ազատությունից զրկված անձանց համար պատշաճ պայմանների ապահովման նպատակով12 քրեակատարողական հիմնարկների օպտիմալացում՛ ներառյալ որոշ հիմնարկների փակման միջոցով</t>
  </si>
  <si>
    <t xml:space="preserve"> Քրեակատարողական հիմնարկներում պահվող հաշմանդամություն ունեցող անձանց համար մատչելի պայմանների ,համապատասխան հարմարանքների, տեղեկատվության ստացման և հաղորդման հնարավորությունն ապահովող տեխնիկական և աշխատակարգային լուծումների ապահովում</t>
  </si>
  <si>
    <t xml:space="preserve"> ՀՀ  արդարադատության նախարարության քրեակատարողական ծառայություն</t>
  </si>
  <si>
    <t xml:space="preserve">Խումբ N 05 </t>
  </si>
  <si>
    <t>Կալանավայրեր</t>
  </si>
  <si>
    <t>1120  31004</t>
  </si>
  <si>
    <t>Քրեակատարողական հիմնարկների օպտիմալացում, շենքային պայմանների բավարարում</t>
  </si>
  <si>
    <t xml:space="preserve"> ՄԱՍ II. ԱՇԽԱՏԱՆՔՆԵՐ</t>
  </si>
  <si>
    <t xml:space="preserve"> այլ շենքերի, շինությունների հիմնանորոգում</t>
  </si>
  <si>
    <t>1120  31005</t>
  </si>
  <si>
    <t xml:space="preserve">Քրեակատարողական հիմնարկներում ազատությունից զրկված հաշմանդամություն ունեցող անձանց  պահման  մատչելի պայմանների ապահովում </t>
  </si>
  <si>
    <t>ԳՀ</t>
  </si>
  <si>
    <t xml:space="preserve"> ՄԱՍ III.  ԾԱՌԱՅՈՒԹՅՈՒՆՆԵՐ</t>
  </si>
  <si>
    <t>71351540-1</t>
  </si>
  <si>
    <t>տեխնիկական հսկողության ծառայություններ</t>
  </si>
  <si>
    <t>71351540-2</t>
  </si>
  <si>
    <t>71351540-3</t>
  </si>
  <si>
    <t>71351540-4</t>
  </si>
  <si>
    <t>71351540-5</t>
  </si>
  <si>
    <t>71351540-6</t>
  </si>
  <si>
    <t>98111140-1</t>
  </si>
  <si>
    <t>98111140-2</t>
  </si>
  <si>
    <t>98111140-3</t>
  </si>
  <si>
    <t>98111140-4</t>
  </si>
  <si>
    <t>98111140-5</t>
  </si>
  <si>
    <t>98111140-6</t>
  </si>
  <si>
    <t>ՄԱ</t>
  </si>
  <si>
    <t xml:space="preserve"> 45611300-7</t>
  </si>
  <si>
    <t xml:space="preserve"> ԳՀ</t>
  </si>
  <si>
    <t xml:space="preserve"> Աղյուսակ 9.9</t>
  </si>
  <si>
    <t xml:space="preserve"> Հակակոռուպցիոն քաղաքականության մշակում,ծրագրերի համակարգում և մոնիտորինգի իրականացում </t>
  </si>
  <si>
    <t>հեղինակային հսկողության ծառայություններ</t>
  </si>
  <si>
    <t xml:space="preserve"> Միջազգային չափանիշներին համապատասխան ազատությունից զրկված անձանց համար պատշաճ պայմանների ապահովման նպատակով 12 քրեակատարողական հիմնարկների օպտիմալացում՛ ներառյալ որոշ հիմնարկների փակման միջոցով</t>
  </si>
  <si>
    <t xml:space="preserve"> Քրեակատարողական ծառայություն </t>
  </si>
  <si>
    <t xml:space="preserve">ՀԱՅԱՍՏԱՆԻ ՀԱՆՐԱՊԵՏՈՒԹՅԱՆ ԿԱՌԱՎԱՐՈՒԹՅԱՆ 2022 ԹՎԱԿԱՆԻ ԴԵԿՏԵՄԲԵՐԻ 29-Ի ԹԻՎ 2111-Ն ՈՐՈՇՄԱՆ N 9.1 ՀԱՎԵԼՎԱԾԻ   9․1․41, 9․1․42 և 9․1․58  ԱՂՅՈՒՍԱԿՆԵՐՈՒՄ ԿԱՏԱՐՎՈՂ ՓՈՓՈԽՈՒԹՅՈՒՆՆԵՐԸ ԵՎ ԼՐԱՑՈՒՄՆԵՐԸ </t>
  </si>
  <si>
    <t xml:space="preserve"> Աղյուսակ 9.1.42 </t>
  </si>
  <si>
    <t>1228   31001</t>
  </si>
  <si>
    <t xml:space="preserve"> Աղյուսակ 9.47</t>
  </si>
  <si>
    <t xml:space="preserve"> Հակակոռուպցիոն ինստիտուցիոնալ համակարգի վերափոխում և զարգացում` նաև ոլորտային կոռուպցիոն ռիսկերի վերհանման ու նվազեցման և էլեկտրոնային ժողովրդավարության գործիքների ներդրման միջոցով</t>
  </si>
  <si>
    <t>71351540-7</t>
  </si>
  <si>
    <t>98111140-7</t>
  </si>
  <si>
    <t xml:space="preserve"> Քրեակատարողական հիմնարկներում պահվող հաշմանդամություն ունեցող անձանց համար մատչելի պայմանների, համապատասխան հարմարանքների, տեղեկատվության ստացման և հաղորդման հնարավորությունն ապահովող տեխնիկական և աշխատակարգային լուծումների ապահովում</t>
  </si>
  <si>
    <t xml:space="preserve"> Քրեակատարողական հիմնարկներում պահվող հաշմանդամություն ունեցող անձանց համար մատչելի պայմանների,համապատասխան հարմարանքների, տեղեկատվության ստացման և հաղորդման հնարավորությունն ապահովող տեխնիկական և աշխատակարգային լուծումների ապահովում</t>
  </si>
  <si>
    <t>«Աբովյան քրեակատարողական հիմնարկի մասնաշենքերի տանիքների վերանորոգման և թվով չորս դիտաշտարակների կառուցման  աշխատանքներ</t>
  </si>
  <si>
    <t>«Վանաձոր» քրեակատարողական հիմնարկի արտաքին ջրահեռացման ցանցերի վերանորոգման շինարարական աշխատանքներ</t>
  </si>
  <si>
    <t>«Աբովյան քրեակատարողական հիմնարկի դպրոցի և անչափահասների տեղամասի (վերափոխել կանանց տեղամասի) մասնաշենքերի վերանորոգում</t>
  </si>
  <si>
    <t>«Վանաձոր» քրեակատարողական հիմնարկի արտաքին ջրահեռացման ցանցերի վերանորոգում</t>
  </si>
  <si>
    <t>«Սևան ՔԿՀ-ի պատժախցերի, պահպանության  և դիտաշտարակների վերանորոգում</t>
  </si>
  <si>
    <t>«Աբովյան  քրեակատարողական հիմնարկի ներքին ջրամատակարարման, արտաքին և ներքին ջրահեռացման համակարգի ցանցերի վերանորոգում</t>
  </si>
  <si>
    <t>Վարդաշեն» ՔԿՀ կիսաբաց ռեժիմի հարկը մեկուսարանին համապատասխան վերանորոգում</t>
  </si>
  <si>
    <t>այդ թվում`  ըստ ուղղությունների</t>
  </si>
  <si>
    <t>«Սևան ՔԿՀ-ի պատժախցերի, պահպանության  և դիտաշտարակների վերանորոգման շինարարական աշխատանքներ</t>
  </si>
  <si>
    <t>Վարդաշեն» ՔԿՀ կիսաբաց ռեժիմի հարկը մեկուսարանին համապատասխան վերանորոգման շինարարական աշխատանքներ</t>
  </si>
  <si>
    <t xml:space="preserve">«Աբովյան քրեակատարողական հիմնարկի դպրոցի և անչափահասների տեղամասի (վերափոխել կանանց տեղամասի) մասնաշենքերի շինարարական աշխատանքներ,  </t>
  </si>
  <si>
    <t>«Վարդաշեն, «Վանաձոր, «Արթիկ , «Արմավիր և «Սևան քրեակատարողական հիմնարկներում հենաշարժողական խնդիրներ ունեցող անձանց (ՀԽՈՒԱ) համար համապատասխան պայմանների ապահովում, տոկոս</t>
  </si>
  <si>
    <t>«Աբովյան քրեակատարողական հիմնարկի մասնաշենքերի տանիքների վերանորոգում և թվով չորս դիտաշտարակների կառուցում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</si>
  <si>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հատկացումների գլխավոր կարգադրիչների անվանումները</t>
  </si>
  <si>
    <t>ՀԱՅԱՍՏԱՆԻ ՀԱՆՐԱՊԵՏՈՒԹՅԱՆ 2023 ԹՎԱԿԱՆԻ ՊԵՏԱԿԱՆ ԲՅՈՒՋԵԻ ՄԱՍԻՆ ՕՐԵՆՔԻ N 1 ՀԱՎԵԼՎԱԾԻ N  3 ԱՂՅՈՒՍԱԿՈՒՄ ԿԱՏԱՐՎՈՂ  ՓՈՓՈԽՈՒԹՅՈՒՆԸ ԵՎ ԼՐԱՑՈՒՄՆԵՐԸ</t>
  </si>
  <si>
    <t>«Վարդաշեն, «Վանաձոր, «Արթիկ , «Արմավիր և «Սևան քրեակատարողական հիմնարկներում հենաշարժողական խնդիրներ ունեցող անձանց (ՀԽՈՒԱ) համար համապատասխան պայմաններ ստեղծելու համար շինարարական աշխատանքներ</t>
  </si>
  <si>
    <t xml:space="preserve">ՀՀ արդարադատության նախարարության քրեակատարողական ծառայություն </t>
  </si>
  <si>
    <t>45611300-1</t>
  </si>
  <si>
    <t>45611300-2</t>
  </si>
  <si>
    <t>45611300/501</t>
  </si>
  <si>
    <t>45611300/503</t>
  </si>
  <si>
    <t>45611300/504</t>
  </si>
  <si>
    <t>45611300/507</t>
  </si>
  <si>
    <t>«ՀԱՅԱՍՏԱՆԻ ՀԱՆՐԱՊԵՏՈՒԹՅԱՆ 2023 ԹՎԱԿԱՆԻ ՊԵՏԱԿԱՆ ԲՅՈՒՋԵԻ ՄԱՍԻՆ» ՀՀ ՕՐԵՆՔԻ N 1 ՀԱՎԵԼՎԱԾԻ  N 2 ԱՂՅՈՒՍԱԿՈՒՄ  ԿԱՏԱՐՎՈՂ ՎԵՐԱԲԱՇԽՈՒՄԸ, ԼՐԱՑՈՒՄՆԵՐԸ ԵՎ ՀԱՅԱՍՏԱՆԻ ՀԱՆՐԱՊԵՏՈՒԹՅԱՆ ԿԱՌԱՎԱՐՈՒԹՅԱՆ 2022 ԹՎԱԿԱՆԻ ԴԵԿՏԵՄԲԵՐԻ 29-Ի N 2111-Ն ՈՐՈՇՄԱՆ N 5 ՀԱՎԵԼՎԱԾԻ N1 ԱՂՅՈՒՍԱԿՈՒՄ  ԿԱՏԱՐՎՈՂ ՓՈՓՈԽՈՒԹՅՈՒՆՆԵՐԸ ԵՎ ԼՐԱՑՈՒՄՆԵՐԸ</t>
  </si>
  <si>
    <t>ՀԱՅԱՍՏԱՆԻ ՀԱՆՐԱՊԵՏՈՒԹՅԱՆ ԿԱՌԱՎԱՐՈՒԹՅԱՆ 2022 ԹՎԱԿԱՆԻ ԴԵԿՏԵՄԲԵՐԻ 29-Ի ԹԻՎ 2111-Ն ՈՐՈՇՄԱՆ N5 ՀԱՎԵԼՎԱԾԻ N2 ԱՂՅՈՒՍԱԿՈՒՄ ԿԱՏԱՐՎՈՂ ՓՈՓՈԽՈՒԹՅՈՒՆԸ ԵՎ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</si>
</sst>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3" formatCode="_(* #,##0.00_);_(* \(#,##0.00\);_(* &quot;-&quot;??_);_(@_)"/>
    <numFmt numFmtId="164" formatCode="_-* #,##0.00\ _֏_-;\-* #,##0.00\ _֏_-;_-* &quot;-&quot;??\ _֏_-;_-@_-"/>
    <numFmt numFmtId="165" formatCode="_-* #,##0.00\ _ _-;\-* #,##0.00\ _ _-;_-* &quot;-&quot;??\ _ _-;_-@_-"/>
    <numFmt numFmtId="166" formatCode="#,##0.0"/>
    <numFmt numFmtId="167" formatCode="_(* #,##0.0_);_(* \(#,##0.0\);_(* &quot;-&quot;??_);_(@_)"/>
    <numFmt numFmtId="168" formatCode="_-* #,##0.0\ _ _-;\-* #,##0.0\ _ _-;_-* &quot;-&quot;??\ _ _-;_-@_-"/>
    <numFmt numFmtId="169" formatCode="##,##0.0;\(##,##0.0\);\-"/>
    <numFmt numFmtId="170" formatCode="_-* #,##0.00_р_._-;\-* #,##0.00_р_._-;_-* &quot;-&quot;??_р_._-;_-@_-"/>
    <numFmt numFmtId="171" formatCode="#,##0.0_);\(#,##0.0\)"/>
    <numFmt numFmtId="172" formatCode="0.0_);\(0.0\)"/>
    <numFmt numFmtId="173" formatCode="#,##0.0\ _₽;\-#,##0.0\ _₽"/>
  </numFmts>
  <fonts count="62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0"/>
      <name val="Arial"/>
      <family val="2"/>
    </font>
    <font>
      <sz val="10"/>
      <name val="Arial Armenian"/>
      <family val="2"/>
    </font>
    <font>
      <sz val="10"/>
      <name val="GHEA Grapalat"/>
      <family val="3"/>
    </font>
    <font>
      <sz val="10"/>
      <color rgb="FF000000"/>
      <name val="GHEA Grapalat"/>
      <family val="3"/>
    </font>
    <font>
      <sz val="10"/>
      <color rgb="FF000000"/>
      <name val="Times New Roman"/>
      <family val="1"/>
    </font>
    <font>
      <b/>
      <sz val="12"/>
      <color theme="1"/>
      <name val="GHEA Grapalat"/>
      <family val="3"/>
    </font>
    <font>
      <sz val="10"/>
      <color rgb="FF000000"/>
      <name val="Arial Armenian"/>
      <family val="2"/>
    </font>
    <font>
      <sz val="10"/>
      <color theme="1"/>
      <name val="GHEA Grapalat"/>
      <family val="3"/>
    </font>
    <font>
      <sz val="12"/>
      <color theme="1"/>
      <name val="GHEA Grapalat"/>
      <family val="3"/>
    </font>
    <font>
      <sz val="11"/>
      <color theme="1"/>
      <name val="GHEA Grapalat"/>
      <family val="3"/>
    </font>
    <font>
      <sz val="10"/>
      <name val="Arial"/>
      <family val="2"/>
    </font>
    <font>
      <sz val="8"/>
      <name val="GHEA Grapalat"/>
      <family val="3"/>
    </font>
    <font>
      <sz val="8"/>
      <color rgb="FF000000"/>
      <name val="GHEA Grapalat"/>
      <family val="3"/>
    </font>
    <font>
      <sz val="8"/>
      <color theme="1"/>
      <name val="GHEA Grapalat"/>
      <family val="3"/>
    </font>
    <font>
      <sz val="8"/>
      <name val="GHEA Grapalat"/>
      <family val="2"/>
    </font>
    <font>
      <sz val="8"/>
      <color rgb="FF000000"/>
      <name val="Arial Armenian"/>
      <family val="2"/>
    </font>
    <font>
      <sz val="10"/>
      <color indexed="8"/>
      <name val="GHEA Grapalat"/>
      <family val="3"/>
    </font>
    <font>
      <b/>
      <sz val="10"/>
      <color theme="1"/>
      <name val="GHEA Grapalat"/>
      <family val="3"/>
    </font>
    <font>
      <sz val="10"/>
      <name val="Arial"/>
      <family val="2"/>
      <charset val="204"/>
    </font>
    <font>
      <i/>
      <sz val="12"/>
      <name val="GHEA Grapalat"/>
      <family val="3"/>
    </font>
    <font>
      <b/>
      <sz val="8"/>
      <name val="GHEA Grapalat"/>
      <family val="2"/>
    </font>
    <font>
      <sz val="10"/>
      <name val="Arial Unicode"/>
      <family val="2"/>
    </font>
    <font>
      <b/>
      <sz val="12"/>
      <name val="GHEA Grapalat"/>
      <family val="2"/>
    </font>
    <font>
      <b/>
      <sz val="12"/>
      <name val="GHEA Grapalat"/>
      <family val="3"/>
    </font>
    <font>
      <b/>
      <sz val="12"/>
      <color indexed="8"/>
      <name val="GHEA Grapalat"/>
      <family val="3"/>
    </font>
    <font>
      <sz val="12"/>
      <name val="GHEA Grapalat"/>
      <family val="3"/>
    </font>
    <font>
      <b/>
      <u/>
      <sz val="12"/>
      <color theme="1"/>
      <name val="GHEA Grapalat"/>
      <family val="3"/>
    </font>
    <font>
      <b/>
      <i/>
      <sz val="12"/>
      <name val="GHEA Grapalat"/>
      <family val="3"/>
    </font>
    <font>
      <sz val="10"/>
      <color indexed="8"/>
      <name val="MS Sans Serif"/>
      <family val="2"/>
      <charset val="204"/>
    </font>
    <font>
      <sz val="12"/>
      <color indexed="8"/>
      <name val="GHEA Grapalat"/>
      <family val="3"/>
    </font>
    <font>
      <sz val="12"/>
      <color rgb="FF000000"/>
      <name val="Times New Roman"/>
      <family val="1"/>
      <charset val="204"/>
    </font>
    <font>
      <sz val="12"/>
      <color rgb="FF000000"/>
      <name val="GHEA Grapalat"/>
      <family val="3"/>
    </font>
    <font>
      <sz val="12"/>
      <name val="GHEA Grapalat"/>
      <family val="2"/>
    </font>
    <font>
      <i/>
      <sz val="12"/>
      <name val="GHEA Grapalat"/>
      <family val="2"/>
    </font>
    <font>
      <i/>
      <sz val="12"/>
      <color theme="1"/>
      <name val="GHEA Grapalat"/>
      <family val="3"/>
    </font>
    <font>
      <sz val="12"/>
      <color rgb="FF000000"/>
      <name val="Times New Roman"/>
      <family val="1"/>
    </font>
    <font>
      <sz val="10"/>
      <color rgb="FF000000"/>
      <name val="Times New Roman"/>
      <family val="1"/>
      <charset val="204"/>
    </font>
    <font>
      <sz val="10"/>
      <color theme="1"/>
      <name val="Calibri"/>
      <family val="2"/>
      <charset val="1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rgb="FF000000"/>
      <name val="GHEA Grapalat"/>
      <family val="3"/>
    </font>
    <font>
      <b/>
      <i/>
      <sz val="12"/>
      <color theme="1"/>
      <name val="GHEA Grapalat"/>
      <family val="3"/>
    </font>
    <font>
      <sz val="18"/>
      <color theme="3"/>
      <name val="Cambria"/>
      <family val="2"/>
      <scheme val="major"/>
    </font>
    <font>
      <i/>
      <sz val="12"/>
      <color rgb="FF000000"/>
      <name val="GHEA Grapalat"/>
      <family val="3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0"/>
      </right>
      <top style="thin">
        <color indexed="0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/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/>
      <top/>
      <bottom style="thin">
        <color indexed="0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72">
    <xf numFmtId="0" fontId="0" fillId="0" borderId="0"/>
    <xf numFmtId="0" fontId="5" fillId="0" borderId="0"/>
    <xf numFmtId="43" fontId="6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9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15" fillId="0" borderId="0"/>
    <xf numFmtId="169" fontId="19" fillId="0" borderId="0" applyFill="0" applyBorder="0" applyProtection="0">
      <alignment horizontal="right" vertical="top"/>
    </xf>
    <xf numFmtId="0" fontId="6" fillId="0" borderId="0"/>
    <xf numFmtId="0" fontId="4" fillId="0" borderId="0"/>
    <xf numFmtId="170" fontId="23" fillId="0" borderId="0" applyFont="0" applyFill="0" applyBorder="0" applyAlignment="0" applyProtection="0"/>
    <xf numFmtId="0" fontId="23" fillId="0" borderId="0"/>
    <xf numFmtId="0" fontId="19" fillId="0" borderId="0">
      <alignment horizontal="left" vertical="top" wrapText="1"/>
    </xf>
    <xf numFmtId="0" fontId="6" fillId="0" borderId="0"/>
    <xf numFmtId="169" fontId="25" fillId="0" borderId="0" applyFill="0" applyBorder="0" applyProtection="0">
      <alignment horizontal="right" vertical="top"/>
    </xf>
    <xf numFmtId="0" fontId="26" fillId="0" borderId="0"/>
    <xf numFmtId="0" fontId="6" fillId="0" borderId="0"/>
    <xf numFmtId="0" fontId="33" fillId="0" borderId="0"/>
    <xf numFmtId="0" fontId="41" fillId="0" borderId="0"/>
    <xf numFmtId="43" fontId="5" fillId="0" borderId="0" applyFont="0" applyFill="0" applyBorder="0" applyAlignment="0" applyProtection="0"/>
    <xf numFmtId="0" fontId="5" fillId="0" borderId="0"/>
    <xf numFmtId="0" fontId="3" fillId="0" borderId="0"/>
    <xf numFmtId="0" fontId="6" fillId="0" borderId="0"/>
    <xf numFmtId="165" fontId="6" fillId="0" borderId="0" applyFont="0" applyFill="0" applyBorder="0" applyAlignment="0" applyProtection="0"/>
    <xf numFmtId="170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43" fillId="0" borderId="35" applyNumberFormat="0" applyFill="0" applyAlignment="0" applyProtection="0"/>
    <xf numFmtId="0" fontId="44" fillId="0" borderId="36" applyNumberFormat="0" applyFill="0" applyAlignment="0" applyProtection="0"/>
    <xf numFmtId="0" fontId="45" fillId="0" borderId="37" applyNumberFormat="0" applyFill="0" applyAlignment="0" applyProtection="0"/>
    <xf numFmtId="0" fontId="45" fillId="0" borderId="0" applyNumberFormat="0" applyFill="0" applyBorder="0" applyAlignment="0" applyProtection="0"/>
    <xf numFmtId="0" fontId="46" fillId="4" borderId="0" applyNumberFormat="0" applyBorder="0" applyAlignment="0" applyProtection="0"/>
    <xf numFmtId="0" fontId="47" fillId="5" borderId="0" applyNumberFormat="0" applyBorder="0" applyAlignment="0" applyProtection="0"/>
    <xf numFmtId="0" fontId="48" fillId="6" borderId="0" applyNumberFormat="0" applyBorder="0" applyAlignment="0" applyProtection="0"/>
    <xf numFmtId="0" fontId="49" fillId="7" borderId="38" applyNumberFormat="0" applyAlignment="0" applyProtection="0"/>
    <xf numFmtId="0" fontId="50" fillId="8" borderId="39" applyNumberFormat="0" applyAlignment="0" applyProtection="0"/>
    <xf numFmtId="0" fontId="51" fillId="8" borderId="38" applyNumberFormat="0" applyAlignment="0" applyProtection="0"/>
    <xf numFmtId="0" fontId="52" fillId="0" borderId="40" applyNumberFormat="0" applyFill="0" applyAlignment="0" applyProtection="0"/>
    <xf numFmtId="0" fontId="53" fillId="9" borderId="41" applyNumberFormat="0" applyAlignment="0" applyProtection="0"/>
    <xf numFmtId="0" fontId="54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6" fillId="0" borderId="43" applyNumberFormat="0" applyFill="0" applyAlignment="0" applyProtection="0"/>
    <xf numFmtId="0" fontId="57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57" fillId="14" borderId="0" applyNumberFormat="0" applyBorder="0" applyAlignment="0" applyProtection="0"/>
    <xf numFmtId="0" fontId="57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57" fillId="18" borderId="0" applyNumberFormat="0" applyBorder="0" applyAlignment="0" applyProtection="0"/>
    <xf numFmtId="0" fontId="57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57" fillId="22" borderId="0" applyNumberFormat="0" applyBorder="0" applyAlignment="0" applyProtection="0"/>
    <xf numFmtId="0" fontId="57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57" fillId="26" borderId="0" applyNumberFormat="0" applyBorder="0" applyAlignment="0" applyProtection="0"/>
    <xf numFmtId="0" fontId="57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57" fillId="30" borderId="0" applyNumberFormat="0" applyBorder="0" applyAlignment="0" applyProtection="0"/>
    <xf numFmtId="0" fontId="57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57" fillId="34" borderId="0" applyNumberFormat="0" applyBorder="0" applyAlignment="0" applyProtection="0"/>
    <xf numFmtId="0" fontId="60" fillId="0" borderId="0" applyNumberFormat="0" applyFill="0" applyBorder="0" applyAlignment="0" applyProtection="0"/>
    <xf numFmtId="0" fontId="1" fillId="10" borderId="42" applyNumberFormat="0" applyFont="0" applyAlignment="0" applyProtection="0"/>
  </cellStyleXfs>
  <cellXfs count="402">
    <xf numFmtId="0" fontId="0" fillId="0" borderId="0" xfId="0" applyFill="1" applyBorder="1" applyAlignment="1">
      <alignment horizontal="left" vertical="top"/>
    </xf>
    <xf numFmtId="0" fontId="12" fillId="0" borderId="0" xfId="0" applyFont="1"/>
    <xf numFmtId="0" fontId="13" fillId="0" borderId="0" xfId="0" applyFont="1"/>
    <xf numFmtId="0" fontId="11" fillId="0" borderId="0" xfId="0" applyFont="1" applyFill="1" applyBorder="1" applyAlignment="1">
      <alignment horizontal="left" vertical="top"/>
    </xf>
    <xf numFmtId="0" fontId="8" fillId="0" borderId="0" xfId="0" applyFont="1" applyFill="1" applyBorder="1" applyAlignment="1">
      <alignment horizontal="left" vertical="top"/>
    </xf>
    <xf numFmtId="0" fontId="14" fillId="0" borderId="0" xfId="0" applyFont="1"/>
    <xf numFmtId="0" fontId="9" fillId="0" borderId="0" xfId="0" applyFont="1" applyFill="1" applyBorder="1" applyAlignment="1">
      <alignment horizontal="left" vertical="top"/>
    </xf>
    <xf numFmtId="0" fontId="10" fillId="0" borderId="0" xfId="0" applyFont="1" applyFill="1" applyAlignment="1">
      <alignment wrapText="1"/>
    </xf>
    <xf numFmtId="0" fontId="17" fillId="0" borderId="0" xfId="0" applyFont="1" applyFill="1" applyBorder="1" applyAlignment="1">
      <alignment horizontal="left" vertical="top"/>
    </xf>
    <xf numFmtId="167" fontId="16" fillId="0" borderId="0" xfId="5" applyNumberFormat="1" applyFont="1" applyAlignment="1">
      <alignment horizontal="right" vertical="center"/>
    </xf>
    <xf numFmtId="0" fontId="18" fillId="0" borderId="0" xfId="0" applyFont="1" applyFill="1" applyAlignment="1">
      <alignment horizontal="right"/>
    </xf>
    <xf numFmtId="167" fontId="16" fillId="0" borderId="0" xfId="3" applyNumberFormat="1" applyFont="1" applyAlignment="1">
      <alignment horizontal="right" vertical="center"/>
    </xf>
    <xf numFmtId="0" fontId="20" fillId="0" borderId="0" xfId="0" applyFont="1" applyFill="1" applyBorder="1" applyAlignment="1">
      <alignment horizontal="left" vertical="top"/>
    </xf>
    <xf numFmtId="0" fontId="13" fillId="0" borderId="5" xfId="0" applyFont="1" applyBorder="1" applyAlignment="1">
      <alignment horizontal="center" vertical="center" wrapText="1"/>
    </xf>
    <xf numFmtId="0" fontId="12" fillId="0" borderId="0" xfId="0" applyFont="1" applyFill="1"/>
    <xf numFmtId="0" fontId="12" fillId="0" borderId="0" xfId="0" applyFont="1" applyFill="1" applyAlignment="1">
      <alignment horizontal="right"/>
    </xf>
    <xf numFmtId="0" fontId="12" fillId="0" borderId="0" xfId="0" applyFont="1" applyBorder="1"/>
    <xf numFmtId="0" fontId="22" fillId="0" borderId="0" xfId="0" applyFont="1" applyFill="1" applyAlignment="1">
      <alignment horizontal="center" wrapText="1"/>
    </xf>
    <xf numFmtId="0" fontId="12" fillId="0" borderId="0" xfId="0" applyFont="1" applyFill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7" fillId="2" borderId="0" xfId="16" applyFont="1" applyFill="1">
      <alignment horizontal="left" vertical="top" wrapText="1"/>
    </xf>
    <xf numFmtId="0" fontId="16" fillId="0" borderId="0" xfId="15" applyFont="1" applyAlignment="1">
      <alignment horizontal="right"/>
    </xf>
    <xf numFmtId="0" fontId="16" fillId="0" borderId="0" xfId="15" applyFont="1" applyFill="1" applyBorder="1" applyAlignment="1">
      <alignment horizontal="right"/>
    </xf>
    <xf numFmtId="0" fontId="12" fillId="0" borderId="0" xfId="0" applyFont="1" applyFill="1" applyAlignment="1"/>
    <xf numFmtId="0" fontId="27" fillId="0" borderId="6" xfId="0" applyFont="1" applyBorder="1" applyAlignment="1">
      <alignment vertical="top" wrapText="1"/>
    </xf>
    <xf numFmtId="43" fontId="12" fillId="0" borderId="0" xfId="0" applyNumberFormat="1" applyFont="1"/>
    <xf numFmtId="0" fontId="10" fillId="0" borderId="0" xfId="0" applyFont="1" applyAlignment="1">
      <alignment wrapText="1"/>
    </xf>
    <xf numFmtId="0" fontId="7" fillId="0" borderId="0" xfId="0" applyFont="1" applyAlignment="1">
      <alignment horizontal="center" vertical="center" wrapText="1"/>
    </xf>
    <xf numFmtId="165" fontId="7" fillId="0" borderId="0" xfId="3" applyFont="1" applyAlignment="1">
      <alignment horizontal="center" vertical="center" wrapText="1"/>
    </xf>
    <xf numFmtId="49" fontId="29" fillId="0" borderId="11" xfId="0" applyNumberFormat="1" applyFont="1" applyFill="1" applyBorder="1" applyAlignment="1">
      <alignment horizontal="center" vertical="center" textRotation="90" wrapText="1"/>
    </xf>
    <xf numFmtId="0" fontId="29" fillId="0" borderId="11" xfId="0" applyNumberFormat="1" applyFont="1" applyFill="1" applyBorder="1" applyAlignment="1">
      <alignment horizontal="center" vertical="center" wrapText="1"/>
    </xf>
    <xf numFmtId="0" fontId="30" fillId="0" borderId="0" xfId="0" applyFont="1" applyAlignment="1">
      <alignment horizontal="center" vertical="center" wrapText="1"/>
    </xf>
    <xf numFmtId="165" fontId="30" fillId="0" borderId="0" xfId="3" applyFont="1" applyAlignment="1">
      <alignment horizontal="center" vertical="center" wrapText="1"/>
    </xf>
    <xf numFmtId="0" fontId="30" fillId="0" borderId="11" xfId="0" applyFont="1" applyBorder="1" applyAlignment="1">
      <alignment horizontal="center" vertical="center" wrapText="1"/>
    </xf>
    <xf numFmtId="0" fontId="31" fillId="0" borderId="11" xfId="0" applyFont="1" applyBorder="1" applyAlignment="1">
      <alignment horizontal="center" vertical="center" wrapText="1"/>
    </xf>
    <xf numFmtId="0" fontId="28" fillId="0" borderId="0" xfId="0" applyFont="1" applyAlignment="1">
      <alignment vertical="center" wrapText="1"/>
    </xf>
    <xf numFmtId="165" fontId="28" fillId="0" borderId="0" xfId="3" applyFont="1" applyAlignment="1">
      <alignment vertical="center" wrapText="1"/>
    </xf>
    <xf numFmtId="0" fontId="32" fillId="0" borderId="0" xfId="0" applyFont="1" applyAlignment="1">
      <alignment vertical="center" wrapText="1"/>
    </xf>
    <xf numFmtId="165" fontId="32" fillId="0" borderId="0" xfId="3" applyFont="1" applyAlignment="1">
      <alignment vertical="center" wrapText="1"/>
    </xf>
    <xf numFmtId="0" fontId="21" fillId="0" borderId="0" xfId="21" applyFont="1"/>
    <xf numFmtId="0" fontId="21" fillId="0" borderId="0" xfId="21" applyFont="1" applyAlignment="1" applyProtection="1">
      <alignment horizontal="left" wrapText="1"/>
      <protection locked="0"/>
    </xf>
    <xf numFmtId="0" fontId="21" fillId="0" borderId="0" xfId="21" applyFont="1" applyProtection="1">
      <protection locked="0"/>
    </xf>
    <xf numFmtId="0" fontId="21" fillId="0" borderId="0" xfId="21" applyFont="1" applyAlignment="1" applyProtection="1">
      <alignment horizontal="center"/>
      <protection locked="0"/>
    </xf>
    <xf numFmtId="0" fontId="34" fillId="0" borderId="0" xfId="21" applyFont="1"/>
    <xf numFmtId="0" fontId="30" fillId="0" borderId="0" xfId="21" applyFont="1" applyBorder="1" applyAlignment="1" applyProtection="1">
      <alignment vertical="center" wrapText="1"/>
      <protection locked="0"/>
    </xf>
    <xf numFmtId="0" fontId="34" fillId="0" borderId="0" xfId="21" applyFont="1" applyAlignment="1" applyProtection="1">
      <alignment horizontal="center"/>
      <protection locked="0"/>
    </xf>
    <xf numFmtId="0" fontId="34" fillId="0" borderId="0" xfId="21" applyFont="1" applyProtection="1">
      <protection locked="0"/>
    </xf>
    <xf numFmtId="167" fontId="18" fillId="0" borderId="0" xfId="0" applyNumberFormat="1" applyFont="1" applyFill="1" applyAlignment="1">
      <alignment horizontal="right"/>
    </xf>
    <xf numFmtId="167" fontId="9" fillId="0" borderId="0" xfId="0" applyNumberFormat="1" applyFont="1" applyFill="1" applyBorder="1" applyAlignment="1">
      <alignment horizontal="left" vertical="top"/>
    </xf>
    <xf numFmtId="0" fontId="10" fillId="2" borderId="0" xfId="0" applyFont="1" applyFill="1" applyAlignment="1">
      <alignment horizontal="center" wrapText="1"/>
    </xf>
    <xf numFmtId="0" fontId="10" fillId="0" borderId="0" xfId="0" applyFont="1" applyFill="1" applyAlignment="1">
      <alignment horizontal="center" wrapText="1"/>
    </xf>
    <xf numFmtId="0" fontId="13" fillId="0" borderId="5" xfId="0" applyFont="1" applyBorder="1" applyAlignment="1">
      <alignment vertical="center"/>
    </xf>
    <xf numFmtId="0" fontId="13" fillId="0" borderId="5" xfId="0" applyFont="1" applyBorder="1" applyAlignment="1">
      <alignment vertical="center" wrapText="1"/>
    </xf>
    <xf numFmtId="0" fontId="13" fillId="0" borderId="8" xfId="0" applyFont="1" applyBorder="1" applyAlignment="1">
      <alignment vertical="center"/>
    </xf>
    <xf numFmtId="0" fontId="10" fillId="0" borderId="3" xfId="0" applyFont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30" fillId="2" borderId="5" xfId="16" applyFont="1" applyFill="1" applyBorder="1">
      <alignment horizontal="left" vertical="top" wrapText="1"/>
    </xf>
    <xf numFmtId="0" fontId="28" fillId="0" borderId="0" xfId="0" applyFont="1" applyAlignment="1">
      <alignment horizontal="left" vertical="top" wrapText="1"/>
    </xf>
    <xf numFmtId="0" fontId="30" fillId="2" borderId="6" xfId="16" applyFont="1" applyFill="1" applyBorder="1" applyAlignment="1">
      <alignment horizontal="left" vertical="top" wrapText="1"/>
    </xf>
    <xf numFmtId="0" fontId="13" fillId="0" borderId="5" xfId="0" applyFont="1" applyBorder="1" applyAlignment="1">
      <alignment horizontal="left" vertical="center" wrapText="1"/>
    </xf>
    <xf numFmtId="0" fontId="36" fillId="0" borderId="0" xfId="0" applyFont="1" applyFill="1" applyBorder="1" applyAlignment="1">
      <alignment horizontal="left" vertical="top"/>
    </xf>
    <xf numFmtId="0" fontId="13" fillId="0" borderId="1" xfId="0" applyFont="1" applyBorder="1" applyAlignment="1">
      <alignment horizontal="center" vertical="top" wrapText="1"/>
    </xf>
    <xf numFmtId="0" fontId="13" fillId="0" borderId="1" xfId="0" applyFont="1" applyBorder="1" applyAlignment="1">
      <alignment horizontal="center" vertical="center" wrapText="1"/>
    </xf>
    <xf numFmtId="169" fontId="24" fillId="0" borderId="1" xfId="11" applyNumberFormat="1" applyFont="1" applyBorder="1" applyAlignment="1">
      <alignment horizontal="right" vertical="top"/>
    </xf>
    <xf numFmtId="0" fontId="40" fillId="0" borderId="0" xfId="0" applyFont="1" applyFill="1" applyBorder="1" applyAlignment="1">
      <alignment horizontal="left" vertical="top"/>
    </xf>
    <xf numFmtId="0" fontId="13" fillId="0" borderId="7" xfId="0" applyFont="1" applyFill="1" applyBorder="1" applyAlignment="1">
      <alignment horizontal="center" vertical="top" wrapText="1"/>
    </xf>
    <xf numFmtId="0" fontId="13" fillId="0" borderId="7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30" fillId="0" borderId="1" xfId="17" applyFont="1" applyBorder="1" applyAlignment="1">
      <alignment horizontal="center" vertical="top" wrapText="1"/>
    </xf>
    <xf numFmtId="167" fontId="30" fillId="0" borderId="1" xfId="17" applyNumberFormat="1" applyFont="1" applyBorder="1" applyAlignment="1">
      <alignment horizontal="center" vertical="top" wrapText="1"/>
    </xf>
    <xf numFmtId="0" fontId="13" fillId="0" borderId="10" xfId="0" applyFont="1" applyFill="1" applyBorder="1" applyAlignment="1">
      <alignment horizontal="left" vertical="top" wrapText="1"/>
    </xf>
    <xf numFmtId="0" fontId="13" fillId="0" borderId="1" xfId="0" applyFont="1" applyFill="1" applyBorder="1" applyAlignment="1">
      <alignment vertical="center" wrapText="1"/>
    </xf>
    <xf numFmtId="0" fontId="13" fillId="0" borderId="1" xfId="0" applyFont="1" applyFill="1" applyBorder="1" applyAlignment="1">
      <alignment horizontal="center" vertical="top" wrapText="1"/>
    </xf>
    <xf numFmtId="0" fontId="13" fillId="0" borderId="2" xfId="0" applyFont="1" applyFill="1" applyBorder="1" applyAlignment="1">
      <alignment horizontal="left" vertical="top" wrapText="1"/>
    </xf>
    <xf numFmtId="0" fontId="13" fillId="0" borderId="4" xfId="0" applyFont="1" applyFill="1" applyBorder="1" applyAlignment="1">
      <alignment vertical="center" wrapText="1"/>
    </xf>
    <xf numFmtId="0" fontId="13" fillId="0" borderId="0" xfId="0" applyFont="1" applyFill="1" applyBorder="1" applyAlignment="1">
      <alignment horizontal="center" vertical="top" wrapText="1"/>
    </xf>
    <xf numFmtId="0" fontId="13" fillId="0" borderId="0" xfId="0" applyFont="1" applyFill="1" applyBorder="1" applyAlignment="1">
      <alignment horizontal="center" vertical="center" wrapText="1"/>
    </xf>
    <xf numFmtId="0" fontId="34" fillId="2" borderId="7" xfId="0" applyFont="1" applyFill="1" applyBorder="1" applyAlignment="1">
      <alignment horizontal="left" vertical="center" wrapText="1"/>
    </xf>
    <xf numFmtId="0" fontId="35" fillId="0" borderId="0" xfId="0" applyFont="1" applyAlignment="1">
      <alignment horizontal="left" vertical="top" wrapText="1"/>
    </xf>
    <xf numFmtId="167" fontId="30" fillId="2" borderId="1" xfId="3" applyNumberFormat="1" applyFont="1" applyFill="1" applyBorder="1" applyAlignment="1">
      <alignment horizontal="center" vertical="center"/>
    </xf>
    <xf numFmtId="167" fontId="30" fillId="2" borderId="12" xfId="3" applyNumberFormat="1" applyFont="1" applyFill="1" applyBorder="1" applyAlignment="1">
      <alignment horizontal="center" vertical="center"/>
    </xf>
    <xf numFmtId="0" fontId="30" fillId="2" borderId="16" xfId="0" applyFont="1" applyFill="1" applyBorder="1" applyAlignment="1">
      <alignment vertical="center"/>
    </xf>
    <xf numFmtId="49" fontId="34" fillId="0" borderId="11" xfId="0" applyNumberFormat="1" applyFont="1" applyFill="1" applyBorder="1" applyAlignment="1">
      <alignment horizontal="center" vertical="center" textRotation="90" wrapText="1"/>
    </xf>
    <xf numFmtId="0" fontId="13" fillId="0" borderId="1" xfId="0" applyFont="1" applyBorder="1" applyAlignment="1">
      <alignment horizontal="center" wrapText="1"/>
    </xf>
    <xf numFmtId="0" fontId="13" fillId="2" borderId="0" xfId="0" applyFont="1" applyFill="1"/>
    <xf numFmtId="0" fontId="28" fillId="2" borderId="0" xfId="0" applyFont="1" applyFill="1"/>
    <xf numFmtId="0" fontId="34" fillId="0" borderId="0" xfId="21" applyFont="1" applyAlignment="1" applyProtection="1">
      <alignment horizontal="left" wrapText="1"/>
      <protection locked="0"/>
    </xf>
    <xf numFmtId="0" fontId="29" fillId="0" borderId="0" xfId="21" applyFont="1" applyAlignment="1" applyProtection="1">
      <protection locked="0"/>
    </xf>
    <xf numFmtId="0" fontId="29" fillId="0" borderId="0" xfId="21" applyFont="1" applyAlignment="1" applyProtection="1">
      <alignment horizontal="right"/>
      <protection locked="0"/>
    </xf>
    <xf numFmtId="0" fontId="30" fillId="0" borderId="11" xfId="21" applyFont="1" applyBorder="1" applyAlignment="1" applyProtection="1">
      <alignment horizontal="center" vertical="center" wrapText="1"/>
      <protection locked="0"/>
    </xf>
    <xf numFmtId="0" fontId="34" fillId="0" borderId="11" xfId="21" applyFont="1" applyBorder="1" applyAlignment="1">
      <alignment horizontal="center" vertical="center"/>
    </xf>
    <xf numFmtId="43" fontId="21" fillId="0" borderId="0" xfId="21" applyNumberFormat="1" applyFont="1"/>
    <xf numFmtId="0" fontId="30" fillId="0" borderId="11" xfId="0" applyFont="1" applyFill="1" applyBorder="1" applyAlignment="1">
      <alignment horizontal="left" vertical="top" wrapText="1"/>
    </xf>
    <xf numFmtId="167" fontId="30" fillId="2" borderId="11" xfId="3" applyNumberFormat="1" applyFont="1" applyFill="1" applyBorder="1" applyAlignment="1">
      <alignment horizontal="center" vertical="center"/>
    </xf>
    <xf numFmtId="0" fontId="30" fillId="2" borderId="16" xfId="0" applyFont="1" applyFill="1" applyBorder="1" applyAlignment="1">
      <alignment horizontal="left" vertical="center" wrapText="1"/>
    </xf>
    <xf numFmtId="49" fontId="30" fillId="2" borderId="17" xfId="16" applyNumberFormat="1" applyFont="1" applyFill="1" applyBorder="1" applyAlignment="1">
      <alignment vertical="top" wrapText="1"/>
    </xf>
    <xf numFmtId="49" fontId="30" fillId="2" borderId="4" xfId="16" applyNumberFormat="1" applyFont="1" applyFill="1" applyBorder="1" applyAlignment="1">
      <alignment vertical="top" wrapText="1"/>
    </xf>
    <xf numFmtId="0" fontId="34" fillId="2" borderId="17" xfId="0" applyFont="1" applyFill="1" applyBorder="1" applyAlignment="1">
      <alignment horizontal="left" vertical="center" wrapText="1"/>
    </xf>
    <xf numFmtId="0" fontId="34" fillId="2" borderId="16" xfId="0" applyFont="1" applyFill="1" applyBorder="1" applyAlignment="1">
      <alignment horizontal="left" vertical="center" wrapText="1"/>
    </xf>
    <xf numFmtId="164" fontId="12" fillId="0" borderId="0" xfId="0" applyNumberFormat="1" applyFont="1"/>
    <xf numFmtId="166" fontId="0" fillId="0" borderId="0" xfId="0" applyNumberFormat="1" applyAlignment="1">
      <alignment horizontal="left" vertical="top" wrapText="1"/>
    </xf>
    <xf numFmtId="0" fontId="7" fillId="2" borderId="0" xfId="16" applyFont="1" applyFill="1">
      <alignment horizontal="left" vertical="top" wrapText="1"/>
    </xf>
    <xf numFmtId="167" fontId="30" fillId="2" borderId="16" xfId="3" applyNumberFormat="1" applyFont="1" applyFill="1" applyBorder="1" applyAlignment="1">
      <alignment horizontal="center" vertical="center"/>
    </xf>
    <xf numFmtId="167" fontId="30" fillId="2" borderId="16" xfId="3" applyNumberFormat="1" applyFont="1" applyFill="1" applyBorder="1" applyAlignment="1">
      <alignment horizontal="center" vertical="top"/>
    </xf>
    <xf numFmtId="0" fontId="13" fillId="2" borderId="16" xfId="0" applyFont="1" applyFill="1" applyBorder="1" applyAlignment="1">
      <alignment horizontal="left" vertical="top" wrapText="1"/>
    </xf>
    <xf numFmtId="0" fontId="30" fillId="2" borderId="16" xfId="21" applyFont="1" applyFill="1" applyBorder="1" applyAlignment="1" applyProtection="1">
      <alignment horizontal="center" vertical="center" wrapText="1"/>
      <protection locked="0"/>
    </xf>
    <xf numFmtId="0" fontId="13" fillId="2" borderId="16" xfId="0" applyFont="1" applyFill="1" applyBorder="1" applyAlignment="1">
      <alignment horizontal="right" vertical="top" wrapText="1"/>
    </xf>
    <xf numFmtId="0" fontId="24" fillId="2" borderId="16" xfId="0" applyFont="1" applyFill="1" applyBorder="1" applyAlignment="1">
      <alignment horizontal="left" vertical="top" wrapText="1"/>
    </xf>
    <xf numFmtId="0" fontId="13" fillId="0" borderId="16" xfId="0" applyFont="1" applyBorder="1" applyAlignment="1">
      <alignment vertical="top" wrapText="1"/>
    </xf>
    <xf numFmtId="43" fontId="34" fillId="0" borderId="0" xfId="21" applyNumberFormat="1" applyFont="1"/>
    <xf numFmtId="0" fontId="18" fillId="0" borderId="0" xfId="0" applyFont="1" applyAlignment="1">
      <alignment horizontal="right"/>
    </xf>
    <xf numFmtId="171" fontId="13" fillId="0" borderId="16" xfId="0" applyNumberFormat="1" applyFont="1" applyBorder="1" applyAlignment="1">
      <alignment vertical="top" wrapText="1"/>
    </xf>
    <xf numFmtId="0" fontId="30" fillId="2" borderId="16" xfId="0" applyFont="1" applyFill="1" applyBorder="1" applyAlignment="1">
      <alignment horizontal="left" vertical="top" wrapText="1"/>
    </xf>
    <xf numFmtId="0" fontId="37" fillId="0" borderId="4" xfId="0" applyFont="1" applyBorder="1" applyAlignment="1">
      <alignment vertical="top" wrapText="1"/>
    </xf>
    <xf numFmtId="49" fontId="30" fillId="2" borderId="7" xfId="16" applyNumberFormat="1" applyFont="1" applyFill="1" applyBorder="1" applyAlignment="1">
      <alignment horizontal="center" vertical="top" wrapText="1"/>
    </xf>
    <xf numFmtId="0" fontId="30" fillId="2" borderId="16" xfId="21" applyFont="1" applyFill="1" applyBorder="1" applyAlignment="1" applyProtection="1">
      <alignment vertical="center" wrapText="1"/>
      <protection locked="0"/>
    </xf>
    <xf numFmtId="165" fontId="30" fillId="0" borderId="6" xfId="3" applyFont="1" applyBorder="1" applyAlignment="1" applyProtection="1">
      <alignment vertical="center" wrapText="1"/>
      <protection locked="0"/>
    </xf>
    <xf numFmtId="0" fontId="13" fillId="2" borderId="17" xfId="0" applyFont="1" applyFill="1" applyBorder="1" applyAlignment="1">
      <alignment horizontal="center" vertical="top" wrapText="1"/>
    </xf>
    <xf numFmtId="0" fontId="13" fillId="2" borderId="4" xfId="0" applyFont="1" applyFill="1" applyBorder="1" applyAlignment="1">
      <alignment horizontal="center" vertical="top" wrapText="1"/>
    </xf>
    <xf numFmtId="0" fontId="13" fillId="2" borderId="3" xfId="0" applyFont="1" applyFill="1" applyBorder="1" applyAlignment="1">
      <alignment horizontal="center" vertical="top" wrapText="1"/>
    </xf>
    <xf numFmtId="0" fontId="30" fillId="2" borderId="17" xfId="16" applyFont="1" applyFill="1" applyBorder="1" applyAlignment="1">
      <alignment horizontal="center" vertical="top" wrapText="1"/>
    </xf>
    <xf numFmtId="0" fontId="30" fillId="2" borderId="3" xfId="16" applyFont="1" applyFill="1" applyBorder="1" applyAlignment="1">
      <alignment horizontal="center" vertical="top" wrapText="1"/>
    </xf>
    <xf numFmtId="0" fontId="30" fillId="2" borderId="4" xfId="16" applyFont="1" applyFill="1" applyBorder="1" applyAlignment="1">
      <alignment horizontal="center" vertical="top" wrapText="1"/>
    </xf>
    <xf numFmtId="0" fontId="10" fillId="2" borderId="0" xfId="0" applyFont="1" applyFill="1" applyAlignment="1">
      <alignment horizontal="center" wrapText="1"/>
    </xf>
    <xf numFmtId="49" fontId="28" fillId="2" borderId="4" xfId="16" applyNumberFormat="1" applyFont="1" applyFill="1" applyBorder="1" applyAlignment="1">
      <alignment horizontal="center" vertical="top" wrapText="1"/>
    </xf>
    <xf numFmtId="49" fontId="28" fillId="2" borderId="4" xfId="16" applyNumberFormat="1" applyFont="1" applyFill="1" applyBorder="1" applyAlignment="1">
      <alignment vertical="top" wrapText="1"/>
    </xf>
    <xf numFmtId="167" fontId="30" fillId="2" borderId="16" xfId="3" applyNumberFormat="1" applyFont="1" applyFill="1" applyBorder="1" applyAlignment="1">
      <alignment horizontal="right" vertical="center" wrapText="1"/>
    </xf>
    <xf numFmtId="167" fontId="28" fillId="2" borderId="16" xfId="18" applyNumberFormat="1" applyFont="1" applyFill="1" applyBorder="1" applyAlignment="1">
      <alignment horizontal="right" vertical="center"/>
    </xf>
    <xf numFmtId="167" fontId="30" fillId="2" borderId="16" xfId="0" applyNumberFormat="1" applyFont="1" applyFill="1" applyBorder="1" applyAlignment="1">
      <alignment horizontal="left" vertical="center" wrapText="1"/>
    </xf>
    <xf numFmtId="0" fontId="13" fillId="2" borderId="17" xfId="0" applyFont="1" applyFill="1" applyBorder="1" applyAlignment="1">
      <alignment vertical="top" wrapText="1"/>
    </xf>
    <xf numFmtId="167" fontId="30" fillId="2" borderId="13" xfId="0" applyNumberFormat="1" applyFont="1" applyFill="1" applyBorder="1" applyAlignment="1">
      <alignment horizontal="left" vertical="center" wrapText="1"/>
    </xf>
    <xf numFmtId="0" fontId="13" fillId="2" borderId="4" xfId="0" applyFont="1" applyFill="1" applyBorder="1" applyAlignment="1">
      <alignment vertical="top" wrapText="1"/>
    </xf>
    <xf numFmtId="0" fontId="24" fillId="2" borderId="16" xfId="0" applyFont="1" applyFill="1" applyBorder="1" applyAlignment="1">
      <alignment vertical="center"/>
    </xf>
    <xf numFmtId="49" fontId="28" fillId="2" borderId="3" xfId="16" applyNumberFormat="1" applyFont="1" applyFill="1" applyBorder="1" applyAlignment="1">
      <alignment horizontal="center" vertical="top" wrapText="1"/>
    </xf>
    <xf numFmtId="49" fontId="28" fillId="2" borderId="3" xfId="16" applyNumberFormat="1" applyFont="1" applyFill="1" applyBorder="1" applyAlignment="1">
      <alignment vertical="top" wrapText="1"/>
    </xf>
    <xf numFmtId="0" fontId="13" fillId="2" borderId="3" xfId="0" applyFont="1" applyFill="1" applyBorder="1" applyAlignment="1">
      <alignment vertical="top" wrapText="1"/>
    </xf>
    <xf numFmtId="49" fontId="30" fillId="2" borderId="16" xfId="19" applyNumberFormat="1" applyFont="1" applyFill="1" applyBorder="1" applyAlignment="1">
      <alignment horizontal="left" vertical="center" wrapText="1"/>
    </xf>
    <xf numFmtId="169" fontId="30" fillId="2" borderId="16" xfId="11" applyFont="1" applyFill="1" applyBorder="1">
      <alignment horizontal="right" vertical="top"/>
    </xf>
    <xf numFmtId="0" fontId="13" fillId="2" borderId="13" xfId="0" applyFont="1" applyFill="1" applyBorder="1" applyAlignment="1">
      <alignment horizontal="center"/>
    </xf>
    <xf numFmtId="0" fontId="13" fillId="2" borderId="16" xfId="0" applyFont="1" applyFill="1" applyBorder="1" applyAlignment="1">
      <alignment horizontal="center"/>
    </xf>
    <xf numFmtId="0" fontId="38" fillId="2" borderId="16" xfId="0" applyFont="1" applyFill="1" applyBorder="1" applyAlignment="1">
      <alignment horizontal="left" vertical="top" wrapText="1"/>
    </xf>
    <xf numFmtId="0" fontId="37" fillId="2" borderId="16" xfId="0" applyFont="1" applyFill="1" applyBorder="1" applyAlignment="1">
      <alignment horizontal="left" vertical="top" wrapText="1"/>
    </xf>
    <xf numFmtId="0" fontId="28" fillId="0" borderId="20" xfId="0" applyFont="1" applyBorder="1" applyAlignment="1">
      <alignment horizontal="left" vertical="top" wrapText="1"/>
    </xf>
    <xf numFmtId="0" fontId="28" fillId="0" borderId="20" xfId="16" applyFont="1" applyBorder="1" applyAlignment="1">
      <alignment horizontal="center" vertical="top" wrapText="1"/>
    </xf>
    <xf numFmtId="0" fontId="10" fillId="2" borderId="20" xfId="0" applyFont="1" applyFill="1" applyBorder="1" applyAlignment="1">
      <alignment horizontal="left" vertical="center" wrapText="1"/>
    </xf>
    <xf numFmtId="0" fontId="30" fillId="0" borderId="20" xfId="0" applyFont="1" applyBorder="1" applyAlignment="1">
      <alignment horizontal="center" vertical="center" wrapText="1"/>
    </xf>
    <xf numFmtId="0" fontId="32" fillId="2" borderId="20" xfId="0" applyFont="1" applyFill="1" applyBorder="1" applyAlignment="1">
      <alignment horizontal="left" vertical="center" wrapText="1"/>
    </xf>
    <xf numFmtId="0" fontId="28" fillId="2" borderId="20" xfId="0" applyFont="1" applyFill="1" applyBorder="1" applyAlignment="1">
      <alignment horizontal="left" vertical="top" wrapText="1"/>
    </xf>
    <xf numFmtId="0" fontId="28" fillId="2" borderId="20" xfId="0" applyFont="1" applyFill="1" applyBorder="1" applyAlignment="1">
      <alignment vertical="top" wrapText="1"/>
    </xf>
    <xf numFmtId="0" fontId="12" fillId="2" borderId="0" xfId="0" applyFont="1" applyFill="1"/>
    <xf numFmtId="0" fontId="24" fillId="2" borderId="20" xfId="0" applyFont="1" applyFill="1" applyBorder="1" applyAlignment="1">
      <alignment horizontal="left" vertical="top" wrapText="1"/>
    </xf>
    <xf numFmtId="0" fontId="24" fillId="2" borderId="20" xfId="0" applyFont="1" applyFill="1" applyBorder="1" applyAlignment="1">
      <alignment vertical="top" wrapText="1"/>
    </xf>
    <xf numFmtId="0" fontId="13" fillId="2" borderId="0" xfId="0" applyFont="1" applyFill="1" applyAlignment="1">
      <alignment horizontal="left" vertical="top" wrapText="1"/>
    </xf>
    <xf numFmtId="0" fontId="13" fillId="2" borderId="20" xfId="0" applyFont="1" applyFill="1" applyBorder="1" applyAlignment="1">
      <alignment horizontal="left" vertical="top" wrapText="1"/>
    </xf>
    <xf numFmtId="0" fontId="30" fillId="2" borderId="20" xfId="0" applyFont="1" applyFill="1" applyBorder="1" applyAlignment="1">
      <alignment horizontal="center" vertical="top" wrapText="1"/>
    </xf>
    <xf numFmtId="0" fontId="13" fillId="2" borderId="20" xfId="0" applyFont="1" applyFill="1" applyBorder="1" applyAlignment="1">
      <alignment horizontal="center" vertical="top" wrapText="1"/>
    </xf>
    <xf numFmtId="0" fontId="13" fillId="2" borderId="20" xfId="0" applyFont="1" applyFill="1" applyBorder="1" applyAlignment="1">
      <alignment horizontal="left" vertical="top" wrapText="1"/>
    </xf>
    <xf numFmtId="169" fontId="24" fillId="2" borderId="20" xfId="11" applyNumberFormat="1" applyFont="1" applyFill="1" applyBorder="1" applyAlignment="1">
      <alignment horizontal="right" vertical="top"/>
    </xf>
    <xf numFmtId="0" fontId="12" fillId="2" borderId="0" xfId="0" applyFont="1" applyFill="1" applyAlignment="1">
      <alignment horizontal="center" wrapText="1"/>
    </xf>
    <xf numFmtId="0" fontId="10" fillId="0" borderId="0" xfId="0" applyFont="1" applyAlignment="1"/>
    <xf numFmtId="173" fontId="34" fillId="2" borderId="20" xfId="3" applyNumberFormat="1" applyFont="1" applyFill="1" applyBorder="1" applyProtection="1">
      <protection locked="0"/>
    </xf>
    <xf numFmtId="1" fontId="30" fillId="2" borderId="20" xfId="21" applyNumberFormat="1" applyFont="1" applyFill="1" applyBorder="1" applyAlignment="1" applyProtection="1">
      <alignment horizontal="center" vertical="center" wrapText="1"/>
      <protection locked="0"/>
    </xf>
    <xf numFmtId="0" fontId="13" fillId="2" borderId="20" xfId="0" applyFont="1" applyFill="1" applyBorder="1" applyAlignment="1">
      <alignment vertical="top" wrapText="1"/>
    </xf>
    <xf numFmtId="0" fontId="30" fillId="2" borderId="20" xfId="21" applyFont="1" applyFill="1" applyBorder="1" applyAlignment="1" applyProtection="1">
      <alignment horizontal="center" vertical="center" wrapText="1"/>
      <protection locked="0"/>
    </xf>
    <xf numFmtId="1" fontId="30" fillId="2" borderId="20" xfId="21" applyNumberFormat="1" applyFont="1" applyFill="1" applyBorder="1" applyAlignment="1" applyProtection="1">
      <alignment horizontal="right" vertical="center" wrapText="1"/>
      <protection locked="0"/>
    </xf>
    <xf numFmtId="0" fontId="13" fillId="2" borderId="20" xfId="0" applyFont="1" applyFill="1" applyBorder="1" applyAlignment="1">
      <alignment horizontal="right" vertical="top" wrapText="1"/>
    </xf>
    <xf numFmtId="167" fontId="30" fillId="2" borderId="20" xfId="3" applyNumberFormat="1" applyFont="1" applyFill="1" applyBorder="1" applyAlignment="1">
      <alignment horizontal="center" vertical="top"/>
    </xf>
    <xf numFmtId="172" fontId="30" fillId="2" borderId="20" xfId="21" applyNumberFormat="1" applyFont="1" applyFill="1" applyBorder="1" applyAlignment="1" applyProtection="1">
      <alignment horizontal="right" vertical="center" wrapText="1"/>
      <protection locked="0"/>
    </xf>
    <xf numFmtId="167" fontId="13" fillId="0" borderId="20" xfId="3" applyNumberFormat="1" applyFont="1" applyBorder="1"/>
    <xf numFmtId="167" fontId="30" fillId="2" borderId="16" xfId="0" applyNumberFormat="1" applyFont="1" applyFill="1" applyBorder="1" applyAlignment="1">
      <alignment horizontal="left" vertical="top" wrapText="1"/>
    </xf>
    <xf numFmtId="167" fontId="30" fillId="2" borderId="16" xfId="18" applyNumberFormat="1" applyFont="1" applyFill="1" applyBorder="1" applyAlignment="1">
      <alignment horizontal="right" vertical="center"/>
    </xf>
    <xf numFmtId="167" fontId="34" fillId="2" borderId="16" xfId="0" applyNumberFormat="1" applyFont="1" applyFill="1" applyBorder="1" applyAlignment="1">
      <alignment horizontal="left" vertical="center" wrapText="1"/>
    </xf>
    <xf numFmtId="168" fontId="30" fillId="2" borderId="16" xfId="3" applyNumberFormat="1" applyFont="1" applyFill="1" applyBorder="1" applyAlignment="1" applyProtection="1">
      <alignment horizontal="right" vertical="center" wrapText="1"/>
      <protection locked="0"/>
    </xf>
    <xf numFmtId="0" fontId="13" fillId="0" borderId="20" xfId="0" applyFont="1" applyBorder="1" applyAlignment="1">
      <alignment vertical="top" wrapText="1"/>
    </xf>
    <xf numFmtId="0" fontId="13" fillId="2" borderId="16" xfId="0" applyFont="1" applyFill="1" applyBorder="1" applyAlignment="1">
      <alignment horizontal="center" vertical="top" wrapText="1"/>
    </xf>
    <xf numFmtId="0" fontId="13" fillId="2" borderId="20" xfId="0" applyFont="1" applyFill="1" applyBorder="1" applyAlignment="1">
      <alignment horizontal="center" vertical="top" wrapText="1"/>
    </xf>
    <xf numFmtId="0" fontId="13" fillId="2" borderId="20" xfId="0" applyFont="1" applyFill="1" applyBorder="1" applyAlignment="1">
      <alignment horizontal="left" vertical="top" wrapText="1"/>
    </xf>
    <xf numFmtId="0" fontId="10" fillId="2" borderId="0" xfId="0" applyFont="1" applyFill="1" applyAlignment="1">
      <alignment horizontal="center" wrapText="1"/>
    </xf>
    <xf numFmtId="0" fontId="13" fillId="2" borderId="20" xfId="0" applyFont="1" applyFill="1" applyBorder="1" applyAlignment="1">
      <alignment horizontal="center" vertical="top" wrapText="1"/>
    </xf>
    <xf numFmtId="167" fontId="10" fillId="0" borderId="5" xfId="3" applyNumberFormat="1" applyFont="1" applyBorder="1" applyAlignment="1">
      <alignment horizontal="center" vertical="center"/>
    </xf>
    <xf numFmtId="167" fontId="10" fillId="0" borderId="3" xfId="3" applyNumberFormat="1" applyFont="1" applyBorder="1" applyAlignment="1">
      <alignment horizontal="center" vertical="center" wrapText="1"/>
    </xf>
    <xf numFmtId="167" fontId="13" fillId="0" borderId="5" xfId="3" applyNumberFormat="1" applyFont="1" applyBorder="1"/>
    <xf numFmtId="169" fontId="30" fillId="2" borderId="20" xfId="18" applyNumberFormat="1" applyFont="1" applyFill="1" applyBorder="1" applyAlignment="1">
      <alignment horizontal="right" vertical="top"/>
    </xf>
    <xf numFmtId="0" fontId="30" fillId="0" borderId="25" xfId="0" applyFont="1" applyBorder="1" applyAlignment="1">
      <alignment horizontal="left" vertical="top" wrapText="1"/>
    </xf>
    <xf numFmtId="0" fontId="30" fillId="0" borderId="26" xfId="0" applyFont="1" applyBorder="1" applyAlignment="1">
      <alignment horizontal="left" vertical="top" wrapText="1"/>
    </xf>
    <xf numFmtId="0" fontId="30" fillId="0" borderId="27" xfId="0" applyFont="1" applyBorder="1" applyAlignment="1">
      <alignment horizontal="left" vertical="top" wrapText="1"/>
    </xf>
    <xf numFmtId="0" fontId="30" fillId="0" borderId="28" xfId="0" applyFont="1" applyBorder="1" applyAlignment="1">
      <alignment horizontal="left" vertical="top" wrapText="1"/>
    </xf>
    <xf numFmtId="0" fontId="30" fillId="2" borderId="20" xfId="0" applyFont="1" applyFill="1" applyBorder="1" applyAlignment="1">
      <alignment horizontal="left" vertical="top" wrapText="1"/>
    </xf>
    <xf numFmtId="0" fontId="30" fillId="0" borderId="21" xfId="0" applyFont="1" applyBorder="1" applyAlignment="1">
      <alignment horizontal="left" vertical="top" wrapText="1"/>
    </xf>
    <xf numFmtId="0" fontId="30" fillId="0" borderId="29" xfId="0" applyFont="1" applyBorder="1" applyAlignment="1">
      <alignment horizontal="left" vertical="top" wrapText="1"/>
    </xf>
    <xf numFmtId="0" fontId="30" fillId="0" borderId="21" xfId="24" applyFont="1" applyBorder="1" applyAlignment="1">
      <alignment horizontal="left" vertical="top" wrapText="1"/>
    </xf>
    <xf numFmtId="0" fontId="30" fillId="0" borderId="20" xfId="24" applyFont="1" applyBorder="1" applyAlignment="1">
      <alignment horizontal="left" vertical="top" wrapText="1"/>
    </xf>
    <xf numFmtId="0" fontId="30" fillId="0" borderId="22" xfId="0" applyFont="1" applyBorder="1" applyAlignment="1">
      <alignment horizontal="left" vertical="top" wrapText="1"/>
    </xf>
    <xf numFmtId="169" fontId="30" fillId="2" borderId="20" xfId="24" applyNumberFormat="1" applyFont="1" applyFill="1" applyBorder="1" applyAlignment="1">
      <alignment horizontal="right" vertical="top" wrapText="1"/>
    </xf>
    <xf numFmtId="0" fontId="30" fillId="0" borderId="20" xfId="0" applyFont="1" applyBorder="1" applyAlignment="1">
      <alignment horizontal="left" vertical="top" wrapText="1"/>
    </xf>
    <xf numFmtId="169" fontId="30" fillId="2" borderId="20" xfId="11" applyNumberFormat="1" applyFont="1" applyFill="1" applyBorder="1" applyAlignment="1">
      <alignment horizontal="right" vertical="top"/>
    </xf>
    <xf numFmtId="0" fontId="24" fillId="0" borderId="22" xfId="0" applyFont="1" applyBorder="1" applyAlignment="1">
      <alignment horizontal="left" vertical="top" wrapText="1"/>
    </xf>
    <xf numFmtId="0" fontId="13" fillId="2" borderId="22" xfId="0" applyFont="1" applyFill="1" applyBorder="1" applyAlignment="1">
      <alignment horizontal="center"/>
    </xf>
    <xf numFmtId="0" fontId="30" fillId="2" borderId="22" xfId="0" applyFont="1" applyFill="1" applyBorder="1" applyAlignment="1">
      <alignment horizontal="left" vertical="center" wrapText="1"/>
    </xf>
    <xf numFmtId="0" fontId="30" fillId="2" borderId="20" xfId="0" applyFont="1" applyFill="1" applyBorder="1" applyAlignment="1">
      <alignment horizontal="left" vertical="center" wrapText="1"/>
    </xf>
    <xf numFmtId="0" fontId="30" fillId="2" borderId="22" xfId="0" applyFont="1" applyFill="1" applyBorder="1" applyAlignment="1">
      <alignment horizontal="left" wrapText="1"/>
    </xf>
    <xf numFmtId="0" fontId="42" fillId="0" borderId="0" xfId="0" applyFont="1" applyAlignment="1">
      <alignment horizontal="left" vertical="top" wrapText="1"/>
    </xf>
    <xf numFmtId="0" fontId="13" fillId="0" borderId="0" xfId="30" applyFont="1"/>
    <xf numFmtId="0" fontId="10" fillId="0" borderId="0" xfId="30" applyFont="1" applyAlignment="1">
      <alignment horizontal="center"/>
    </xf>
    <xf numFmtId="0" fontId="28" fillId="0" borderId="20" xfId="24" applyFont="1" applyBorder="1" applyAlignment="1">
      <alignment horizontal="left" vertical="top" wrapText="1"/>
    </xf>
    <xf numFmtId="0" fontId="28" fillId="0" borderId="20" xfId="24" applyFont="1" applyBorder="1" applyAlignment="1">
      <alignment vertical="top" wrapText="1"/>
    </xf>
    <xf numFmtId="0" fontId="28" fillId="0" borderId="0" xfId="24" applyFont="1" applyBorder="1" applyAlignment="1">
      <alignment vertical="top" wrapText="1"/>
    </xf>
    <xf numFmtId="0" fontId="30" fillId="0" borderId="20" xfId="30" applyFont="1" applyBorder="1" applyAlignment="1">
      <alignment horizontal="left" vertical="top" wrapText="1"/>
    </xf>
    <xf numFmtId="0" fontId="28" fillId="0" borderId="0" xfId="30" applyFont="1" applyBorder="1" applyAlignment="1">
      <alignment vertical="top" wrapText="1"/>
    </xf>
    <xf numFmtId="0" fontId="28" fillId="0" borderId="0" xfId="30" applyFont="1" applyFill="1" applyBorder="1" applyAlignment="1">
      <alignment vertical="top" wrapText="1"/>
    </xf>
    <xf numFmtId="0" fontId="13" fillId="0" borderId="0" xfId="30" applyFont="1" applyBorder="1"/>
    <xf numFmtId="0" fontId="39" fillId="0" borderId="0" xfId="30" applyFont="1"/>
    <xf numFmtId="0" fontId="24" fillId="0" borderId="20" xfId="30" applyFont="1" applyBorder="1" applyAlignment="1">
      <alignment horizontal="left" vertical="top" wrapText="1"/>
    </xf>
    <xf numFmtId="0" fontId="13" fillId="0" borderId="20" xfId="0" applyFont="1" applyBorder="1" applyAlignment="1">
      <alignment horizontal="center" vertical="center" wrapText="1"/>
    </xf>
    <xf numFmtId="0" fontId="30" fillId="0" borderId="20" xfId="30" applyFont="1" applyBorder="1" applyAlignment="1">
      <alignment horizontal="center" vertical="top" wrapText="1"/>
    </xf>
    <xf numFmtId="167" fontId="24" fillId="2" borderId="20" xfId="29" applyNumberFormat="1" applyFont="1" applyFill="1" applyBorder="1" applyAlignment="1">
      <alignment horizontal="right" vertical="top" wrapText="1"/>
    </xf>
    <xf numFmtId="169" fontId="30" fillId="2" borderId="34" xfId="11" applyNumberFormat="1" applyFont="1" applyFill="1" applyBorder="1" applyAlignment="1">
      <alignment horizontal="right" vertical="top"/>
    </xf>
    <xf numFmtId="0" fontId="13" fillId="2" borderId="20" xfId="0" applyFont="1" applyFill="1" applyBorder="1" applyAlignment="1">
      <alignment horizontal="center" vertical="top" wrapText="1"/>
    </xf>
    <xf numFmtId="0" fontId="13" fillId="2" borderId="16" xfId="0" applyFont="1" applyFill="1" applyBorder="1" applyAlignment="1">
      <alignment horizontal="center" vertical="top" wrapText="1"/>
    </xf>
    <xf numFmtId="0" fontId="13" fillId="2" borderId="20" xfId="0" applyFont="1" applyFill="1" applyBorder="1" applyAlignment="1">
      <alignment horizontal="center" vertical="top" wrapText="1"/>
    </xf>
    <xf numFmtId="0" fontId="13" fillId="2" borderId="20" xfId="0" applyFont="1" applyFill="1" applyBorder="1" applyAlignment="1">
      <alignment horizontal="left" vertical="top" wrapText="1"/>
    </xf>
    <xf numFmtId="49" fontId="30" fillId="2" borderId="44" xfId="16" applyNumberFormat="1" applyFont="1" applyFill="1" applyBorder="1" applyAlignment="1">
      <alignment horizontal="center" vertical="top" wrapText="1"/>
    </xf>
    <xf numFmtId="0" fontId="30" fillId="2" borderId="44" xfId="16" applyFont="1" applyFill="1" applyBorder="1" applyAlignment="1">
      <alignment horizontal="center" vertical="top" wrapText="1"/>
    </xf>
    <xf numFmtId="0" fontId="37" fillId="0" borderId="20" xfId="0" applyFont="1" applyBorder="1" applyAlignment="1">
      <alignment horizontal="left" vertical="top" wrapText="1"/>
    </xf>
    <xf numFmtId="0" fontId="38" fillId="0" borderId="20" xfId="0" applyFont="1" applyBorder="1" applyAlignment="1">
      <alignment horizontal="left" vertical="top" wrapText="1"/>
    </xf>
    <xf numFmtId="0" fontId="13" fillId="2" borderId="13" xfId="0" applyFont="1" applyFill="1" applyBorder="1" applyAlignment="1">
      <alignment horizontal="center" vertical="center"/>
    </xf>
    <xf numFmtId="0" fontId="37" fillId="0" borderId="46" xfId="0" applyFont="1" applyBorder="1" applyAlignment="1">
      <alignment horizontal="center" vertical="top" wrapText="1"/>
    </xf>
    <xf numFmtId="0" fontId="36" fillId="0" borderId="20" xfId="0" applyFont="1" applyBorder="1" applyAlignment="1">
      <alignment horizontal="left" vertical="top" wrapText="1"/>
    </xf>
    <xf numFmtId="49" fontId="28" fillId="2" borderId="44" xfId="16" applyNumberFormat="1" applyFont="1" applyFill="1" applyBorder="1" applyAlignment="1">
      <alignment horizontal="center" vertical="top" wrapText="1"/>
    </xf>
    <xf numFmtId="167" fontId="30" fillId="2" borderId="20" xfId="3" applyNumberFormat="1" applyFont="1" applyFill="1" applyBorder="1" applyAlignment="1">
      <alignment horizontal="center" vertical="center"/>
    </xf>
    <xf numFmtId="0" fontId="30" fillId="0" borderId="47" xfId="0" applyFont="1" applyBorder="1" applyAlignment="1">
      <alignment horizontal="left" vertical="top" wrapText="1"/>
    </xf>
    <xf numFmtId="0" fontId="30" fillId="0" borderId="48" xfId="0" applyFont="1" applyBorder="1" applyAlignment="1">
      <alignment horizontal="left" vertical="top" wrapText="1"/>
    </xf>
    <xf numFmtId="0" fontId="30" fillId="0" borderId="49" xfId="0" applyFont="1" applyBorder="1" applyAlignment="1">
      <alignment horizontal="left" vertical="top" wrapText="1"/>
    </xf>
    <xf numFmtId="49" fontId="28" fillId="2" borderId="20" xfId="16" applyNumberFormat="1" applyFont="1" applyFill="1" applyBorder="1" applyAlignment="1">
      <alignment vertical="top" wrapText="1"/>
    </xf>
    <xf numFmtId="49" fontId="28" fillId="2" borderId="20" xfId="16" applyNumberFormat="1" applyFont="1" applyFill="1" applyBorder="1" applyAlignment="1">
      <alignment horizontal="center" vertical="top" wrapText="1"/>
    </xf>
    <xf numFmtId="0" fontId="30" fillId="2" borderId="20" xfId="16" applyFont="1" applyFill="1" applyBorder="1" applyAlignment="1">
      <alignment horizontal="center" vertical="top" wrapText="1"/>
    </xf>
    <xf numFmtId="49" fontId="28" fillId="2" borderId="44" xfId="16" applyNumberFormat="1" applyFont="1" applyFill="1" applyBorder="1" applyAlignment="1">
      <alignment vertical="top" wrapText="1"/>
    </xf>
    <xf numFmtId="0" fontId="13" fillId="2" borderId="44" xfId="0" applyFont="1" applyFill="1" applyBorder="1" applyAlignment="1">
      <alignment vertical="top" wrapText="1"/>
    </xf>
    <xf numFmtId="0" fontId="27" fillId="0" borderId="20" xfId="0" applyFont="1" applyBorder="1" applyAlignment="1">
      <alignment horizontal="left" vertical="top" wrapText="1"/>
    </xf>
    <xf numFmtId="0" fontId="28" fillId="2" borderId="1" xfId="0" applyFont="1" applyFill="1" applyBorder="1" applyAlignment="1">
      <alignment horizontal="left" vertical="center" wrapText="1"/>
    </xf>
    <xf numFmtId="49" fontId="30" fillId="2" borderId="44" xfId="16" applyNumberFormat="1" applyFont="1" applyFill="1" applyBorder="1" applyAlignment="1">
      <alignment vertical="top" wrapText="1"/>
    </xf>
    <xf numFmtId="0" fontId="37" fillId="0" borderId="44" xfId="0" applyFont="1" applyBorder="1" applyAlignment="1">
      <alignment horizontal="left" vertical="top" wrapText="1"/>
    </xf>
    <xf numFmtId="0" fontId="24" fillId="0" borderId="20" xfId="0" applyFont="1" applyBorder="1" applyAlignment="1">
      <alignment horizontal="left" vertical="top" wrapText="1"/>
    </xf>
    <xf numFmtId="0" fontId="36" fillId="0" borderId="20" xfId="0" applyFont="1" applyFill="1" applyBorder="1" applyAlignment="1">
      <alignment horizontal="left" vertical="top" wrapText="1"/>
    </xf>
    <xf numFmtId="0" fontId="37" fillId="0" borderId="20" xfId="0" applyFont="1" applyFill="1" applyBorder="1" applyAlignment="1">
      <alignment horizontal="left" vertical="top" wrapText="1"/>
    </xf>
    <xf numFmtId="0" fontId="28" fillId="0" borderId="20" xfId="0" applyFont="1" applyFill="1" applyBorder="1" applyAlignment="1">
      <alignment horizontal="left" vertical="top" wrapText="1"/>
    </xf>
    <xf numFmtId="0" fontId="58" fillId="0" borderId="20" xfId="0" applyFont="1" applyFill="1" applyBorder="1" applyAlignment="1">
      <alignment horizontal="left" vertical="top" wrapText="1"/>
    </xf>
    <xf numFmtId="0" fontId="59" fillId="2" borderId="20" xfId="0" applyFont="1" applyFill="1" applyBorder="1" applyAlignment="1">
      <alignment horizontal="left" vertical="center" wrapText="1"/>
    </xf>
    <xf numFmtId="0" fontId="12" fillId="0" borderId="20" xfId="0" applyFont="1" applyBorder="1"/>
    <xf numFmtId="0" fontId="30" fillId="0" borderId="17" xfId="0" applyFont="1" applyBorder="1" applyAlignment="1">
      <alignment horizontal="center" vertical="center" wrapText="1"/>
    </xf>
    <xf numFmtId="0" fontId="28" fillId="2" borderId="20" xfId="0" applyFont="1" applyFill="1" applyBorder="1" applyAlignment="1">
      <alignment horizontal="center" vertical="center" wrapText="1"/>
    </xf>
    <xf numFmtId="0" fontId="38" fillId="0" borderId="0" xfId="0" applyFont="1" applyAlignment="1">
      <alignment horizontal="left" vertical="top" wrapText="1"/>
    </xf>
    <xf numFmtId="0" fontId="30" fillId="0" borderId="0" xfId="0" applyFont="1" applyAlignment="1">
      <alignment horizontal="left" vertical="top" wrapText="1"/>
    </xf>
    <xf numFmtId="0" fontId="30" fillId="2" borderId="50" xfId="21" applyFont="1" applyFill="1" applyBorder="1" applyAlignment="1" applyProtection="1">
      <alignment horizontal="center" vertical="center" wrapText="1"/>
      <protection locked="0"/>
    </xf>
    <xf numFmtId="0" fontId="13" fillId="2" borderId="50" xfId="0" applyFont="1" applyFill="1" applyBorder="1" applyAlignment="1">
      <alignment horizontal="right" vertical="top" wrapText="1"/>
    </xf>
    <xf numFmtId="167" fontId="30" fillId="2" borderId="51" xfId="3" applyNumberFormat="1" applyFont="1" applyFill="1" applyBorder="1" applyAlignment="1">
      <alignment horizontal="center" vertical="top"/>
    </xf>
    <xf numFmtId="168" fontId="30" fillId="2" borderId="20" xfId="3" applyNumberFormat="1" applyFont="1" applyFill="1" applyBorder="1" applyAlignment="1" applyProtection="1">
      <alignment horizontal="right" vertical="center" wrapText="1"/>
      <protection locked="0"/>
    </xf>
    <xf numFmtId="0" fontId="13" fillId="2" borderId="33" xfId="0" applyFont="1" applyFill="1" applyBorder="1" applyAlignment="1">
      <alignment horizontal="left" vertical="top" wrapText="1"/>
    </xf>
    <xf numFmtId="0" fontId="10" fillId="2" borderId="20" xfId="0" applyFont="1" applyFill="1" applyBorder="1" applyAlignment="1">
      <alignment vertical="center" wrapText="1"/>
    </xf>
    <xf numFmtId="0" fontId="13" fillId="0" borderId="16" xfId="0" applyFont="1" applyFill="1" applyBorder="1" applyAlignment="1">
      <alignment vertical="top" wrapText="1"/>
    </xf>
    <xf numFmtId="0" fontId="13" fillId="2" borderId="20" xfId="0" applyFont="1" applyFill="1" applyBorder="1" applyAlignment="1">
      <alignment vertical="center" wrapText="1"/>
    </xf>
    <xf numFmtId="168" fontId="28" fillId="2" borderId="16" xfId="3" applyNumberFormat="1" applyFont="1" applyFill="1" applyBorder="1" applyAlignment="1" applyProtection="1">
      <alignment horizontal="right" vertical="center" wrapText="1"/>
      <protection locked="0"/>
    </xf>
    <xf numFmtId="0" fontId="30" fillId="2" borderId="33" xfId="21" applyFont="1" applyFill="1" applyBorder="1" applyAlignment="1" applyProtection="1">
      <alignment horizontal="center" vertical="center" wrapText="1"/>
      <protection locked="0"/>
    </xf>
    <xf numFmtId="0" fontId="13" fillId="0" borderId="50" xfId="0" applyFont="1" applyFill="1" applyBorder="1" applyAlignment="1">
      <alignment horizontal="center" vertical="top" wrapText="1"/>
    </xf>
    <xf numFmtId="0" fontId="13" fillId="0" borderId="51" xfId="0" applyFont="1" applyFill="1" applyBorder="1" applyAlignment="1">
      <alignment horizontal="center" vertical="top" wrapText="1"/>
    </xf>
    <xf numFmtId="0" fontId="10" fillId="2" borderId="16" xfId="0" applyFont="1" applyFill="1" applyBorder="1" applyAlignment="1">
      <alignment vertical="top" wrapText="1"/>
    </xf>
    <xf numFmtId="0" fontId="13" fillId="2" borderId="0" xfId="0" applyFont="1" applyFill="1" applyBorder="1" applyAlignment="1">
      <alignment horizontal="left" vertical="top" wrapText="1"/>
    </xf>
    <xf numFmtId="169" fontId="24" fillId="2" borderId="0" xfId="11" applyNumberFormat="1" applyFont="1" applyFill="1" applyBorder="1" applyAlignment="1">
      <alignment horizontal="right" vertical="top"/>
    </xf>
    <xf numFmtId="171" fontId="12" fillId="2" borderId="0" xfId="0" applyNumberFormat="1" applyFont="1" applyFill="1"/>
    <xf numFmtId="171" fontId="12" fillId="0" borderId="0" xfId="0" applyNumberFormat="1" applyFont="1"/>
    <xf numFmtId="0" fontId="10" fillId="0" borderId="0" xfId="30" applyFont="1" applyAlignment="1">
      <alignment horizontal="center" vertical="top"/>
    </xf>
    <xf numFmtId="0" fontId="24" fillId="0" borderId="20" xfId="0" applyFont="1" applyFill="1" applyBorder="1" applyAlignment="1">
      <alignment horizontal="left" vertical="top" wrapText="1"/>
    </xf>
    <xf numFmtId="0" fontId="61" fillId="0" borderId="20" xfId="0" applyFont="1" applyFill="1" applyBorder="1" applyAlignment="1">
      <alignment horizontal="left" vertical="top" wrapText="1"/>
    </xf>
    <xf numFmtId="0" fontId="13" fillId="0" borderId="20" xfId="0" applyFont="1" applyFill="1" applyBorder="1" applyAlignment="1">
      <alignment horizontal="left" vertical="top" wrapText="1"/>
    </xf>
    <xf numFmtId="169" fontId="12" fillId="0" borderId="0" xfId="0" applyNumberFormat="1" applyFont="1"/>
    <xf numFmtId="0" fontId="28" fillId="2" borderId="13" xfId="21" applyFont="1" applyFill="1" applyBorder="1" applyAlignment="1" applyProtection="1">
      <alignment horizontal="center" vertical="center" wrapText="1"/>
      <protection locked="0"/>
    </xf>
    <xf numFmtId="0" fontId="28" fillId="2" borderId="22" xfId="21" applyFont="1" applyFill="1" applyBorder="1" applyAlignment="1" applyProtection="1">
      <alignment horizontal="center" vertical="center" wrapText="1"/>
      <protection locked="0"/>
    </xf>
    <xf numFmtId="0" fontId="10" fillId="2" borderId="20" xfId="0" applyFont="1" applyFill="1" applyBorder="1" applyAlignment="1">
      <alignment vertical="top" wrapText="1"/>
    </xf>
    <xf numFmtId="0" fontId="30" fillId="0" borderId="22" xfId="0" applyFont="1" applyFill="1" applyBorder="1" applyAlignment="1">
      <alignment horizontal="left" vertical="top" wrapText="1"/>
    </xf>
    <xf numFmtId="0" fontId="30" fillId="0" borderId="33" xfId="0" applyFont="1" applyFill="1" applyBorder="1" applyAlignment="1">
      <alignment horizontal="left" vertical="top" wrapText="1"/>
    </xf>
    <xf numFmtId="0" fontId="24" fillId="0" borderId="20" xfId="30" applyFont="1" applyBorder="1" applyAlignment="1">
      <alignment vertical="top" wrapText="1"/>
    </xf>
    <xf numFmtId="0" fontId="13" fillId="2" borderId="20" xfId="0" applyFont="1" applyFill="1" applyBorder="1" applyAlignment="1">
      <alignment horizontal="left" vertical="top" wrapText="1"/>
    </xf>
    <xf numFmtId="0" fontId="28" fillId="0" borderId="4" xfId="0" applyFont="1" applyBorder="1" applyAlignment="1">
      <alignment horizontal="center" vertical="top" wrapText="1"/>
    </xf>
    <xf numFmtId="0" fontId="28" fillId="0" borderId="4" xfId="0" applyFont="1" applyBorder="1" applyAlignment="1">
      <alignment horizontal="center" vertical="top" wrapText="1"/>
    </xf>
    <xf numFmtId="0" fontId="36" fillId="2" borderId="20" xfId="0" applyFont="1" applyFill="1" applyBorder="1" applyAlignment="1">
      <alignment horizontal="left" vertical="top" wrapText="1"/>
    </xf>
    <xf numFmtId="167" fontId="13" fillId="2" borderId="20" xfId="3" applyNumberFormat="1" applyFont="1" applyFill="1" applyBorder="1"/>
    <xf numFmtId="167" fontId="13" fillId="2" borderId="20" xfId="3" applyNumberFormat="1" applyFont="1" applyFill="1" applyBorder="1" applyAlignment="1">
      <alignment horizontal="right"/>
    </xf>
    <xf numFmtId="0" fontId="61" fillId="2" borderId="20" xfId="0" applyFont="1" applyFill="1" applyBorder="1" applyAlignment="1">
      <alignment horizontal="left" vertical="top" wrapText="1"/>
    </xf>
    <xf numFmtId="0" fontId="13" fillId="2" borderId="20" xfId="0" applyFont="1" applyFill="1" applyBorder="1" applyAlignment="1">
      <alignment horizontal="left" vertical="center" wrapText="1"/>
    </xf>
    <xf numFmtId="167" fontId="34" fillId="0" borderId="11" xfId="0" applyNumberFormat="1" applyFont="1" applyFill="1" applyBorder="1" applyAlignment="1">
      <alignment horizontal="right" vertical="center" wrapText="1"/>
    </xf>
    <xf numFmtId="167" fontId="30" fillId="0" borderId="11" xfId="0" applyNumberFormat="1" applyFont="1" applyBorder="1" applyAlignment="1">
      <alignment horizontal="center" vertical="center" wrapText="1"/>
    </xf>
    <xf numFmtId="167" fontId="30" fillId="0" borderId="20" xfId="0" applyNumberFormat="1" applyFont="1" applyBorder="1" applyAlignment="1">
      <alignment horizontal="center" vertical="center" wrapText="1"/>
    </xf>
    <xf numFmtId="0" fontId="14" fillId="0" borderId="20" xfId="0" applyFont="1" applyBorder="1"/>
    <xf numFmtId="0" fontId="13" fillId="2" borderId="20" xfId="0" applyFont="1" applyFill="1" applyBorder="1" applyAlignment="1">
      <alignment horizontal="left" vertical="top" wrapText="1"/>
    </xf>
    <xf numFmtId="49" fontId="30" fillId="2" borderId="53" xfId="16" applyNumberFormat="1" applyFont="1" applyFill="1" applyBorder="1" applyAlignment="1">
      <alignment horizontal="center" vertical="top" wrapText="1"/>
    </xf>
    <xf numFmtId="49" fontId="30" fillId="2" borderId="53" xfId="16" applyNumberFormat="1" applyFont="1" applyFill="1" applyBorder="1" applyAlignment="1">
      <alignment vertical="top" wrapText="1"/>
    </xf>
    <xf numFmtId="0" fontId="24" fillId="2" borderId="0" xfId="0" applyFont="1" applyFill="1" applyBorder="1" applyAlignment="1">
      <alignment horizontal="left" vertical="top" wrapText="1"/>
    </xf>
    <xf numFmtId="0" fontId="24" fillId="0" borderId="0" xfId="0" applyFont="1" applyBorder="1" applyAlignment="1">
      <alignment horizontal="left" vertical="top" wrapText="1"/>
    </xf>
    <xf numFmtId="0" fontId="10" fillId="2" borderId="0" xfId="0" applyFont="1" applyFill="1" applyBorder="1" applyAlignment="1">
      <alignment horizontal="center" vertical="top" wrapText="1"/>
    </xf>
    <xf numFmtId="0" fontId="13" fillId="2" borderId="17" xfId="0" applyFont="1" applyFill="1" applyBorder="1" applyAlignment="1">
      <alignment horizontal="center" vertical="top" wrapText="1"/>
    </xf>
    <xf numFmtId="0" fontId="13" fillId="2" borderId="4" xfId="0" applyFont="1" applyFill="1" applyBorder="1" applyAlignment="1">
      <alignment horizontal="center" vertical="top" wrapText="1"/>
    </xf>
    <xf numFmtId="0" fontId="13" fillId="2" borderId="24" xfId="0" applyFont="1" applyFill="1" applyBorder="1" applyAlignment="1">
      <alignment horizontal="center" vertical="top" wrapText="1"/>
    </xf>
    <xf numFmtId="0" fontId="13" fillId="2" borderId="30" xfId="0" applyFont="1" applyFill="1" applyBorder="1" applyAlignment="1">
      <alignment horizontal="center" vertical="top" wrapText="1"/>
    </xf>
    <xf numFmtId="0" fontId="13" fillId="2" borderId="31" xfId="0" applyFont="1" applyFill="1" applyBorder="1" applyAlignment="1">
      <alignment horizontal="center" vertical="top" wrapText="1"/>
    </xf>
    <xf numFmtId="0" fontId="13" fillId="2" borderId="32" xfId="0" applyFont="1" applyFill="1" applyBorder="1" applyAlignment="1">
      <alignment horizontal="center" vertical="top" wrapText="1"/>
    </xf>
    <xf numFmtId="0" fontId="28" fillId="2" borderId="22" xfId="0" applyFont="1" applyFill="1" applyBorder="1" applyAlignment="1">
      <alignment horizontal="left" vertical="top" wrapText="1"/>
    </xf>
    <xf numFmtId="0" fontId="28" fillId="2" borderId="21" xfId="0" applyFont="1" applyFill="1" applyBorder="1" applyAlignment="1">
      <alignment horizontal="left" vertical="top" wrapText="1"/>
    </xf>
    <xf numFmtId="0" fontId="13" fillId="2" borderId="20" xfId="0" applyFont="1" applyFill="1" applyBorder="1" applyAlignment="1">
      <alignment horizontal="center" vertical="top" wrapText="1"/>
    </xf>
    <xf numFmtId="0" fontId="10" fillId="2" borderId="22" xfId="0" applyFont="1" applyFill="1" applyBorder="1" applyAlignment="1">
      <alignment horizontal="center"/>
    </xf>
    <xf numFmtId="0" fontId="10" fillId="2" borderId="21" xfId="0" applyFont="1" applyFill="1" applyBorder="1" applyAlignment="1">
      <alignment horizontal="center"/>
    </xf>
    <xf numFmtId="0" fontId="37" fillId="0" borderId="17" xfId="0" applyFont="1" applyBorder="1" applyAlignment="1">
      <alignment horizontal="center" vertical="top" wrapText="1"/>
    </xf>
    <xf numFmtId="0" fontId="37" fillId="0" borderId="4" xfId="0" applyFont="1" applyBorder="1" applyAlignment="1">
      <alignment horizontal="center" vertical="top" wrapText="1"/>
    </xf>
    <xf numFmtId="0" fontId="37" fillId="0" borderId="44" xfId="0" applyFont="1" applyBorder="1" applyAlignment="1">
      <alignment horizontal="center" vertical="top" wrapText="1"/>
    </xf>
    <xf numFmtId="0" fontId="10" fillId="0" borderId="0" xfId="0" applyFont="1" applyFill="1" applyAlignment="1">
      <alignment horizontal="center" wrapText="1"/>
    </xf>
    <xf numFmtId="0" fontId="13" fillId="0" borderId="0" xfId="0" applyFont="1" applyFill="1" applyBorder="1" applyAlignment="1">
      <alignment horizontal="right" wrapText="1"/>
    </xf>
    <xf numFmtId="0" fontId="13" fillId="0" borderId="1" xfId="0" applyFont="1" applyBorder="1" applyAlignment="1">
      <alignment horizontal="center" vertical="top" wrapText="1"/>
    </xf>
    <xf numFmtId="0" fontId="10" fillId="0" borderId="6" xfId="0" applyFont="1" applyBorder="1" applyAlignment="1">
      <alignment horizontal="left" wrapText="1"/>
    </xf>
    <xf numFmtId="0" fontId="10" fillId="0" borderId="8" xfId="0" applyFont="1" applyBorder="1" applyAlignment="1">
      <alignment horizontal="left" wrapText="1"/>
    </xf>
    <xf numFmtId="0" fontId="13" fillId="2" borderId="18" xfId="0" applyFont="1" applyFill="1" applyBorder="1" applyAlignment="1">
      <alignment horizontal="center" vertical="top" wrapText="1"/>
    </xf>
    <xf numFmtId="0" fontId="13" fillId="2" borderId="0" xfId="0" applyFont="1" applyFill="1" applyAlignment="1">
      <alignment horizontal="center" vertical="top" wrapText="1"/>
    </xf>
    <xf numFmtId="0" fontId="13" fillId="2" borderId="19" xfId="0" applyFont="1" applyFill="1" applyBorder="1" applyAlignment="1">
      <alignment horizontal="center" vertical="top" wrapText="1"/>
    </xf>
    <xf numFmtId="0" fontId="13" fillId="2" borderId="16" xfId="0" applyFont="1" applyFill="1" applyBorder="1" applyAlignment="1">
      <alignment horizontal="center" vertical="top" wrapText="1"/>
    </xf>
    <xf numFmtId="0" fontId="10" fillId="2" borderId="13" xfId="0" applyFont="1" applyFill="1" applyBorder="1" applyAlignment="1">
      <alignment horizontal="center"/>
    </xf>
    <xf numFmtId="0" fontId="10" fillId="2" borderId="15" xfId="0" applyFont="1" applyFill="1" applyBorder="1" applyAlignment="1">
      <alignment horizontal="center"/>
    </xf>
    <xf numFmtId="0" fontId="37" fillId="0" borderId="45" xfId="0" applyFont="1" applyBorder="1" applyAlignment="1">
      <alignment horizontal="center" vertical="top" wrapText="1"/>
    </xf>
    <xf numFmtId="0" fontId="37" fillId="0" borderId="2" xfId="0" applyFont="1" applyBorder="1" applyAlignment="1">
      <alignment horizontal="center" vertical="top" wrapText="1"/>
    </xf>
    <xf numFmtId="0" fontId="37" fillId="0" borderId="46" xfId="0" applyFont="1" applyBorder="1" applyAlignment="1">
      <alignment horizontal="center" vertical="top" wrapText="1"/>
    </xf>
    <xf numFmtId="0" fontId="30" fillId="0" borderId="20" xfId="0" applyFont="1" applyBorder="1" applyAlignment="1">
      <alignment horizontal="center" vertical="top" wrapText="1"/>
    </xf>
    <xf numFmtId="0" fontId="30" fillId="0" borderId="34" xfId="0" applyFont="1" applyBorder="1" applyAlignment="1">
      <alignment horizontal="center" vertical="top" wrapText="1"/>
    </xf>
    <xf numFmtId="0" fontId="30" fillId="0" borderId="17" xfId="0" applyFont="1" applyBorder="1" applyAlignment="1">
      <alignment horizontal="center" vertical="top" wrapText="1"/>
    </xf>
    <xf numFmtId="0" fontId="30" fillId="0" borderId="4" xfId="0" applyFont="1" applyBorder="1" applyAlignment="1">
      <alignment horizontal="center" vertical="top" wrapText="1"/>
    </xf>
    <xf numFmtId="0" fontId="30" fillId="0" borderId="24" xfId="0" applyFont="1" applyBorder="1" applyAlignment="1">
      <alignment horizontal="center" vertical="top" wrapText="1"/>
    </xf>
    <xf numFmtId="0" fontId="13" fillId="2" borderId="3" xfId="0" applyFont="1" applyFill="1" applyBorder="1" applyAlignment="1">
      <alignment horizontal="center" vertical="top" wrapText="1"/>
    </xf>
    <xf numFmtId="0" fontId="13" fillId="2" borderId="17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top" wrapText="1"/>
    </xf>
    <xf numFmtId="0" fontId="13" fillId="0" borderId="9" xfId="0" applyFont="1" applyFill="1" applyBorder="1" applyAlignment="1">
      <alignment horizontal="center" vertical="top" wrapText="1"/>
    </xf>
    <xf numFmtId="0" fontId="13" fillId="0" borderId="8" xfId="0" applyFont="1" applyFill="1" applyBorder="1" applyAlignment="1">
      <alignment horizontal="center" vertical="top" wrapText="1"/>
    </xf>
    <xf numFmtId="0" fontId="12" fillId="0" borderId="0" xfId="0" applyFont="1" applyFill="1" applyAlignment="1">
      <alignment horizontal="right"/>
    </xf>
    <xf numFmtId="0" fontId="13" fillId="0" borderId="5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wrapText="1"/>
    </xf>
    <xf numFmtId="0" fontId="28" fillId="0" borderId="20" xfId="0" applyFont="1" applyBorder="1" applyAlignment="1">
      <alignment horizontal="center" vertical="top" wrapText="1"/>
    </xf>
    <xf numFmtId="0" fontId="28" fillId="0" borderId="17" xfId="0" applyFont="1" applyBorder="1" applyAlignment="1">
      <alignment horizontal="center" vertical="top" wrapText="1"/>
    </xf>
    <xf numFmtId="0" fontId="28" fillId="0" borderId="4" xfId="0" applyFont="1" applyBorder="1" applyAlignment="1">
      <alignment horizontal="center" vertical="top" wrapText="1"/>
    </xf>
    <xf numFmtId="0" fontId="28" fillId="0" borderId="3" xfId="0" applyFont="1" applyBorder="1" applyAlignment="1">
      <alignment horizontal="center" vertical="top" wrapText="1"/>
    </xf>
    <xf numFmtId="0" fontId="28" fillId="0" borderId="52" xfId="0" applyFont="1" applyBorder="1" applyAlignment="1">
      <alignment horizontal="center" vertical="top" wrapText="1"/>
    </xf>
    <xf numFmtId="0" fontId="28" fillId="0" borderId="53" xfId="0" applyFont="1" applyBorder="1" applyAlignment="1">
      <alignment horizontal="center" vertical="top" wrapText="1"/>
    </xf>
    <xf numFmtId="0" fontId="18" fillId="0" borderId="0" xfId="0" applyFont="1" applyAlignment="1">
      <alignment horizontal="right"/>
    </xf>
    <xf numFmtId="0" fontId="10" fillId="0" borderId="0" xfId="0" applyFont="1" applyAlignment="1">
      <alignment horizontal="center" wrapText="1"/>
    </xf>
    <xf numFmtId="49" fontId="34" fillId="0" borderId="11" xfId="0" applyNumberFormat="1" applyFont="1" applyFill="1" applyBorder="1" applyAlignment="1">
      <alignment horizontal="center" vertical="center" wrapText="1"/>
    </xf>
    <xf numFmtId="0" fontId="34" fillId="0" borderId="11" xfId="0" applyNumberFormat="1" applyFont="1" applyFill="1" applyBorder="1" applyAlignment="1">
      <alignment horizontal="center" vertical="center" wrapText="1"/>
    </xf>
    <xf numFmtId="0" fontId="30" fillId="0" borderId="20" xfId="30" applyFont="1" applyBorder="1" applyAlignment="1">
      <alignment horizontal="center" vertical="top" wrapText="1"/>
    </xf>
    <xf numFmtId="0" fontId="30" fillId="0" borderId="20" xfId="30" applyFont="1" applyBorder="1" applyAlignment="1">
      <alignment horizontal="left" vertical="top" wrapText="1"/>
    </xf>
    <xf numFmtId="0" fontId="28" fillId="0" borderId="0" xfId="30" applyFont="1" applyAlignment="1">
      <alignment horizontal="left" vertical="top" wrapText="1"/>
    </xf>
    <xf numFmtId="0" fontId="13" fillId="0" borderId="22" xfId="0" applyFont="1" applyBorder="1" applyAlignment="1">
      <alignment horizontal="center" vertical="center" wrapText="1"/>
    </xf>
    <xf numFmtId="0" fontId="18" fillId="0" borderId="0" xfId="0" applyFont="1" applyFill="1" applyAlignment="1">
      <alignment horizontal="right"/>
    </xf>
    <xf numFmtId="0" fontId="10" fillId="2" borderId="0" xfId="0" applyFont="1" applyFill="1" applyAlignment="1">
      <alignment horizontal="center" wrapText="1"/>
    </xf>
    <xf numFmtId="0" fontId="13" fillId="2" borderId="20" xfId="0" applyFont="1" applyFill="1" applyBorder="1" applyAlignment="1">
      <alignment horizontal="left" vertical="top" wrapText="1"/>
    </xf>
    <xf numFmtId="0" fontId="28" fillId="2" borderId="0" xfId="0" applyFont="1" applyFill="1" applyAlignment="1">
      <alignment horizontal="left" vertical="top" wrapText="1"/>
    </xf>
    <xf numFmtId="0" fontId="13" fillId="2" borderId="22" xfId="0" applyFont="1" applyFill="1" applyBorder="1" applyAlignment="1">
      <alignment horizontal="left" vertical="top" wrapText="1"/>
    </xf>
    <xf numFmtId="0" fontId="13" fillId="2" borderId="51" xfId="0" applyFont="1" applyFill="1" applyBorder="1" applyAlignment="1">
      <alignment horizontal="left" vertical="top" wrapText="1"/>
    </xf>
    <xf numFmtId="0" fontId="13" fillId="2" borderId="21" xfId="0" applyFont="1" applyFill="1" applyBorder="1" applyAlignment="1">
      <alignment horizontal="left" vertical="top" wrapText="1"/>
    </xf>
    <xf numFmtId="0" fontId="10" fillId="2" borderId="0" xfId="0" applyFont="1" applyFill="1" applyAlignment="1">
      <alignment horizontal="center"/>
    </xf>
    <xf numFmtId="0" fontId="10" fillId="0" borderId="0" xfId="0" applyFont="1" applyAlignment="1">
      <alignment horizontal="center"/>
    </xf>
    <xf numFmtId="0" fontId="10" fillId="2" borderId="0" xfId="0" applyFont="1" applyFill="1" applyBorder="1" applyAlignment="1">
      <alignment horizontal="center" vertical="top" wrapText="1"/>
    </xf>
    <xf numFmtId="0" fontId="30" fillId="2" borderId="22" xfId="21" applyFont="1" applyFill="1" applyBorder="1" applyAlignment="1" applyProtection="1">
      <alignment horizontal="center" vertical="center" wrapText="1"/>
      <protection locked="0"/>
    </xf>
    <xf numFmtId="0" fontId="30" fillId="2" borderId="50" xfId="21" applyFont="1" applyFill="1" applyBorder="1" applyAlignment="1" applyProtection="1">
      <alignment horizontal="center" vertical="center" wrapText="1"/>
      <protection locked="0"/>
    </xf>
    <xf numFmtId="0" fontId="30" fillId="2" borderId="51" xfId="21" applyFont="1" applyFill="1" applyBorder="1" applyAlignment="1" applyProtection="1">
      <alignment horizontal="center" vertical="center" wrapText="1"/>
      <protection locked="0"/>
    </xf>
    <xf numFmtId="0" fontId="13" fillId="0" borderId="22" xfId="0" applyFont="1" applyBorder="1" applyAlignment="1">
      <alignment horizontal="left" vertical="top" wrapText="1"/>
    </xf>
    <xf numFmtId="0" fontId="13" fillId="0" borderId="23" xfId="0" applyFont="1" applyBorder="1" applyAlignment="1">
      <alignment horizontal="left" vertical="top" wrapText="1"/>
    </xf>
    <xf numFmtId="0" fontId="13" fillId="0" borderId="21" xfId="0" applyFont="1" applyBorder="1" applyAlignment="1">
      <alignment horizontal="left" vertical="top" wrapText="1"/>
    </xf>
    <xf numFmtId="0" fontId="30" fillId="2" borderId="22" xfId="21" applyFont="1" applyFill="1" applyBorder="1" applyAlignment="1" applyProtection="1">
      <alignment horizontal="left" vertical="center" wrapText="1"/>
      <protection locked="0"/>
    </xf>
    <xf numFmtId="0" fontId="30" fillId="2" borderId="23" xfId="21" applyFont="1" applyFill="1" applyBorder="1" applyAlignment="1" applyProtection="1">
      <alignment horizontal="left" vertical="center" wrapText="1"/>
      <protection locked="0"/>
    </xf>
    <xf numFmtId="0" fontId="30" fillId="2" borderId="21" xfId="21" applyFont="1" applyFill="1" applyBorder="1" applyAlignment="1" applyProtection="1">
      <alignment horizontal="left" vertical="center" wrapText="1"/>
      <protection locked="0"/>
    </xf>
    <xf numFmtId="165" fontId="30" fillId="0" borderId="13" xfId="3" applyFont="1" applyBorder="1" applyAlignment="1" applyProtection="1">
      <alignment horizontal="center" vertical="top" wrapText="1"/>
      <protection locked="0"/>
    </xf>
    <xf numFmtId="165" fontId="30" fillId="0" borderId="14" xfId="3" applyFont="1" applyBorder="1" applyAlignment="1" applyProtection="1">
      <alignment horizontal="center" vertical="top" wrapText="1"/>
      <protection locked="0"/>
    </xf>
    <xf numFmtId="165" fontId="30" fillId="0" borderId="15" xfId="3" applyFont="1" applyBorder="1" applyAlignment="1" applyProtection="1">
      <alignment horizontal="center" vertical="top" wrapText="1"/>
      <protection locked="0"/>
    </xf>
    <xf numFmtId="0" fontId="30" fillId="2" borderId="13" xfId="21" applyFont="1" applyFill="1" applyBorder="1" applyAlignment="1" applyProtection="1">
      <alignment horizontal="center" vertical="center" wrapText="1"/>
      <protection locked="0"/>
    </xf>
    <xf numFmtId="0" fontId="30" fillId="2" borderId="14" xfId="21" applyFont="1" applyFill="1" applyBorder="1" applyAlignment="1" applyProtection="1">
      <alignment horizontal="center" vertical="center" wrapText="1"/>
      <protection locked="0"/>
    </xf>
    <xf numFmtId="0" fontId="30" fillId="2" borderId="15" xfId="21" applyFont="1" applyFill="1" applyBorder="1" applyAlignment="1" applyProtection="1">
      <alignment horizontal="center" vertical="center" wrapText="1"/>
      <protection locked="0"/>
    </xf>
    <xf numFmtId="0" fontId="13" fillId="0" borderId="22" xfId="0" applyFont="1" applyFill="1" applyBorder="1" applyAlignment="1">
      <alignment horizontal="center" vertical="top" wrapText="1"/>
    </xf>
    <xf numFmtId="0" fontId="13" fillId="0" borderId="23" xfId="0" applyFont="1" applyFill="1" applyBorder="1" applyAlignment="1">
      <alignment horizontal="center" vertical="top" wrapText="1"/>
    </xf>
    <xf numFmtId="0" fontId="13" fillId="0" borderId="21" xfId="0" applyFont="1" applyFill="1" applyBorder="1" applyAlignment="1">
      <alignment horizontal="center" vertical="top" wrapText="1"/>
    </xf>
    <xf numFmtId="0" fontId="13" fillId="0" borderId="13" xfId="0" applyFont="1" applyBorder="1" applyAlignment="1">
      <alignment horizontal="left" vertical="top" wrapText="1"/>
    </xf>
    <xf numFmtId="0" fontId="13" fillId="0" borderId="14" xfId="0" applyFont="1" applyBorder="1" applyAlignment="1">
      <alignment horizontal="left" vertical="top" wrapText="1"/>
    </xf>
    <xf numFmtId="0" fontId="13" fillId="0" borderId="15" xfId="0" applyFont="1" applyBorder="1" applyAlignment="1">
      <alignment horizontal="left" vertical="top" wrapText="1"/>
    </xf>
    <xf numFmtId="0" fontId="21" fillId="0" borderId="0" xfId="21" applyFont="1" applyAlignment="1" applyProtection="1">
      <alignment horizontal="right"/>
      <protection locked="0"/>
    </xf>
    <xf numFmtId="0" fontId="7" fillId="0" borderId="0" xfId="0" applyFont="1" applyFill="1" applyAlignment="1">
      <alignment horizontal="right"/>
    </xf>
    <xf numFmtId="0" fontId="29" fillId="3" borderId="0" xfId="21" applyFont="1" applyFill="1" applyAlignment="1" applyProtection="1">
      <alignment horizontal="center" vertical="center" wrapText="1"/>
      <protection locked="0"/>
    </xf>
    <xf numFmtId="0" fontId="30" fillId="0" borderId="7" xfId="21" applyFont="1" applyBorder="1" applyAlignment="1" applyProtection="1">
      <alignment horizontal="center" vertical="center" wrapText="1"/>
      <protection locked="0"/>
    </xf>
    <xf numFmtId="0" fontId="30" fillId="0" borderId="3" xfId="21" applyFont="1" applyBorder="1" applyAlignment="1" applyProtection="1">
      <alignment horizontal="center" vertical="center" wrapText="1"/>
      <protection locked="0"/>
    </xf>
    <xf numFmtId="0" fontId="34" fillId="0" borderId="6" xfId="21" applyFont="1" applyBorder="1" applyAlignment="1" applyProtection="1">
      <alignment horizontal="center" vertical="center" wrapText="1"/>
      <protection locked="0"/>
    </xf>
    <xf numFmtId="0" fontId="34" fillId="0" borderId="10" xfId="21" applyFont="1" applyBorder="1" applyAlignment="1" applyProtection="1">
      <alignment horizontal="center" vertical="center" wrapText="1"/>
      <protection locked="0"/>
    </xf>
    <xf numFmtId="0" fontId="34" fillId="0" borderId="7" xfId="21" applyFont="1" applyBorder="1" applyAlignment="1">
      <alignment horizontal="center" vertical="center" wrapText="1"/>
    </xf>
    <xf numFmtId="0" fontId="34" fillId="0" borderId="3" xfId="21" applyFont="1" applyBorder="1" applyAlignment="1">
      <alignment horizontal="center" vertical="center" wrapText="1"/>
    </xf>
    <xf numFmtId="0" fontId="13" fillId="0" borderId="51" xfId="0" applyFont="1" applyBorder="1" applyAlignment="1">
      <alignment horizontal="center" vertical="center" wrapText="1"/>
    </xf>
    <xf numFmtId="171" fontId="34" fillId="0" borderId="22" xfId="0" applyNumberFormat="1" applyFont="1" applyFill="1" applyBorder="1" applyAlignment="1">
      <alignment horizontal="center" vertical="center" wrapText="1"/>
    </xf>
    <xf numFmtId="171" fontId="34" fillId="0" borderId="51" xfId="0" applyNumberFormat="1" applyFont="1" applyFill="1" applyBorder="1" applyAlignment="1">
      <alignment horizontal="center" vertical="center" wrapText="1"/>
    </xf>
    <xf numFmtId="0" fontId="13" fillId="2" borderId="22" xfId="0" applyFont="1" applyFill="1" applyBorder="1" applyAlignment="1">
      <alignment horizontal="center" vertical="center" wrapText="1"/>
    </xf>
    <xf numFmtId="0" fontId="13" fillId="2" borderId="51" xfId="0" applyFont="1" applyFill="1" applyBorder="1" applyAlignment="1">
      <alignment horizontal="center" vertical="center" wrapText="1"/>
    </xf>
  </cellXfs>
  <cellStyles count="72">
    <cellStyle name="20% - Accent1" xfId="47" builtinId="30" customBuiltin="1"/>
    <cellStyle name="20% - Accent2" xfId="51" builtinId="34" customBuiltin="1"/>
    <cellStyle name="20% - Accent3" xfId="55" builtinId="38" customBuiltin="1"/>
    <cellStyle name="20% - Accent4" xfId="59" builtinId="42" customBuiltin="1"/>
    <cellStyle name="20% - Accent5" xfId="63" builtinId="46" customBuiltin="1"/>
    <cellStyle name="20% - Accent6" xfId="67" builtinId="50" customBuiltin="1"/>
    <cellStyle name="40% - Accent1" xfId="48" builtinId="31" customBuiltin="1"/>
    <cellStyle name="40% - Accent2" xfId="52" builtinId="35" customBuiltin="1"/>
    <cellStyle name="40% - Accent3" xfId="56" builtinId="39" customBuiltin="1"/>
    <cellStyle name="40% - Accent4" xfId="60" builtinId="43" customBuiltin="1"/>
    <cellStyle name="40% - Accent5" xfId="64" builtinId="47" customBuiltin="1"/>
    <cellStyle name="40% - Accent6" xfId="68" builtinId="51" customBuiltin="1"/>
    <cellStyle name="60% - Accent1" xfId="49" builtinId="32" customBuiltin="1"/>
    <cellStyle name="60% - Accent2" xfId="53" builtinId="36" customBuiltin="1"/>
    <cellStyle name="60% - Accent3" xfId="57" builtinId="40" customBuiltin="1"/>
    <cellStyle name="60% - Accent4" xfId="61" builtinId="44" customBuiltin="1"/>
    <cellStyle name="60% - Accent5" xfId="65" builtinId="48" customBuiltin="1"/>
    <cellStyle name="60% - Accent6" xfId="69" builtinId="52" customBuiltin="1"/>
    <cellStyle name="Accent1" xfId="46" builtinId="29" customBuiltin="1"/>
    <cellStyle name="Accent2" xfId="50" builtinId="33" customBuiltin="1"/>
    <cellStyle name="Accent3" xfId="54" builtinId="37" customBuiltin="1"/>
    <cellStyle name="Accent4" xfId="58" builtinId="41" customBuiltin="1"/>
    <cellStyle name="Accent5" xfId="62" builtinId="45" customBuiltin="1"/>
    <cellStyle name="Accent6" xfId="66" builtinId="49" customBuiltin="1"/>
    <cellStyle name="Bad" xfId="36" builtinId="27" customBuiltin="1"/>
    <cellStyle name="Calculation" xfId="40" builtinId="22" customBuiltin="1"/>
    <cellStyle name="Check Cell" xfId="42" builtinId="23" customBuiltin="1"/>
    <cellStyle name="Comma" xfId="3" builtinId="3"/>
    <cellStyle name="Comma 2" xfId="2"/>
    <cellStyle name="Comma 2 2" xfId="4"/>
    <cellStyle name="Comma 2 2 2" xfId="7"/>
    <cellStyle name="Comma 3" xfId="5"/>
    <cellStyle name="Comma 3 2" xfId="8"/>
    <cellStyle name="Comma 4" xfId="6"/>
    <cellStyle name="Comma 5" xfId="9"/>
    <cellStyle name="Comma 5 2" xfId="23"/>
    <cellStyle name="Comma 6" xfId="27"/>
    <cellStyle name="Comma 8" xfId="29"/>
    <cellStyle name="Explanatory Text" xfId="44" builtinId="53" customBuiltin="1"/>
    <cellStyle name="Good" xfId="35" builtinId="26" customBuiltin="1"/>
    <cellStyle name="Heading 1" xfId="31" builtinId="16" customBuiltin="1"/>
    <cellStyle name="Heading 2" xfId="32" builtinId="17" customBuiltin="1"/>
    <cellStyle name="Heading 3" xfId="33" builtinId="18" customBuiltin="1"/>
    <cellStyle name="Heading 4" xfId="34" builtinId="19" customBuiltin="1"/>
    <cellStyle name="Input" xfId="38" builtinId="20" customBuiltin="1"/>
    <cellStyle name="Linked Cell" xfId="41" builtinId="24" customBuiltin="1"/>
    <cellStyle name="Neutral" xfId="37" builtinId="28" customBuiltin="1"/>
    <cellStyle name="Normal" xfId="0" builtinId="0"/>
    <cellStyle name="Normal 11" xfId="17"/>
    <cellStyle name="Normal 12" xfId="20"/>
    <cellStyle name="Normal 14" xfId="30"/>
    <cellStyle name="Normal 2" xfId="1"/>
    <cellStyle name="Normal 3" xfId="10"/>
    <cellStyle name="Normal 3 2" xfId="24"/>
    <cellStyle name="Normal 4" xfId="13"/>
    <cellStyle name="Normal 4 2" xfId="25"/>
    <cellStyle name="Normal 5" xfId="26"/>
    <cellStyle name="Normal 5 2" xfId="15"/>
    <cellStyle name="Normal 6" xfId="22"/>
    <cellStyle name="Normal 8" xfId="16"/>
    <cellStyle name="Normal 8 2" xfId="19"/>
    <cellStyle name="Normal_MVD artabyug" xfId="21"/>
    <cellStyle name="Note 2" xfId="71"/>
    <cellStyle name="Output" xfId="39" builtinId="21" customBuiltin="1"/>
    <cellStyle name="SN_241" xfId="11"/>
    <cellStyle name="SN_b" xfId="18"/>
    <cellStyle name="Title 2" xfId="70"/>
    <cellStyle name="Total" xfId="45" builtinId="25" customBuiltin="1"/>
    <cellStyle name="Warning Text" xfId="43" builtinId="11" customBuiltin="1"/>
    <cellStyle name="Обычный 2" xfId="12"/>
    <cellStyle name="Финансовый 2" xfId="28"/>
    <cellStyle name="Финансовый 3" xfId="1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3"/>
  <sheetViews>
    <sheetView topLeftCell="A46" workbookViewId="0">
      <selection activeCell="D8" sqref="D8:E8"/>
    </sheetView>
  </sheetViews>
  <sheetFormatPr defaultRowHeight="12.75"/>
  <cols>
    <col min="1" max="1" width="11.6640625" style="3" customWidth="1"/>
    <col min="2" max="2" width="12.1640625" style="3" customWidth="1"/>
    <col min="3" max="3" width="80.83203125" style="3" customWidth="1"/>
    <col min="4" max="4" width="19.33203125" style="3" customWidth="1"/>
    <col min="5" max="5" width="26.6640625" style="3" customWidth="1"/>
    <col min="6" max="6" width="19.1640625" style="3" customWidth="1"/>
    <col min="7" max="7" width="9.33203125" style="3"/>
    <col min="8" max="8" width="11.83203125" style="3" bestFit="1" customWidth="1"/>
    <col min="9" max="16384" width="9.33203125" style="3"/>
  </cols>
  <sheetData>
    <row r="1" spans="1:7" ht="13.5">
      <c r="A1" s="4"/>
      <c r="B1" s="4"/>
      <c r="C1" s="4"/>
      <c r="D1" s="4"/>
      <c r="E1" s="4"/>
      <c r="F1" s="4"/>
    </row>
    <row r="2" spans="1:7" ht="13.5" customHeight="1">
      <c r="A2" s="4"/>
      <c r="B2" s="4"/>
      <c r="C2" s="8"/>
      <c r="D2" s="12"/>
      <c r="E2" s="11" t="s">
        <v>89</v>
      </c>
    </row>
    <row r="3" spans="1:7" ht="16.5" customHeight="1">
      <c r="A3" s="4"/>
      <c r="B3" s="4"/>
      <c r="C3" s="8"/>
      <c r="D3" s="12"/>
      <c r="E3" s="10" t="s">
        <v>80</v>
      </c>
    </row>
    <row r="4" spans="1:7" ht="16.5" customHeight="1">
      <c r="A4" s="4"/>
      <c r="B4" s="4"/>
      <c r="C4" s="8"/>
      <c r="D4" s="12"/>
      <c r="E4" s="10" t="s">
        <v>5</v>
      </c>
    </row>
    <row r="5" spans="1:7" ht="69" customHeight="1">
      <c r="A5" s="313" t="s">
        <v>224</v>
      </c>
      <c r="B5" s="313"/>
      <c r="C5" s="313"/>
      <c r="D5" s="313"/>
      <c r="E5" s="313"/>
      <c r="F5" s="7"/>
    </row>
    <row r="6" spans="1:7" ht="36.75" customHeight="1">
      <c r="A6" s="313"/>
      <c r="B6" s="313"/>
      <c r="C6" s="313"/>
      <c r="D6" s="313"/>
      <c r="E6" s="313"/>
      <c r="F6" s="7"/>
    </row>
    <row r="7" spans="1:7" ht="17.25">
      <c r="A7" s="60"/>
      <c r="B7" s="60"/>
      <c r="C7" s="60"/>
      <c r="D7" s="314" t="s">
        <v>21</v>
      </c>
      <c r="E7" s="314"/>
      <c r="F7" s="4"/>
    </row>
    <row r="8" spans="1:7" s="19" customFormat="1" ht="77.25" customHeight="1">
      <c r="A8" s="315" t="s">
        <v>31</v>
      </c>
      <c r="B8" s="315"/>
      <c r="C8" s="315" t="s">
        <v>44</v>
      </c>
      <c r="D8" s="356" t="s">
        <v>87</v>
      </c>
      <c r="E8" s="397"/>
    </row>
    <row r="9" spans="1:7" s="19" customFormat="1" ht="48" customHeight="1">
      <c r="A9" s="61" t="s">
        <v>35</v>
      </c>
      <c r="B9" s="61" t="s">
        <v>0</v>
      </c>
      <c r="C9" s="315"/>
      <c r="D9" s="62" t="s">
        <v>45</v>
      </c>
      <c r="E9" s="61" t="s">
        <v>46</v>
      </c>
    </row>
    <row r="10" spans="1:7" s="19" customFormat="1" ht="30" customHeight="1">
      <c r="A10" s="61"/>
      <c r="B10" s="316" t="s">
        <v>2</v>
      </c>
      <c r="C10" s="317"/>
      <c r="D10" s="63">
        <f>D11</f>
        <v>0</v>
      </c>
      <c r="E10" s="63">
        <f>E11</f>
        <v>0</v>
      </c>
      <c r="G10" s="100"/>
    </row>
    <row r="11" spans="1:7" s="19" customFormat="1" ht="30" customHeight="1">
      <c r="A11" s="61"/>
      <c r="B11" s="24"/>
      <c r="C11" s="24" t="s">
        <v>18</v>
      </c>
      <c r="D11" s="63">
        <f>D12+D25</f>
        <v>0</v>
      </c>
      <c r="E11" s="63">
        <f>E12+E25</f>
        <v>0</v>
      </c>
    </row>
    <row r="12" spans="1:7" s="19" customFormat="1" ht="24" customHeight="1">
      <c r="A12" s="318">
        <v>1228</v>
      </c>
      <c r="B12" s="321"/>
      <c r="C12" s="107" t="s">
        <v>12</v>
      </c>
      <c r="D12" s="137">
        <f>+D19</f>
        <v>-118871.5</v>
      </c>
      <c r="E12" s="137">
        <f>+E19</f>
        <v>-237852.79999999999</v>
      </c>
    </row>
    <row r="13" spans="1:7" s="19" customFormat="1" ht="36.75" customHeight="1">
      <c r="A13" s="319"/>
      <c r="B13" s="321"/>
      <c r="C13" s="104" t="s">
        <v>96</v>
      </c>
      <c r="D13" s="137"/>
      <c r="E13" s="137"/>
    </row>
    <row r="14" spans="1:7" s="19" customFormat="1" ht="17.25">
      <c r="A14" s="319"/>
      <c r="B14" s="321"/>
      <c r="C14" s="107" t="s">
        <v>13</v>
      </c>
      <c r="D14" s="174"/>
      <c r="E14" s="174"/>
    </row>
    <row r="15" spans="1:7" s="19" customFormat="1" ht="69">
      <c r="A15" s="319"/>
      <c r="B15" s="321"/>
      <c r="C15" s="223" t="s">
        <v>196</v>
      </c>
      <c r="D15" s="174"/>
      <c r="E15" s="174"/>
    </row>
    <row r="16" spans="1:7" s="19" customFormat="1" ht="17.25">
      <c r="A16" s="319"/>
      <c r="B16" s="321"/>
      <c r="C16" s="107" t="s">
        <v>14</v>
      </c>
      <c r="D16" s="174"/>
      <c r="E16" s="174"/>
    </row>
    <row r="17" spans="1:5" s="19" customFormat="1" ht="36.75" customHeight="1">
      <c r="A17" s="320"/>
      <c r="B17" s="321"/>
      <c r="C17" s="104" t="s">
        <v>101</v>
      </c>
      <c r="D17" s="174"/>
      <c r="E17" s="174"/>
    </row>
    <row r="18" spans="1:5" s="1" customFormat="1" ht="17.25">
      <c r="A18" s="322"/>
      <c r="B18" s="323"/>
      <c r="C18" s="138" t="s">
        <v>7</v>
      </c>
      <c r="D18" s="139"/>
      <c r="E18" s="139"/>
    </row>
    <row r="19" spans="1:5" s="19" customFormat="1" ht="24" customHeight="1">
      <c r="A19" s="318"/>
      <c r="B19" s="321">
        <v>31001</v>
      </c>
      <c r="C19" s="140" t="s">
        <v>15</v>
      </c>
      <c r="D19" s="137">
        <f>'2'!G22</f>
        <v>-118871.5</v>
      </c>
      <c r="E19" s="137">
        <f>'2'!H22</f>
        <v>-237852.79999999999</v>
      </c>
    </row>
    <row r="20" spans="1:5" s="19" customFormat="1" ht="34.5">
      <c r="A20" s="319"/>
      <c r="B20" s="321"/>
      <c r="C20" s="141" t="s">
        <v>97</v>
      </c>
      <c r="D20" s="137"/>
      <c r="E20" s="137"/>
    </row>
    <row r="21" spans="1:5" s="19" customFormat="1" ht="17.25">
      <c r="A21" s="319"/>
      <c r="B21" s="321"/>
      <c r="C21" s="140" t="s">
        <v>16</v>
      </c>
      <c r="D21" s="174"/>
      <c r="E21" s="174"/>
    </row>
    <row r="22" spans="1:5" s="19" customFormat="1" ht="51.75">
      <c r="A22" s="319"/>
      <c r="B22" s="321"/>
      <c r="C22" s="252" t="s">
        <v>108</v>
      </c>
      <c r="D22" s="174"/>
      <c r="E22" s="174"/>
    </row>
    <row r="23" spans="1:5" s="19" customFormat="1" ht="17.25">
      <c r="A23" s="319"/>
      <c r="B23" s="321"/>
      <c r="C23" s="140" t="s">
        <v>17</v>
      </c>
      <c r="D23" s="174"/>
      <c r="E23" s="174"/>
    </row>
    <row r="24" spans="1:5" s="19" customFormat="1" ht="39" customHeight="1">
      <c r="A24" s="320"/>
      <c r="B24" s="321"/>
      <c r="C24" s="141" t="s">
        <v>47</v>
      </c>
      <c r="D24" s="174"/>
      <c r="E24" s="174"/>
    </row>
    <row r="25" spans="1:5" s="19" customFormat="1" ht="27" customHeight="1">
      <c r="A25" s="324" t="s">
        <v>147</v>
      </c>
      <c r="B25" s="310"/>
      <c r="C25" s="224" t="s">
        <v>12</v>
      </c>
      <c r="D25" s="137">
        <f>'2'!G31</f>
        <v>118871.5</v>
      </c>
      <c r="E25" s="137">
        <f>'2'!H31</f>
        <v>237852.80000000002</v>
      </c>
    </row>
    <row r="26" spans="1:5" s="19" customFormat="1" ht="22.5" customHeight="1">
      <c r="A26" s="325"/>
      <c r="B26" s="311"/>
      <c r="C26" s="223" t="s">
        <v>148</v>
      </c>
      <c r="D26" s="137"/>
      <c r="E26" s="137"/>
    </row>
    <row r="27" spans="1:5" s="19" customFormat="1" ht="24" customHeight="1">
      <c r="A27" s="325"/>
      <c r="B27" s="311"/>
      <c r="C27" s="224" t="s">
        <v>13</v>
      </c>
      <c r="D27" s="137"/>
      <c r="E27" s="137"/>
    </row>
    <row r="28" spans="1:5" s="19" customFormat="1" ht="39" customHeight="1">
      <c r="A28" s="325"/>
      <c r="B28" s="311"/>
      <c r="C28" s="223" t="s">
        <v>149</v>
      </c>
      <c r="D28" s="137"/>
      <c r="E28" s="137"/>
    </row>
    <row r="29" spans="1:5" s="19" customFormat="1" ht="21" customHeight="1">
      <c r="A29" s="325"/>
      <c r="B29" s="311"/>
      <c r="C29" s="224" t="s">
        <v>14</v>
      </c>
      <c r="D29" s="137"/>
      <c r="E29" s="137"/>
    </row>
    <row r="30" spans="1:5" s="19" customFormat="1" ht="39" customHeight="1">
      <c r="A30" s="325"/>
      <c r="B30" s="312"/>
      <c r="C30" s="223" t="s">
        <v>150</v>
      </c>
      <c r="D30" s="137"/>
      <c r="E30" s="137"/>
    </row>
    <row r="31" spans="1:5" s="19" customFormat="1" ht="18.75" customHeight="1">
      <c r="A31" s="325"/>
      <c r="B31" s="217"/>
      <c r="C31" s="225" t="s">
        <v>7</v>
      </c>
      <c r="D31" s="137"/>
      <c r="E31" s="137"/>
    </row>
    <row r="32" spans="1:5" s="19" customFormat="1" ht="19.5" customHeight="1">
      <c r="A32" s="325"/>
      <c r="B32" s="223">
        <v>31004</v>
      </c>
      <c r="C32" s="224" t="s">
        <v>15</v>
      </c>
      <c r="D32" s="137">
        <f>'2'!G41</f>
        <v>103501.3</v>
      </c>
      <c r="E32" s="137">
        <f>'2'!H41</f>
        <v>222482.6</v>
      </c>
    </row>
    <row r="33" spans="1:5" s="19" customFormat="1" ht="36.75" customHeight="1">
      <c r="A33" s="325"/>
      <c r="B33" s="223"/>
      <c r="C33" s="244" t="s">
        <v>152</v>
      </c>
      <c r="D33" s="137"/>
      <c r="E33" s="137"/>
    </row>
    <row r="34" spans="1:5" s="19" customFormat="1" ht="21" customHeight="1">
      <c r="A34" s="325"/>
      <c r="B34" s="223"/>
      <c r="C34" s="224" t="s">
        <v>16</v>
      </c>
      <c r="D34" s="137"/>
      <c r="E34" s="137"/>
    </row>
    <row r="35" spans="1:5" s="19" customFormat="1" ht="85.5" customHeight="1">
      <c r="A35" s="325"/>
      <c r="B35" s="223"/>
      <c r="C35" s="284" t="s">
        <v>158</v>
      </c>
      <c r="D35" s="137"/>
      <c r="E35" s="137"/>
    </row>
    <row r="36" spans="1:5" s="19" customFormat="1" ht="21.75" customHeight="1">
      <c r="A36" s="325"/>
      <c r="B36" s="223"/>
      <c r="C36" s="224" t="s">
        <v>17</v>
      </c>
      <c r="D36" s="137"/>
      <c r="E36" s="137"/>
    </row>
    <row r="37" spans="1:5" s="19" customFormat="1" ht="35.25" customHeight="1">
      <c r="A37" s="326"/>
      <c r="B37" s="223"/>
      <c r="C37" s="223" t="s">
        <v>47</v>
      </c>
      <c r="D37" s="137"/>
      <c r="E37" s="137"/>
    </row>
    <row r="38" spans="1:5" s="19" customFormat="1" ht="21" customHeight="1">
      <c r="A38" s="226"/>
      <c r="B38" s="223">
        <v>31005</v>
      </c>
      <c r="C38" s="224" t="s">
        <v>15</v>
      </c>
      <c r="D38" s="137">
        <f>'2'!G50</f>
        <v>15370.2</v>
      </c>
      <c r="E38" s="137">
        <f>'2'!H50</f>
        <v>15370.2</v>
      </c>
    </row>
    <row r="39" spans="1:5" s="19" customFormat="1" ht="53.25" customHeight="1">
      <c r="A39" s="226"/>
      <c r="B39" s="223"/>
      <c r="C39" s="243" t="s">
        <v>151</v>
      </c>
      <c r="D39" s="137"/>
      <c r="E39" s="137"/>
    </row>
    <row r="40" spans="1:5" s="19" customFormat="1" ht="22.5" customHeight="1">
      <c r="A40" s="226"/>
      <c r="B40" s="223"/>
      <c r="C40" s="224" t="s">
        <v>16</v>
      </c>
      <c r="D40" s="137"/>
      <c r="E40" s="137"/>
    </row>
    <row r="41" spans="1:5" s="19" customFormat="1" ht="108" customHeight="1">
      <c r="A41" s="226"/>
      <c r="B41" s="223"/>
      <c r="C41" s="284" t="s">
        <v>199</v>
      </c>
      <c r="D41" s="137"/>
      <c r="E41" s="137"/>
    </row>
    <row r="42" spans="1:5" s="19" customFormat="1" ht="25.5" customHeight="1">
      <c r="A42" s="226"/>
      <c r="B42" s="223"/>
      <c r="C42" s="224" t="s">
        <v>17</v>
      </c>
      <c r="D42" s="137"/>
      <c r="E42" s="137"/>
    </row>
    <row r="43" spans="1:5" s="19" customFormat="1" ht="39" customHeight="1">
      <c r="A43" s="226"/>
      <c r="B43" s="223"/>
      <c r="C43" s="223" t="s">
        <v>47</v>
      </c>
      <c r="D43" s="137"/>
      <c r="E43" s="137"/>
    </row>
    <row r="44" spans="1:5" s="19" customFormat="1" ht="17.25">
      <c r="A44" s="178"/>
      <c r="B44" s="305" t="s">
        <v>132</v>
      </c>
      <c r="C44" s="306"/>
      <c r="D44" s="137">
        <f>D45</f>
        <v>0</v>
      </c>
      <c r="E44" s="137">
        <f>E45</f>
        <v>0</v>
      </c>
    </row>
    <row r="45" spans="1:5" s="19" customFormat="1" ht="17.25">
      <c r="A45" s="302">
        <v>1139</v>
      </c>
      <c r="B45" s="307"/>
      <c r="C45" s="150" t="s">
        <v>12</v>
      </c>
      <c r="D45" s="137">
        <f>D52+D58</f>
        <v>0</v>
      </c>
      <c r="E45" s="137">
        <f>E52+E58</f>
        <v>0</v>
      </c>
    </row>
    <row r="46" spans="1:5" s="19" customFormat="1" ht="17.25">
      <c r="A46" s="303"/>
      <c r="B46" s="307"/>
      <c r="C46" s="187" t="s">
        <v>128</v>
      </c>
      <c r="D46" s="137"/>
      <c r="E46" s="137"/>
    </row>
    <row r="47" spans="1:5" s="19" customFormat="1" ht="17.25">
      <c r="A47" s="303"/>
      <c r="B47" s="307"/>
      <c r="C47" s="150" t="s">
        <v>13</v>
      </c>
      <c r="D47" s="137"/>
      <c r="E47" s="137"/>
    </row>
    <row r="48" spans="1:5" s="19" customFormat="1" ht="51.75">
      <c r="A48" s="303"/>
      <c r="B48" s="307"/>
      <c r="C48" s="187" t="s">
        <v>133</v>
      </c>
      <c r="D48" s="137"/>
      <c r="E48" s="137"/>
    </row>
    <row r="49" spans="1:6" s="19" customFormat="1" ht="17.25">
      <c r="A49" s="303"/>
      <c r="B49" s="307"/>
      <c r="C49" s="150" t="s">
        <v>14</v>
      </c>
      <c r="D49" s="137"/>
      <c r="E49" s="137"/>
    </row>
    <row r="50" spans="1:6" s="19" customFormat="1" ht="34.5">
      <c r="A50" s="304"/>
      <c r="B50" s="307"/>
      <c r="C50" s="187" t="s">
        <v>134</v>
      </c>
      <c r="D50" s="137"/>
      <c r="E50" s="137"/>
    </row>
    <row r="51" spans="1:6" s="1" customFormat="1" ht="17.25">
      <c r="A51" s="308"/>
      <c r="B51" s="309"/>
      <c r="C51" s="197" t="s">
        <v>7</v>
      </c>
      <c r="D51" s="137"/>
      <c r="E51" s="137"/>
    </row>
    <row r="52" spans="1:6" s="19" customFormat="1" ht="17.25">
      <c r="A52" s="299"/>
      <c r="B52" s="302">
        <v>11001</v>
      </c>
      <c r="C52" s="150" t="s">
        <v>15</v>
      </c>
      <c r="D52" s="137">
        <f>'2'!G69</f>
        <v>118871.5</v>
      </c>
      <c r="E52" s="137">
        <f>'2'!H69</f>
        <v>237852.79999999999</v>
      </c>
    </row>
    <row r="53" spans="1:6" s="19" customFormat="1" ht="17.25">
      <c r="A53" s="300"/>
      <c r="B53" s="303"/>
      <c r="C53" s="198" t="s">
        <v>128</v>
      </c>
      <c r="D53" s="137"/>
      <c r="E53" s="137"/>
    </row>
    <row r="54" spans="1:6" s="19" customFormat="1" ht="17.25">
      <c r="A54" s="300"/>
      <c r="B54" s="303"/>
      <c r="C54" s="150" t="s">
        <v>16</v>
      </c>
      <c r="D54" s="137"/>
      <c r="E54" s="137"/>
    </row>
    <row r="55" spans="1:6" s="19" customFormat="1" ht="81.75" customHeight="1">
      <c r="A55" s="300"/>
      <c r="B55" s="303"/>
      <c r="C55" s="199" t="s">
        <v>135</v>
      </c>
      <c r="D55" s="137"/>
      <c r="E55" s="137"/>
    </row>
    <row r="56" spans="1:6" s="19" customFormat="1" ht="17.25">
      <c r="A56" s="300"/>
      <c r="B56" s="303"/>
      <c r="C56" s="150" t="s">
        <v>17</v>
      </c>
      <c r="D56" s="137"/>
      <c r="E56" s="137"/>
    </row>
    <row r="57" spans="1:6" s="19" customFormat="1" ht="17.25">
      <c r="A57" s="301"/>
      <c r="B57" s="304"/>
      <c r="C57" s="200" t="s">
        <v>136</v>
      </c>
      <c r="D57" s="137"/>
      <c r="E57" s="137"/>
      <c r="F57" s="201"/>
    </row>
    <row r="58" spans="1:6" s="19" customFormat="1" ht="17.25">
      <c r="A58" s="299"/>
      <c r="B58" s="302">
        <v>11001</v>
      </c>
      <c r="C58" s="150" t="s">
        <v>15</v>
      </c>
      <c r="D58" s="137">
        <f>'2'!G80</f>
        <v>-118871.5</v>
      </c>
      <c r="E58" s="137">
        <f>'2'!H80</f>
        <v>-237852.79999999999</v>
      </c>
    </row>
    <row r="59" spans="1:6" s="19" customFormat="1" ht="17.25">
      <c r="A59" s="300"/>
      <c r="B59" s="303"/>
      <c r="C59" s="198" t="s">
        <v>128</v>
      </c>
      <c r="D59" s="137"/>
      <c r="E59" s="137"/>
    </row>
    <row r="60" spans="1:6" s="19" customFormat="1" ht="17.25">
      <c r="A60" s="300"/>
      <c r="B60" s="303"/>
      <c r="C60" s="150" t="s">
        <v>16</v>
      </c>
      <c r="D60" s="137"/>
      <c r="E60" s="137"/>
    </row>
    <row r="61" spans="1:6" s="19" customFormat="1" ht="81.75" customHeight="1">
      <c r="A61" s="300"/>
      <c r="B61" s="303"/>
      <c r="C61" s="199" t="s">
        <v>135</v>
      </c>
      <c r="D61" s="137"/>
      <c r="E61" s="137"/>
    </row>
    <row r="62" spans="1:6" s="19" customFormat="1" ht="17.25">
      <c r="A62" s="300"/>
      <c r="B62" s="303"/>
      <c r="C62" s="150" t="s">
        <v>17</v>
      </c>
      <c r="D62" s="137"/>
      <c r="E62" s="137"/>
    </row>
    <row r="63" spans="1:6" s="19" customFormat="1" ht="17.25">
      <c r="A63" s="301"/>
      <c r="B63" s="304"/>
      <c r="C63" s="200" t="s">
        <v>136</v>
      </c>
      <c r="D63" s="137"/>
      <c r="E63" s="137"/>
      <c r="F63" s="201"/>
    </row>
  </sheetData>
  <mergeCells count="21">
    <mergeCell ref="B25:B30"/>
    <mergeCell ref="A5:E6"/>
    <mergeCell ref="D7:E7"/>
    <mergeCell ref="A8:B8"/>
    <mergeCell ref="C8:C9"/>
    <mergeCell ref="B10:C10"/>
    <mergeCell ref="A12:A17"/>
    <mergeCell ref="B12:B17"/>
    <mergeCell ref="A18:B18"/>
    <mergeCell ref="A19:A24"/>
    <mergeCell ref="B19:B24"/>
    <mergeCell ref="A25:A37"/>
    <mergeCell ref="D8:E8"/>
    <mergeCell ref="A58:A63"/>
    <mergeCell ref="B58:B63"/>
    <mergeCell ref="B44:C44"/>
    <mergeCell ref="A45:A50"/>
    <mergeCell ref="B45:B50"/>
    <mergeCell ref="A51:B51"/>
    <mergeCell ref="A52:A57"/>
    <mergeCell ref="B52:B57"/>
  </mergeCells>
  <pageMargins left="0" right="0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6"/>
  <sheetViews>
    <sheetView tabSelected="1" topLeftCell="A52" zoomScaleNormal="100" zoomScaleSheetLayoutView="100" workbookViewId="0">
      <selection activeCell="G8" sqref="G8:H8"/>
    </sheetView>
  </sheetViews>
  <sheetFormatPr defaultRowHeight="12.75"/>
  <cols>
    <col min="1" max="1" width="6.83203125" style="6" customWidth="1"/>
    <col min="2" max="2" width="7.33203125" style="6" customWidth="1"/>
    <col min="3" max="3" width="8.83203125" style="6" customWidth="1"/>
    <col min="4" max="4" width="7.5" style="6" customWidth="1"/>
    <col min="5" max="5" width="9.83203125" style="6" customWidth="1"/>
    <col min="6" max="6" width="83.33203125" style="6" customWidth="1"/>
    <col min="7" max="7" width="25.83203125" style="6" customWidth="1"/>
    <col min="8" max="8" width="21.6640625" style="48" customWidth="1"/>
    <col min="9" max="9" width="14" style="6" bestFit="1" customWidth="1"/>
    <col min="10" max="10" width="15.5" style="6" bestFit="1" customWidth="1"/>
    <col min="11" max="11" width="15" style="6" bestFit="1" customWidth="1"/>
    <col min="12" max="12" width="9.33203125" style="6"/>
    <col min="13" max="13" width="14.33203125" style="6" bestFit="1" customWidth="1"/>
    <col min="14" max="14" width="13.1640625" style="6" customWidth="1"/>
    <col min="15" max="15" width="9.33203125" style="6"/>
    <col min="16" max="16" width="12.6640625" style="6" bestFit="1" customWidth="1"/>
    <col min="17" max="16384" width="9.33203125" style="6"/>
  </cols>
  <sheetData>
    <row r="1" spans="1:9" ht="14.45" customHeight="1">
      <c r="A1" s="4"/>
      <c r="B1" s="4"/>
      <c r="C1" s="4"/>
      <c r="D1" s="4"/>
      <c r="E1" s="4"/>
      <c r="G1" s="8"/>
      <c r="H1" s="9" t="s">
        <v>90</v>
      </c>
      <c r="I1" s="9"/>
    </row>
    <row r="2" spans="1:9" ht="14.45" customHeight="1">
      <c r="E2" s="4"/>
      <c r="G2" s="8"/>
      <c r="H2" s="47" t="s">
        <v>81</v>
      </c>
      <c r="I2" s="10"/>
    </row>
    <row r="3" spans="1:9" ht="14.45" customHeight="1">
      <c r="E3" s="4"/>
      <c r="G3" s="8"/>
      <c r="H3" s="47" t="s">
        <v>5</v>
      </c>
      <c r="I3" s="10"/>
    </row>
    <row r="4" spans="1:9" ht="14.45" customHeight="1">
      <c r="E4" s="4"/>
    </row>
    <row r="5" spans="1:9" ht="14.45" customHeight="1">
      <c r="A5" s="4"/>
      <c r="B5" s="4"/>
      <c r="C5" s="8"/>
      <c r="D5" s="8"/>
      <c r="E5" s="4"/>
    </row>
    <row r="6" spans="1:9" ht="35.25" customHeight="1">
      <c r="A6" s="313" t="s">
        <v>122</v>
      </c>
      <c r="B6" s="313"/>
      <c r="C6" s="313"/>
      <c r="D6" s="313"/>
      <c r="E6" s="313"/>
      <c r="F6" s="313"/>
      <c r="G6" s="313"/>
      <c r="H6" s="313"/>
    </row>
    <row r="7" spans="1:9" ht="14.45" customHeight="1">
      <c r="A7" s="60"/>
      <c r="B7" s="60"/>
      <c r="C7" s="60"/>
      <c r="D7" s="60"/>
      <c r="E7" s="64"/>
      <c r="F7" s="64"/>
      <c r="G7" s="314" t="s">
        <v>21</v>
      </c>
      <c r="H7" s="314"/>
    </row>
    <row r="8" spans="1:9" s="18" customFormat="1" ht="69.75" customHeight="1">
      <c r="A8" s="336" t="s">
        <v>30</v>
      </c>
      <c r="B8" s="337"/>
      <c r="C8" s="338"/>
      <c r="D8" s="335" t="s">
        <v>31</v>
      </c>
      <c r="E8" s="335"/>
      <c r="F8" s="335" t="s">
        <v>214</v>
      </c>
      <c r="G8" s="356" t="s">
        <v>86</v>
      </c>
      <c r="H8" s="397"/>
    </row>
    <row r="9" spans="1:9" s="18" customFormat="1" ht="51.75">
      <c r="A9" s="65" t="s">
        <v>32</v>
      </c>
      <c r="B9" s="66" t="s">
        <v>33</v>
      </c>
      <c r="C9" s="65" t="s">
        <v>34</v>
      </c>
      <c r="D9" s="67" t="s">
        <v>35</v>
      </c>
      <c r="E9" s="67" t="s">
        <v>36</v>
      </c>
      <c r="F9" s="335"/>
      <c r="G9" s="68" t="s">
        <v>37</v>
      </c>
      <c r="H9" s="69" t="s">
        <v>38</v>
      </c>
    </row>
    <row r="10" spans="1:9" s="18" customFormat="1" ht="17.25">
      <c r="A10" s="70"/>
      <c r="B10" s="71"/>
      <c r="C10" s="72"/>
      <c r="D10" s="71"/>
      <c r="E10" s="67"/>
      <c r="F10" s="92" t="s">
        <v>39</v>
      </c>
      <c r="G10" s="79">
        <f>+G12+G31</f>
        <v>0</v>
      </c>
      <c r="H10" s="79">
        <f>+H12+H31</f>
        <v>0</v>
      </c>
    </row>
    <row r="11" spans="1:9" s="18" customFormat="1" ht="17.25">
      <c r="A11" s="73"/>
      <c r="B11" s="74"/>
      <c r="C11" s="75"/>
      <c r="D11" s="74"/>
      <c r="E11" s="76"/>
      <c r="F11" s="77" t="s">
        <v>40</v>
      </c>
      <c r="G11" s="93"/>
      <c r="H11" s="93"/>
    </row>
    <row r="12" spans="1:9" s="20" customFormat="1" ht="34.5">
      <c r="A12" s="114" t="s">
        <v>41</v>
      </c>
      <c r="B12" s="66"/>
      <c r="C12" s="65"/>
      <c r="D12" s="66"/>
      <c r="E12" s="66"/>
      <c r="F12" s="239" t="s">
        <v>42</v>
      </c>
      <c r="G12" s="80">
        <f>G14</f>
        <v>-118871.5</v>
      </c>
      <c r="H12" s="80">
        <f>H14</f>
        <v>-237852.79999999999</v>
      </c>
    </row>
    <row r="13" spans="1:9" s="19" customFormat="1" ht="14.25" customHeight="1">
      <c r="A13" s="113"/>
      <c r="B13" s="74"/>
      <c r="C13" s="78"/>
      <c r="D13" s="74"/>
      <c r="E13" s="78"/>
      <c r="F13" s="77" t="s">
        <v>40</v>
      </c>
      <c r="G13" s="80"/>
      <c r="H13" s="80"/>
    </row>
    <row r="14" spans="1:9" s="101" customFormat="1" ht="17.25">
      <c r="A14" s="124"/>
      <c r="B14" s="95" t="s">
        <v>94</v>
      </c>
      <c r="C14" s="95"/>
      <c r="D14" s="120"/>
      <c r="E14" s="117"/>
      <c r="F14" s="112" t="s">
        <v>95</v>
      </c>
      <c r="G14" s="169">
        <f>G16</f>
        <v>-118871.5</v>
      </c>
      <c r="H14" s="169">
        <f>H16</f>
        <v>-237852.79999999999</v>
      </c>
    </row>
    <row r="15" spans="1:9" s="101" customFormat="1" ht="17.25">
      <c r="A15" s="124"/>
      <c r="B15" s="96"/>
      <c r="C15" s="96"/>
      <c r="D15" s="122"/>
      <c r="E15" s="118"/>
      <c r="F15" s="97" t="s">
        <v>40</v>
      </c>
      <c r="G15" s="97"/>
      <c r="H15" s="126"/>
    </row>
    <row r="16" spans="1:9" s="101" customFormat="1" ht="17.25">
      <c r="A16" s="124"/>
      <c r="B16" s="96"/>
      <c r="C16" s="95" t="s">
        <v>3</v>
      </c>
      <c r="D16" s="120"/>
      <c r="E16" s="117"/>
      <c r="F16" s="112" t="s">
        <v>95</v>
      </c>
      <c r="G16" s="169">
        <f>G18</f>
        <v>-118871.5</v>
      </c>
      <c r="H16" s="169">
        <f>H18</f>
        <v>-237852.79999999999</v>
      </c>
    </row>
    <row r="17" spans="1:12" s="101" customFormat="1" ht="17.25">
      <c r="A17" s="124"/>
      <c r="B17" s="96"/>
      <c r="C17" s="96"/>
      <c r="D17" s="121"/>
      <c r="E17" s="119"/>
      <c r="F17" s="98" t="s">
        <v>40</v>
      </c>
      <c r="G17" s="98"/>
      <c r="H17" s="170"/>
    </row>
    <row r="18" spans="1:12" s="101" customFormat="1" ht="17.25">
      <c r="A18" s="124"/>
      <c r="B18" s="96"/>
      <c r="C18" s="96"/>
      <c r="D18" s="122"/>
      <c r="E18" s="299"/>
      <c r="F18" s="98" t="s">
        <v>9</v>
      </c>
      <c r="G18" s="171">
        <f>G92+G20</f>
        <v>-118871.5</v>
      </c>
      <c r="H18" s="171">
        <f>H92+H20</f>
        <v>-237852.79999999999</v>
      </c>
    </row>
    <row r="19" spans="1:12" s="101" customFormat="1" ht="17.25">
      <c r="A19" s="124"/>
      <c r="B19" s="96"/>
      <c r="C19" s="96"/>
      <c r="D19" s="121"/>
      <c r="E19" s="332"/>
      <c r="F19" s="98" t="s">
        <v>40</v>
      </c>
      <c r="G19" s="98"/>
      <c r="H19" s="127"/>
    </row>
    <row r="20" spans="1:12" s="101" customFormat="1" ht="34.5">
      <c r="A20" s="124"/>
      <c r="B20" s="125"/>
      <c r="C20" s="125"/>
      <c r="D20" s="120">
        <v>1228</v>
      </c>
      <c r="E20" s="333"/>
      <c r="F20" s="94" t="s">
        <v>96</v>
      </c>
      <c r="G20" s="128">
        <f>G22</f>
        <v>-118871.5</v>
      </c>
      <c r="H20" s="128">
        <f>H22</f>
        <v>-237852.79999999999</v>
      </c>
      <c r="L20" s="101">
        <v>1</v>
      </c>
    </row>
    <row r="21" spans="1:12" s="101" customFormat="1" ht="17.25">
      <c r="A21" s="124"/>
      <c r="B21" s="125"/>
      <c r="C21" s="125"/>
      <c r="D21" s="121"/>
      <c r="E21" s="334"/>
      <c r="F21" s="98" t="s">
        <v>40</v>
      </c>
      <c r="G21" s="98"/>
      <c r="H21" s="127"/>
    </row>
    <row r="22" spans="1:12" s="101" customFormat="1" ht="30.75" customHeight="1">
      <c r="A22" s="124"/>
      <c r="B22" s="125"/>
      <c r="C22" s="124"/>
      <c r="D22" s="122"/>
      <c r="E22" s="129">
        <v>31001</v>
      </c>
      <c r="F22" s="94" t="s">
        <v>97</v>
      </c>
      <c r="G22" s="130">
        <f>G24</f>
        <v>-118871.5</v>
      </c>
      <c r="H22" s="128">
        <f>H24</f>
        <v>-237852.79999999999</v>
      </c>
    </row>
    <row r="23" spans="1:12" s="101" customFormat="1" ht="17.25">
      <c r="A23" s="124"/>
      <c r="B23" s="125"/>
      <c r="C23" s="124"/>
      <c r="D23" s="122"/>
      <c r="E23" s="131"/>
      <c r="F23" s="81" t="s">
        <v>8</v>
      </c>
      <c r="G23" s="81"/>
      <c r="H23" s="102"/>
    </row>
    <row r="24" spans="1:12" s="101" customFormat="1" ht="17.25">
      <c r="A24" s="124"/>
      <c r="B24" s="125"/>
      <c r="C24" s="124"/>
      <c r="D24" s="122"/>
      <c r="E24" s="131"/>
      <c r="F24" s="132" t="s">
        <v>98</v>
      </c>
      <c r="G24" s="102">
        <f>G26</f>
        <v>-118871.5</v>
      </c>
      <c r="H24" s="102">
        <f>H26</f>
        <v>-237852.79999999999</v>
      </c>
    </row>
    <row r="25" spans="1:12" s="101" customFormat="1" ht="17.25">
      <c r="A25" s="124"/>
      <c r="B25" s="125"/>
      <c r="C25" s="124"/>
      <c r="D25" s="122"/>
      <c r="E25" s="131"/>
      <c r="F25" s="81" t="s">
        <v>10</v>
      </c>
      <c r="G25" s="102"/>
      <c r="H25" s="102"/>
    </row>
    <row r="26" spans="1:12" s="101" customFormat="1" ht="17.25">
      <c r="A26" s="124"/>
      <c r="B26" s="125"/>
      <c r="C26" s="124"/>
      <c r="D26" s="122"/>
      <c r="E26" s="131"/>
      <c r="F26" s="81" t="s">
        <v>11</v>
      </c>
      <c r="G26" s="102">
        <f t="shared" ref="G26:H29" si="0">G27</f>
        <v>-118871.5</v>
      </c>
      <c r="H26" s="102">
        <f t="shared" si="0"/>
        <v>-237852.79999999999</v>
      </c>
    </row>
    <row r="27" spans="1:12" s="101" customFormat="1" ht="17.25">
      <c r="A27" s="124"/>
      <c r="B27" s="125"/>
      <c r="C27" s="124"/>
      <c r="D27" s="122"/>
      <c r="E27" s="131"/>
      <c r="F27" s="81" t="s">
        <v>58</v>
      </c>
      <c r="G27" s="102">
        <f t="shared" si="0"/>
        <v>-118871.5</v>
      </c>
      <c r="H27" s="102">
        <f t="shared" si="0"/>
        <v>-237852.79999999999</v>
      </c>
    </row>
    <row r="28" spans="1:12" s="101" customFormat="1" ht="17.25">
      <c r="A28" s="124"/>
      <c r="B28" s="125"/>
      <c r="C28" s="124"/>
      <c r="D28" s="122"/>
      <c r="E28" s="131"/>
      <c r="F28" s="81" t="s">
        <v>59</v>
      </c>
      <c r="G28" s="102">
        <f t="shared" si="0"/>
        <v>-118871.5</v>
      </c>
      <c r="H28" s="102">
        <f t="shared" si="0"/>
        <v>-237852.79999999999</v>
      </c>
    </row>
    <row r="29" spans="1:12" s="101" customFormat="1" ht="17.25">
      <c r="A29" s="124"/>
      <c r="B29" s="125"/>
      <c r="C29" s="124"/>
      <c r="D29" s="122"/>
      <c r="E29" s="131"/>
      <c r="F29" s="81" t="s">
        <v>99</v>
      </c>
      <c r="G29" s="102">
        <f t="shared" si="0"/>
        <v>-118871.5</v>
      </c>
      <c r="H29" s="102">
        <f t="shared" si="0"/>
        <v>-237852.79999999999</v>
      </c>
    </row>
    <row r="30" spans="1:12" s="101" customFormat="1" ht="17.25">
      <c r="A30" s="133"/>
      <c r="B30" s="134"/>
      <c r="C30" s="133"/>
      <c r="D30" s="121"/>
      <c r="E30" s="135"/>
      <c r="F30" s="136" t="s">
        <v>100</v>
      </c>
      <c r="G30" s="102">
        <v>-118871.5</v>
      </c>
      <c r="H30" s="102">
        <v>-237852.79999999999</v>
      </c>
    </row>
    <row r="31" spans="1:12" s="101" customFormat="1" ht="34.5">
      <c r="A31" s="221" t="s">
        <v>41</v>
      </c>
      <c r="B31" s="240"/>
      <c r="C31" s="221"/>
      <c r="D31" s="222"/>
      <c r="E31" s="237"/>
      <c r="F31" s="238" t="s">
        <v>42</v>
      </c>
      <c r="G31" s="229">
        <f>G33</f>
        <v>118871.5</v>
      </c>
      <c r="H31" s="229">
        <f>H33</f>
        <v>237852.80000000002</v>
      </c>
    </row>
    <row r="32" spans="1:12" s="101" customFormat="1" ht="17.25">
      <c r="A32" s="221"/>
      <c r="B32" s="240"/>
      <c r="C32" s="221"/>
      <c r="D32" s="222"/>
      <c r="E32" s="237"/>
      <c r="F32" s="223" t="s">
        <v>40</v>
      </c>
      <c r="G32" s="229"/>
      <c r="H32" s="229"/>
    </row>
    <row r="33" spans="1:8" s="101" customFormat="1" ht="17.25">
      <c r="A33" s="221"/>
      <c r="B33" s="240" t="s">
        <v>153</v>
      </c>
      <c r="C33" s="221"/>
      <c r="D33" s="222"/>
      <c r="E33" s="237"/>
      <c r="F33" s="238" t="s">
        <v>154</v>
      </c>
      <c r="G33" s="229">
        <f>G35</f>
        <v>118871.5</v>
      </c>
      <c r="H33" s="229">
        <f>H35</f>
        <v>237852.80000000002</v>
      </c>
    </row>
    <row r="34" spans="1:8" s="101" customFormat="1" ht="17.25">
      <c r="A34" s="221"/>
      <c r="B34" s="240"/>
      <c r="C34" s="221"/>
      <c r="D34" s="222"/>
      <c r="E34" s="237"/>
      <c r="F34" s="223" t="s">
        <v>40</v>
      </c>
      <c r="G34" s="229"/>
      <c r="H34" s="229"/>
    </row>
    <row r="35" spans="1:8" s="101" customFormat="1" ht="17.25">
      <c r="A35" s="221"/>
      <c r="B35" s="240"/>
      <c r="C35" s="221" t="s">
        <v>3</v>
      </c>
      <c r="D35" s="222"/>
      <c r="E35" s="237"/>
      <c r="F35" s="238" t="s">
        <v>154</v>
      </c>
      <c r="G35" s="229">
        <f>G39</f>
        <v>118871.5</v>
      </c>
      <c r="H35" s="229">
        <f>H39</f>
        <v>237852.80000000002</v>
      </c>
    </row>
    <row r="36" spans="1:8" s="101" customFormat="1" ht="17.25">
      <c r="A36" s="221"/>
      <c r="B36" s="240"/>
      <c r="C36" s="221"/>
      <c r="D36" s="222"/>
      <c r="E36" s="237"/>
      <c r="F36" s="223" t="s">
        <v>40</v>
      </c>
      <c r="G36" s="229"/>
      <c r="H36" s="229"/>
    </row>
    <row r="37" spans="1:8" s="101" customFormat="1" ht="21.75" customHeight="1">
      <c r="A37" s="294"/>
      <c r="B37" s="295"/>
      <c r="C37" s="294"/>
      <c r="D37" s="194"/>
      <c r="E37" s="223"/>
      <c r="F37" s="98" t="s">
        <v>9</v>
      </c>
      <c r="G37" s="229">
        <f t="shared" ref="G37:H37" si="1">+G39</f>
        <v>118871.5</v>
      </c>
      <c r="H37" s="229">
        <f t="shared" si="1"/>
        <v>237852.80000000002</v>
      </c>
    </row>
    <row r="38" spans="1:8" s="101" customFormat="1" ht="17.25">
      <c r="A38" s="124"/>
      <c r="B38" s="96"/>
      <c r="C38" s="96"/>
      <c r="D38" s="121"/>
      <c r="E38" s="223"/>
      <c r="F38" s="98" t="s">
        <v>40</v>
      </c>
      <c r="G38" s="98"/>
      <c r="H38" s="127"/>
    </row>
    <row r="39" spans="1:8" s="101" customFormat="1" ht="21.75" customHeight="1">
      <c r="A39" s="221"/>
      <c r="B39" s="240"/>
      <c r="C39" s="221"/>
      <c r="D39" s="194" t="s">
        <v>147</v>
      </c>
      <c r="E39" s="223"/>
      <c r="F39" s="223" t="s">
        <v>148</v>
      </c>
      <c r="G39" s="229">
        <f>G41+G52</f>
        <v>118871.5</v>
      </c>
      <c r="H39" s="229">
        <f>H41+H50</f>
        <v>237852.80000000002</v>
      </c>
    </row>
    <row r="40" spans="1:8" s="101" customFormat="1" ht="21.75" customHeight="1">
      <c r="A40" s="221"/>
      <c r="B40" s="240"/>
      <c r="C40" s="221"/>
      <c r="D40" s="194"/>
      <c r="E40" s="223"/>
      <c r="F40" s="223" t="s">
        <v>40</v>
      </c>
      <c r="G40" s="229"/>
      <c r="H40" s="229"/>
    </row>
    <row r="41" spans="1:8" s="101" customFormat="1" ht="34.5">
      <c r="A41" s="228"/>
      <c r="B41" s="236"/>
      <c r="C41" s="228"/>
      <c r="D41" s="223"/>
      <c r="E41" s="223">
        <v>31004</v>
      </c>
      <c r="F41" s="244" t="s">
        <v>152</v>
      </c>
      <c r="G41" s="229">
        <f>G43</f>
        <v>103501.3</v>
      </c>
      <c r="H41" s="229">
        <f>H43</f>
        <v>222482.6</v>
      </c>
    </row>
    <row r="42" spans="1:8" s="101" customFormat="1" ht="17.25">
      <c r="A42" s="228"/>
      <c r="B42" s="236"/>
      <c r="C42" s="228"/>
      <c r="D42" s="241"/>
      <c r="E42" s="241"/>
      <c r="F42" s="81" t="s">
        <v>8</v>
      </c>
      <c r="G42" s="229"/>
      <c r="H42" s="229"/>
    </row>
    <row r="43" spans="1:8" s="101" customFormat="1" ht="34.5">
      <c r="A43" s="228"/>
      <c r="B43" s="236"/>
      <c r="C43" s="228"/>
      <c r="D43" s="222"/>
      <c r="E43" s="237"/>
      <c r="F43" s="224" t="s">
        <v>155</v>
      </c>
      <c r="G43" s="229">
        <f>G45</f>
        <v>103501.3</v>
      </c>
      <c r="H43" s="229">
        <f>H45</f>
        <v>222482.6</v>
      </c>
    </row>
    <row r="44" spans="1:8" s="101" customFormat="1" ht="34.5">
      <c r="A44" s="228"/>
      <c r="B44" s="236"/>
      <c r="C44" s="228"/>
      <c r="D44" s="222"/>
      <c r="E44" s="237"/>
      <c r="F44" s="227" t="s">
        <v>10</v>
      </c>
      <c r="G44" s="229"/>
      <c r="H44" s="229"/>
    </row>
    <row r="45" spans="1:8" s="101" customFormat="1" ht="17.25">
      <c r="A45" s="228"/>
      <c r="B45" s="236"/>
      <c r="C45" s="228"/>
      <c r="D45" s="222"/>
      <c r="E45" s="237"/>
      <c r="F45" s="227" t="s">
        <v>11</v>
      </c>
      <c r="G45" s="229">
        <f t="shared" ref="G45:H48" si="2">G46</f>
        <v>103501.3</v>
      </c>
      <c r="H45" s="229">
        <f t="shared" si="2"/>
        <v>222482.6</v>
      </c>
    </row>
    <row r="46" spans="1:8" s="101" customFormat="1" ht="17.25">
      <c r="A46" s="228"/>
      <c r="B46" s="236"/>
      <c r="C46" s="228"/>
      <c r="D46" s="222"/>
      <c r="E46" s="237"/>
      <c r="F46" s="227" t="s">
        <v>58</v>
      </c>
      <c r="G46" s="229">
        <f t="shared" si="2"/>
        <v>103501.3</v>
      </c>
      <c r="H46" s="229">
        <f t="shared" si="2"/>
        <v>222482.6</v>
      </c>
    </row>
    <row r="47" spans="1:8" s="101" customFormat="1" ht="17.25">
      <c r="A47" s="228"/>
      <c r="B47" s="236"/>
      <c r="C47" s="228"/>
      <c r="D47" s="222"/>
      <c r="E47" s="237"/>
      <c r="F47" s="227" t="s">
        <v>59</v>
      </c>
      <c r="G47" s="229">
        <f t="shared" si="2"/>
        <v>103501.3</v>
      </c>
      <c r="H47" s="229">
        <f t="shared" si="2"/>
        <v>222482.6</v>
      </c>
    </row>
    <row r="48" spans="1:8" s="101" customFormat="1" ht="17.25">
      <c r="A48" s="228"/>
      <c r="B48" s="236"/>
      <c r="C48" s="228"/>
      <c r="D48" s="222"/>
      <c r="E48" s="237"/>
      <c r="F48" s="227" t="s">
        <v>99</v>
      </c>
      <c r="G48" s="229">
        <f t="shared" si="2"/>
        <v>103501.3</v>
      </c>
      <c r="H48" s="229">
        <f t="shared" si="2"/>
        <v>222482.6</v>
      </c>
    </row>
    <row r="49" spans="1:8" s="101" customFormat="1" ht="17.25">
      <c r="A49" s="228"/>
      <c r="B49" s="236"/>
      <c r="C49" s="228"/>
      <c r="D49" s="222"/>
      <c r="E49" s="237"/>
      <c r="F49" s="227" t="s">
        <v>146</v>
      </c>
      <c r="G49" s="229">
        <v>103501.3</v>
      </c>
      <c r="H49" s="229">
        <v>222482.6</v>
      </c>
    </row>
    <row r="50" spans="1:8" s="101" customFormat="1" ht="51.75">
      <c r="A50" s="228"/>
      <c r="B50" s="236"/>
      <c r="C50" s="228"/>
      <c r="D50" s="222"/>
      <c r="E50" s="227" t="s">
        <v>156</v>
      </c>
      <c r="F50" s="227" t="s">
        <v>151</v>
      </c>
      <c r="G50" s="229">
        <f>G52</f>
        <v>15370.2</v>
      </c>
      <c r="H50" s="229">
        <f>H52</f>
        <v>15370.2</v>
      </c>
    </row>
    <row r="51" spans="1:8" s="101" customFormat="1" ht="17.25">
      <c r="A51" s="228"/>
      <c r="B51" s="236"/>
      <c r="C51" s="228"/>
      <c r="D51" s="222"/>
      <c r="E51" s="227"/>
      <c r="F51" s="227" t="s">
        <v>8</v>
      </c>
      <c r="G51" s="229"/>
      <c r="H51" s="229"/>
    </row>
    <row r="52" spans="1:8" s="101" customFormat="1" ht="34.5">
      <c r="A52" s="228"/>
      <c r="B52" s="236"/>
      <c r="C52" s="228"/>
      <c r="D52" s="222"/>
      <c r="E52" s="227"/>
      <c r="F52" s="242" t="s">
        <v>155</v>
      </c>
      <c r="G52" s="229">
        <f>G54</f>
        <v>15370.2</v>
      </c>
      <c r="H52" s="229">
        <f>H54</f>
        <v>15370.2</v>
      </c>
    </row>
    <row r="53" spans="1:8" s="101" customFormat="1" ht="34.5">
      <c r="A53" s="228"/>
      <c r="B53" s="236"/>
      <c r="C53" s="228"/>
      <c r="D53" s="222"/>
      <c r="E53" s="227"/>
      <c r="F53" s="227" t="s">
        <v>10</v>
      </c>
      <c r="G53" s="229"/>
      <c r="H53" s="229"/>
    </row>
    <row r="54" spans="1:8" s="101" customFormat="1" ht="17.25">
      <c r="A54" s="228"/>
      <c r="B54" s="236"/>
      <c r="C54" s="228"/>
      <c r="D54" s="222"/>
      <c r="E54" s="227"/>
      <c r="F54" s="227" t="s">
        <v>11</v>
      </c>
      <c r="G54" s="229">
        <f t="shared" ref="G54:H57" si="3">G55</f>
        <v>15370.2</v>
      </c>
      <c r="H54" s="229">
        <f t="shared" si="3"/>
        <v>15370.2</v>
      </c>
    </row>
    <row r="55" spans="1:8" s="101" customFormat="1" ht="17.25">
      <c r="A55" s="228"/>
      <c r="B55" s="236"/>
      <c r="C55" s="228"/>
      <c r="D55" s="222"/>
      <c r="E55" s="227"/>
      <c r="F55" s="227" t="s">
        <v>58</v>
      </c>
      <c r="G55" s="229">
        <f t="shared" si="3"/>
        <v>15370.2</v>
      </c>
      <c r="H55" s="229">
        <f t="shared" si="3"/>
        <v>15370.2</v>
      </c>
    </row>
    <row r="56" spans="1:8" s="101" customFormat="1" ht="17.25">
      <c r="A56" s="228"/>
      <c r="B56" s="236"/>
      <c r="C56" s="228"/>
      <c r="D56" s="222"/>
      <c r="E56" s="227"/>
      <c r="F56" s="227" t="s">
        <v>59</v>
      </c>
      <c r="G56" s="229">
        <f t="shared" si="3"/>
        <v>15370.2</v>
      </c>
      <c r="H56" s="229">
        <f t="shared" si="3"/>
        <v>15370.2</v>
      </c>
    </row>
    <row r="57" spans="1:8" s="101" customFormat="1" ht="17.25">
      <c r="A57" s="228"/>
      <c r="B57" s="236"/>
      <c r="C57" s="228"/>
      <c r="D57" s="222"/>
      <c r="E57" s="227"/>
      <c r="F57" s="227" t="s">
        <v>99</v>
      </c>
      <c r="G57" s="229">
        <f t="shared" si="3"/>
        <v>15370.2</v>
      </c>
      <c r="H57" s="229">
        <f t="shared" si="3"/>
        <v>15370.2</v>
      </c>
    </row>
    <row r="58" spans="1:8" s="101" customFormat="1" ht="17.25">
      <c r="A58" s="228"/>
      <c r="B58" s="233"/>
      <c r="C58" s="234"/>
      <c r="D58" s="235"/>
      <c r="E58" s="227"/>
      <c r="F58" s="227" t="s">
        <v>146</v>
      </c>
      <c r="G58" s="229">
        <v>15370.2</v>
      </c>
      <c r="H58" s="229">
        <v>15370.2</v>
      </c>
    </row>
    <row r="59" spans="1:8" s="1" customFormat="1" ht="34.5">
      <c r="A59" s="327" t="s">
        <v>124</v>
      </c>
      <c r="B59" s="230"/>
      <c r="C59" s="231"/>
      <c r="D59" s="231"/>
      <c r="E59" s="231"/>
      <c r="F59" s="232" t="s">
        <v>125</v>
      </c>
      <c r="G59" s="182">
        <f>G61</f>
        <v>0</v>
      </c>
      <c r="H59" s="182">
        <f>H61</f>
        <v>0</v>
      </c>
    </row>
    <row r="60" spans="1:8" s="1" customFormat="1" ht="17.25">
      <c r="A60" s="327"/>
      <c r="B60" s="183"/>
      <c r="C60" s="184"/>
      <c r="D60" s="185"/>
      <c r="E60" s="185"/>
      <c r="F60" s="186" t="s">
        <v>40</v>
      </c>
      <c r="G60" s="187"/>
      <c r="H60" s="187"/>
    </row>
    <row r="61" spans="1:8" s="1" customFormat="1" ht="17.25">
      <c r="A61" s="327"/>
      <c r="B61" s="327" t="s">
        <v>126</v>
      </c>
      <c r="C61" s="188"/>
      <c r="D61" s="189"/>
      <c r="E61" s="185"/>
      <c r="F61" s="186" t="s">
        <v>127</v>
      </c>
      <c r="G61" s="182">
        <f>G63</f>
        <v>0</v>
      </c>
      <c r="H61" s="182">
        <f>H63</f>
        <v>0</v>
      </c>
    </row>
    <row r="62" spans="1:8" s="1" customFormat="1" ht="17.25">
      <c r="A62" s="327"/>
      <c r="B62" s="327"/>
      <c r="C62" s="188"/>
      <c r="D62" s="189"/>
      <c r="E62" s="185"/>
      <c r="F62" s="186" t="s">
        <v>40</v>
      </c>
      <c r="G62" s="187"/>
      <c r="H62" s="187"/>
    </row>
    <row r="63" spans="1:8" s="1" customFormat="1" ht="17.25">
      <c r="A63" s="327"/>
      <c r="B63" s="327"/>
      <c r="C63" s="327" t="s">
        <v>126</v>
      </c>
      <c r="D63" s="189"/>
      <c r="E63" s="185"/>
      <c r="F63" s="186" t="s">
        <v>128</v>
      </c>
      <c r="G63" s="182">
        <f>G65</f>
        <v>0</v>
      </c>
      <c r="H63" s="182">
        <f>H65</f>
        <v>0</v>
      </c>
    </row>
    <row r="64" spans="1:8" s="1" customFormat="1" ht="17.25">
      <c r="A64" s="327"/>
      <c r="B64" s="327"/>
      <c r="C64" s="327"/>
      <c r="D64" s="189"/>
      <c r="E64" s="185"/>
      <c r="F64" s="186" t="s">
        <v>40</v>
      </c>
      <c r="G64" s="187"/>
      <c r="H64" s="187"/>
    </row>
    <row r="65" spans="1:8" s="1" customFormat="1" ht="17.25">
      <c r="A65" s="327"/>
      <c r="B65" s="327"/>
      <c r="C65" s="327"/>
      <c r="D65" s="190"/>
      <c r="E65" s="191"/>
      <c r="F65" s="192" t="s">
        <v>129</v>
      </c>
      <c r="G65" s="193">
        <f>G67</f>
        <v>0</v>
      </c>
      <c r="H65" s="193">
        <f>H67</f>
        <v>0</v>
      </c>
    </row>
    <row r="66" spans="1:8" s="1" customFormat="1" ht="17.25">
      <c r="A66" s="327"/>
      <c r="B66" s="327"/>
      <c r="C66" s="327"/>
      <c r="D66" s="190"/>
      <c r="E66" s="191"/>
      <c r="F66" s="192" t="s">
        <v>40</v>
      </c>
      <c r="G66" s="187"/>
      <c r="H66" s="187"/>
    </row>
    <row r="67" spans="1:8" s="1" customFormat="1" ht="20.25" customHeight="1">
      <c r="A67" s="327"/>
      <c r="B67" s="327"/>
      <c r="C67" s="327"/>
      <c r="D67" s="327" t="s">
        <v>130</v>
      </c>
      <c r="E67" s="194"/>
      <c r="F67" s="192" t="s">
        <v>128</v>
      </c>
      <c r="G67" s="195">
        <f>G69+G78</f>
        <v>0</v>
      </c>
      <c r="H67" s="195">
        <f>H69+H78</f>
        <v>0</v>
      </c>
    </row>
    <row r="68" spans="1:8" s="1" customFormat="1" ht="18" customHeight="1">
      <c r="A68" s="327"/>
      <c r="B68" s="327"/>
      <c r="C68" s="327"/>
      <c r="D68" s="327"/>
      <c r="E68" s="194"/>
      <c r="F68" s="192" t="s">
        <v>40</v>
      </c>
      <c r="G68" s="187"/>
      <c r="H68" s="187"/>
    </row>
    <row r="69" spans="1:8" s="1" customFormat="1" ht="18" customHeight="1">
      <c r="A69" s="327"/>
      <c r="B69" s="327"/>
      <c r="C69" s="327"/>
      <c r="D69" s="327"/>
      <c r="E69" s="329" t="s">
        <v>131</v>
      </c>
      <c r="F69" s="192" t="s">
        <v>128</v>
      </c>
      <c r="G69" s="195">
        <f>G71</f>
        <v>118871.5</v>
      </c>
      <c r="H69" s="195">
        <f>H71</f>
        <v>237852.79999999999</v>
      </c>
    </row>
    <row r="70" spans="1:8" s="1" customFormat="1" ht="18" customHeight="1">
      <c r="A70" s="327"/>
      <c r="B70" s="327"/>
      <c r="C70" s="327"/>
      <c r="D70" s="327"/>
      <c r="E70" s="330"/>
      <c r="F70" s="192" t="s">
        <v>8</v>
      </c>
      <c r="G70" s="187"/>
      <c r="H70" s="187"/>
    </row>
    <row r="71" spans="1:8" s="1" customFormat="1" ht="18" customHeight="1">
      <c r="A71" s="327"/>
      <c r="B71" s="327"/>
      <c r="C71" s="327"/>
      <c r="D71" s="327"/>
      <c r="E71" s="330"/>
      <c r="F71" s="196" t="s">
        <v>129</v>
      </c>
      <c r="G71" s="195">
        <f>G73</f>
        <v>118871.5</v>
      </c>
      <c r="H71" s="195">
        <f>H73</f>
        <v>237852.79999999999</v>
      </c>
    </row>
    <row r="72" spans="1:8" s="1" customFormat="1" ht="18" customHeight="1">
      <c r="A72" s="327"/>
      <c r="B72" s="327"/>
      <c r="C72" s="327"/>
      <c r="D72" s="327"/>
      <c r="E72" s="330"/>
      <c r="F72" s="192" t="s">
        <v>10</v>
      </c>
      <c r="G72" s="187"/>
      <c r="H72" s="187"/>
    </row>
    <row r="73" spans="1:8" s="1" customFormat="1" ht="18" customHeight="1">
      <c r="A73" s="327"/>
      <c r="B73" s="327"/>
      <c r="C73" s="327"/>
      <c r="D73" s="327"/>
      <c r="E73" s="330"/>
      <c r="F73" s="278" t="s">
        <v>11</v>
      </c>
      <c r="G73" s="195">
        <f t="shared" ref="G73:H74" si="4">G74</f>
        <v>118871.5</v>
      </c>
      <c r="H73" s="195">
        <f t="shared" si="4"/>
        <v>237852.79999999999</v>
      </c>
    </row>
    <row r="74" spans="1:8" s="1" customFormat="1" ht="18" customHeight="1">
      <c r="A74" s="327"/>
      <c r="B74" s="327"/>
      <c r="C74" s="327"/>
      <c r="D74" s="327"/>
      <c r="E74" s="330"/>
      <c r="F74" s="278" t="s">
        <v>58</v>
      </c>
      <c r="G74" s="195">
        <f t="shared" si="4"/>
        <v>118871.5</v>
      </c>
      <c r="H74" s="195">
        <f t="shared" si="4"/>
        <v>237852.79999999999</v>
      </c>
    </row>
    <row r="75" spans="1:8" s="1" customFormat="1" ht="18" customHeight="1">
      <c r="A75" s="327"/>
      <c r="B75" s="327"/>
      <c r="C75" s="327"/>
      <c r="D75" s="327"/>
      <c r="E75" s="330"/>
      <c r="F75" s="278" t="s">
        <v>59</v>
      </c>
      <c r="G75" s="195">
        <f>G77</f>
        <v>118871.5</v>
      </c>
      <c r="H75" s="195">
        <f>H77</f>
        <v>237852.79999999999</v>
      </c>
    </row>
    <row r="76" spans="1:8" s="1" customFormat="1" ht="18" customHeight="1">
      <c r="A76" s="327"/>
      <c r="B76" s="327"/>
      <c r="C76" s="327"/>
      <c r="D76" s="327"/>
      <c r="E76" s="330"/>
      <c r="F76" s="279" t="s">
        <v>99</v>
      </c>
      <c r="G76" s="216">
        <f>G77</f>
        <v>118871.5</v>
      </c>
      <c r="H76" s="216">
        <f>H77</f>
        <v>237852.79999999999</v>
      </c>
    </row>
    <row r="77" spans="1:8" s="1" customFormat="1" ht="18" customHeight="1">
      <c r="A77" s="327"/>
      <c r="B77" s="327"/>
      <c r="C77" s="327"/>
      <c r="D77" s="327"/>
      <c r="E77" s="331"/>
      <c r="F77" s="278" t="s">
        <v>100</v>
      </c>
      <c r="G77" s="195">
        <v>118871.5</v>
      </c>
      <c r="H77" s="195">
        <v>237852.79999999999</v>
      </c>
    </row>
    <row r="78" spans="1:8" s="1" customFormat="1" ht="18" customHeight="1">
      <c r="A78" s="327"/>
      <c r="B78" s="327"/>
      <c r="C78" s="327"/>
      <c r="D78" s="327"/>
      <c r="E78" s="329" t="s">
        <v>131</v>
      </c>
      <c r="F78" s="192" t="s">
        <v>128</v>
      </c>
      <c r="G78" s="195">
        <f>G80</f>
        <v>-118871.5</v>
      </c>
      <c r="H78" s="195">
        <f>H80</f>
        <v>-237852.79999999999</v>
      </c>
    </row>
    <row r="79" spans="1:8" s="1" customFormat="1" ht="18" customHeight="1">
      <c r="A79" s="327"/>
      <c r="B79" s="327"/>
      <c r="C79" s="327"/>
      <c r="D79" s="327"/>
      <c r="E79" s="330"/>
      <c r="F79" s="192" t="s">
        <v>8</v>
      </c>
      <c r="G79" s="187"/>
      <c r="H79" s="187"/>
    </row>
    <row r="80" spans="1:8" s="1" customFormat="1" ht="18" customHeight="1">
      <c r="A80" s="327"/>
      <c r="B80" s="327"/>
      <c r="C80" s="327"/>
      <c r="D80" s="327"/>
      <c r="E80" s="330"/>
      <c r="F80" s="196" t="s">
        <v>129</v>
      </c>
      <c r="G80" s="195">
        <f>G82</f>
        <v>-118871.5</v>
      </c>
      <c r="H80" s="195">
        <f>H82</f>
        <v>-237852.79999999999</v>
      </c>
    </row>
    <row r="81" spans="1:11" s="1" customFormat="1" ht="18" customHeight="1">
      <c r="A81" s="327"/>
      <c r="B81" s="327"/>
      <c r="C81" s="327"/>
      <c r="D81" s="327"/>
      <c r="E81" s="330"/>
      <c r="F81" s="192" t="s">
        <v>10</v>
      </c>
      <c r="G81" s="195"/>
      <c r="H81" s="195"/>
    </row>
    <row r="82" spans="1:11" s="1" customFormat="1" ht="18" customHeight="1">
      <c r="A82" s="327"/>
      <c r="B82" s="327"/>
      <c r="C82" s="327"/>
      <c r="D82" s="327"/>
      <c r="E82" s="330"/>
      <c r="F82" s="278" t="s">
        <v>11</v>
      </c>
      <c r="G82" s="195">
        <f t="shared" ref="G82:H83" si="5">G83</f>
        <v>-118871.5</v>
      </c>
      <c r="H82" s="195">
        <f t="shared" si="5"/>
        <v>-237852.79999999999</v>
      </c>
      <c r="K82" s="1">
        <v>1</v>
      </c>
    </row>
    <row r="83" spans="1:11" s="1" customFormat="1" ht="18" customHeight="1">
      <c r="A83" s="327"/>
      <c r="B83" s="327"/>
      <c r="C83" s="327"/>
      <c r="D83" s="327"/>
      <c r="E83" s="330"/>
      <c r="F83" s="278" t="s">
        <v>58</v>
      </c>
      <c r="G83" s="195">
        <f t="shared" si="5"/>
        <v>-118871.5</v>
      </c>
      <c r="H83" s="195">
        <f t="shared" si="5"/>
        <v>-237852.79999999999</v>
      </c>
    </row>
    <row r="84" spans="1:11" s="1" customFormat="1" ht="18" customHeight="1">
      <c r="A84" s="327"/>
      <c r="B84" s="327"/>
      <c r="C84" s="327"/>
      <c r="D84" s="327"/>
      <c r="E84" s="330"/>
      <c r="F84" s="278" t="s">
        <v>59</v>
      </c>
      <c r="G84" s="195">
        <f>G86</f>
        <v>-118871.5</v>
      </c>
      <c r="H84" s="195">
        <f>H86</f>
        <v>-237852.79999999999</v>
      </c>
    </row>
    <row r="85" spans="1:11" s="1" customFormat="1" ht="18" customHeight="1">
      <c r="A85" s="328"/>
      <c r="B85" s="328"/>
      <c r="C85" s="328"/>
      <c r="D85" s="328"/>
      <c r="E85" s="330"/>
      <c r="F85" s="279" t="s">
        <v>99</v>
      </c>
      <c r="G85" s="216">
        <f>G86</f>
        <v>-118871.5</v>
      </c>
      <c r="H85" s="216">
        <f>H86</f>
        <v>-237852.79999999999</v>
      </c>
    </row>
    <row r="86" spans="1:11" s="1" customFormat="1" ht="18" customHeight="1">
      <c r="A86" s="327"/>
      <c r="B86" s="327"/>
      <c r="C86" s="327"/>
      <c r="D86" s="327"/>
      <c r="E86" s="331"/>
      <c r="F86" s="278" t="s">
        <v>100</v>
      </c>
      <c r="G86" s="195">
        <v>-118871.5</v>
      </c>
      <c r="H86" s="195">
        <v>-237852.79999999999</v>
      </c>
    </row>
  </sheetData>
  <mergeCells count="14">
    <mergeCell ref="E18:E19"/>
    <mergeCell ref="E20:E21"/>
    <mergeCell ref="A6:H6"/>
    <mergeCell ref="F8:F9"/>
    <mergeCell ref="G7:H7"/>
    <mergeCell ref="A8:C8"/>
    <mergeCell ref="D8:E8"/>
    <mergeCell ref="G8:H8"/>
    <mergeCell ref="A59:A86"/>
    <mergeCell ref="B61:B86"/>
    <mergeCell ref="C63:C86"/>
    <mergeCell ref="D67:D86"/>
    <mergeCell ref="E69:E77"/>
    <mergeCell ref="E78:E86"/>
  </mergeCells>
  <pageMargins left="0.39370078740157499" right="0.23622047244094499" top="0.47244094488188998" bottom="0.511811023622047" header="0.31496062992126" footer="0.31496062992126"/>
  <pageSetup paperSize="9" scale="78" firstPageNumber="123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7"/>
  <sheetViews>
    <sheetView workbookViewId="0">
      <selection activeCell="E9" sqref="E9:H9"/>
    </sheetView>
  </sheetViews>
  <sheetFormatPr defaultRowHeight="13.5"/>
  <cols>
    <col min="1" max="1" width="11.33203125" style="1" customWidth="1"/>
    <col min="2" max="2" width="13.1640625" style="1" customWidth="1"/>
    <col min="3" max="3" width="70.5" style="1" customWidth="1"/>
    <col min="4" max="4" width="20.33203125" style="1" customWidth="1"/>
    <col min="5" max="5" width="18.83203125" style="1" customWidth="1"/>
    <col min="6" max="6" width="23.83203125" style="1" customWidth="1"/>
    <col min="7" max="7" width="21.6640625" style="1" customWidth="1"/>
    <col min="8" max="8" width="20.5" style="1" customWidth="1"/>
    <col min="9" max="9" width="12.83203125" style="1" bestFit="1" customWidth="1"/>
    <col min="10" max="10" width="9.33203125" style="1"/>
    <col min="11" max="11" width="17.83203125" style="1" bestFit="1" customWidth="1"/>
    <col min="12" max="16384" width="9.33203125" style="1"/>
  </cols>
  <sheetData>
    <row r="1" spans="1:44">
      <c r="D1" s="14"/>
      <c r="E1" s="14"/>
      <c r="F1" s="23"/>
      <c r="G1" s="23"/>
      <c r="H1" s="21" t="s">
        <v>43</v>
      </c>
      <c r="I1" s="15"/>
    </row>
    <row r="2" spans="1:44">
      <c r="D2" s="23"/>
      <c r="E2" s="23"/>
      <c r="F2" s="23"/>
      <c r="G2" s="23"/>
      <c r="H2" s="21" t="s">
        <v>79</v>
      </c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</row>
    <row r="3" spans="1:44">
      <c r="D3" s="23"/>
      <c r="E3" s="23"/>
      <c r="F3" s="23"/>
      <c r="G3" s="23"/>
      <c r="H3" s="22" t="s">
        <v>23</v>
      </c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</row>
    <row r="4" spans="1:44">
      <c r="D4" s="339"/>
      <c r="E4" s="339"/>
      <c r="F4" s="339"/>
      <c r="G4" s="15"/>
      <c r="H4" s="15"/>
      <c r="I4" s="15"/>
    </row>
    <row r="5" spans="1:44">
      <c r="D5" s="339"/>
      <c r="E5" s="339"/>
      <c r="F5" s="339"/>
      <c r="G5" s="15"/>
      <c r="H5" s="15"/>
      <c r="I5" s="15"/>
    </row>
    <row r="6" spans="1:44" ht="54.75" customHeight="1">
      <c r="A6" s="313" t="s">
        <v>215</v>
      </c>
      <c r="B6" s="313"/>
      <c r="C6" s="313"/>
      <c r="D6" s="313"/>
      <c r="E6" s="313"/>
      <c r="F6" s="313"/>
      <c r="G6" s="313"/>
      <c r="H6" s="313"/>
      <c r="I6" s="17"/>
    </row>
    <row r="7" spans="1:44" ht="17.25">
      <c r="A7" s="2"/>
      <c r="B7" s="50"/>
      <c r="C7" s="50"/>
      <c r="D7" s="50"/>
      <c r="E7" s="50"/>
      <c r="F7" s="50"/>
      <c r="G7" s="314" t="s">
        <v>21</v>
      </c>
      <c r="H7" s="314"/>
      <c r="I7" s="17"/>
    </row>
    <row r="8" spans="1:44" ht="45.75" customHeight="1">
      <c r="A8" s="340" t="s">
        <v>25</v>
      </c>
      <c r="B8" s="340"/>
      <c r="C8" s="341" t="s">
        <v>26</v>
      </c>
      <c r="D8" s="341" t="s">
        <v>24</v>
      </c>
      <c r="E8" s="342" t="s">
        <v>86</v>
      </c>
      <c r="F8" s="342"/>
      <c r="G8" s="342"/>
      <c r="H8" s="342"/>
      <c r="I8" s="17"/>
    </row>
    <row r="9" spans="1:44" ht="17.25">
      <c r="A9" s="340"/>
      <c r="B9" s="340"/>
      <c r="C9" s="341"/>
      <c r="D9" s="341"/>
      <c r="E9" s="341" t="s">
        <v>28</v>
      </c>
      <c r="F9" s="341"/>
      <c r="G9" s="341"/>
      <c r="H9" s="341"/>
    </row>
    <row r="10" spans="1:44" ht="103.5">
      <c r="A10" s="51" t="s">
        <v>6</v>
      </c>
      <c r="B10" s="51" t="s">
        <v>0</v>
      </c>
      <c r="C10" s="341"/>
      <c r="D10" s="341"/>
      <c r="E10" s="52" t="s">
        <v>60</v>
      </c>
      <c r="F10" s="59" t="s">
        <v>61</v>
      </c>
      <c r="G10" s="52" t="s">
        <v>62</v>
      </c>
      <c r="H10" s="13" t="s">
        <v>63</v>
      </c>
    </row>
    <row r="11" spans="1:44" ht="17.25">
      <c r="A11" s="53"/>
      <c r="B11" s="53"/>
      <c r="C11" s="54" t="s">
        <v>24</v>
      </c>
      <c r="D11" s="179">
        <f>D13</f>
        <v>1.8189894035458565E-11</v>
      </c>
      <c r="E11" s="179">
        <f>E13</f>
        <v>0</v>
      </c>
      <c r="F11" s="179">
        <f>F13</f>
        <v>1.8189894035458565E-11</v>
      </c>
      <c r="G11" s="179">
        <f>G13</f>
        <v>0</v>
      </c>
      <c r="H11" s="179">
        <f>H13</f>
        <v>0</v>
      </c>
      <c r="K11" s="99"/>
    </row>
    <row r="12" spans="1:44" ht="17.25">
      <c r="A12" s="53"/>
      <c r="B12" s="53"/>
      <c r="C12" s="55"/>
      <c r="D12" s="180"/>
      <c r="E12" s="180"/>
      <c r="F12" s="180"/>
      <c r="G12" s="180"/>
      <c r="H12" s="180"/>
    </row>
    <row r="13" spans="1:44" ht="17.25">
      <c r="A13" s="56"/>
      <c r="B13" s="56"/>
      <c r="C13" s="57" t="s">
        <v>29</v>
      </c>
      <c r="D13" s="181">
        <f>D15+D16+D17</f>
        <v>1.8189894035458565E-11</v>
      </c>
      <c r="E13" s="181">
        <f>E15+E16+E17</f>
        <v>0</v>
      </c>
      <c r="F13" s="181">
        <f>F15+F16+F17</f>
        <v>1.8189894035458565E-11</v>
      </c>
      <c r="G13" s="181">
        <f>G15+G16+G17</f>
        <v>0</v>
      </c>
      <c r="H13" s="181">
        <f>H15+H16+H17</f>
        <v>0</v>
      </c>
    </row>
    <row r="14" spans="1:44" ht="17.25">
      <c r="A14" s="56"/>
      <c r="B14" s="56"/>
      <c r="C14" s="58" t="s">
        <v>22</v>
      </c>
      <c r="D14" s="181"/>
      <c r="E14" s="181"/>
      <c r="F14" s="181"/>
      <c r="G14" s="181"/>
      <c r="H14" s="181"/>
    </row>
    <row r="15" spans="1:44" ht="34.5">
      <c r="A15" s="143">
        <v>1228</v>
      </c>
      <c r="B15" s="143">
        <v>31001</v>
      </c>
      <c r="C15" s="142" t="s">
        <v>102</v>
      </c>
      <c r="D15" s="168">
        <f>SUM(E15:H15)</f>
        <v>-237852.79999999999</v>
      </c>
      <c r="E15" s="168"/>
      <c r="F15" s="168">
        <f>'2'!H22</f>
        <v>-237852.79999999999</v>
      </c>
      <c r="G15" s="168">
        <v>0</v>
      </c>
      <c r="H15" s="168">
        <v>0</v>
      </c>
      <c r="I15" s="25"/>
    </row>
    <row r="16" spans="1:44" ht="40.5" customHeight="1">
      <c r="A16" s="250">
        <v>1120</v>
      </c>
      <c r="B16" s="250">
        <v>31004</v>
      </c>
      <c r="C16" s="245" t="s">
        <v>152</v>
      </c>
      <c r="D16" s="168">
        <f>SUM(E16:H16)</f>
        <v>222482.6</v>
      </c>
      <c r="E16" s="168"/>
      <c r="F16" s="168">
        <f>'2'!H41</f>
        <v>222482.6</v>
      </c>
      <c r="G16" s="248"/>
      <c r="H16" s="248"/>
    </row>
    <row r="17" spans="1:8" ht="69">
      <c r="A17" s="250">
        <v>1120</v>
      </c>
      <c r="B17" s="250">
        <v>31005</v>
      </c>
      <c r="C17" s="246" t="s">
        <v>151</v>
      </c>
      <c r="D17" s="168">
        <f>SUM(E17:H17)</f>
        <v>15370.2</v>
      </c>
      <c r="E17" s="168"/>
      <c r="F17" s="168">
        <f>'2'!H50</f>
        <v>15370.2</v>
      </c>
      <c r="G17" s="248"/>
      <c r="H17" s="248"/>
    </row>
  </sheetData>
  <mergeCells count="9">
    <mergeCell ref="D4:F4"/>
    <mergeCell ref="D5:F5"/>
    <mergeCell ref="A6:H6"/>
    <mergeCell ref="G7:H7"/>
    <mergeCell ref="A8:B9"/>
    <mergeCell ref="C8:C10"/>
    <mergeCell ref="D8:D10"/>
    <mergeCell ref="E8:H8"/>
    <mergeCell ref="E9:H9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opLeftCell="A22" workbookViewId="0">
      <selection activeCell="D8" sqref="D8:E8"/>
    </sheetView>
  </sheetViews>
  <sheetFormatPr defaultRowHeight="16.5"/>
  <cols>
    <col min="1" max="2" width="9.33203125" style="5"/>
    <col min="3" max="3" width="74.1640625" style="5" customWidth="1"/>
    <col min="4" max="4" width="22.83203125" style="5" customWidth="1"/>
    <col min="5" max="5" width="27.33203125" style="5" customWidth="1"/>
    <col min="6" max="6" width="19.83203125" style="5" customWidth="1"/>
    <col min="7" max="7" width="19.1640625" style="5" bestFit="1" customWidth="1"/>
    <col min="8" max="8" width="16" style="5" bestFit="1" customWidth="1"/>
    <col min="9" max="16384" width="9.33203125" style="5"/>
  </cols>
  <sheetData>
    <row r="1" spans="1:9" s="1" customFormat="1" ht="13.5">
      <c r="C1" s="110"/>
      <c r="D1" s="110"/>
      <c r="E1" s="110" t="s">
        <v>91</v>
      </c>
    </row>
    <row r="2" spans="1:9" s="1" customFormat="1" ht="13.5">
      <c r="C2" s="349" t="s">
        <v>82</v>
      </c>
      <c r="D2" s="349"/>
      <c r="E2" s="349"/>
    </row>
    <row r="3" spans="1:9" s="1" customFormat="1" ht="13.5">
      <c r="C3" s="349" t="s">
        <v>65</v>
      </c>
      <c r="D3" s="349"/>
      <c r="E3" s="349"/>
    </row>
    <row r="4" spans="1:9" s="1" customFormat="1" ht="13.5"/>
    <row r="5" spans="1:9" s="1" customFormat="1" ht="52.5" customHeight="1">
      <c r="A5" s="350" t="s">
        <v>225</v>
      </c>
      <c r="B5" s="350"/>
      <c r="C5" s="350"/>
      <c r="D5" s="350"/>
      <c r="E5" s="350"/>
      <c r="F5" s="26"/>
    </row>
    <row r="7" spans="1:9" ht="17.25">
      <c r="A7" s="2"/>
      <c r="B7" s="2"/>
      <c r="C7" s="2"/>
      <c r="D7" s="314" t="s">
        <v>21</v>
      </c>
      <c r="E7" s="314"/>
    </row>
    <row r="8" spans="1:9" s="27" customFormat="1" ht="69" customHeight="1">
      <c r="A8" s="351" t="s">
        <v>66</v>
      </c>
      <c r="B8" s="351"/>
      <c r="C8" s="352" t="s">
        <v>67</v>
      </c>
      <c r="D8" s="398" t="s">
        <v>86</v>
      </c>
      <c r="E8" s="399"/>
      <c r="F8" s="28"/>
      <c r="G8" s="28"/>
      <c r="H8" s="28"/>
      <c r="I8" s="28"/>
    </row>
    <row r="9" spans="1:9" s="27" customFormat="1" ht="47.25" customHeight="1">
      <c r="A9" s="82" t="s">
        <v>6</v>
      </c>
      <c r="B9" s="82" t="s">
        <v>0</v>
      </c>
      <c r="C9" s="352"/>
      <c r="D9" s="83" t="s">
        <v>45</v>
      </c>
      <c r="E9" s="83" t="s">
        <v>46</v>
      </c>
      <c r="F9" s="28"/>
      <c r="G9" s="28"/>
      <c r="H9" s="28"/>
      <c r="I9" s="28"/>
    </row>
    <row r="10" spans="1:9" s="31" customFormat="1" ht="17.25">
      <c r="A10" s="29"/>
      <c r="B10" s="29"/>
      <c r="C10" s="30" t="s">
        <v>68</v>
      </c>
      <c r="D10" s="285">
        <f>D11</f>
        <v>0</v>
      </c>
      <c r="E10" s="289">
        <f>E11</f>
        <v>1.8189894035458565E-11</v>
      </c>
      <c r="F10" s="32"/>
      <c r="G10" s="32"/>
      <c r="H10" s="32"/>
      <c r="I10" s="32"/>
    </row>
    <row r="11" spans="1:9" s="31" customFormat="1" ht="17.25">
      <c r="A11" s="33"/>
      <c r="B11" s="34"/>
      <c r="C11" s="34" t="s">
        <v>69</v>
      </c>
      <c r="D11" s="285">
        <f>D14+D17+D27</f>
        <v>0</v>
      </c>
      <c r="E11" s="286">
        <f>E14+E17+E27</f>
        <v>1.8189894035458565E-11</v>
      </c>
      <c r="F11" s="32"/>
      <c r="G11" s="32"/>
      <c r="H11" s="32"/>
      <c r="I11" s="32"/>
    </row>
    <row r="12" spans="1:9" s="31" customFormat="1" ht="17.25">
      <c r="A12" s="33"/>
      <c r="B12" s="33"/>
      <c r="C12" s="33" t="s">
        <v>1</v>
      </c>
      <c r="D12" s="290"/>
      <c r="E12" s="290"/>
      <c r="F12" s="32"/>
      <c r="G12" s="32"/>
      <c r="H12" s="32"/>
      <c r="I12" s="32"/>
    </row>
    <row r="13" spans="1:9" s="31" customFormat="1" ht="17.25">
      <c r="A13" s="145"/>
      <c r="B13" s="249"/>
      <c r="C13" s="145"/>
      <c r="D13" s="291"/>
      <c r="E13" s="291"/>
      <c r="F13" s="32"/>
      <c r="G13" s="32"/>
      <c r="H13" s="32"/>
      <c r="I13" s="32"/>
    </row>
    <row r="14" spans="1:9" s="35" customFormat="1" ht="34.5">
      <c r="A14" s="343">
        <v>1228</v>
      </c>
      <c r="B14" s="344">
        <v>31001</v>
      </c>
      <c r="C14" s="144" t="s">
        <v>102</v>
      </c>
      <c r="D14" s="285">
        <f>D16</f>
        <v>-118871.5</v>
      </c>
      <c r="E14" s="286">
        <f>E16</f>
        <v>-237852.79999999999</v>
      </c>
      <c r="F14" s="36"/>
      <c r="G14" s="36"/>
    </row>
    <row r="15" spans="1:9" s="35" customFormat="1" ht="17.25">
      <c r="A15" s="343"/>
      <c r="B15" s="345"/>
      <c r="C15" s="145" t="s">
        <v>70</v>
      </c>
      <c r="D15" s="285"/>
      <c r="E15" s="285"/>
      <c r="F15" s="36"/>
      <c r="G15" s="36"/>
    </row>
    <row r="16" spans="1:9" s="37" customFormat="1" ht="17.25">
      <c r="A16" s="343"/>
      <c r="B16" s="346"/>
      <c r="C16" s="146" t="s">
        <v>103</v>
      </c>
      <c r="D16" s="285">
        <f>'2'!G24</f>
        <v>-118871.5</v>
      </c>
      <c r="E16" s="285">
        <f>'2'!H24</f>
        <v>-237852.79999999999</v>
      </c>
      <c r="F16" s="38"/>
      <c r="G16" s="38"/>
    </row>
    <row r="17" spans="1:5" ht="42.75" customHeight="1">
      <c r="A17" s="343">
        <v>1120</v>
      </c>
      <c r="B17" s="344">
        <v>31004</v>
      </c>
      <c r="C17" s="245" t="s">
        <v>152</v>
      </c>
      <c r="D17" s="285">
        <f>D19</f>
        <v>103501.3</v>
      </c>
      <c r="E17" s="285">
        <f>E19</f>
        <v>222482.6</v>
      </c>
    </row>
    <row r="18" spans="1:5" ht="22.5" customHeight="1">
      <c r="A18" s="343"/>
      <c r="B18" s="345"/>
      <c r="C18" s="145" t="s">
        <v>70</v>
      </c>
      <c r="D18" s="285"/>
      <c r="E18" s="285"/>
    </row>
    <row r="19" spans="1:5" ht="38.25" customHeight="1">
      <c r="A19" s="343"/>
      <c r="B19" s="346"/>
      <c r="C19" s="247" t="s">
        <v>157</v>
      </c>
      <c r="D19" s="285">
        <f>'2'!G41</f>
        <v>103501.3</v>
      </c>
      <c r="E19" s="285">
        <f>'2'!H41</f>
        <v>222482.6</v>
      </c>
    </row>
    <row r="20" spans="1:5" ht="38.25" customHeight="1">
      <c r="A20" s="347"/>
      <c r="B20" s="282"/>
      <c r="C20" s="145" t="s">
        <v>208</v>
      </c>
      <c r="D20" s="285"/>
      <c r="E20" s="285"/>
    </row>
    <row r="21" spans="1:5" ht="78.75" customHeight="1">
      <c r="A21" s="345"/>
      <c r="B21" s="282"/>
      <c r="C21" s="288" t="s">
        <v>211</v>
      </c>
      <c r="D21" s="285">
        <v>25773.8</v>
      </c>
      <c r="E21" s="285">
        <v>64434.6</v>
      </c>
    </row>
    <row r="22" spans="1:5" ht="60.75" customHeight="1">
      <c r="A22" s="345"/>
      <c r="B22" s="282"/>
      <c r="C22" s="288" t="s">
        <v>201</v>
      </c>
      <c r="D22" s="285">
        <v>23221.599999999999</v>
      </c>
      <c r="E22" s="285">
        <v>58054</v>
      </c>
    </row>
    <row r="23" spans="1:5" ht="87" customHeight="1">
      <c r="A23" s="345"/>
      <c r="B23" s="283"/>
      <c r="C23" s="288" t="s">
        <v>206</v>
      </c>
      <c r="D23" s="285">
        <v>10244.4</v>
      </c>
      <c r="E23" s="285">
        <v>10333.799999999999</v>
      </c>
    </row>
    <row r="24" spans="1:5" ht="54" customHeight="1">
      <c r="A24" s="345"/>
      <c r="B24" s="282"/>
      <c r="C24" s="288" t="s">
        <v>202</v>
      </c>
      <c r="D24" s="285">
        <v>13178.4</v>
      </c>
      <c r="E24" s="285">
        <v>32945.800000000003</v>
      </c>
    </row>
    <row r="25" spans="1:5" ht="65.25" customHeight="1">
      <c r="A25" s="345"/>
      <c r="B25" s="282"/>
      <c r="C25" s="288" t="s">
        <v>209</v>
      </c>
      <c r="D25" s="285">
        <v>17042.7</v>
      </c>
      <c r="E25" s="285">
        <v>42606.8</v>
      </c>
    </row>
    <row r="26" spans="1:5" ht="51.75">
      <c r="A26" s="348"/>
      <c r="B26" s="282"/>
      <c r="C26" s="288" t="s">
        <v>210</v>
      </c>
      <c r="D26" s="285">
        <v>14040.4</v>
      </c>
      <c r="E26" s="285">
        <v>14107.6</v>
      </c>
    </row>
    <row r="27" spans="1:5" ht="57" customHeight="1">
      <c r="A27" s="343">
        <v>1120</v>
      </c>
      <c r="B27" s="344">
        <v>31005</v>
      </c>
      <c r="C27" s="246" t="s">
        <v>151</v>
      </c>
      <c r="D27" s="285">
        <f>D29</f>
        <v>15370.2</v>
      </c>
      <c r="E27" s="285">
        <f>E29</f>
        <v>15370.2</v>
      </c>
    </row>
    <row r="28" spans="1:5" ht="21.75" customHeight="1">
      <c r="A28" s="343"/>
      <c r="B28" s="345"/>
      <c r="C28" s="145" t="s">
        <v>70</v>
      </c>
      <c r="D28" s="285"/>
      <c r="E28" s="285"/>
    </row>
    <row r="29" spans="1:5" ht="36.75" customHeight="1">
      <c r="A29" s="343"/>
      <c r="B29" s="346"/>
      <c r="C29" s="247" t="s">
        <v>157</v>
      </c>
      <c r="D29" s="285">
        <f>'2'!G50</f>
        <v>15370.2</v>
      </c>
      <c r="E29" s="285">
        <f>'2'!H50</f>
        <v>15370.2</v>
      </c>
    </row>
    <row r="30" spans="1:5" ht="17.25">
      <c r="A30" s="292"/>
      <c r="B30" s="292"/>
      <c r="C30" s="145" t="s">
        <v>208</v>
      </c>
      <c r="D30" s="292"/>
      <c r="E30" s="292"/>
    </row>
    <row r="31" spans="1:5" ht="86.25">
      <c r="A31" s="292"/>
      <c r="B31" s="292"/>
      <c r="C31" s="288" t="s">
        <v>216</v>
      </c>
      <c r="D31" s="285">
        <v>15370.2</v>
      </c>
      <c r="E31" s="285">
        <v>15370.2</v>
      </c>
    </row>
  </sheetData>
  <mergeCells count="14">
    <mergeCell ref="C2:E2"/>
    <mergeCell ref="C3:E3"/>
    <mergeCell ref="A5:E5"/>
    <mergeCell ref="A8:B8"/>
    <mergeCell ref="C8:C9"/>
    <mergeCell ref="D7:E7"/>
    <mergeCell ref="D8:E8"/>
    <mergeCell ref="A17:A19"/>
    <mergeCell ref="B17:B19"/>
    <mergeCell ref="A27:A29"/>
    <mergeCell ref="B27:B29"/>
    <mergeCell ref="A14:A16"/>
    <mergeCell ref="B14:B16"/>
    <mergeCell ref="A20:A26"/>
  </mergeCells>
  <pageMargins left="0.7" right="0.7" top="0.75" bottom="0.75" header="0.3" footer="0.3"/>
  <pageSetup paperSize="9" orientation="portrait" horizontalDpi="4294967293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4"/>
  <sheetViews>
    <sheetView zoomScaleNormal="100" workbookViewId="0">
      <selection activeCell="F30" sqref="F30"/>
    </sheetView>
  </sheetViews>
  <sheetFormatPr defaultColWidth="10.6640625" defaultRowHeight="13.5"/>
  <cols>
    <col min="1" max="1" width="48.83203125" style="1" customWidth="1"/>
    <col min="2" max="2" width="68.5" style="1" customWidth="1"/>
    <col min="3" max="3" width="21" style="1" customWidth="1"/>
    <col min="4" max="4" width="18" style="1" customWidth="1"/>
    <col min="5" max="5" width="25" style="1" customWidth="1"/>
    <col min="6" max="6" width="22.6640625" style="1" customWidth="1"/>
    <col min="7" max="7" width="23.1640625" style="1" customWidth="1"/>
    <col min="8" max="8" width="15.6640625" style="1" bestFit="1" customWidth="1"/>
    <col min="9" max="9" width="17" style="1" customWidth="1"/>
    <col min="10" max="16384" width="10.6640625" style="1"/>
  </cols>
  <sheetData>
    <row r="1" spans="1:4">
      <c r="C1" s="8"/>
      <c r="D1" s="9" t="s">
        <v>92</v>
      </c>
    </row>
    <row r="2" spans="1:4">
      <c r="C2" s="8"/>
      <c r="D2" s="47" t="s">
        <v>81</v>
      </c>
    </row>
    <row r="3" spans="1:4">
      <c r="C3" s="8"/>
      <c r="D3" s="47" t="s">
        <v>5</v>
      </c>
    </row>
    <row r="4" spans="1:4">
      <c r="B4" s="10"/>
      <c r="C4" s="357"/>
      <c r="D4" s="357"/>
    </row>
    <row r="8" spans="1:4" ht="42" customHeight="1">
      <c r="A8" s="358" t="s">
        <v>144</v>
      </c>
      <c r="B8" s="358"/>
      <c r="C8" s="358"/>
      <c r="D8" s="358"/>
    </row>
    <row r="9" spans="1:4" ht="12.75" customHeight="1">
      <c r="A9" s="49"/>
      <c r="B9" s="49"/>
      <c r="C9" s="2"/>
      <c r="D9" s="158" t="s">
        <v>187</v>
      </c>
    </row>
    <row r="10" spans="1:4" s="2" customFormat="1" ht="17.25">
      <c r="A10" s="364" t="s">
        <v>18</v>
      </c>
      <c r="B10" s="364"/>
      <c r="C10" s="364"/>
      <c r="D10" s="364"/>
    </row>
    <row r="11" spans="1:4" s="2" customFormat="1" ht="17.25">
      <c r="A11" s="84"/>
      <c r="B11" s="84"/>
    </row>
    <row r="12" spans="1:4" s="2" customFormat="1" ht="17.25">
      <c r="A12" s="85" t="s">
        <v>4</v>
      </c>
      <c r="B12" s="84"/>
    </row>
    <row r="13" spans="1:4" ht="17.25">
      <c r="A13" s="2"/>
      <c r="B13" s="2"/>
      <c r="C13" s="2"/>
      <c r="D13" s="2"/>
    </row>
    <row r="14" spans="1:4" s="149" customFormat="1" ht="17.25">
      <c r="A14" s="147" t="s">
        <v>48</v>
      </c>
      <c r="B14" s="148" t="s">
        <v>49</v>
      </c>
    </row>
    <row r="15" spans="1:4" s="149" customFormat="1" ht="54" customHeight="1">
      <c r="A15" s="150" t="s">
        <v>104</v>
      </c>
      <c r="B15" s="151" t="s">
        <v>188</v>
      </c>
    </row>
    <row r="16" spans="1:4" s="149" customFormat="1" ht="17.25">
      <c r="A16" s="152"/>
      <c r="B16" s="152"/>
    </row>
    <row r="17" spans="1:4" s="149" customFormat="1" ht="17.25">
      <c r="A17" s="360" t="s">
        <v>50</v>
      </c>
      <c r="B17" s="360"/>
    </row>
    <row r="18" spans="1:4" s="149" customFormat="1" ht="72" customHeight="1">
      <c r="A18" s="153" t="s">
        <v>51</v>
      </c>
      <c r="B18" s="150" t="s">
        <v>104</v>
      </c>
      <c r="C18" s="400" t="s">
        <v>88</v>
      </c>
      <c r="D18" s="401"/>
    </row>
    <row r="19" spans="1:4" s="149" customFormat="1" ht="17.25">
      <c r="A19" s="153" t="s">
        <v>52</v>
      </c>
      <c r="B19" s="150" t="s">
        <v>106</v>
      </c>
      <c r="C19" s="154" t="s">
        <v>53</v>
      </c>
      <c r="D19" s="155" t="s">
        <v>38</v>
      </c>
    </row>
    <row r="20" spans="1:4" s="149" customFormat="1" ht="34.5">
      <c r="A20" s="153" t="s">
        <v>54</v>
      </c>
      <c r="B20" s="150" t="s">
        <v>107</v>
      </c>
      <c r="C20" s="150"/>
      <c r="D20" s="155"/>
    </row>
    <row r="21" spans="1:4" s="149" customFormat="1" ht="58.5" customHeight="1">
      <c r="A21" s="153" t="s">
        <v>55</v>
      </c>
      <c r="B21" s="150" t="s">
        <v>108</v>
      </c>
      <c r="C21" s="150"/>
      <c r="D21" s="155"/>
    </row>
    <row r="22" spans="1:4" s="149" customFormat="1" ht="34.5">
      <c r="A22" s="153" t="s">
        <v>56</v>
      </c>
      <c r="B22" s="150" t="s">
        <v>109</v>
      </c>
      <c r="C22" s="150"/>
      <c r="D22" s="155"/>
    </row>
    <row r="23" spans="1:4" s="149" customFormat="1" ht="51.75">
      <c r="A23" s="153" t="s">
        <v>57</v>
      </c>
      <c r="B23" s="150" t="s">
        <v>110</v>
      </c>
      <c r="C23" s="150"/>
      <c r="D23" s="155"/>
    </row>
    <row r="24" spans="1:4" s="149" customFormat="1" ht="17.25">
      <c r="A24" s="307" t="s">
        <v>19</v>
      </c>
      <c r="B24" s="307"/>
      <c r="C24" s="155"/>
      <c r="D24" s="155"/>
    </row>
    <row r="25" spans="1:4" s="149" customFormat="1" ht="17.25">
      <c r="A25" s="359" t="s">
        <v>20</v>
      </c>
      <c r="B25" s="359"/>
      <c r="C25" s="157">
        <f>+'2'!G22</f>
        <v>-118871.5</v>
      </c>
      <c r="D25" s="157">
        <f>+'2'!H22</f>
        <v>-237852.79999999999</v>
      </c>
    </row>
    <row r="26" spans="1:4" s="149" customFormat="1" ht="17.25">
      <c r="A26" s="266"/>
      <c r="B26" s="266"/>
      <c r="C26" s="267"/>
      <c r="D26" s="267"/>
    </row>
    <row r="27" spans="1:4" s="149" customFormat="1" ht="17.25">
      <c r="A27" s="266"/>
      <c r="B27" s="266"/>
      <c r="C27" s="267"/>
      <c r="D27" s="267"/>
    </row>
    <row r="29" spans="1:4" ht="17.25">
      <c r="A29" s="147" t="s">
        <v>48</v>
      </c>
      <c r="B29" s="148" t="s">
        <v>49</v>
      </c>
    </row>
    <row r="30" spans="1:4" ht="17.25">
      <c r="A30" s="150">
        <v>1120</v>
      </c>
      <c r="B30" s="242" t="s">
        <v>148</v>
      </c>
    </row>
    <row r="31" spans="1:4" ht="17.25">
      <c r="A31" s="296"/>
      <c r="B31" s="297"/>
    </row>
    <row r="32" spans="1:4" ht="17.25">
      <c r="A32" s="360" t="s">
        <v>50</v>
      </c>
      <c r="B32" s="360"/>
    </row>
    <row r="33" spans="1:5" s="149" customFormat="1" ht="72" customHeight="1">
      <c r="A33" s="293" t="s">
        <v>51</v>
      </c>
      <c r="B33" s="150">
        <v>1120</v>
      </c>
      <c r="C33" s="400" t="s">
        <v>27</v>
      </c>
      <c r="D33" s="401"/>
    </row>
    <row r="34" spans="1:5" s="149" customFormat="1" ht="17.25">
      <c r="A34" s="176" t="s">
        <v>52</v>
      </c>
      <c r="B34" s="150">
        <v>31004</v>
      </c>
      <c r="C34" s="154" t="s">
        <v>53</v>
      </c>
      <c r="D34" s="175" t="s">
        <v>38</v>
      </c>
    </row>
    <row r="35" spans="1:5" s="149" customFormat="1" ht="36.75" customHeight="1">
      <c r="A35" s="176" t="s">
        <v>54</v>
      </c>
      <c r="B35" s="271" t="s">
        <v>152</v>
      </c>
      <c r="C35" s="150"/>
      <c r="D35" s="175"/>
    </row>
    <row r="36" spans="1:5" s="149" customFormat="1" ht="87" customHeight="1">
      <c r="A36" s="176" t="s">
        <v>55</v>
      </c>
      <c r="B36" s="287" t="s">
        <v>190</v>
      </c>
      <c r="C36" s="150"/>
      <c r="D36" s="175"/>
    </row>
    <row r="37" spans="1:5" s="149" customFormat="1" ht="34.5">
      <c r="A37" s="176" t="s">
        <v>56</v>
      </c>
      <c r="B37" s="150" t="s">
        <v>109</v>
      </c>
      <c r="C37" s="150"/>
      <c r="D37" s="175"/>
    </row>
    <row r="38" spans="1:5" s="149" customFormat="1" ht="51.75">
      <c r="A38" s="176" t="s">
        <v>57</v>
      </c>
      <c r="B38" s="251" t="s">
        <v>191</v>
      </c>
      <c r="C38" s="150"/>
      <c r="D38" s="175"/>
    </row>
    <row r="39" spans="1:5" s="149" customFormat="1" ht="17.25">
      <c r="A39" s="307" t="s">
        <v>19</v>
      </c>
      <c r="B39" s="307"/>
      <c r="C39" s="175"/>
      <c r="D39" s="175"/>
    </row>
    <row r="40" spans="1:5" s="149" customFormat="1" ht="46.5" customHeight="1">
      <c r="A40" s="361" t="s">
        <v>203</v>
      </c>
      <c r="B40" s="362"/>
      <c r="C40" s="157"/>
      <c r="D40" s="157">
        <v>1</v>
      </c>
    </row>
    <row r="41" spans="1:5" s="149" customFormat="1" ht="40.5" customHeight="1">
      <c r="A41" s="361" t="s">
        <v>213</v>
      </c>
      <c r="B41" s="362"/>
      <c r="C41" s="157"/>
      <c r="D41" s="157">
        <v>1</v>
      </c>
    </row>
    <row r="42" spans="1:5" s="149" customFormat="1" ht="43.5" customHeight="1">
      <c r="A42" s="361" t="s">
        <v>206</v>
      </c>
      <c r="B42" s="362"/>
      <c r="C42" s="157"/>
      <c r="D42" s="157">
        <v>1</v>
      </c>
    </row>
    <row r="43" spans="1:5" s="149" customFormat="1" ht="36.75" customHeight="1">
      <c r="A43" s="361" t="s">
        <v>204</v>
      </c>
      <c r="B43" s="362"/>
      <c r="C43" s="157"/>
      <c r="D43" s="157">
        <v>1</v>
      </c>
    </row>
    <row r="44" spans="1:5" s="149" customFormat="1" ht="17.25">
      <c r="A44" s="361" t="s">
        <v>205</v>
      </c>
      <c r="B44" s="362"/>
      <c r="C44" s="157"/>
      <c r="D44" s="157">
        <v>1</v>
      </c>
    </row>
    <row r="45" spans="1:5" s="149" customFormat="1" ht="17.25">
      <c r="A45" s="361" t="s">
        <v>207</v>
      </c>
      <c r="B45" s="362"/>
      <c r="C45" s="157"/>
      <c r="D45" s="157">
        <v>1</v>
      </c>
    </row>
    <row r="46" spans="1:5" s="149" customFormat="1" ht="17.25">
      <c r="A46" s="359" t="s">
        <v>20</v>
      </c>
      <c r="B46" s="359"/>
      <c r="C46" s="157">
        <f>'2'!G41</f>
        <v>103501.3</v>
      </c>
      <c r="D46" s="157">
        <f>'2'!H41</f>
        <v>222482.6</v>
      </c>
      <c r="E46" s="268"/>
    </row>
    <row r="47" spans="1:5" s="149" customFormat="1" ht="17.25">
      <c r="A47" s="266"/>
      <c r="B47" s="266"/>
      <c r="C47" s="267"/>
      <c r="D47" s="267"/>
    </row>
    <row r="49" spans="1:5" ht="80.25" customHeight="1">
      <c r="A49" s="220" t="s">
        <v>51</v>
      </c>
      <c r="B49" s="150">
        <v>1120</v>
      </c>
      <c r="C49" s="356" t="s">
        <v>27</v>
      </c>
      <c r="D49" s="397"/>
    </row>
    <row r="50" spans="1:5" ht="17.25">
      <c r="A50" s="220" t="s">
        <v>52</v>
      </c>
      <c r="B50" s="150">
        <v>31005</v>
      </c>
      <c r="C50" s="154" t="s">
        <v>53</v>
      </c>
      <c r="D50" s="219" t="s">
        <v>38</v>
      </c>
      <c r="E50" s="269"/>
    </row>
    <row r="51" spans="1:5" ht="69">
      <c r="A51" s="220" t="s">
        <v>54</v>
      </c>
      <c r="B51" s="272" t="s">
        <v>151</v>
      </c>
      <c r="C51" s="150"/>
      <c r="D51" s="219"/>
    </row>
    <row r="52" spans="1:5" ht="107.25" customHeight="1">
      <c r="A52" s="220" t="s">
        <v>55</v>
      </c>
      <c r="B52" s="287" t="s">
        <v>200</v>
      </c>
      <c r="C52" s="150"/>
      <c r="D52" s="219"/>
    </row>
    <row r="53" spans="1:5" ht="34.5">
      <c r="A53" s="220" t="s">
        <v>56</v>
      </c>
      <c r="B53" s="150" t="s">
        <v>109</v>
      </c>
      <c r="C53" s="150"/>
      <c r="D53" s="219"/>
    </row>
    <row r="54" spans="1:5" ht="51.75">
      <c r="A54" s="220" t="s">
        <v>57</v>
      </c>
      <c r="B54" s="251" t="s">
        <v>191</v>
      </c>
      <c r="C54" s="150"/>
      <c r="D54" s="219"/>
      <c r="E54" s="274"/>
    </row>
    <row r="55" spans="1:5" ht="17.25">
      <c r="A55" s="307" t="s">
        <v>19</v>
      </c>
      <c r="B55" s="307"/>
      <c r="C55" s="219"/>
      <c r="D55" s="219"/>
      <c r="E55" s="274"/>
    </row>
    <row r="56" spans="1:5" ht="64.5" customHeight="1">
      <c r="A56" s="361" t="s">
        <v>212</v>
      </c>
      <c r="B56" s="363"/>
      <c r="C56" s="218"/>
      <c r="D56" s="157">
        <v>50</v>
      </c>
    </row>
    <row r="57" spans="1:5" ht="17.25">
      <c r="A57" s="359" t="s">
        <v>20</v>
      </c>
      <c r="B57" s="359"/>
      <c r="C57" s="157">
        <f>'2'!G54</f>
        <v>15370.2</v>
      </c>
      <c r="D57" s="157">
        <f>'2'!H54</f>
        <v>15370.2</v>
      </c>
    </row>
    <row r="59" spans="1:5">
      <c r="D59" s="158" t="s">
        <v>195</v>
      </c>
    </row>
    <row r="61" spans="1:5" ht="17.25">
      <c r="A61" s="202"/>
      <c r="B61" s="203" t="s">
        <v>129</v>
      </c>
      <c r="C61" s="203"/>
    </row>
    <row r="62" spans="1:5" ht="17.25">
      <c r="A62" s="202"/>
      <c r="B62" s="203"/>
      <c r="C62" s="203"/>
      <c r="D62" s="203"/>
    </row>
    <row r="63" spans="1:5" ht="17.25" customHeight="1">
      <c r="A63" s="355" t="s">
        <v>137</v>
      </c>
      <c r="B63" s="355"/>
      <c r="C63" s="355"/>
      <c r="D63" s="355"/>
    </row>
    <row r="64" spans="1:5" ht="17.25">
      <c r="A64" s="202"/>
      <c r="B64" s="202"/>
      <c r="C64" s="202"/>
      <c r="D64" s="202"/>
    </row>
    <row r="65" spans="1:4" ht="17.25">
      <c r="A65" s="204" t="s">
        <v>48</v>
      </c>
      <c r="B65" s="205" t="s">
        <v>49</v>
      </c>
      <c r="C65" s="206"/>
      <c r="D65" s="206"/>
    </row>
    <row r="66" spans="1:4" ht="17.25">
      <c r="A66" s="207">
        <v>1139</v>
      </c>
      <c r="B66" s="280" t="s">
        <v>138</v>
      </c>
      <c r="C66" s="208"/>
      <c r="D66" s="208"/>
    </row>
    <row r="67" spans="1:4" ht="17.25">
      <c r="A67" s="202"/>
      <c r="B67" s="202"/>
      <c r="C67" s="202"/>
      <c r="D67" s="202"/>
    </row>
    <row r="68" spans="1:4" ht="17.25">
      <c r="A68" s="209" t="s">
        <v>139</v>
      </c>
      <c r="B68" s="210"/>
      <c r="C68" s="210"/>
      <c r="D68" s="210"/>
    </row>
    <row r="69" spans="1:4" ht="17.25">
      <c r="A69" s="211"/>
      <c r="B69" s="202"/>
      <c r="C69" s="202"/>
      <c r="D69" s="202"/>
    </row>
    <row r="70" spans="1:4" ht="86.25" customHeight="1">
      <c r="A70" s="207" t="s">
        <v>51</v>
      </c>
      <c r="B70" s="212">
        <v>1139</v>
      </c>
      <c r="C70" s="356" t="s">
        <v>27</v>
      </c>
      <c r="D70" s="397"/>
    </row>
    <row r="71" spans="1:4" ht="17.25">
      <c r="A71" s="207" t="s">
        <v>52</v>
      </c>
      <c r="B71" s="212" t="s">
        <v>140</v>
      </c>
      <c r="C71" s="213" t="s">
        <v>45</v>
      </c>
      <c r="D71" s="213" t="s">
        <v>46</v>
      </c>
    </row>
    <row r="72" spans="1:4" ht="17.25">
      <c r="A72" s="207" t="s">
        <v>54</v>
      </c>
      <c r="B72" s="212" t="s">
        <v>138</v>
      </c>
      <c r="C72" s="207"/>
      <c r="D72" s="207"/>
    </row>
    <row r="73" spans="1:4" ht="86.25">
      <c r="A73" s="207" t="s">
        <v>55</v>
      </c>
      <c r="B73" s="212" t="s">
        <v>141</v>
      </c>
      <c r="C73" s="207"/>
      <c r="D73" s="207"/>
    </row>
    <row r="74" spans="1:4" ht="17.25">
      <c r="A74" s="207" t="s">
        <v>56</v>
      </c>
      <c r="B74" s="212" t="s">
        <v>142</v>
      </c>
      <c r="C74" s="207"/>
      <c r="D74" s="207"/>
    </row>
    <row r="75" spans="1:4" ht="17.25">
      <c r="A75" s="353" t="s">
        <v>19</v>
      </c>
      <c r="B75" s="353"/>
      <c r="C75" s="214"/>
      <c r="D75" s="214"/>
    </row>
    <row r="76" spans="1:4" ht="17.25">
      <c r="A76" s="354" t="s">
        <v>20</v>
      </c>
      <c r="B76" s="354"/>
      <c r="C76" s="215">
        <f>+'2'!G69</f>
        <v>118871.5</v>
      </c>
      <c r="D76" s="215">
        <f>+'2'!H69</f>
        <v>237852.79999999999</v>
      </c>
    </row>
    <row r="78" spans="1:4" ht="86.25" customHeight="1">
      <c r="A78" s="207" t="s">
        <v>51</v>
      </c>
      <c r="B78" s="212">
        <v>1139</v>
      </c>
      <c r="C78" s="356" t="s">
        <v>143</v>
      </c>
      <c r="D78" s="397"/>
    </row>
    <row r="79" spans="1:4" ht="17.25">
      <c r="A79" s="207" t="s">
        <v>52</v>
      </c>
      <c r="B79" s="212" t="s">
        <v>140</v>
      </c>
      <c r="C79" s="213" t="s">
        <v>45</v>
      </c>
      <c r="D79" s="213" t="s">
        <v>46</v>
      </c>
    </row>
    <row r="80" spans="1:4" ht="17.25">
      <c r="A80" s="207" t="s">
        <v>54</v>
      </c>
      <c r="B80" s="212" t="s">
        <v>138</v>
      </c>
      <c r="C80" s="207"/>
      <c r="D80" s="207"/>
    </row>
    <row r="81" spans="1:4" ht="86.25">
      <c r="A81" s="207" t="s">
        <v>55</v>
      </c>
      <c r="B81" s="212" t="s">
        <v>141</v>
      </c>
      <c r="C81" s="207"/>
      <c r="D81" s="207"/>
    </row>
    <row r="82" spans="1:4" ht="17.25">
      <c r="A82" s="207" t="s">
        <v>56</v>
      </c>
      <c r="B82" s="207" t="s">
        <v>142</v>
      </c>
      <c r="C82" s="207"/>
      <c r="D82" s="207"/>
    </row>
    <row r="83" spans="1:4" ht="17.25">
      <c r="A83" s="353" t="s">
        <v>19</v>
      </c>
      <c r="B83" s="353"/>
      <c r="C83" s="214"/>
      <c r="D83" s="214"/>
    </row>
    <row r="84" spans="1:4" ht="17.25">
      <c r="A84" s="354" t="s">
        <v>20</v>
      </c>
      <c r="B84" s="354"/>
      <c r="C84" s="215">
        <f>+'2'!G78</f>
        <v>-118871.5</v>
      </c>
      <c r="D84" s="215">
        <f>+'2'!H78</f>
        <v>-237852.79999999999</v>
      </c>
    </row>
  </sheetData>
  <mergeCells count="28">
    <mergeCell ref="C49:D49"/>
    <mergeCell ref="A55:B55"/>
    <mergeCell ref="A56:B56"/>
    <mergeCell ref="A57:B57"/>
    <mergeCell ref="A10:D10"/>
    <mergeCell ref="C18:D18"/>
    <mergeCell ref="C33:D33"/>
    <mergeCell ref="C4:D4"/>
    <mergeCell ref="A8:D8"/>
    <mergeCell ref="A46:B46"/>
    <mergeCell ref="A17:B17"/>
    <mergeCell ref="A24:B24"/>
    <mergeCell ref="A25:B25"/>
    <mergeCell ref="A39:B39"/>
    <mergeCell ref="A40:B40"/>
    <mergeCell ref="A41:B41"/>
    <mergeCell ref="A43:B43"/>
    <mergeCell ref="A44:B44"/>
    <mergeCell ref="A45:B45"/>
    <mergeCell ref="A42:B42"/>
    <mergeCell ref="A32:B32"/>
    <mergeCell ref="A83:B83"/>
    <mergeCell ref="A84:B84"/>
    <mergeCell ref="A63:D63"/>
    <mergeCell ref="A75:B75"/>
    <mergeCell ref="A76:B76"/>
    <mergeCell ref="C70:D70"/>
    <mergeCell ref="C78:D78"/>
  </mergeCells>
  <pageMargins left="0.2" right="0" top="0.75" bottom="0.75" header="0.3" footer="0.3"/>
  <pageSetup paperSize="9" scale="7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2"/>
  <sheetViews>
    <sheetView topLeftCell="A79" zoomScaleNormal="100" zoomScaleSheetLayoutView="100" workbookViewId="0">
      <selection activeCell="C83" sqref="C83:D83"/>
    </sheetView>
  </sheetViews>
  <sheetFormatPr defaultColWidth="10.6640625" defaultRowHeight="13.5"/>
  <cols>
    <col min="1" max="1" width="48.83203125" style="1" customWidth="1"/>
    <col min="2" max="2" width="70.5" style="1" customWidth="1"/>
    <col min="3" max="3" width="18.33203125" style="1" customWidth="1"/>
    <col min="4" max="4" width="19.5" style="1" customWidth="1"/>
    <col min="5" max="5" width="10.6640625" style="1"/>
    <col min="6" max="6" width="15.1640625" style="1" bestFit="1" customWidth="1"/>
    <col min="7" max="7" width="20" style="1" customWidth="1"/>
    <col min="8" max="10" width="18.1640625" style="1" customWidth="1"/>
    <col min="11" max="16384" width="10.6640625" style="1"/>
  </cols>
  <sheetData>
    <row r="1" spans="1:4">
      <c r="C1" s="8"/>
      <c r="D1" s="9" t="s">
        <v>64</v>
      </c>
    </row>
    <row r="2" spans="1:4">
      <c r="C2" s="8"/>
      <c r="D2" s="47" t="s">
        <v>81</v>
      </c>
    </row>
    <row r="3" spans="1:4">
      <c r="C3" s="8"/>
      <c r="D3" s="47" t="s">
        <v>5</v>
      </c>
    </row>
    <row r="4" spans="1:4">
      <c r="C4" s="8"/>
      <c r="D4" s="47"/>
    </row>
    <row r="5" spans="1:4">
      <c r="C5" s="8"/>
      <c r="D5" s="47"/>
    </row>
    <row r="6" spans="1:4" ht="42" customHeight="1">
      <c r="A6" s="358" t="s">
        <v>192</v>
      </c>
      <c r="B6" s="358"/>
      <c r="C6" s="358"/>
      <c r="D6" s="358"/>
    </row>
    <row r="7" spans="1:4" ht="20.25" customHeight="1">
      <c r="A7" s="177"/>
      <c r="B7" s="177"/>
      <c r="C7" s="177"/>
      <c r="D7" s="177"/>
    </row>
    <row r="8" spans="1:4" ht="12.75" customHeight="1">
      <c r="A8" s="2"/>
      <c r="B8" s="2"/>
      <c r="C8" s="2"/>
      <c r="D8" s="2"/>
    </row>
    <row r="9" spans="1:4" s="2" customFormat="1" ht="17.25">
      <c r="A9" s="123"/>
      <c r="B9" s="123"/>
      <c r="C9" s="158" t="s">
        <v>111</v>
      </c>
      <c r="D9" s="123"/>
    </row>
    <row r="10" spans="1:4" s="2" customFormat="1" ht="17.25">
      <c r="A10" s="365" t="s">
        <v>112</v>
      </c>
      <c r="B10" s="365"/>
      <c r="C10" s="365"/>
      <c r="D10" s="365"/>
    </row>
    <row r="11" spans="1:4" s="2" customFormat="1" ht="17.25">
      <c r="A11" s="84"/>
      <c r="B11" s="84"/>
      <c r="C11" s="84"/>
      <c r="D11" s="84"/>
    </row>
    <row r="12" spans="1:4" s="2" customFormat="1" ht="17.25">
      <c r="A12" s="85" t="s">
        <v>113</v>
      </c>
      <c r="B12" s="84"/>
      <c r="C12" s="84"/>
      <c r="D12" s="84"/>
    </row>
    <row r="13" spans="1:4" s="2" customFormat="1" ht="17.25">
      <c r="A13" s="1"/>
      <c r="B13" s="1"/>
      <c r="C13" s="1"/>
      <c r="D13" s="1"/>
    </row>
    <row r="14" spans="1:4" s="2" customFormat="1" ht="17.25">
      <c r="A14" s="1"/>
      <c r="B14" s="1"/>
      <c r="C14" s="1"/>
      <c r="D14" s="1"/>
    </row>
    <row r="15" spans="1:4" ht="17.25">
      <c r="A15" s="147" t="s">
        <v>48</v>
      </c>
      <c r="B15" s="148" t="s">
        <v>49</v>
      </c>
      <c r="C15" s="149"/>
      <c r="D15" s="149"/>
    </row>
    <row r="16" spans="1:4" ht="51.75">
      <c r="A16" s="150" t="s">
        <v>104</v>
      </c>
      <c r="B16" s="151" t="s">
        <v>105</v>
      </c>
      <c r="C16" s="149"/>
      <c r="D16" s="149"/>
    </row>
    <row r="17" spans="1:4" ht="17.25">
      <c r="A17" s="152"/>
      <c r="B17" s="152"/>
      <c r="C17" s="149"/>
      <c r="D17" s="149"/>
    </row>
    <row r="18" spans="1:4" ht="32.25" customHeight="1">
      <c r="A18" s="360" t="s">
        <v>50</v>
      </c>
      <c r="B18" s="360"/>
      <c r="C18" s="149"/>
      <c r="D18" s="149"/>
    </row>
    <row r="19" spans="1:4" ht="67.5" customHeight="1">
      <c r="A19" s="273" t="s">
        <v>51</v>
      </c>
      <c r="B19" s="150" t="s">
        <v>104</v>
      </c>
      <c r="C19" s="400" t="s">
        <v>88</v>
      </c>
      <c r="D19" s="401"/>
    </row>
    <row r="20" spans="1:4" ht="17.25">
      <c r="A20" s="153" t="s">
        <v>52</v>
      </c>
      <c r="B20" s="150" t="s">
        <v>106</v>
      </c>
      <c r="C20" s="154" t="s">
        <v>53</v>
      </c>
      <c r="D20" s="155" t="s">
        <v>38</v>
      </c>
    </row>
    <row r="21" spans="1:4" ht="39.75" customHeight="1">
      <c r="A21" s="153" t="s">
        <v>54</v>
      </c>
      <c r="B21" s="150" t="s">
        <v>107</v>
      </c>
      <c r="C21" s="150"/>
      <c r="D21" s="155"/>
    </row>
    <row r="22" spans="1:4" ht="56.25" customHeight="1">
      <c r="A22" s="153" t="s">
        <v>55</v>
      </c>
      <c r="B22" s="150" t="s">
        <v>108</v>
      </c>
      <c r="C22" s="150"/>
      <c r="D22" s="155"/>
    </row>
    <row r="23" spans="1:4" ht="38.25" customHeight="1">
      <c r="A23" s="153" t="s">
        <v>56</v>
      </c>
      <c r="B23" s="150" t="s">
        <v>109</v>
      </c>
      <c r="C23" s="150"/>
      <c r="D23" s="155"/>
    </row>
    <row r="24" spans="1:4" ht="17.25" customHeight="1">
      <c r="A24" s="153" t="s">
        <v>57</v>
      </c>
      <c r="B24" s="150" t="s">
        <v>110</v>
      </c>
      <c r="C24" s="150"/>
      <c r="D24" s="155"/>
    </row>
    <row r="25" spans="1:4" s="2" customFormat="1" ht="17.25">
      <c r="A25" s="307" t="s">
        <v>19</v>
      </c>
      <c r="B25" s="307"/>
      <c r="C25" s="155"/>
      <c r="D25" s="155"/>
    </row>
    <row r="26" spans="1:4" ht="17.25" customHeight="1">
      <c r="A26" s="359" t="s">
        <v>20</v>
      </c>
      <c r="B26" s="359"/>
      <c r="C26" s="157">
        <f>+'2'!G22</f>
        <v>-118871.5</v>
      </c>
      <c r="D26" s="157">
        <f>+'2'!H22</f>
        <v>-237852.79999999999</v>
      </c>
    </row>
    <row r="27" spans="1:4" ht="16.5" customHeight="1">
      <c r="A27" s="266"/>
      <c r="B27" s="266"/>
      <c r="C27" s="267"/>
      <c r="D27" s="267"/>
    </row>
    <row r="28" spans="1:4" ht="16.5" customHeight="1">
      <c r="A28" s="266"/>
      <c r="B28" s="266"/>
      <c r="C28" s="158" t="s">
        <v>193</v>
      </c>
      <c r="D28" s="267"/>
    </row>
    <row r="29" spans="1:4" ht="16.5" customHeight="1">
      <c r="A29" s="266"/>
      <c r="B29" s="266"/>
      <c r="C29" s="158"/>
      <c r="D29" s="267"/>
    </row>
    <row r="30" spans="1:4" ht="16.5" customHeight="1">
      <c r="A30" s="366" t="s">
        <v>217</v>
      </c>
      <c r="B30" s="366"/>
      <c r="C30" s="366"/>
      <c r="D30" s="366"/>
    </row>
    <row r="31" spans="1:4" ht="16.5" customHeight="1">
      <c r="A31" s="298"/>
      <c r="B31" s="298"/>
      <c r="C31" s="298"/>
      <c r="D31" s="298"/>
    </row>
    <row r="32" spans="1:4" s="2" customFormat="1" ht="17.25">
      <c r="A32" s="85" t="s">
        <v>113</v>
      </c>
      <c r="B32" s="84"/>
      <c r="C32" s="84"/>
      <c r="D32" s="84"/>
    </row>
    <row r="33" spans="1:8" s="149" customFormat="1" ht="12.75" customHeight="1">
      <c r="A33" s="1"/>
      <c r="B33" s="1"/>
      <c r="C33" s="158"/>
      <c r="D33" s="1"/>
    </row>
    <row r="34" spans="1:8" s="84" customFormat="1" ht="17.25">
      <c r="A34" s="147" t="s">
        <v>48</v>
      </c>
      <c r="B34" s="148" t="s">
        <v>49</v>
      </c>
      <c r="C34" s="1"/>
      <c r="D34" s="1"/>
      <c r="E34" s="159"/>
      <c r="F34" s="159"/>
      <c r="G34" s="159"/>
    </row>
    <row r="35" spans="1:8" s="84" customFormat="1" ht="17.25">
      <c r="A35" s="150">
        <v>1120</v>
      </c>
      <c r="B35" s="242" t="s">
        <v>148</v>
      </c>
      <c r="C35" s="1"/>
      <c r="D35" s="1"/>
    </row>
    <row r="36" spans="1:8" s="84" customFormat="1" ht="17.25">
      <c r="A36" s="296"/>
      <c r="B36" s="297"/>
      <c r="C36" s="1"/>
      <c r="D36" s="1"/>
    </row>
    <row r="37" spans="1:8" ht="17.25">
      <c r="A37" s="360" t="s">
        <v>50</v>
      </c>
      <c r="B37" s="360"/>
      <c r="C37" s="149"/>
      <c r="D37" s="149"/>
    </row>
    <row r="38" spans="1:8" s="149" customFormat="1" ht="72" customHeight="1">
      <c r="A38" s="293" t="s">
        <v>51</v>
      </c>
      <c r="B38" s="150">
        <v>1120</v>
      </c>
      <c r="C38" s="400" t="s">
        <v>27</v>
      </c>
      <c r="D38" s="401"/>
    </row>
    <row r="39" spans="1:8" ht="17.25">
      <c r="A39" s="220" t="s">
        <v>52</v>
      </c>
      <c r="B39" s="150">
        <v>31004</v>
      </c>
      <c r="C39" s="154" t="s">
        <v>53</v>
      </c>
      <c r="D39" s="219" t="s">
        <v>38</v>
      </c>
    </row>
    <row r="40" spans="1:8" s="149" customFormat="1" ht="34.5">
      <c r="A40" s="220" t="s">
        <v>54</v>
      </c>
      <c r="B40" s="271" t="s">
        <v>152</v>
      </c>
      <c r="C40" s="150"/>
      <c r="D40" s="219"/>
    </row>
    <row r="41" spans="1:8" s="149" customFormat="1" ht="89.25" customHeight="1">
      <c r="A41" s="220" t="s">
        <v>55</v>
      </c>
      <c r="B41" s="287" t="s">
        <v>158</v>
      </c>
      <c r="C41" s="150"/>
      <c r="D41" s="219"/>
      <c r="H41" s="149">
        <v>1</v>
      </c>
    </row>
    <row r="42" spans="1:8" s="149" customFormat="1" ht="34.5">
      <c r="A42" s="220" t="s">
        <v>56</v>
      </c>
      <c r="B42" s="150" t="s">
        <v>109</v>
      </c>
      <c r="C42" s="150"/>
      <c r="D42" s="219"/>
    </row>
    <row r="43" spans="1:8" s="149" customFormat="1" ht="51.75">
      <c r="A43" s="220" t="s">
        <v>57</v>
      </c>
      <c r="B43" s="251" t="s">
        <v>191</v>
      </c>
      <c r="C43" s="150"/>
      <c r="D43" s="219"/>
    </row>
    <row r="44" spans="1:8" s="149" customFormat="1" ht="17.25">
      <c r="A44" s="307" t="s">
        <v>19</v>
      </c>
      <c r="B44" s="307"/>
      <c r="C44" s="219"/>
      <c r="D44" s="219"/>
    </row>
    <row r="45" spans="1:8" s="149" customFormat="1" ht="46.5" customHeight="1">
      <c r="A45" s="361" t="s">
        <v>203</v>
      </c>
      <c r="B45" s="362"/>
      <c r="C45" s="157"/>
      <c r="D45" s="157">
        <v>1</v>
      </c>
    </row>
    <row r="46" spans="1:8" s="149" customFormat="1" ht="40.5" customHeight="1">
      <c r="A46" s="361" t="s">
        <v>213</v>
      </c>
      <c r="B46" s="362"/>
      <c r="C46" s="157"/>
      <c r="D46" s="157">
        <v>1</v>
      </c>
    </row>
    <row r="47" spans="1:8" s="149" customFormat="1" ht="32.25" customHeight="1">
      <c r="A47" s="361" t="s">
        <v>206</v>
      </c>
      <c r="B47" s="362"/>
      <c r="C47" s="157"/>
      <c r="D47" s="157">
        <v>1</v>
      </c>
    </row>
    <row r="48" spans="1:8" s="149" customFormat="1" ht="36.75" customHeight="1">
      <c r="A48" s="361" t="s">
        <v>204</v>
      </c>
      <c r="B48" s="362"/>
      <c r="C48" s="157"/>
      <c r="D48" s="157">
        <v>1</v>
      </c>
    </row>
    <row r="49" spans="1:4" s="149" customFormat="1" ht="17.25">
      <c r="A49" s="361" t="s">
        <v>205</v>
      </c>
      <c r="B49" s="362"/>
      <c r="C49" s="157"/>
      <c r="D49" s="157">
        <v>1</v>
      </c>
    </row>
    <row r="50" spans="1:4" s="149" customFormat="1" ht="17.25">
      <c r="A50" s="361" t="s">
        <v>207</v>
      </c>
      <c r="B50" s="362"/>
      <c r="C50" s="157"/>
      <c r="D50" s="157">
        <v>1</v>
      </c>
    </row>
    <row r="51" spans="1:4" s="149" customFormat="1" ht="17.25">
      <c r="A51" s="359" t="s">
        <v>20</v>
      </c>
      <c r="B51" s="359"/>
      <c r="C51" s="157">
        <f>'2'!G41</f>
        <v>103501.3</v>
      </c>
      <c r="D51" s="157">
        <f>'2'!H41</f>
        <v>222482.6</v>
      </c>
    </row>
    <row r="52" spans="1:4" s="149" customFormat="1">
      <c r="A52" s="1"/>
      <c r="B52" s="1"/>
      <c r="C52" s="1"/>
      <c r="D52" s="1"/>
    </row>
    <row r="53" spans="1:4" s="149" customFormat="1">
      <c r="A53" s="1"/>
      <c r="B53" s="1"/>
      <c r="C53" s="1"/>
      <c r="D53" s="1"/>
    </row>
    <row r="54" spans="1:4" ht="87.75" customHeight="1">
      <c r="A54" s="293" t="s">
        <v>51</v>
      </c>
      <c r="B54" s="150">
        <v>1120</v>
      </c>
      <c r="C54" s="400" t="s">
        <v>27</v>
      </c>
      <c r="D54" s="401"/>
    </row>
    <row r="55" spans="1:4" ht="17.25">
      <c r="A55" s="220" t="s">
        <v>52</v>
      </c>
      <c r="B55" s="150">
        <v>31005</v>
      </c>
      <c r="C55" s="154" t="s">
        <v>53</v>
      </c>
      <c r="D55" s="219" t="s">
        <v>38</v>
      </c>
    </row>
    <row r="56" spans="1:4" ht="56.25" customHeight="1">
      <c r="A56" s="220" t="s">
        <v>54</v>
      </c>
      <c r="B56" s="272" t="s">
        <v>151</v>
      </c>
      <c r="C56" s="150"/>
      <c r="D56" s="219"/>
    </row>
    <row r="57" spans="1:4" ht="109.5" customHeight="1">
      <c r="A57" s="220" t="s">
        <v>55</v>
      </c>
      <c r="B57" s="287" t="s">
        <v>159</v>
      </c>
      <c r="C57" s="150"/>
      <c r="D57" s="219"/>
    </row>
    <row r="58" spans="1:4" ht="34.5">
      <c r="A58" s="220" t="s">
        <v>56</v>
      </c>
      <c r="B58" s="150" t="s">
        <v>109</v>
      </c>
      <c r="C58" s="150"/>
      <c r="D58" s="219"/>
    </row>
    <row r="59" spans="1:4" ht="51.75">
      <c r="A59" s="220" t="s">
        <v>57</v>
      </c>
      <c r="B59" s="251" t="s">
        <v>191</v>
      </c>
      <c r="C59" s="150"/>
      <c r="D59" s="219"/>
    </row>
    <row r="60" spans="1:4" ht="17.25">
      <c r="A60" s="307" t="s">
        <v>19</v>
      </c>
      <c r="B60" s="307"/>
      <c r="C60" s="219"/>
      <c r="D60" s="219"/>
    </row>
    <row r="61" spans="1:4" ht="50.25" customHeight="1">
      <c r="A61" s="361" t="s">
        <v>212</v>
      </c>
      <c r="B61" s="363"/>
      <c r="C61" s="218"/>
      <c r="D61" s="157">
        <v>50</v>
      </c>
    </row>
    <row r="62" spans="1:4" ht="35.25" customHeight="1">
      <c r="A62" s="359" t="s">
        <v>20</v>
      </c>
      <c r="B62" s="359"/>
      <c r="C62" s="157">
        <f>'2'!G58</f>
        <v>15370.2</v>
      </c>
      <c r="D62" s="157">
        <f>'2'!H58</f>
        <v>15370.2</v>
      </c>
    </row>
    <row r="65" spans="1:4">
      <c r="A65" s="149"/>
      <c r="B65" s="149"/>
      <c r="C65" s="149" t="s">
        <v>145</v>
      </c>
      <c r="D65" s="149"/>
    </row>
    <row r="66" spans="1:4" ht="17.25">
      <c r="A66" s="202"/>
      <c r="B66" s="270" t="s">
        <v>129</v>
      </c>
      <c r="C66" s="203"/>
      <c r="D66" s="203"/>
    </row>
    <row r="67" spans="1:4" ht="17.25">
      <c r="A67" s="202"/>
      <c r="B67" s="203"/>
      <c r="C67" s="203"/>
      <c r="D67" s="203"/>
    </row>
    <row r="68" spans="1:4" ht="17.25">
      <c r="A68" s="85" t="s">
        <v>113</v>
      </c>
      <c r="B68" s="84"/>
      <c r="C68" s="84"/>
      <c r="D68" s="84"/>
    </row>
    <row r="69" spans="1:4" ht="17.25">
      <c r="A69" s="202"/>
      <c r="B69" s="202"/>
      <c r="C69" s="202"/>
      <c r="D69" s="202"/>
    </row>
    <row r="70" spans="1:4" ht="17.25">
      <c r="A70" s="204" t="s">
        <v>48</v>
      </c>
      <c r="B70" s="205" t="s">
        <v>49</v>
      </c>
      <c r="C70" s="206"/>
      <c r="D70" s="206"/>
    </row>
    <row r="71" spans="1:4" ht="17.25" customHeight="1">
      <c r="A71" s="207">
        <v>1139</v>
      </c>
      <c r="B71" s="280" t="s">
        <v>138</v>
      </c>
      <c r="C71" s="208"/>
      <c r="D71" s="208"/>
    </row>
    <row r="72" spans="1:4" ht="17.25">
      <c r="A72" s="202"/>
      <c r="B72" s="202"/>
      <c r="C72" s="202"/>
      <c r="D72" s="202"/>
    </row>
    <row r="73" spans="1:4" ht="17.25">
      <c r="A73" s="209" t="s">
        <v>139</v>
      </c>
      <c r="B73" s="210"/>
      <c r="C73" s="210"/>
      <c r="D73" s="210"/>
    </row>
    <row r="74" spans="1:4" ht="28.5" customHeight="1">
      <c r="A74" s="211"/>
      <c r="B74" s="202"/>
      <c r="C74" s="202"/>
      <c r="D74" s="202"/>
    </row>
    <row r="75" spans="1:4" ht="69.75" customHeight="1">
      <c r="A75" s="207" t="s">
        <v>51</v>
      </c>
      <c r="B75" s="212">
        <v>1139</v>
      </c>
      <c r="C75" s="356" t="s">
        <v>27</v>
      </c>
      <c r="D75" s="397"/>
    </row>
    <row r="76" spans="1:4" ht="17.25">
      <c r="A76" s="207" t="s">
        <v>52</v>
      </c>
      <c r="B76" s="212" t="s">
        <v>140</v>
      </c>
      <c r="C76" s="213" t="s">
        <v>45</v>
      </c>
      <c r="D76" s="213" t="s">
        <v>46</v>
      </c>
    </row>
    <row r="77" spans="1:4" ht="17.25">
      <c r="A77" s="207" t="s">
        <v>54</v>
      </c>
      <c r="B77" s="212" t="s">
        <v>138</v>
      </c>
      <c r="C77" s="207"/>
      <c r="D77" s="207"/>
    </row>
    <row r="78" spans="1:4" ht="86.25">
      <c r="A78" s="207" t="s">
        <v>55</v>
      </c>
      <c r="B78" s="212" t="s">
        <v>141</v>
      </c>
      <c r="C78" s="207"/>
      <c r="D78" s="207"/>
    </row>
    <row r="79" spans="1:4" ht="17.25">
      <c r="A79" s="207" t="s">
        <v>56</v>
      </c>
      <c r="B79" s="207" t="s">
        <v>142</v>
      </c>
      <c r="C79" s="207"/>
      <c r="D79" s="207"/>
    </row>
    <row r="80" spans="1:4" ht="17.25">
      <c r="A80" s="353" t="s">
        <v>19</v>
      </c>
      <c r="B80" s="353"/>
      <c r="C80" s="214"/>
      <c r="D80" s="214"/>
    </row>
    <row r="81" spans="1:4" ht="27" customHeight="1">
      <c r="A81" s="354" t="s">
        <v>20</v>
      </c>
      <c r="B81" s="354"/>
      <c r="C81" s="215">
        <f>+'2'!G69</f>
        <v>118871.5</v>
      </c>
      <c r="D81" s="215">
        <f>+'2'!H69</f>
        <v>237852.79999999999</v>
      </c>
    </row>
    <row r="82" spans="1:4" s="149" customFormat="1" ht="21" customHeight="1">
      <c r="A82" s="1"/>
      <c r="B82" s="1"/>
      <c r="C82" s="1"/>
      <c r="D82" s="1"/>
    </row>
    <row r="83" spans="1:4" s="149" customFormat="1" ht="84" customHeight="1">
      <c r="A83" s="207" t="s">
        <v>51</v>
      </c>
      <c r="B83" s="212">
        <v>1139</v>
      </c>
      <c r="C83" s="356" t="s">
        <v>143</v>
      </c>
      <c r="D83" s="397"/>
    </row>
    <row r="84" spans="1:4" ht="17.25" hidden="1">
      <c r="A84" s="207" t="s">
        <v>52</v>
      </c>
      <c r="B84" s="212" t="s">
        <v>140</v>
      </c>
      <c r="C84" s="213" t="s">
        <v>45</v>
      </c>
      <c r="D84" s="213" t="s">
        <v>46</v>
      </c>
    </row>
    <row r="85" spans="1:4" ht="20.25" customHeight="1">
      <c r="A85" s="207" t="s">
        <v>54</v>
      </c>
      <c r="B85" s="212" t="s">
        <v>138</v>
      </c>
      <c r="C85" s="207"/>
      <c r="D85" s="207"/>
    </row>
    <row r="86" spans="1:4" ht="86.25">
      <c r="A86" s="207" t="s">
        <v>55</v>
      </c>
      <c r="B86" s="212" t="s">
        <v>141</v>
      </c>
      <c r="C86" s="207"/>
      <c r="D86" s="207"/>
    </row>
    <row r="87" spans="1:4" s="84" customFormat="1" ht="17.25">
      <c r="A87" s="207" t="s">
        <v>56</v>
      </c>
      <c r="B87" s="207" t="s">
        <v>142</v>
      </c>
      <c r="C87" s="207"/>
      <c r="D87" s="207"/>
    </row>
    <row r="88" spans="1:4" ht="17.25">
      <c r="A88" s="353" t="s">
        <v>19</v>
      </c>
      <c r="B88" s="353"/>
      <c r="C88" s="214"/>
      <c r="D88" s="214"/>
    </row>
    <row r="89" spans="1:4" ht="19.5" customHeight="1">
      <c r="A89" s="354" t="s">
        <v>20</v>
      </c>
      <c r="B89" s="354"/>
      <c r="C89" s="215">
        <f>+'2'!G78</f>
        <v>-118871.5</v>
      </c>
      <c r="D89" s="215">
        <f>+'2'!H78</f>
        <v>-237852.79999999999</v>
      </c>
    </row>
    <row r="94" spans="1:4" ht="62.25" customHeight="1"/>
    <row r="102" ht="86.25" customHeight="1"/>
  </sheetData>
  <mergeCells count="27">
    <mergeCell ref="C38:D38"/>
    <mergeCell ref="C54:D54"/>
    <mergeCell ref="C75:D75"/>
    <mergeCell ref="C83:D83"/>
    <mergeCell ref="A61:B61"/>
    <mergeCell ref="A62:B62"/>
    <mergeCell ref="A18:B18"/>
    <mergeCell ref="A44:B44"/>
    <mergeCell ref="A51:B51"/>
    <mergeCell ref="A26:B26"/>
    <mergeCell ref="A6:D6"/>
    <mergeCell ref="A25:B25"/>
    <mergeCell ref="A10:D10"/>
    <mergeCell ref="A60:B60"/>
    <mergeCell ref="A45:B45"/>
    <mergeCell ref="A46:B46"/>
    <mergeCell ref="A47:B47"/>
    <mergeCell ref="A48:B48"/>
    <mergeCell ref="A49:B49"/>
    <mergeCell ref="A50:B50"/>
    <mergeCell ref="A30:D30"/>
    <mergeCell ref="A37:B37"/>
    <mergeCell ref="C19:D19"/>
    <mergeCell ref="A89:B89"/>
    <mergeCell ref="A80:B80"/>
    <mergeCell ref="A81:B81"/>
    <mergeCell ref="A88:B88"/>
  </mergeCells>
  <pageMargins left="0.393700787" right="0" top="0.47244094488188998" bottom="0.511811023622047" header="0.31496062992126" footer="0.31496062992126"/>
  <pageSetup paperSize="9" scale="78" firstPageNumber="1233" orientation="portrait" horizontalDpi="4294967294" verticalDpi="4294967294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3"/>
  <sheetViews>
    <sheetView workbookViewId="0">
      <selection activeCell="B19" sqref="B19"/>
    </sheetView>
  </sheetViews>
  <sheetFormatPr defaultRowHeight="13.5"/>
  <cols>
    <col min="1" max="1" width="21.33203125" style="39" customWidth="1"/>
    <col min="2" max="2" width="57.6640625" style="40" customWidth="1"/>
    <col min="3" max="3" width="13.1640625" style="41" customWidth="1"/>
    <col min="4" max="4" width="11" style="42" customWidth="1"/>
    <col min="5" max="5" width="29.5" style="42" customWidth="1"/>
    <col min="6" max="6" width="15" style="41" customWidth="1"/>
    <col min="7" max="7" width="27" style="41" customWidth="1"/>
    <col min="8" max="8" width="6.33203125" style="39" customWidth="1"/>
    <col min="9" max="9" width="6.5" style="39" customWidth="1"/>
    <col min="10" max="10" width="39.33203125" style="39" customWidth="1"/>
    <col min="11" max="11" width="15.33203125" style="39" bestFit="1" customWidth="1"/>
    <col min="12" max="12" width="11.83203125" style="39" customWidth="1"/>
    <col min="13" max="13" width="9.33203125" style="39" customWidth="1"/>
    <col min="14" max="14" width="11.5" style="39" customWidth="1"/>
    <col min="15" max="15" width="19.33203125" style="39" customWidth="1"/>
    <col min="16" max="16" width="9.33203125" style="39"/>
    <col min="17" max="18" width="10.5" style="39" bestFit="1" customWidth="1"/>
    <col min="19" max="19" width="11.6640625" style="39" bestFit="1" customWidth="1"/>
    <col min="20" max="21" width="9.33203125" style="39"/>
    <col min="22" max="22" width="12.6640625" style="39" bestFit="1" customWidth="1"/>
    <col min="23" max="16384" width="9.33203125" style="39"/>
  </cols>
  <sheetData>
    <row r="1" spans="1:10" ht="17.25">
      <c r="A1" s="43"/>
      <c r="B1" s="86"/>
      <c r="C1" s="87"/>
      <c r="D1" s="87"/>
      <c r="E1" s="388" t="s">
        <v>93</v>
      </c>
      <c r="F1" s="388"/>
      <c r="G1" s="388"/>
    </row>
    <row r="2" spans="1:10" ht="15.75" customHeight="1">
      <c r="A2" s="43"/>
      <c r="B2" s="88"/>
      <c r="C2" s="88"/>
      <c r="D2" s="88"/>
      <c r="E2" s="389" t="s">
        <v>85</v>
      </c>
      <c r="F2" s="389"/>
      <c r="G2" s="389"/>
    </row>
    <row r="3" spans="1:10" ht="15.75" customHeight="1">
      <c r="A3" s="43"/>
      <c r="B3" s="88"/>
      <c r="C3" s="88"/>
      <c r="D3" s="88"/>
      <c r="E3" s="389" t="s">
        <v>78</v>
      </c>
      <c r="F3" s="389"/>
      <c r="G3" s="389"/>
    </row>
    <row r="4" spans="1:10" ht="15.75" customHeight="1">
      <c r="A4" s="43"/>
      <c r="B4" s="86"/>
      <c r="C4" s="46"/>
      <c r="D4" s="45"/>
    </row>
    <row r="5" spans="1:10" ht="58.5" customHeight="1">
      <c r="A5" s="390" t="s">
        <v>123</v>
      </c>
      <c r="B5" s="390"/>
      <c r="C5" s="390"/>
      <c r="D5" s="390"/>
      <c r="E5" s="390"/>
      <c r="F5" s="390"/>
      <c r="G5" s="390"/>
    </row>
    <row r="6" spans="1:10" ht="18.75" customHeight="1">
      <c r="A6" s="43"/>
      <c r="B6" s="44"/>
      <c r="C6" s="45"/>
      <c r="D6" s="45"/>
      <c r="E6" s="45"/>
      <c r="F6" s="45"/>
      <c r="G6" s="46"/>
    </row>
    <row r="7" spans="1:10" ht="93" customHeight="1">
      <c r="A7" s="395" t="s">
        <v>71</v>
      </c>
      <c r="B7" s="391" t="s">
        <v>72</v>
      </c>
      <c r="C7" s="391" t="s">
        <v>73</v>
      </c>
      <c r="D7" s="391" t="s">
        <v>74</v>
      </c>
      <c r="E7" s="391" t="s">
        <v>75</v>
      </c>
      <c r="F7" s="393" t="s">
        <v>87</v>
      </c>
      <c r="G7" s="394"/>
    </row>
    <row r="8" spans="1:10" ht="55.5" customHeight="1">
      <c r="A8" s="396"/>
      <c r="B8" s="392"/>
      <c r="C8" s="392"/>
      <c r="D8" s="392"/>
      <c r="E8" s="392"/>
      <c r="F8" s="89" t="s">
        <v>76</v>
      </c>
      <c r="G8" s="89" t="s">
        <v>77</v>
      </c>
      <c r="J8" s="91"/>
    </row>
    <row r="9" spans="1:10" ht="18" customHeight="1">
      <c r="A9" s="90">
        <v>1</v>
      </c>
      <c r="B9" s="89">
        <v>2</v>
      </c>
      <c r="C9" s="89">
        <v>3</v>
      </c>
      <c r="D9" s="89">
        <v>4</v>
      </c>
      <c r="E9" s="89">
        <v>5</v>
      </c>
      <c r="F9" s="89">
        <v>6</v>
      </c>
      <c r="G9" s="89">
        <v>7</v>
      </c>
    </row>
    <row r="10" spans="1:10" ht="18" customHeight="1">
      <c r="A10" s="385" t="s">
        <v>160</v>
      </c>
      <c r="B10" s="386"/>
      <c r="C10" s="386"/>
      <c r="D10" s="386"/>
      <c r="E10" s="387"/>
      <c r="F10" s="108"/>
      <c r="G10" s="111">
        <f>G11</f>
        <v>237852.80000000002</v>
      </c>
    </row>
    <row r="11" spans="1:10" ht="18" customHeight="1">
      <c r="A11" s="116" t="s">
        <v>84</v>
      </c>
      <c r="B11" s="115" t="s">
        <v>161</v>
      </c>
      <c r="C11" s="115" t="s">
        <v>83</v>
      </c>
      <c r="D11" s="376" t="s">
        <v>162</v>
      </c>
      <c r="E11" s="377"/>
      <c r="F11" s="378"/>
      <c r="G11" s="172">
        <f>G12+G33</f>
        <v>237852.80000000002</v>
      </c>
      <c r="J11" s="91"/>
    </row>
    <row r="12" spans="1:10" s="43" customFormat="1" ht="48.75" customHeight="1">
      <c r="A12" s="275" t="s">
        <v>163</v>
      </c>
      <c r="B12" s="379" t="s">
        <v>164</v>
      </c>
      <c r="C12" s="380"/>
      <c r="D12" s="380"/>
      <c r="E12" s="381"/>
      <c r="F12" s="103"/>
      <c r="G12" s="261">
        <f>G13+G20</f>
        <v>222482.6</v>
      </c>
      <c r="J12" s="109"/>
    </row>
    <row r="13" spans="1:10" s="43" customFormat="1" ht="17.25">
      <c r="A13" s="104"/>
      <c r="B13" s="265" t="s">
        <v>165</v>
      </c>
      <c r="C13" s="105"/>
      <c r="D13" s="106"/>
      <c r="E13" s="103"/>
      <c r="F13" s="103"/>
      <c r="G13" s="172">
        <f>SUM(G14:G19)</f>
        <v>216780.7</v>
      </c>
    </row>
    <row r="14" spans="1:10" s="43" customFormat="1" ht="22.5" customHeight="1">
      <c r="A14" s="104" t="s">
        <v>218</v>
      </c>
      <c r="B14" s="259" t="s">
        <v>166</v>
      </c>
      <c r="C14" s="163" t="s">
        <v>169</v>
      </c>
      <c r="D14" s="165" t="s">
        <v>121</v>
      </c>
      <c r="E14" s="103">
        <v>10104800</v>
      </c>
      <c r="F14" s="103">
        <v>1</v>
      </c>
      <c r="G14" s="172">
        <f>E14*F14/1000</f>
        <v>10104.799999999999</v>
      </c>
    </row>
    <row r="15" spans="1:10" s="43" customFormat="1" ht="21" customHeight="1">
      <c r="A15" s="104" t="s">
        <v>219</v>
      </c>
      <c r="B15" s="259" t="s">
        <v>166</v>
      </c>
      <c r="C15" s="163" t="s">
        <v>169</v>
      </c>
      <c r="D15" s="165" t="s">
        <v>121</v>
      </c>
      <c r="E15" s="255">
        <v>13725600</v>
      </c>
      <c r="F15" s="103">
        <v>1</v>
      </c>
      <c r="G15" s="172">
        <f t="shared" ref="G15:G32" si="0">E15*F15/1000</f>
        <v>13725.6</v>
      </c>
    </row>
    <row r="16" spans="1:10" s="43" customFormat="1" ht="19.5" customHeight="1">
      <c r="A16" s="104" t="s">
        <v>220</v>
      </c>
      <c r="B16" s="259" t="s">
        <v>166</v>
      </c>
      <c r="C16" s="163" t="s">
        <v>169</v>
      </c>
      <c r="D16" s="165" t="s">
        <v>121</v>
      </c>
      <c r="E16" s="255">
        <v>62872800</v>
      </c>
      <c r="F16" s="103">
        <v>1</v>
      </c>
      <c r="G16" s="172">
        <f t="shared" si="0"/>
        <v>62872.800000000003</v>
      </c>
    </row>
    <row r="17" spans="1:7" s="43" customFormat="1" ht="20.25" customHeight="1">
      <c r="A17" s="104" t="s">
        <v>221</v>
      </c>
      <c r="B17" s="259" t="s">
        <v>166</v>
      </c>
      <c r="C17" s="163" t="s">
        <v>169</v>
      </c>
      <c r="D17" s="165" t="s">
        <v>121</v>
      </c>
      <c r="E17" s="255">
        <v>56562000</v>
      </c>
      <c r="F17" s="103">
        <v>1</v>
      </c>
      <c r="G17" s="172">
        <f t="shared" si="0"/>
        <v>56562</v>
      </c>
    </row>
    <row r="18" spans="1:7" s="43" customFormat="1" ht="22.5" customHeight="1">
      <c r="A18" s="104" t="s">
        <v>222</v>
      </c>
      <c r="B18" s="259" t="s">
        <v>166</v>
      </c>
      <c r="C18" s="163" t="s">
        <v>169</v>
      </c>
      <c r="D18" s="165" t="s">
        <v>121</v>
      </c>
      <c r="E18" s="255">
        <v>31998480</v>
      </c>
      <c r="F18" s="103">
        <v>1</v>
      </c>
      <c r="G18" s="172">
        <v>31998.5</v>
      </c>
    </row>
    <row r="19" spans="1:7" s="43" customFormat="1" ht="21" customHeight="1">
      <c r="A19" s="104" t="s">
        <v>223</v>
      </c>
      <c r="B19" s="259" t="s">
        <v>166</v>
      </c>
      <c r="C19" s="163" t="s">
        <v>169</v>
      </c>
      <c r="D19" s="165" t="s">
        <v>121</v>
      </c>
      <c r="E19" s="255">
        <v>41517000</v>
      </c>
      <c r="F19" s="103">
        <v>1</v>
      </c>
      <c r="G19" s="172">
        <f>E19*F19/1000</f>
        <v>41517</v>
      </c>
    </row>
    <row r="20" spans="1:7" s="43" customFormat="1" ht="21" customHeight="1">
      <c r="A20" s="257"/>
      <c r="B20" s="258" t="s">
        <v>170</v>
      </c>
      <c r="C20" s="253"/>
      <c r="D20" s="254"/>
      <c r="E20" s="255"/>
      <c r="F20" s="166"/>
      <c r="G20" s="261">
        <f>SUM(G21:G32)</f>
        <v>5701.9000000000005</v>
      </c>
    </row>
    <row r="21" spans="1:7" s="43" customFormat="1" ht="21" customHeight="1">
      <c r="A21" s="257" t="s">
        <v>171</v>
      </c>
      <c r="B21" s="260" t="s">
        <v>172</v>
      </c>
      <c r="C21" s="163" t="s">
        <v>169</v>
      </c>
      <c r="D21" s="165" t="s">
        <v>121</v>
      </c>
      <c r="E21" s="255">
        <v>80000</v>
      </c>
      <c r="F21" s="103">
        <v>1</v>
      </c>
      <c r="G21" s="172">
        <f t="shared" si="0"/>
        <v>80</v>
      </c>
    </row>
    <row r="22" spans="1:7" s="43" customFormat="1" ht="21" customHeight="1">
      <c r="A22" s="257" t="s">
        <v>173</v>
      </c>
      <c r="B22" s="260" t="s">
        <v>172</v>
      </c>
      <c r="C22" s="163" t="s">
        <v>169</v>
      </c>
      <c r="D22" s="165" t="s">
        <v>121</v>
      </c>
      <c r="E22" s="255">
        <v>270000</v>
      </c>
      <c r="F22" s="103">
        <v>1</v>
      </c>
      <c r="G22" s="172">
        <f t="shared" si="0"/>
        <v>270</v>
      </c>
    </row>
    <row r="23" spans="1:7" s="43" customFormat="1" ht="21" customHeight="1">
      <c r="A23" s="257" t="s">
        <v>174</v>
      </c>
      <c r="B23" s="260" t="s">
        <v>172</v>
      </c>
      <c r="C23" s="163" t="s">
        <v>169</v>
      </c>
      <c r="D23" s="165" t="s">
        <v>121</v>
      </c>
      <c r="E23" s="255">
        <v>1171300</v>
      </c>
      <c r="F23" s="103">
        <v>1</v>
      </c>
      <c r="G23" s="172">
        <f t="shared" si="0"/>
        <v>1171.3</v>
      </c>
    </row>
    <row r="24" spans="1:7" s="43" customFormat="1" ht="21" customHeight="1">
      <c r="A24" s="257" t="s">
        <v>175</v>
      </c>
      <c r="B24" s="260" t="s">
        <v>172</v>
      </c>
      <c r="C24" s="163" t="s">
        <v>169</v>
      </c>
      <c r="D24" s="165" t="s">
        <v>121</v>
      </c>
      <c r="E24" s="255">
        <v>1119000</v>
      </c>
      <c r="F24" s="103">
        <v>1</v>
      </c>
      <c r="G24" s="172">
        <f t="shared" si="0"/>
        <v>1119</v>
      </c>
    </row>
    <row r="25" spans="1:7" s="43" customFormat="1" ht="21" customHeight="1">
      <c r="A25" s="257" t="s">
        <v>176</v>
      </c>
      <c r="B25" s="260" t="s">
        <v>172</v>
      </c>
      <c r="C25" s="163" t="s">
        <v>169</v>
      </c>
      <c r="D25" s="165" t="s">
        <v>121</v>
      </c>
      <c r="E25" s="255">
        <v>710300</v>
      </c>
      <c r="F25" s="103">
        <v>1</v>
      </c>
      <c r="G25" s="172">
        <f t="shared" si="0"/>
        <v>710.3</v>
      </c>
    </row>
    <row r="26" spans="1:7" s="43" customFormat="1" ht="21" customHeight="1">
      <c r="A26" s="257" t="s">
        <v>177</v>
      </c>
      <c r="B26" s="260" t="s">
        <v>172</v>
      </c>
      <c r="C26" s="163" t="s">
        <v>169</v>
      </c>
      <c r="D26" s="165" t="s">
        <v>121</v>
      </c>
      <c r="E26" s="255">
        <v>816800</v>
      </c>
      <c r="F26" s="103">
        <v>1</v>
      </c>
      <c r="G26" s="172">
        <f t="shared" si="0"/>
        <v>816.8</v>
      </c>
    </row>
    <row r="27" spans="1:7" s="43" customFormat="1" ht="21" customHeight="1">
      <c r="A27" s="257" t="s">
        <v>178</v>
      </c>
      <c r="B27" s="260" t="s">
        <v>189</v>
      </c>
      <c r="C27" s="253" t="s">
        <v>184</v>
      </c>
      <c r="D27" s="165" t="s">
        <v>121</v>
      </c>
      <c r="E27" s="255">
        <v>149000</v>
      </c>
      <c r="F27" s="103">
        <v>1</v>
      </c>
      <c r="G27" s="172">
        <f t="shared" si="0"/>
        <v>149</v>
      </c>
    </row>
    <row r="28" spans="1:7" s="43" customFormat="1" ht="21" customHeight="1">
      <c r="A28" s="257" t="s">
        <v>179</v>
      </c>
      <c r="B28" s="260" t="s">
        <v>189</v>
      </c>
      <c r="C28" s="253" t="s">
        <v>184</v>
      </c>
      <c r="D28" s="165" t="s">
        <v>121</v>
      </c>
      <c r="E28" s="255">
        <v>112000</v>
      </c>
      <c r="F28" s="103">
        <v>1</v>
      </c>
      <c r="G28" s="172">
        <f t="shared" si="0"/>
        <v>112</v>
      </c>
    </row>
    <row r="29" spans="1:7" s="43" customFormat="1" ht="21" customHeight="1">
      <c r="A29" s="257" t="s">
        <v>180</v>
      </c>
      <c r="B29" s="260" t="s">
        <v>189</v>
      </c>
      <c r="C29" s="253" t="s">
        <v>184</v>
      </c>
      <c r="D29" s="165" t="s">
        <v>121</v>
      </c>
      <c r="E29" s="255">
        <v>390500</v>
      </c>
      <c r="F29" s="103">
        <v>1</v>
      </c>
      <c r="G29" s="172">
        <f t="shared" si="0"/>
        <v>390.5</v>
      </c>
    </row>
    <row r="30" spans="1:7" s="43" customFormat="1" ht="21" customHeight="1">
      <c r="A30" s="257" t="s">
        <v>181</v>
      </c>
      <c r="B30" s="260" t="s">
        <v>189</v>
      </c>
      <c r="C30" s="253" t="s">
        <v>184</v>
      </c>
      <c r="D30" s="165" t="s">
        <v>121</v>
      </c>
      <c r="E30" s="255">
        <v>373000</v>
      </c>
      <c r="F30" s="103">
        <v>1</v>
      </c>
      <c r="G30" s="172">
        <f t="shared" si="0"/>
        <v>373</v>
      </c>
    </row>
    <row r="31" spans="1:7" s="43" customFormat="1" ht="21" customHeight="1">
      <c r="A31" s="257" t="s">
        <v>182</v>
      </c>
      <c r="B31" s="260" t="s">
        <v>189</v>
      </c>
      <c r="C31" s="253" t="s">
        <v>184</v>
      </c>
      <c r="D31" s="165" t="s">
        <v>121</v>
      </c>
      <c r="E31" s="255">
        <v>237000</v>
      </c>
      <c r="F31" s="103">
        <v>1</v>
      </c>
      <c r="G31" s="172">
        <f t="shared" si="0"/>
        <v>237</v>
      </c>
    </row>
    <row r="32" spans="1:7" s="43" customFormat="1" ht="21" customHeight="1">
      <c r="A32" s="257" t="s">
        <v>183</v>
      </c>
      <c r="B32" s="260" t="s">
        <v>189</v>
      </c>
      <c r="C32" s="253" t="s">
        <v>184</v>
      </c>
      <c r="D32" s="165" t="s">
        <v>121</v>
      </c>
      <c r="E32" s="255">
        <v>273000</v>
      </c>
      <c r="F32" s="103">
        <v>1</v>
      </c>
      <c r="G32" s="172">
        <f t="shared" si="0"/>
        <v>273</v>
      </c>
    </row>
    <row r="33" spans="1:7" s="43" customFormat="1" ht="37.5" customHeight="1">
      <c r="A33" s="275" t="s">
        <v>167</v>
      </c>
      <c r="B33" s="382" t="s">
        <v>168</v>
      </c>
      <c r="C33" s="383"/>
      <c r="D33" s="383"/>
      <c r="E33" s="384"/>
      <c r="F33" s="103"/>
      <c r="G33" s="261">
        <f>G35+G36</f>
        <v>15370.2</v>
      </c>
    </row>
    <row r="34" spans="1:7" s="43" customFormat="1" ht="25.5" customHeight="1">
      <c r="A34" s="262"/>
      <c r="B34" s="265" t="s">
        <v>165</v>
      </c>
      <c r="C34" s="263"/>
      <c r="D34" s="263"/>
      <c r="E34" s="264"/>
      <c r="F34" s="166"/>
      <c r="G34" s="256"/>
    </row>
    <row r="35" spans="1:7" s="43" customFormat="1" ht="29.25" customHeight="1">
      <c r="A35" s="104" t="s">
        <v>185</v>
      </c>
      <c r="B35" s="259" t="s">
        <v>166</v>
      </c>
      <c r="C35" s="163" t="s">
        <v>186</v>
      </c>
      <c r="D35" s="165" t="s">
        <v>121</v>
      </c>
      <c r="E35" s="166">
        <v>14862216</v>
      </c>
      <c r="F35" s="103">
        <v>1</v>
      </c>
      <c r="G35" s="172">
        <v>14862.2</v>
      </c>
    </row>
    <row r="36" spans="1:7" s="43" customFormat="1" ht="17.25">
      <c r="A36" s="257"/>
      <c r="B36" s="258" t="s">
        <v>170</v>
      </c>
      <c r="C36" s="253"/>
      <c r="D36" s="165"/>
      <c r="E36" s="255"/>
      <c r="F36" s="103"/>
      <c r="G36" s="261">
        <f>G37+G38</f>
        <v>508</v>
      </c>
    </row>
    <row r="37" spans="1:7" s="43" customFormat="1" ht="21.75" customHeight="1">
      <c r="A37" s="281" t="s">
        <v>197</v>
      </c>
      <c r="B37" s="260" t="s">
        <v>172</v>
      </c>
      <c r="C37" s="163" t="s">
        <v>186</v>
      </c>
      <c r="D37" s="165" t="s">
        <v>121</v>
      </c>
      <c r="E37" s="255">
        <v>400000</v>
      </c>
      <c r="F37" s="103">
        <v>1</v>
      </c>
      <c r="G37" s="172">
        <f>E37*F37/1000</f>
        <v>400</v>
      </c>
    </row>
    <row r="38" spans="1:7" s="43" customFormat="1" ht="26.25" customHeight="1">
      <c r="A38" s="281" t="s">
        <v>198</v>
      </c>
      <c r="B38" s="260" t="s">
        <v>189</v>
      </c>
      <c r="C38" s="163" t="s">
        <v>184</v>
      </c>
      <c r="D38" s="165" t="s">
        <v>121</v>
      </c>
      <c r="E38" s="255">
        <v>108000</v>
      </c>
      <c r="F38" s="103">
        <v>1</v>
      </c>
      <c r="G38" s="172">
        <f>E38*F38/1000</f>
        <v>108</v>
      </c>
    </row>
    <row r="39" spans="1:7" ht="18" customHeight="1">
      <c r="A39" s="370" t="s">
        <v>114</v>
      </c>
      <c r="B39" s="371"/>
      <c r="C39" s="371"/>
      <c r="D39" s="371"/>
      <c r="E39" s="372"/>
      <c r="F39" s="173"/>
      <c r="G39" s="168">
        <f>G41</f>
        <v>-237852.79999999999</v>
      </c>
    </row>
    <row r="40" spans="1:7" ht="25.5" customHeight="1">
      <c r="A40" s="373" t="s">
        <v>115</v>
      </c>
      <c r="B40" s="374"/>
      <c r="C40" s="374"/>
      <c r="D40" s="374"/>
      <c r="E40" s="374"/>
      <c r="F40" s="375"/>
      <c r="G40" s="160"/>
    </row>
    <row r="41" spans="1:7" ht="36.75" customHeight="1">
      <c r="A41" s="276" t="s">
        <v>194</v>
      </c>
      <c r="B41" s="367" t="s">
        <v>97</v>
      </c>
      <c r="C41" s="368"/>
      <c r="D41" s="368"/>
      <c r="E41" s="369"/>
      <c r="F41" s="161"/>
      <c r="G41" s="168">
        <f>G42</f>
        <v>-237852.79999999999</v>
      </c>
    </row>
    <row r="42" spans="1:7" ht="17.25">
      <c r="A42" s="156" t="s">
        <v>116</v>
      </c>
      <c r="B42" s="277" t="s">
        <v>117</v>
      </c>
      <c r="C42" s="163"/>
      <c r="D42" s="163"/>
      <c r="E42" s="164"/>
      <c r="F42" s="161"/>
      <c r="G42" s="168">
        <f>G43</f>
        <v>-237852.79999999999</v>
      </c>
    </row>
    <row r="43" spans="1:7" ht="34.5">
      <c r="A43" s="153" t="s">
        <v>118</v>
      </c>
      <c r="B43" s="162" t="s">
        <v>119</v>
      </c>
      <c r="C43" s="163" t="s">
        <v>120</v>
      </c>
      <c r="D43" s="165" t="s">
        <v>121</v>
      </c>
      <c r="E43" s="166"/>
      <c r="F43" s="167"/>
      <c r="G43" s="168">
        <v>-237852.79999999999</v>
      </c>
    </row>
  </sheetData>
  <mergeCells count="17">
    <mergeCell ref="A10:E10"/>
    <mergeCell ref="E1:G1"/>
    <mergeCell ref="E2:G2"/>
    <mergeCell ref="E3:G3"/>
    <mergeCell ref="A5:G5"/>
    <mergeCell ref="D7:D8"/>
    <mergeCell ref="E7:E8"/>
    <mergeCell ref="F7:G7"/>
    <mergeCell ref="A7:A8"/>
    <mergeCell ref="B7:B8"/>
    <mergeCell ref="C7:C8"/>
    <mergeCell ref="B41:E41"/>
    <mergeCell ref="A39:E39"/>
    <mergeCell ref="A40:F40"/>
    <mergeCell ref="D11:F11"/>
    <mergeCell ref="B12:E12"/>
    <mergeCell ref="B33:E33"/>
  </mergeCells>
  <pageMargins left="0" right="0" top="0" bottom="0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6</vt:lpstr>
      <vt:lpstr>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Armine Vardanyan</dc:creator>
  <cp:keywords>https://mul2.gov.am/tasks/816169/oneclick/havelvacner_30522.xlsx?token=34943d7983a63a47d52ae5e75c54fe74</cp:keywords>
  <cp:lastModifiedBy>Zara Margaryan</cp:lastModifiedBy>
  <cp:lastPrinted>2023-06-07T13:32:24Z</cp:lastPrinted>
  <dcterms:created xsi:type="dcterms:W3CDTF">2018-09-30T11:43:43Z</dcterms:created>
  <dcterms:modified xsi:type="dcterms:W3CDTF">2023-06-30T11:12:16Z</dcterms:modified>
</cp:coreProperties>
</file>