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hidePivotFieldList="1" defaultThemeVersion="124226"/>
  <mc:AlternateContent xmlns:mc="http://schemas.openxmlformats.org/markup-compatibility/2006">
    <mc:Choice Requires="x15">
      <x15ac:absPath xmlns:x15ac="http://schemas.microsoft.com/office/spreadsheetml/2010/11/ac" url="C:\Users\SusannaA\Desktop\Gorcer\12December\42355ԿԳՄՍՆ թոշակ\լրամշակված\լրամշակված ֆինալ\"/>
    </mc:Choice>
  </mc:AlternateContent>
  <bookViews>
    <workbookView xWindow="0" yWindow="0" windowWidth="28800" windowHeight="12480" tabRatio="759" activeTab="1"/>
  </bookViews>
  <sheets>
    <sheet name="Havelvats 1" sheetId="27" r:id="rId1"/>
    <sheet name="Havelvas 2" sheetId="32" r:id="rId2"/>
    <sheet name="Havelvac 3" sheetId="52" r:id="rId3"/>
    <sheet name="Havelvac 4" sheetId="29" r:id="rId4"/>
    <sheet name="Havelvats 5" sheetId="50" r:id="rId5"/>
    <sheet name="Havelva 6" sheetId="53" r:id="rId6"/>
  </sheets>
  <definedNames>
    <definedName name="AgencyCode" localSheetId="1">#REF!</definedName>
    <definedName name="AgencyCode" localSheetId="4">#REF!</definedName>
    <definedName name="AgencyCode">#REF!</definedName>
    <definedName name="AgencyName" localSheetId="1">#REF!</definedName>
    <definedName name="AgencyName" localSheetId="4">#REF!</definedName>
    <definedName name="AgencyName">#REF!</definedName>
    <definedName name="davit" localSheetId="4">#REF!</definedName>
    <definedName name="davit">#REF!</definedName>
    <definedName name="Functional1" localSheetId="1">#REF!</definedName>
    <definedName name="Functional1" localSheetId="4">#REF!</definedName>
    <definedName name="Functional1">#REF!</definedName>
    <definedName name="ggg" localSheetId="4">#REF!</definedName>
    <definedName name="ggg">#REF!</definedName>
    <definedName name="PANature" localSheetId="1">#REF!</definedName>
    <definedName name="PANature" localSheetId="4">#REF!</definedName>
    <definedName name="PANature">#REF!</definedName>
    <definedName name="PAType" localSheetId="1">#REF!</definedName>
    <definedName name="PAType" localSheetId="4">#REF!</definedName>
    <definedName name="PAType">#REF!</definedName>
    <definedName name="Performance2" localSheetId="1">#REF!</definedName>
    <definedName name="Performance2" localSheetId="4">#REF!</definedName>
    <definedName name="Performance2">#REF!</definedName>
    <definedName name="PerformanceType" localSheetId="1">#REF!</definedName>
    <definedName name="PerformanceType" localSheetId="4">#REF!</definedName>
    <definedName name="PerformanceType">#REF!</definedName>
    <definedName name="_xlnm.Print_Area" localSheetId="1">'Havelvas 2'!$A$1:$G$165</definedName>
    <definedName name="_xlnm.Print_Area" localSheetId="0">'Havelvats 1'!$A$1:$F$108</definedName>
    <definedName name="Հավելված" localSheetId="4">#REF!</definedName>
    <definedName name="Հավելված">#REF!</definedName>
    <definedName name="Մաս" localSheetId="4">#REF!</definedName>
    <definedName name="Մաս">#REF!</definedName>
    <definedName name="շախմատիստ" localSheetId="4">#REF!</definedName>
    <definedName name="շախմատիստ">#REF!</definedName>
  </definedNames>
  <calcPr calcId="162913"/>
</workbook>
</file>

<file path=xl/calcChain.xml><?xml version="1.0" encoding="utf-8"?>
<calcChain xmlns="http://schemas.openxmlformats.org/spreadsheetml/2006/main">
  <c r="G35" i="53" l="1"/>
  <c r="G34" i="53"/>
  <c r="D51" i="50" l="1"/>
  <c r="G12" i="53" l="1"/>
  <c r="D50" i="29"/>
  <c r="G21" i="52" l="1"/>
  <c r="G19" i="52"/>
  <c r="G17" i="52"/>
  <c r="G15" i="52"/>
  <c r="G12" i="52"/>
  <c r="G31" i="52"/>
  <c r="G30" i="52" s="1"/>
  <c r="G94" i="32" l="1"/>
  <c r="G78" i="32" l="1"/>
  <c r="G67" i="32" l="1"/>
  <c r="G31" i="53" l="1"/>
  <c r="G30" i="53" s="1"/>
  <c r="G28" i="53"/>
  <c r="G25" i="53"/>
  <c r="G24" i="53" l="1"/>
  <c r="G104" i="32"/>
  <c r="G103" i="32" s="1"/>
  <c r="G107" i="32"/>
  <c r="G106" i="32" s="1"/>
  <c r="G91" i="32"/>
  <c r="G90" i="32" s="1"/>
  <c r="G95" i="32"/>
  <c r="G58" i="32"/>
  <c r="G57" i="32" s="1"/>
  <c r="G56" i="32" s="1"/>
  <c r="G55" i="32" s="1"/>
  <c r="G53" i="32" s="1"/>
  <c r="G51" i="32" s="1"/>
  <c r="D37" i="27" s="1"/>
  <c r="G76" i="32"/>
  <c r="G102" i="32" l="1"/>
  <c r="G101" i="32" s="1"/>
  <c r="G99" i="32" s="1"/>
  <c r="G97" i="32" s="1"/>
  <c r="D61" i="27" s="1"/>
  <c r="G89" i="32"/>
  <c r="G88" i="32" s="1"/>
  <c r="G86" i="32" s="1"/>
  <c r="G84" i="32" s="1"/>
  <c r="D55" i="27" s="1"/>
  <c r="G75" i="32"/>
  <c r="G66" i="32" l="1"/>
  <c r="G64" i="32" l="1"/>
  <c r="G62" i="32" s="1"/>
  <c r="G60" i="32" s="1"/>
  <c r="D43" i="27" s="1"/>
  <c r="G65" i="32"/>
  <c r="G39" i="53"/>
  <c r="G38" i="53" s="1"/>
  <c r="G10" i="53" s="1"/>
  <c r="G28" i="52" l="1"/>
  <c r="G23" i="52"/>
  <c r="G11" i="52" s="1"/>
  <c r="G37" i="53" l="1"/>
  <c r="G9" i="53"/>
  <c r="G26" i="52"/>
  <c r="G25" i="52" s="1"/>
  <c r="G10" i="52" s="1"/>
  <c r="G164" i="32" l="1"/>
  <c r="G163" i="32" s="1"/>
  <c r="G162" i="32" s="1"/>
  <c r="G161" i="32" s="1"/>
  <c r="G159" i="32" s="1"/>
  <c r="G157" i="32" s="1"/>
  <c r="G145" i="32"/>
  <c r="G144" i="32" s="1"/>
  <c r="G136" i="32"/>
  <c r="G135" i="32" s="1"/>
  <c r="G134" i="32" s="1"/>
  <c r="G133" i="32" s="1"/>
  <c r="G131" i="32" s="1"/>
  <c r="G129" i="32" s="1"/>
  <c r="D97" i="27" s="1"/>
  <c r="G127" i="32"/>
  <c r="G126" i="32" s="1"/>
  <c r="G125" i="32" s="1"/>
  <c r="G124" i="32" s="1"/>
  <c r="G122" i="32" s="1"/>
  <c r="G120" i="32" s="1"/>
  <c r="D91" i="27" s="1"/>
  <c r="G31" i="32"/>
  <c r="G30" i="32" s="1"/>
  <c r="G29" i="32" s="1"/>
  <c r="G28" i="32" s="1"/>
  <c r="G26" i="32" s="1"/>
  <c r="G24" i="32" s="1"/>
  <c r="D19" i="27" s="1"/>
  <c r="G40" i="32"/>
  <c r="G39" i="32" s="1"/>
  <c r="G49" i="32"/>
  <c r="G48" i="32" s="1"/>
  <c r="G47" i="32" s="1"/>
  <c r="G46" i="32" s="1"/>
  <c r="G44" i="32" s="1"/>
  <c r="G42" i="32" s="1"/>
  <c r="D31" i="27" s="1"/>
  <c r="G82" i="32"/>
  <c r="G81" i="32" s="1"/>
  <c r="G38" i="32" l="1"/>
  <c r="G37" i="32" s="1"/>
  <c r="G35" i="32" s="1"/>
  <c r="G33" i="32" s="1"/>
  <c r="D25" i="27" s="1"/>
  <c r="G143" i="32"/>
  <c r="G142" i="32" s="1"/>
  <c r="G140" i="32" s="1"/>
  <c r="G138" i="32" s="1"/>
  <c r="D103" i="27" s="1"/>
  <c r="D85" i="27" s="1"/>
  <c r="G155" i="32"/>
  <c r="G151" i="32" s="1"/>
  <c r="G149" i="32" s="1"/>
  <c r="G147" i="32" s="1"/>
  <c r="D79" i="27"/>
  <c r="D73" i="27" s="1"/>
  <c r="G74" i="32"/>
  <c r="G73" i="32" s="1"/>
  <c r="G71" i="32" s="1"/>
  <c r="G69" i="32" s="1"/>
  <c r="D49" i="27" s="1"/>
  <c r="G118" i="32" l="1"/>
  <c r="G116" i="32"/>
  <c r="G115" i="32" s="1"/>
  <c r="G114" i="32" l="1"/>
  <c r="G113" i="32" s="1"/>
  <c r="G111" i="32" s="1"/>
  <c r="G109" i="32" s="1"/>
  <c r="G22" i="32" l="1"/>
  <c r="D67" i="27"/>
  <c r="D12" i="27" s="1"/>
  <c r="D11" i="27" s="1"/>
  <c r="D9" i="27" s="1"/>
  <c r="G20" i="32" l="1"/>
  <c r="G18" i="32"/>
  <c r="G16" i="32" s="1"/>
  <c r="G14" i="32" s="1"/>
  <c r="G13" i="32" s="1"/>
  <c r="G11" i="32" s="1"/>
</calcChain>
</file>

<file path=xl/sharedStrings.xml><?xml version="1.0" encoding="utf-8"?>
<sst xmlns="http://schemas.openxmlformats.org/spreadsheetml/2006/main" count="898" uniqueCount="275">
  <si>
    <t>Արդյունքի չափորոշիչներ</t>
  </si>
  <si>
    <t>Ծրագրի դասիչը</t>
  </si>
  <si>
    <t>Ծրագրի անվանումը</t>
  </si>
  <si>
    <t>Ծրագրի միջոցառումները</t>
  </si>
  <si>
    <t>Ծրագրի դասիչը՝</t>
  </si>
  <si>
    <t>Միջոցառման դասիչը՝</t>
  </si>
  <si>
    <t>Միջոցառման անվանումը՝</t>
  </si>
  <si>
    <t>Միջոցառման տեսակը՝</t>
  </si>
  <si>
    <t>Միջոցառման վրա կատարվող ծախսը (հազար դրամ)</t>
  </si>
  <si>
    <t>______________ ի    ___Ն որոշման</t>
  </si>
  <si>
    <t>Նկարագրությունը՝</t>
  </si>
  <si>
    <t>ՄԱՍ 2. ՊԵՏԱԿԱՆ ՄԱՐՄՆԻ ԳԾՈՎ ԱՐԴՅՈՒՆՔԱՅԻՆ (ԿԱՏԱՐՈՂԱԿԱՆ) ՑՈՒՑԱՆԻՇՆԵՐԸ</t>
  </si>
  <si>
    <t xml:space="preserve"> Տարի </t>
  </si>
  <si>
    <t xml:space="preserve"> Ծրագրային դասիչը</t>
  </si>
  <si>
    <t xml:space="preserve"> Բյուջետային հատկացումների գլխավոր կարգադրիչների, ծրագրերի և միջոցառումների անվանումները</t>
  </si>
  <si>
    <t xml:space="preserve"> Տարի</t>
  </si>
  <si>
    <t xml:space="preserve"> Ծրագիր</t>
  </si>
  <si>
    <t xml:space="preserve"> Միջոցառում</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</si>
  <si>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</si>
  <si>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այդ թվում`</t>
  </si>
  <si>
    <t xml:space="preserve"> ԸՆԴԱՄԵՆԸ ԾԱԽՍԵՐ</t>
  </si>
  <si>
    <t xml:space="preserve"> ԸՆԹԱՑԻԿ ԾԱԽՍԵՐ</t>
  </si>
  <si>
    <t xml:space="preserve"> ԸՆԴԱՄԵՆԸ</t>
  </si>
  <si>
    <t xml:space="preserve"> Գործառական դասիչը</t>
  </si>
  <si>
    <t xml:space="preserve"> Դաս</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</si>
  <si>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</si>
  <si>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</si>
  <si>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</si>
  <si>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</si>
  <si>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Միջոցառման նկարագրությունը`</t>
  </si>
  <si>
    <t xml:space="preserve"> Միջոցառման տեսակը</t>
  </si>
  <si>
    <t>այդ թվում</t>
  </si>
  <si>
    <t>ՀՀ կրթության, գիտության, մշակույթի և սպորտի նախարարություն</t>
  </si>
  <si>
    <t xml:space="preserve">այդ թվում՝ բյուջետային ծախսերի տնտեսագիտական դասակարգման հոդվածներ
</t>
  </si>
  <si>
    <t xml:space="preserve"> Ծրագրի միջոցառումներ</t>
  </si>
  <si>
    <t>Ծրագիր</t>
  </si>
  <si>
    <t>Միջոցառում</t>
  </si>
  <si>
    <t xml:space="preserve"> այդ թվում` ըստ կատարողների</t>
  </si>
  <si>
    <t>ՀՀ ԿՐԹՈՒԹՅԱՆ, ԳԻՏՈՒԹՅԱՆ, ՄՇԱԿՈՒՅԹԻ ԵՎ ՍՊՈՐՏԻ ՆԱԽԱՐԱՐՈՒԹՅՈՒՆ</t>
  </si>
  <si>
    <t>01</t>
  </si>
  <si>
    <t>08</t>
  </si>
  <si>
    <t xml:space="preserve">ՀՀ կրթության, գիտության, մշակույթի և սպորտի նախարարություն </t>
  </si>
  <si>
    <t xml:space="preserve">Ցուցանիշների փոփոխությունը (ավելացումները նշված են դրական նշանով, իսկ նվազեցումները՝ փակագծերում)  </t>
  </si>
  <si>
    <t>Բաժին</t>
  </si>
  <si>
    <t>Խումբ</t>
  </si>
  <si>
    <t xml:space="preserve"> ՀԱՆԳԻՍՏ, ՄՇԱԿՈՒՅԹ ԵՎ ԿՐՈՆ</t>
  </si>
  <si>
    <t xml:space="preserve"> Հանգստի և սպորտի ծառայություններ</t>
  </si>
  <si>
    <t>Աղյուսակ 9․13</t>
  </si>
  <si>
    <t>Ցուցանիշների փոփոխությունը  (ավելացումները նշված են դրական նշանով)</t>
  </si>
  <si>
    <t xml:space="preserve">ՀՀ կառավարության  2023 թվականի </t>
  </si>
  <si>
    <t>Աղյուսակ 9․1․13</t>
  </si>
  <si>
    <t>Մեծ նվաճումների սպորտ</t>
  </si>
  <si>
    <t>Նպաստել Հայաստանում մեծ սպորտի շարունակական զարգացմանը և միջազգային հարթակներում ՀՀ դիրքի բարելավմանը</t>
  </si>
  <si>
    <t xml:space="preserve"> ՀՀ առաջնությունների ընդլայնում, միջազգային սպորտային միջոցառումներին մասնակցության և նվաճումների ապահովում</t>
  </si>
  <si>
    <t>Հավելված N 4</t>
  </si>
  <si>
    <t>Տրանսֆերտների տրամադրում</t>
  </si>
  <si>
    <t xml:space="preserve"> Ցուցանիշների փոփոխությունը (ավելացումները նշված են դրական նշանով, իսկ նվազեցումները՝ փակագծերում)  </t>
  </si>
  <si>
    <t xml:space="preserve">  ՍՈՑԻԱԼԱԿԱՆ  ՆՊԱՍՏՆԵՐ ԵՎ ԿԵՆՍԱԹՈՇԱԿՆԵՐ</t>
  </si>
  <si>
    <t xml:space="preserve"> Սոցիալական օգնության դրամական արտահայտությամբ նպաստներ (բյուջեից)</t>
  </si>
  <si>
    <t xml:space="preserve"> - Կրթական, մշակութային և սպորտային նպաստներ բյուջեից</t>
  </si>
  <si>
    <t xml:space="preserve">  Տրանսֆերտների տրամադրում </t>
  </si>
  <si>
    <t xml:space="preserve"> Շահառուների ընտրության չափանիշները </t>
  </si>
  <si>
    <t xml:space="preserve"> Տրանսֆերտների տրամադրում </t>
  </si>
  <si>
    <t xml:space="preserve"> Ծառայությունների մատուցում</t>
  </si>
  <si>
    <t xml:space="preserve">ՀԱՅԱՍՏԱՆԻ ՀԱՆՐԱՊԵՏՈՒԹՅԱՆ ԿԱՌԱՎԱՐՈՒԹՅԱՆ 2022 ԹՎԱԿԱՆԻ ԴԵԿՏԵՄԲԵՐԻ 29-Ի N2111-Ն ՈՐՈՇՄԱՆ N 3 ԵՎ N 4 ՀԱՎԵԼՎԱԾՆԵՐՈՒՄ ԿԱՏԱՐՎՈՂ  ՓՈՓՈԽՈՒԹՅՈՒՆՆԵՐԸ </t>
  </si>
  <si>
    <t>«ՀԱՅԱUՏԱՆԻ ՀԱՆՐԱՊԵՏՈՒԹՅԱՆ 2023 ԹՎԱԿԱՆԻ ՊԵՏԱԿԱՆ ԲՅՈՒՋԵԻ ՄԱUԻՆ» ՀԱՅԱUՏԱՆԻ ՀԱՆՐԱՊԵՏՈՒԹՅԱՆ OՐԵՆՔԻ N 1 ՀԱՎԵԼՎԱԾԻ N 2 ԱՂՅՈՒՍԱԿՈՒՄ ԿԱՏԱՐՎՈՂ ՎԵՐԱԲԱՇԽՈՒՄԸ ԵՎ ՀԱՅԱՍՏԱՆԻ ՀԱՆՐԱՊԵՏՈՒԹՅԱՆ ԿԱՌԱՎԱՐՈՒԹՅԱՆ 2022 ԹՎԱԿԱՆԻ ԴԵԿՏԵՄԲԵՐԻ 29-Ի N 2111-Ն ՈՐՈՇՄԱՆ N 5 ՀԱՎԵԼՎԱԾԻ N 1 ԱՂՅՈՒՍԱԿՈՒՄ ԿԱՏԱՐՎՈՂ ՓՈՓՈԽՈՒԹՅՈՒՆՆԵՐԸ</t>
  </si>
  <si>
    <t>Օլիմպիական խաղերում, աշխարհի և Եվրոպայի առաջնություններում բարձր արդյունքների հասած ՀՀ հավաքական թիմերի մարզիկներին և նրանց մարզիչներին  անվանական թոշակի հատկացում</t>
  </si>
  <si>
    <t xml:space="preserve"> Աջակցություն հայկական կոխ ըմբշամարտ մարզաձևի զարգացմանը</t>
  </si>
  <si>
    <t xml:space="preserve"> Ադապտիվ սպորտին առնչվող ծառայություններ</t>
  </si>
  <si>
    <t xml:space="preserve"> Հաշմանդամային մարզական ՀԿ-ի կողմից միջազգային մրցաշարերին մարզիկների նախապատրաստում և մասնակցության ապահովում և ՀՀ առաջնությունների և այլ մարզական միջոցառումների անցկացում</t>
  </si>
  <si>
    <t xml:space="preserve"> Ֆրանկոֆոնիայի մարզամշակութային խաղերին Հայաստանի մարզական պատվիրակության մասնակցության ապահովում</t>
  </si>
  <si>
    <t xml:space="preserve"> ՀՀ հավաքական թիմերի գլխավոր և ավագ մարզիչների վարձատրություն և աշխարհի չեմպիոններին, օլիմպիական խաղերի և շախմատի համաշխարհային օլիմպիադայի մրցանակակիրներին պատվովճարի հատկացում</t>
  </si>
  <si>
    <t xml:space="preserve"> Տրանսֆերտների տրամադրում</t>
  </si>
  <si>
    <t xml:space="preserve"> Արտադպրոցական դաստիարակության ծրագիր</t>
  </si>
  <si>
    <t xml:space="preserve"> Նպաստել հանրակրթական ուսուցման համակարգում  ընդգրկված երեխաների ֆիզիկական, հոգևոր և գեղագիտական զարգացմանը, բնապահպանական և կիրառական գիտելիքների ձեռքբերմանը</t>
  </si>
  <si>
    <t xml:space="preserve"> Ստեղծել պայմաններ սովորողների ազատ ժամանացի  կազմակերպան միջոցով նրանց հետաքրքրությունների բացահայտման, ձևավորման  և զարգացման համար</t>
  </si>
  <si>
    <t xml:space="preserve"> Մարզիչ-մանկավարժների վերապատրաստման կազմակերպում</t>
  </si>
  <si>
    <t xml:space="preserve"> Մանկապատանեկան մարզադպրոցներում աշխատող մարզիչ-մանկավարժների վերապատրաստման կազմակերպում</t>
  </si>
  <si>
    <t xml:space="preserve"> Մասսայական սպորտ</t>
  </si>
  <si>
    <t xml:space="preserve"> Բնակչության շրջանում առողջ ապրելակերպի արմատավորում, անհատի բազմակողմանի ու ներդաշնակ զարգացման գործում ֆիզիկական կուլտուրայի և սպորտի դերի բարձրացում</t>
  </si>
  <si>
    <t xml:space="preserve"> Սպորտի նկատմամբ հետաքրքրվածության և մասնակցության ընդլայնում</t>
  </si>
  <si>
    <t xml:space="preserve"> «Հայաստանի Հանրապետության Վարչապետի գավաթ» սիրողական խճուղային հեծանվավազքի մրցաշարի անցկացում</t>
  </si>
  <si>
    <t xml:space="preserve"> «Հայաստանի Հանրապետության Վարչապետի գավաթ» սիրողական խճուղային հեծանվավազքի մրցաշարի կազմակերպում և անցկացում</t>
  </si>
  <si>
    <t xml:space="preserve"> «Հայաստանի Հանրապետության Վարչապետի գավաթ» սիրողական խճուղավազքի մրցաշարի անցկացում</t>
  </si>
  <si>
    <t xml:space="preserve"> «Հայաստանի Հանրապետության Վարչապետի գավաթ» սիրողական խճուղավազքի մրցաշարի կազմակերպում և անցկացում </t>
  </si>
  <si>
    <t xml:space="preserve"> Մասսայական սպորտին առնչվող ծառայություններ</t>
  </si>
  <si>
    <t xml:space="preserve"> Մասսայական սպորտին ուղղված միջոցառումների շրջանակում բնակչության բոլոր տարիքային խմբերի ֆիզիկական դաստիարակության գործընթացների շարունակականության ապահովում</t>
  </si>
  <si>
    <t xml:space="preserve"> ԴՐԱՄԱՇՆՈՐՀՆԵՐ</t>
  </si>
  <si>
    <t xml:space="preserve"> Ընթացիկ դրամաշնորհներ պետական հատվածի այլ մակարդակներին</t>
  </si>
  <si>
    <t xml:space="preserve"> - Այլ ընթացիկ դրամաշնորհներ</t>
  </si>
  <si>
    <t>«Հայաստանի Հանրապետության Վարչապետի գավաթ» սիրողական խճուղային հեծանվավազքի մրցաշարի անցկացում</t>
  </si>
  <si>
    <t xml:space="preserve"> ԾԱՌԱՅՈՒԹՅՈՒՆՆԵՐԻ  ԵՎ   ԱՊՐԱՆՔՆԵՐԻ  ՁԵՌՔԲԵՐՈՒՄ</t>
  </si>
  <si>
    <t xml:space="preserve">  - Ընդհանուր բնույթի այլ ծառայություններ</t>
  </si>
  <si>
    <t xml:space="preserve"> Պայմանագրային այլ ծառայությունների ձեռքբերում</t>
  </si>
  <si>
    <t xml:space="preserve"> ԿՐԹՈՒԹՅՈՒՆ</t>
  </si>
  <si>
    <t>05</t>
  </si>
  <si>
    <t>09</t>
  </si>
  <si>
    <t xml:space="preserve">  Ըստ մակարդակների չդասակարգվող կրթություն</t>
  </si>
  <si>
    <t>Արտադպրոցական դաստիարակություն</t>
  </si>
  <si>
    <t>Մարզիչ-մանկավարժների վերապատրաստման կազմակերպում</t>
  </si>
  <si>
    <t xml:space="preserve"> - Ընթացիկ դրամաշնորհներ պետական և համայնքների ոչ առևտրային կազմակերպություններին</t>
  </si>
  <si>
    <t xml:space="preserve">  ԴՐԱՄԱՇՆՈՐՀՆԵՐ</t>
  </si>
  <si>
    <t xml:space="preserve">ՀԱՅԱՍՏԱՆԻ ՀԱՆՐԱՊԵՏՈՒԹՅԱՆ ԿԱՌԱՎԱՐՈՒԹՅԱՆ 2022 ԹՎԱԿԱՆԻ ԴԵԿՏԵՄԲԵՐԻ 29-Ի N 2111-Ն ՈՐՈՇՄԱՆ N 9․1 ՀԱՎԵԼՎԱԾԻ  N 9.1․13  ԱՂՅՈՒՍԱԿՆԵՐՈՒՄ ԿԱՏԱՐՎՈՂ ՓՈՓՈԽՈՒԹՅՈՒՆՆԵՐԸ   </t>
  </si>
  <si>
    <t>ՀԱՅԱՍՏԱՆԻ ՀԱՆՐԱՊԵՏՈՒԹՅԱՆ ԿԱՌԱՎԱՐՈՒԹՅԱՆ 2022 ԹՎԱԿԱՆԻ ԴԵԿՏԵՄԲԵՐԻ 29-Ի N 2111-Ն ՈՐՈՇՄԱՆ N 5 ՀԱՎԵԼՎԱԾԻ N 7  ԱՂՅՈՒՍԱԿՈՒՄ  ԿԱՏԱՐՎՈՂ ՓՈՓՈԽՈՒԹՅՈՒՆԸ</t>
  </si>
  <si>
    <t>հազար դրամ</t>
  </si>
  <si>
    <t>Բյուջետային հատկացումների գլխավոր կարգադրիչների, ծրագրերի, միջոցառումների, ծախսային ուղղությունների անվանումները</t>
  </si>
  <si>
    <t>Միջոցառումները կատարող պետական մարմինների և դրամաշնորհ ստացող տնտեսվարող սուբյեկտների անվանումները</t>
  </si>
  <si>
    <t xml:space="preserve">Մեծ նվաճումների սպորտ </t>
  </si>
  <si>
    <t>«Հայաստանի ազգային պարալիմպիկ կոմիտե» ՀԿ</t>
  </si>
  <si>
    <t xml:space="preserve">«Ռաֆտինգի հայակական ազգային ֆեդերացիա» ՀԿ </t>
  </si>
  <si>
    <t>Աջակցություն հայկական կոխ ըմբշամարտ մարզաձևի զարգացմանը</t>
  </si>
  <si>
    <t>«Հայկական ազգային կոխի ֆեդերացիա» ՀԿ</t>
  </si>
  <si>
    <t>Ֆրանկոֆոնիայի մարզամշակութային խաղերին Հայաստանի մարզական պատվիրակության մասնակցության ապահովում</t>
  </si>
  <si>
    <t>«Հայաստանի սեղանի թենիսի ֆեդերացիա» ՀԿ, «Հայաստանի աթլետիկայի ֆեդերացիա» ՀԿ, «Հայաստանի ձյուդոյի ֆեդերացիա» ՀԿ, «Հայաստանի հեծանվային մարզաձևի ֆեդերացիա» ՀԿ, «Հայաստանի ըմբշամարտի ֆեդերացիա» ՀԿ</t>
  </si>
  <si>
    <t>Մրցույթով ընտրված կազմակերպություն</t>
  </si>
  <si>
    <t xml:space="preserve">«Հայաստանի Հանրապետության Վարչապետի գավաթ» սիրողական խճուղավազքի մրցաշարի անցկացում </t>
  </si>
  <si>
    <t>«Երևանի օլիմպիական հերթափոխի պետական մարզական քոլեջ» ՊՈԱԿ</t>
  </si>
  <si>
    <t xml:space="preserve">ՀՀ կառավարության 2023 թվականի  </t>
  </si>
  <si>
    <t>————————   N    -Ն որոշման</t>
  </si>
  <si>
    <t>Կոդը</t>
  </si>
  <si>
    <t>Անվանումը</t>
  </si>
  <si>
    <t>Գնման ձևը</t>
  </si>
  <si>
    <t>Չափի
միավորը</t>
  </si>
  <si>
    <t>միավորի գինը</t>
  </si>
  <si>
    <t>քանակը</t>
  </si>
  <si>
    <t>գումարը (հազար դրամով)</t>
  </si>
  <si>
    <t>Խումբ N 01</t>
  </si>
  <si>
    <t xml:space="preserve">Դաս N 01  </t>
  </si>
  <si>
    <t>1163  11022</t>
  </si>
  <si>
    <t>Մասսայական սպորտին առնչվող ծառայություններ</t>
  </si>
  <si>
    <t xml:space="preserve"> ՄԱՍ III. ԾԱՌԱՅՈՒԹՅՈՒՆՆԵՐ</t>
  </si>
  <si>
    <t xml:space="preserve">  սպորտային միջոցառումների կազմակերպման ծառայություններ</t>
  </si>
  <si>
    <t>էԱՃ</t>
  </si>
  <si>
    <t>դրամ</t>
  </si>
  <si>
    <t>Բաժին N 08</t>
  </si>
  <si>
    <t>Հավելված  N  6</t>
  </si>
  <si>
    <t>ՀՀ հավաքական թիմերի գլխավոր և ավագ մարզիչների վարձատրություն և աշխարհի չեմպիոններին, օլիմպիական խաղերի և շախմատի համաշխարհային օլիմպիադայի մրցանակակիրներին պատվովճարի հատկացում</t>
  </si>
  <si>
    <t xml:space="preserve">    ՀՀ կառավարության 2015 թ. օգոստոսի 13-ի N925-Ն որոշմամբ սահմանված ՀՀ հավաքական թիմերի գլխավոր և ավագ մարզիչներ, օլիմպիական խաղերի ծրագրում ընդգրկված մարզաձևերի, շախմատի և սամբոյի աշխարհի առաջնություններում չեմպիոն դարձած մարզիկներ </t>
  </si>
  <si>
    <t xml:space="preserve"> Հաշմանդամային մարզական ՀԿ-ի կողմից միջազգային մրցաշարերին մարզիկների նախապատրաստում և մասնակցության ապահովում և ՀՀ առաջնությունների և այլ մարզական միջոցառումների անցկացում </t>
  </si>
  <si>
    <t xml:space="preserve">Ծառայությունների մատուցում </t>
  </si>
  <si>
    <t xml:space="preserve"> Ծառայությունը մատուցող կազմակերպությունների անվանումը </t>
  </si>
  <si>
    <t xml:space="preserve">  Մասնագիտացված կազմակերպություններ </t>
  </si>
  <si>
    <t xml:space="preserve"> Աջակցություն հայկական կոխ ըմբշամարտ մարզաձևի զարգացմանը </t>
  </si>
  <si>
    <t xml:space="preserve">  Աջակցություն հայկական կոխ ըմբշամարտ մարզաձևի զարգացմանը </t>
  </si>
  <si>
    <t xml:space="preserve"> Միջոցառումների քանակ, հատ </t>
  </si>
  <si>
    <t xml:space="preserve"> Մասնակիցների թիվ, մարդ </t>
  </si>
  <si>
    <t xml:space="preserve">Ֆրանկոֆոնիայի մարզամշակութային խաղերին Հայաստանի մարզական պատվիրակության մասնակցության ապահովում </t>
  </si>
  <si>
    <t xml:space="preserve"> Ծառայությունների մատուցում </t>
  </si>
  <si>
    <t xml:space="preserve"> Ծառայությունը մատուցող կազմակերպությունների անվանումը</t>
  </si>
  <si>
    <t xml:space="preserve"> «Հայաստանի Հանրապետության Վարչապետի գավաթ» սիրողական խճուղային հեծանվավազքի մրցաշարի անցկացում </t>
  </si>
  <si>
    <t>Մասսայական սպորտ</t>
  </si>
  <si>
    <t xml:space="preserve"> «Հայաստանի Հանրապետության Վարչապետի գավաթ» սիրողական խճուղային հեծանվավազքի մրցաշարի կազմակերպում և անցկացում </t>
  </si>
  <si>
    <t xml:space="preserve"> Ծառայությունների մատուցում  </t>
  </si>
  <si>
    <t xml:space="preserve">  Մասնագիտացված կազմակերպություն </t>
  </si>
  <si>
    <t xml:space="preserve">Մասնակիցների թիվ, մարդ </t>
  </si>
  <si>
    <t xml:space="preserve">  «Հայաստանի Հանրապետության Վարչապետի գավաթ» սիրողական խճուղավազքի մրցաշարի անցկացում </t>
  </si>
  <si>
    <t xml:space="preserve"> «Հայաստանի Հանրապետության Վարչապետի գավաթ» սիրողական խճուղավազքի մրցաշարի կազմակերպում և անցկացում  </t>
  </si>
  <si>
    <t xml:space="preserve">   Մասսայական սպորտին առնչվող ծառայություններ  </t>
  </si>
  <si>
    <t xml:space="preserve"> Մասսայական սպորտին ուղղված միջոցառումների շրջանակում բնակչության բոլոր տարիքային խմբերի ֆիզիկական դաստիարակության գործընթացների շարունակականության ապահովում </t>
  </si>
  <si>
    <t xml:space="preserve">«Գնումների մասին» ՀՀ օրենքի համաձայն ընտրված կազմակերպություն </t>
  </si>
  <si>
    <t xml:space="preserve"> Միջոցառումների թիվ, հատ </t>
  </si>
  <si>
    <t xml:space="preserve"> Մանկապատանեկան մարզադպրոցներում աշխատող մարզիչ-մանկավարժների վերապատրաստման կազմակերպում </t>
  </si>
  <si>
    <t xml:space="preserve">  Ծառայությունների մատուցում </t>
  </si>
  <si>
    <t xml:space="preserve">Ծառայությունը մատուցող կազմակերպության(ների) անվանում(ներ)ը՛ </t>
  </si>
  <si>
    <t xml:space="preserve"> Մասնագիտացված կազմակերպություններ </t>
  </si>
  <si>
    <t xml:space="preserve"> Վերապատրաստվող մարզիչ-մանկավարժների թիվ, մարդ </t>
  </si>
  <si>
    <t xml:space="preserve"> 92621110/507</t>
  </si>
  <si>
    <t>92621110/508</t>
  </si>
  <si>
    <t>92621110/509</t>
  </si>
  <si>
    <t>92621110/510</t>
  </si>
  <si>
    <t>ՀՀ հանրակրթական, միջին մասնագիտական և  բարձրագույն ուսումնական հաստատություններին, ինչպես նաև մանկապատանեկան մարզադպրոցներին, մարզաձևերի ազգային ֆեդերացիաներին և այլ մարզական հասարակական կազմակերպություններին գույքով ապահովում</t>
  </si>
  <si>
    <t xml:space="preserve"> Ֆիզիկական կուլտուրայի և սպորտի զարգացման նպատակով հանրակրթական, միջին մասնագիտական և բարձրագույն ուսումնական հաստատություններին, ինչպես նաև  մարզական հասարակական կազմակերպություններին մարզական և այլ անհրաժեշտ գույքի տրամադրում</t>
  </si>
  <si>
    <t>Ծառայությունների մատուցում</t>
  </si>
  <si>
    <t>այդ թվում՝ բյուջետային ծախսերի տնտեսագիտական դասակարգման հոդվածներ</t>
  </si>
  <si>
    <t>ԸՆԴԱՄԵՆԸ ԾԱԽՍԵՐ</t>
  </si>
  <si>
    <t>Նյութեր (Ապրանքներ)</t>
  </si>
  <si>
    <t xml:space="preserve"> - Հատուկ նպատակային այլ նյութեր</t>
  </si>
  <si>
    <t>Ֆիզիկական կուլտուրայի և սպորտի զարգացման նպատակով հանրակրթական, միջին մասնագիտական և բարձրագույն ուսումնական հաստատություններին, ինչպես նաև  մարզական հասարակական կազմակերպություններին մարզական և այլ անհրաժեշտ գույքի տրամադրում</t>
  </si>
  <si>
    <t>ՀՀ կրթության, գիտության, մշաույթի և սպորտի նախարարություն</t>
  </si>
  <si>
    <t>1041  11021</t>
  </si>
  <si>
    <t>ԱՊՀ երկրների երկրորդ մարզական խաղերին  ՀՀ մարզական պատվիրակության մասնակցության ապահովում</t>
  </si>
  <si>
    <t>Միջոցառման անվանումը`</t>
  </si>
  <si>
    <t xml:space="preserve"> ԱՊՀ երկրների երկրորդ մարզական խաղերին ՀՀ մարզական պատվիրակության մասնակցության ապահովում</t>
  </si>
  <si>
    <t>Միջոցառման նկարագրությունը`</t>
  </si>
  <si>
    <t xml:space="preserve"> Երևանում կայանալիք ծանրամարտի մեծահասկների Եվրոպայի առաջնության անցկացում</t>
  </si>
  <si>
    <t xml:space="preserve"> 2023 թվականին Երևանում կայանալիք ծանրամարտի մեծահասկների Եվրոպայի առաջնության անցկացում</t>
  </si>
  <si>
    <t>Միջոցառման տեսակը</t>
  </si>
  <si>
    <t xml:space="preserve"> Եվրոպայի երիտասարդության օլիմպիական փառատոներին մասնակցության ապահովում</t>
  </si>
  <si>
    <t xml:space="preserve"> Շարունակական ծախսեր</t>
  </si>
  <si>
    <t xml:space="preserve"> - Ապահովագրական ծախսեր</t>
  </si>
  <si>
    <t xml:space="preserve"> Նյութեր (Ապրանքներ)</t>
  </si>
  <si>
    <t xml:space="preserve"> - Գրասենյակային նյութեր և հագուստ</t>
  </si>
  <si>
    <t>ԸՆԹԱՑԻԿ ԾԱԽՍԵՐ</t>
  </si>
  <si>
    <t>ԴՐԱՄԱՇՆՈՐՀՆԵՐ</t>
  </si>
  <si>
    <t>ԾԱՌԱՅՈՒԹՅՈՒՆՆԵՐԻ  ԵՎ   ԱՊՐԱՆՔՆԵՐԻ  ՁԵՌՔԲԵՐՈՒՄ</t>
  </si>
  <si>
    <t>Պայմանագրային այլ ծառայությունների ձեռքբերում</t>
  </si>
  <si>
    <t xml:space="preserve"> - Ընդհանուր բնույթի այլ ծառայություններ</t>
  </si>
  <si>
    <t>«Հայաստանի ազգային օլիմպիական կոմիտե» ՀԿ</t>
  </si>
  <si>
    <t xml:space="preserve">«Հայաստանի աթլետիկայի ֆեդերացիա» ՀԿ, «Հայաստանի բասկետբոլի ֆեդերացիա» ՀԿ, «Հայաստանի Հանրապետության բռնցքամարտի ֆեդերացիա» ՀԿ, «Հայաստանի ըմբշամարտի ֆեդերացիա» ՀԿ, «Լողի հայկական դաշնություն» ՀԿ,«Հայաստանի հրաձգության ֆեդերացիա» ՀԿ, «Հայաստանի ձյուդոյի ֆեդերացիա» ՀԿ, «Հայաստանի մարմնամարզության ֆեդերացիա» ՀԿ, «Հայաստանի կարատեի ֆեդերացիա» ՀԿ, «Հայաստանի սամբոյի ֆեդերացիա» ՀԿ, «Հայաստանի վոլեյբոլի ֆեդերացիա» ՀԿ, «Խոտի հոկեյի հայկական ֆեդերացիա» ՀԿ </t>
  </si>
  <si>
    <t>Երևանում կայանալիք ծանրամարտի մեծահասկների Եվրոպայի առաջնության անցկացում</t>
  </si>
  <si>
    <t>«Հայաստանի ծանրամարտի ֆեդերացիա» ՀԿ</t>
  </si>
  <si>
    <t xml:space="preserve"> ՀՀ հանրակրթական, միջին մասնագիտական և  բարձրագույն ուսումնական հաստատություններին, ինչպես նաև մանկապատանեկան մարզադպրոցներին, մարզաձևերի ազգային ֆեդերացիաներին և այլ մարզական հասարակական կազմակերպություններին գույքով ապահովում</t>
  </si>
  <si>
    <t xml:space="preserve"> ՄԱՍ I. Ա Պ Ր Ա Ն Ք Ն Ե Ր</t>
  </si>
  <si>
    <t xml:space="preserve"> 37451190-1</t>
  </si>
  <si>
    <t xml:space="preserve"> դաշտային հոկեյի գնդակներ</t>
  </si>
  <si>
    <t xml:space="preserve"> հատ</t>
  </si>
  <si>
    <t xml:space="preserve"> 37421260-2</t>
  </si>
  <si>
    <t xml:space="preserve"> սուսերի շեղբեր</t>
  </si>
  <si>
    <t xml:space="preserve"> այլ մասնագիտացված նավակներ</t>
  </si>
  <si>
    <t xml:space="preserve"> 34521140-1</t>
  </si>
  <si>
    <t>բասկետբոլի գնդակներ</t>
  </si>
  <si>
    <t xml:space="preserve"> 37421100-503</t>
  </si>
  <si>
    <t xml:space="preserve"> 37451410-503</t>
  </si>
  <si>
    <t>մարմնամարզության գորգեր</t>
  </si>
  <si>
    <t xml:space="preserve"> մագնեզիում</t>
  </si>
  <si>
    <t>ԳՀ</t>
  </si>
  <si>
    <t>կգ</t>
  </si>
  <si>
    <t xml:space="preserve"> 14781200-504</t>
  </si>
  <si>
    <t xml:space="preserve"> 37451290-503</t>
  </si>
  <si>
    <t xml:space="preserve">  ֆուտբոլի գնդակներ</t>
  </si>
  <si>
    <t>հատ</t>
  </si>
  <si>
    <t>37421260-1</t>
  </si>
  <si>
    <t>37451360-503</t>
  </si>
  <si>
    <t xml:space="preserve">  հանդբոլի գնդակներ</t>
  </si>
  <si>
    <t xml:space="preserve">  սեղանի թենիսի գնդակներ</t>
  </si>
  <si>
    <t xml:space="preserve"> 37461170-503</t>
  </si>
  <si>
    <t xml:space="preserve"> 37431282-521</t>
  </si>
  <si>
    <t xml:space="preserve"> ծանրաձողեր</t>
  </si>
  <si>
    <t xml:space="preserve"> լրակազմ</t>
  </si>
  <si>
    <t>1041-11022</t>
  </si>
  <si>
    <t>18411900-504</t>
  </si>
  <si>
    <t xml:space="preserve"> սպորտային հագուստ, կոշիկ և այլ պարագաներ</t>
  </si>
  <si>
    <t xml:space="preserve"> 39281100-501</t>
  </si>
  <si>
    <t>հուշանվերներ</t>
  </si>
  <si>
    <t>66511140-33</t>
  </si>
  <si>
    <t xml:space="preserve">  բժշկական ապահովագրության ծառայություններ</t>
  </si>
  <si>
    <t xml:space="preserve"> ՄԱ</t>
  </si>
  <si>
    <t xml:space="preserve"> դրամ</t>
  </si>
  <si>
    <t>1041-11036</t>
  </si>
  <si>
    <t xml:space="preserve"> ԱՊՀ երկրների երկրորդ մարզական խաղերին  ՀՀ մարզական պատվիրակության մասնակցության ապահովում </t>
  </si>
  <si>
    <t>սպորտային հագուստ, կոշիկ և այլ պարագաներ</t>
  </si>
  <si>
    <t>18411900-505</t>
  </si>
  <si>
    <t xml:space="preserve"> հուշանվերներ</t>
  </si>
  <si>
    <t xml:space="preserve"> 39281100-502</t>
  </si>
  <si>
    <t xml:space="preserve"> ԱՊՀ երկրների երկրորդ մարզական խաղերին  ՀՀ մարզական պատվիրակության մասնակցության ապահովում  </t>
  </si>
  <si>
    <t xml:space="preserve">ՀԱՅԱՍՏԱՆԻ ՀԱՆՐԱՊԵՏՈՒԹՅԱՆ ԿԱՌԱՎԱՐՈՒԹՅԱՆ 2022 ԹՎԱԿԱՆԻ ԴԵԿՏԵՄԲԵՐԻ 29-Ի N 2111-Ն ՈՐՈՇՄԱՆ N 10 ՀԱՎԵԼՎԱԾԻ ՑՈՒՑԱՆԻՇՆԵՐՈՒՄ ԿԱՏԱՐՎՈՂ ՓՈՓՈԽՈՒԹՅՈՒՆՆԵՐԸ </t>
  </si>
  <si>
    <t>Ցուցանիշների փոփոխությունը (նվազեցումները նշված են փակագծերում)</t>
  </si>
  <si>
    <t xml:space="preserve">Ցուցանիշների փոփոխությունը (նվազեցումները նշված են փակագծերում) </t>
  </si>
  <si>
    <t>Հավելված 3</t>
  </si>
  <si>
    <t>Հավելված N 5</t>
  </si>
  <si>
    <t>Հավելված N 1</t>
  </si>
  <si>
    <t xml:space="preserve">հազար դրամներով </t>
  </si>
  <si>
    <t xml:space="preserve">                                      Հավելված N 2</t>
  </si>
  <si>
    <t>հազար դրամներով</t>
  </si>
  <si>
    <t xml:space="preserve"> Օլիմպիական խաղերում, աշխարհի և Եվրոպայի առաջնություններում բարձր արդյունքների հասած ՀՀ հավաքական թիմերի մարզիկներին և նրանց մարզիչներին  անվանական թոշակի հատկացում </t>
  </si>
  <si>
    <t xml:space="preserve"> ՀՀ կառավարության 2020 թվականի N 1096-Ն որոշմամբ սահմանված ՀՀ հավաքական թիմերի կազմում բարձր արդյունքներ ցուցաբերած մարզիկներ և նրանց մարզիչներ </t>
  </si>
  <si>
    <t xml:space="preserve"> Մասնակիցների թիվ, մարդ, այդ թվում՛ </t>
  </si>
  <si>
    <t xml:space="preserve">  իգական սեռի </t>
  </si>
  <si>
    <t xml:space="preserve">    Մասնագիտացված կազմակերպություն</t>
  </si>
  <si>
    <t xml:space="preserve">  Մասնագիտացված կազմակերպություն,«Գնումների մասին» ՀՀ օրենքի համաձայն ընտրված կազմակերպություն </t>
  </si>
  <si>
    <t xml:space="preserve"> «Գնումների մասին» ՀՀ օրենքի համաձայն ընտրված կազմակերպություն, մասնագիտացված կազմակերպություններ </t>
  </si>
  <si>
    <t xml:space="preserve"> Երևանում կայանալիք ծանրամարտի մեծահասակների Եվրոպայի առաջնության անցկացում </t>
  </si>
  <si>
    <t xml:space="preserve"> Եվրոպայի երիտասարդության օլիմպիական փառատոներին մասնակցության ապահովում </t>
  </si>
  <si>
    <t xml:space="preserve">  Եվրոպայի երիտասարդության օլիմպիական փառատոներին մասնակցության ապահովում </t>
  </si>
  <si>
    <t xml:space="preserve">  արական սեռի </t>
  </si>
  <si>
    <t xml:space="preserve"> ՀՀ առաջնությունների քանակ, հատ </t>
  </si>
  <si>
    <t xml:space="preserve"> Միջազգային միջոցառումների քանակ, հատ </t>
  </si>
  <si>
    <t xml:space="preserve"> Այլ մարզական միջոցառումների քանակ, հատ </t>
  </si>
  <si>
    <t xml:space="preserve">ՀԱՅԱՍՏԱՆԻ ՀԱՆՐԱՊԵՏՈՒԹՅԱՆ ԿԱՌԱՎԱՐՈՒԹՅԱՆ 2022 ԹՎԱԿԱՆԻ ԴԵԿՏԵՄԲԵՐԻ 29-Ի N 2111-Ն ՈՐՈՇՄԱՆ N 9 ՀԱՎԵԼՎԱԾԻ  N 9.13  ԱՂՅՈՒՍԱԿՆԵՐՈՒՄ ԿԱՏԱՐՎՈՂ ՓՈՓՈԽՈՒԹՅՈՒՆՆԵՐԸ  </t>
  </si>
  <si>
    <t xml:space="preserve"> 2023 թվականին Երևանում կայանալիք ծանրամարտի մեծահասակների Եվրոպայի առաջնության անցկացում</t>
  </si>
  <si>
    <t>1041-11037</t>
  </si>
  <si>
    <t xml:space="preserve">  ՄԱՍ III. ԾԱՌԱՅՈՒԹՅՈՒՆՆԵՐ</t>
  </si>
  <si>
    <t xml:space="preserve">  սպորտային միջոցառումների կազմակերպման ծառայություններպարագաներ</t>
  </si>
  <si>
    <t xml:space="preserve"> 92621110-1</t>
  </si>
  <si>
    <t xml:space="preserve"> ԵՄ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</si>
</sst>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3" formatCode="_(* #,##0.00_);_(* \(#,##0.00\);_(* &quot;-&quot;??_);_(@_)"/>
    <numFmt numFmtId="164" formatCode="_-* #,##0.00\ _₽_-;\-* #,##0.00\ _₽_-;_-* &quot;-&quot;??\ _₽_-;_-@_-"/>
    <numFmt numFmtId="165" formatCode="##,##0.0;\(##,##0.0\);\-"/>
    <numFmt numFmtId="166" formatCode="0.0"/>
    <numFmt numFmtId="167" formatCode="#,##0.0_);\(#,##0.0\)"/>
    <numFmt numFmtId="168" formatCode="_-* #,##0.00_р_._-;\-* #,##0.00_р_._-;_-* &quot;-&quot;??_р_._-;_-@_-"/>
    <numFmt numFmtId="169" formatCode="General_)"/>
    <numFmt numFmtId="170" formatCode="0.0_);\(0.0\)"/>
    <numFmt numFmtId="171" formatCode="_(* #,##0.0_);_(* \(#,##0.0\);_(* &quot;-&quot;??_);_(@_)"/>
    <numFmt numFmtId="172" formatCode="_(* #,##0_);_(* \(#,##0\);_(* &quot;-&quot;??_);_(@_)"/>
    <numFmt numFmtId="173" formatCode="0.00_);\(0.00\)"/>
    <numFmt numFmtId="174" formatCode="0_);\(0\)"/>
  </numFmts>
  <fonts count="96">
    <font>
      <sz val="11"/>
      <color theme="1"/>
      <name val="Calibri"/>
      <family val="2"/>
      <charset val="1"/>
      <scheme val="minor"/>
    </font>
    <font>
      <sz val="11"/>
      <color theme="1"/>
      <name val="Calibri"/>
      <family val="2"/>
      <charset val="20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b/>
      <sz val="12"/>
      <color theme="1"/>
      <name val="GHEA Grapalat"/>
      <family val="3"/>
    </font>
    <font>
      <sz val="8"/>
      <name val="GHEA Grapalat"/>
      <family val="2"/>
    </font>
    <font>
      <sz val="10"/>
      <name val="Arial Armenian"/>
      <family val="2"/>
    </font>
    <font>
      <b/>
      <sz val="12"/>
      <name val="GHEA Grapalat"/>
      <family val="3"/>
    </font>
    <font>
      <sz val="10"/>
      <name val="Times Armenian"/>
      <family val="1"/>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3"/>
      <name val="Cambria"/>
      <family val="2"/>
      <scheme val="maj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sz val="11"/>
      <color indexed="8"/>
      <name val="Calibri"/>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sz val="12"/>
      <name val="GHEA Grapalat"/>
      <family val="3"/>
    </font>
    <font>
      <sz val="12"/>
      <color theme="1"/>
      <name val="GHEA Grapalat"/>
      <family val="3"/>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0"/>
      <name val="Arial Cyr"/>
      <family val="2"/>
    </font>
    <font>
      <sz val="10"/>
      <name val="Arial Cyr"/>
      <family val="2"/>
      <charset val="204"/>
    </font>
    <font>
      <b/>
      <sz val="10"/>
      <color indexed="12"/>
      <name val="Arial Cyr"/>
      <family val="2"/>
      <charset val="204"/>
    </font>
    <font>
      <sz val="11"/>
      <color theme="1"/>
      <name val="Calibri"/>
      <family val="2"/>
      <charset val="204"/>
      <scheme val="minor"/>
    </font>
    <font>
      <i/>
      <sz val="12"/>
      <name val="GHEA Grapalat"/>
      <family val="3"/>
    </font>
    <font>
      <b/>
      <i/>
      <sz val="12"/>
      <color theme="1"/>
      <name val="GHEA Grapalat"/>
      <family val="3"/>
    </font>
    <font>
      <i/>
      <sz val="12"/>
      <color theme="1"/>
      <name val="GHEA Grapalat"/>
      <family val="3"/>
    </font>
    <font>
      <i/>
      <sz val="10"/>
      <name val="GHEA Grapalat"/>
      <family val="3"/>
    </font>
    <font>
      <i/>
      <sz val="10"/>
      <color theme="1"/>
      <name val="GHEA Grapalat"/>
      <family val="3"/>
    </font>
    <font>
      <sz val="10"/>
      <color indexed="8"/>
      <name val="MS Sans Serif"/>
      <family val="2"/>
      <charset val="204"/>
    </font>
    <font>
      <sz val="12"/>
      <color indexed="8"/>
      <name val="GHEA Grapalat"/>
      <family val="3"/>
    </font>
    <font>
      <b/>
      <sz val="12"/>
      <color indexed="8"/>
      <name val="GHEA Grapalat"/>
      <family val="3"/>
    </font>
    <font>
      <sz val="10"/>
      <color indexed="8"/>
      <name val="GHEA Grapalat"/>
      <family val="3"/>
    </font>
    <font>
      <sz val="10"/>
      <name val="GHEA Grapalat"/>
      <family val="3"/>
    </font>
    <font>
      <b/>
      <i/>
      <sz val="12"/>
      <name val="GHEA Grapalat"/>
      <family val="3"/>
    </font>
  </fonts>
  <fills count="58">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
      <patternFill patternType="solid">
        <fgColor indexed="9"/>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indexed="64"/>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hair">
        <color indexed="64"/>
      </left>
      <right/>
      <top style="hair">
        <color indexed="64"/>
      </top>
      <bottom style="hair">
        <color indexed="9"/>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right/>
      <top style="thin">
        <color auto="1"/>
      </top>
      <bottom/>
      <diagonal/>
    </border>
    <border>
      <left style="thin">
        <color indexed="64"/>
      </left>
      <right/>
      <top style="thin">
        <color indexed="64"/>
      </top>
      <bottom/>
      <diagonal/>
    </border>
    <border>
      <left style="thin">
        <color indexed="64"/>
      </left>
      <right/>
      <top/>
      <bottom style="thin">
        <color indexed="64"/>
      </bottom>
      <diagonal/>
    </border>
  </borders>
  <cellStyleXfs count="2023">
    <xf numFmtId="0" fontId="0" fillId="0" borderId="0"/>
    <xf numFmtId="0" fontId="9" fillId="0" borderId="0"/>
    <xf numFmtId="9" fontId="10" fillId="0" borderId="0" applyFont="0" applyFill="0" applyBorder="0" applyAlignment="0" applyProtection="0"/>
    <xf numFmtId="0" fontId="11" fillId="0" borderId="0"/>
    <xf numFmtId="0" fontId="12" fillId="0" borderId="0">
      <alignment horizontal="left" vertical="top" wrapText="1"/>
    </xf>
    <xf numFmtId="0" fontId="13" fillId="0" borderId="0"/>
    <xf numFmtId="165" fontId="15" fillId="0" borderId="0" applyFill="0" applyBorder="0" applyProtection="0">
      <alignment horizontal="right" vertical="top"/>
    </xf>
    <xf numFmtId="43" fontId="13" fillId="0" borderId="0" applyFont="0" applyFill="0" applyBorder="0" applyAlignment="0" applyProtection="0"/>
    <xf numFmtId="0" fontId="15" fillId="0" borderId="0">
      <alignment horizontal="left" vertical="top" wrapText="1"/>
    </xf>
    <xf numFmtId="0" fontId="16" fillId="0" borderId="0"/>
    <xf numFmtId="43" fontId="16" fillId="0" borderId="0" applyFont="0" applyFill="0" applyBorder="0" applyAlignment="0" applyProtection="0"/>
    <xf numFmtId="0" fontId="18" fillId="0" borderId="0"/>
    <xf numFmtId="0" fontId="19" fillId="0" borderId="10" applyNumberFormat="0" applyFill="0" applyAlignment="0" applyProtection="0"/>
    <xf numFmtId="0" fontId="20" fillId="0" borderId="11" applyNumberFormat="0" applyFill="0" applyAlignment="0" applyProtection="0"/>
    <xf numFmtId="0" fontId="21" fillId="0" borderId="12" applyNumberFormat="0" applyFill="0" applyAlignment="0" applyProtection="0"/>
    <xf numFmtId="0" fontId="21" fillId="0" borderId="0" applyNumberFormat="0" applyFill="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0" applyNumberFormat="0" applyBorder="0" applyAlignment="0" applyProtection="0"/>
    <xf numFmtId="0" fontId="25" fillId="6" borderId="13" applyNumberFormat="0" applyAlignment="0" applyProtection="0"/>
    <xf numFmtId="0" fontId="26" fillId="7" borderId="14" applyNumberFormat="0" applyAlignment="0" applyProtection="0"/>
    <xf numFmtId="0" fontId="27" fillId="7" borderId="13" applyNumberFormat="0" applyAlignment="0" applyProtection="0"/>
    <xf numFmtId="0" fontId="28" fillId="0" borderId="15" applyNumberFormat="0" applyFill="0" applyAlignment="0" applyProtection="0"/>
    <xf numFmtId="0" fontId="29" fillId="8" borderId="16" applyNumberFormat="0" applyAlignment="0" applyProtection="0"/>
    <xf numFmtId="0" fontId="30" fillId="0" borderId="0" applyNumberFormat="0" applyFill="0" applyBorder="0" applyAlignment="0" applyProtection="0"/>
    <xf numFmtId="0" fontId="13" fillId="9" borderId="17" applyNumberFormat="0" applyFont="0" applyAlignment="0" applyProtection="0"/>
    <xf numFmtId="0" fontId="31" fillId="0" borderId="0" applyNumberFormat="0" applyFill="0" applyBorder="0" applyAlignment="0" applyProtection="0"/>
    <xf numFmtId="0" fontId="32" fillId="0" borderId="18" applyNumberFormat="0" applyFill="0" applyAlignment="0" applyProtection="0"/>
    <xf numFmtId="0" fontId="33"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33" fillId="21" borderId="0" applyNumberFormat="0" applyBorder="0" applyAlignment="0" applyProtection="0"/>
    <xf numFmtId="0" fontId="33"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33" fillId="33" borderId="0" applyNumberFormat="0" applyBorder="0" applyAlignment="0" applyProtection="0"/>
    <xf numFmtId="0" fontId="34" fillId="0" borderId="0" applyNumberFormat="0" applyFill="0" applyBorder="0" applyAlignment="0" applyProtection="0"/>
    <xf numFmtId="0" fontId="35" fillId="14" borderId="0" applyNumberFormat="0" applyBorder="0" applyAlignment="0" applyProtection="0"/>
    <xf numFmtId="0" fontId="8" fillId="9" borderId="17" applyNumberFormat="0" applyFont="0" applyAlignment="0" applyProtection="0"/>
    <xf numFmtId="0" fontId="35" fillId="33" borderId="0" applyNumberFormat="0" applyBorder="0" applyAlignment="0" applyProtection="0"/>
    <xf numFmtId="0" fontId="35" fillId="21" borderId="0" applyNumberFormat="0" applyBorder="0" applyAlignment="0" applyProtection="0"/>
    <xf numFmtId="0" fontId="35" fillId="10" borderId="0" applyNumberFormat="0" applyBorder="0" applyAlignment="0" applyProtection="0"/>
    <xf numFmtId="0" fontId="35"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43" fillId="0" borderId="0" applyNumberFormat="0" applyFill="0" applyBorder="0" applyAlignment="0" applyProtection="0"/>
    <xf numFmtId="0" fontId="35" fillId="13" borderId="0" applyNumberFormat="0" applyBorder="0" applyAlignment="0" applyProtection="0"/>
    <xf numFmtId="0" fontId="41" fillId="0" borderId="10" applyNumberFormat="0" applyFill="0" applyAlignment="0" applyProtection="0"/>
    <xf numFmtId="0" fontId="35" fillId="25" borderId="0" applyNumberFormat="0" applyBorder="0" applyAlignment="0" applyProtection="0"/>
    <xf numFmtId="0" fontId="43" fillId="0" borderId="12" applyNumberFormat="0" applyFill="0" applyAlignment="0" applyProtection="0"/>
    <xf numFmtId="0" fontId="50" fillId="0" borderId="0" applyNumberFormat="0" applyFill="0" applyBorder="0" applyAlignment="0" applyProtection="0"/>
    <xf numFmtId="0" fontId="13" fillId="11" borderId="0" applyNumberFormat="0" applyBorder="0" applyAlignment="0" applyProtection="0"/>
    <xf numFmtId="0" fontId="45" fillId="0" borderId="15" applyNumberFormat="0" applyFill="0" applyAlignment="0" applyProtection="0"/>
    <xf numFmtId="0" fontId="13" fillId="19" borderId="0" applyNumberFormat="0" applyBorder="0" applyAlignment="0" applyProtection="0"/>
    <xf numFmtId="0" fontId="13" fillId="15" borderId="0" applyNumberFormat="0" applyBorder="0" applyAlignment="0" applyProtection="0"/>
    <xf numFmtId="0" fontId="35" fillId="29" borderId="0" applyNumberFormat="0" applyBorder="0" applyAlignment="0" applyProtection="0"/>
    <xf numFmtId="0" fontId="39" fillId="0" borderId="0" applyNumberFormat="0" applyFill="0" applyBorder="0" applyAlignment="0" applyProtection="0"/>
    <xf numFmtId="0" fontId="35" fillId="22" borderId="0" applyNumberFormat="0" applyBorder="0" applyAlignment="0" applyProtection="0"/>
    <xf numFmtId="0" fontId="46" fillId="5" borderId="0" applyNumberFormat="0" applyBorder="0" applyAlignment="0" applyProtection="0"/>
    <xf numFmtId="0" fontId="13" fillId="28" borderId="0" applyNumberFormat="0" applyBorder="0" applyAlignment="0" applyProtection="0"/>
    <xf numFmtId="0" fontId="13" fillId="24" borderId="0" applyNumberFormat="0" applyBorder="0" applyAlignment="0" applyProtection="0"/>
    <xf numFmtId="0" fontId="37" fillId="7" borderId="13" applyNumberFormat="0" applyAlignment="0" applyProtection="0"/>
    <xf numFmtId="0" fontId="40" fillId="3" borderId="0" applyNumberFormat="0" applyBorder="0" applyAlignment="0" applyProtection="0"/>
    <xf numFmtId="0" fontId="47" fillId="7" borderId="14" applyNumberFormat="0" applyAlignment="0" applyProtection="0"/>
    <xf numFmtId="0" fontId="44" fillId="6" borderId="13" applyNumberFormat="0" applyAlignment="0" applyProtection="0"/>
    <xf numFmtId="0" fontId="42" fillId="0" borderId="11" applyNumberFormat="0" applyFill="0" applyAlignment="0" applyProtection="0"/>
    <xf numFmtId="0" fontId="48" fillId="0" borderId="0" applyNumberFormat="0" applyFill="0" applyBorder="0" applyAlignment="0" applyProtection="0"/>
    <xf numFmtId="0" fontId="35" fillId="26" borderId="0" applyNumberFormat="0" applyBorder="0" applyAlignment="0" applyProtection="0"/>
    <xf numFmtId="0" fontId="38" fillId="8" borderId="16" applyNumberFormat="0" applyAlignment="0" applyProtection="0"/>
    <xf numFmtId="0" fontId="13" fillId="20" borderId="0" applyNumberFormat="0" applyBorder="0" applyAlignment="0" applyProtection="0"/>
    <xf numFmtId="0" fontId="13" fillId="23" borderId="0" applyNumberFormat="0" applyBorder="0" applyAlignment="0" applyProtection="0"/>
    <xf numFmtId="0" fontId="49" fillId="0" borderId="18" applyNumberFormat="0" applyFill="0" applyAlignment="0" applyProtection="0"/>
    <xf numFmtId="0" fontId="35" fillId="18" borderId="0" applyNumberFormat="0" applyBorder="0" applyAlignment="0" applyProtection="0"/>
    <xf numFmtId="0" fontId="13" fillId="27" borderId="0" applyNumberFormat="0" applyBorder="0" applyAlignment="0" applyProtection="0"/>
    <xf numFmtId="0" fontId="36" fillId="4" borderId="0" applyNumberFormat="0" applyBorder="0" applyAlignment="0" applyProtection="0"/>
    <xf numFmtId="0" fontId="13" fillId="12" borderId="0" applyNumberFormat="0" applyBorder="0" applyAlignment="0" applyProtection="0"/>
    <xf numFmtId="0" fontId="7" fillId="0" borderId="0"/>
    <xf numFmtId="43" fontId="7" fillId="0" borderId="0" applyFont="0" applyFill="0" applyBorder="0" applyAlignment="0" applyProtection="0"/>
    <xf numFmtId="0" fontId="16" fillId="0" borderId="0"/>
    <xf numFmtId="9" fontId="16"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52" fillId="0" borderId="0"/>
    <xf numFmtId="0" fontId="53" fillId="5" borderId="0" applyNumberFormat="0" applyBorder="0" applyAlignment="0" applyProtection="0"/>
    <xf numFmtId="0" fontId="18" fillId="0" borderId="0"/>
    <xf numFmtId="0" fontId="11" fillId="0" borderId="0"/>
    <xf numFmtId="0" fontId="51" fillId="34" borderId="0" applyNumberFormat="0" applyBorder="0" applyAlignment="0" applyProtection="0"/>
    <xf numFmtId="0" fontId="51" fillId="35"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51" fillId="41" borderId="0" applyNumberFormat="0" applyBorder="0" applyAlignment="0" applyProtection="0"/>
    <xf numFmtId="0" fontId="51" fillId="42" borderId="0" applyNumberFormat="0" applyBorder="0" applyAlignment="0" applyProtection="0"/>
    <xf numFmtId="0" fontId="51" fillId="43" borderId="0" applyNumberFormat="0" applyBorder="0" applyAlignment="0" applyProtection="0"/>
    <xf numFmtId="0" fontId="51" fillId="44" borderId="0" applyNumberFormat="0" applyBorder="0" applyAlignment="0" applyProtection="0"/>
    <xf numFmtId="0" fontId="51" fillId="38" borderId="0" applyNumberFormat="0" applyBorder="0" applyAlignment="0" applyProtection="0"/>
    <xf numFmtId="0" fontId="51" fillId="37" borderId="0" applyNumberFormat="0" applyBorder="0" applyAlignment="0" applyProtection="0"/>
    <xf numFmtId="0" fontId="51" fillId="43" borderId="0" applyNumberFormat="0" applyBorder="0" applyAlignment="0" applyProtection="0"/>
    <xf numFmtId="0" fontId="51" fillId="45" borderId="0" applyNumberFormat="0" applyBorder="0" applyAlignment="0" applyProtection="0"/>
    <xf numFmtId="0" fontId="54" fillId="46" borderId="0" applyNumberFormat="0" applyBorder="0" applyAlignment="0" applyProtection="0"/>
    <xf numFmtId="0" fontId="54" fillId="44" borderId="0" applyNumberFormat="0" applyBorder="0" applyAlignment="0" applyProtection="0"/>
    <xf numFmtId="0" fontId="54" fillId="38" borderId="0" applyNumberFormat="0" applyBorder="0" applyAlignment="0" applyProtection="0"/>
    <xf numFmtId="0" fontId="54" fillId="39" borderId="0" applyNumberFormat="0" applyBorder="0" applyAlignment="0" applyProtection="0"/>
    <xf numFmtId="0" fontId="54" fillId="47" borderId="0" applyNumberFormat="0" applyBorder="0" applyAlignment="0" applyProtection="0"/>
    <xf numFmtId="0" fontId="54" fillId="40" borderId="0" applyNumberFormat="0" applyBorder="0" applyAlignment="0" applyProtection="0"/>
    <xf numFmtId="0" fontId="54" fillId="48" borderId="0" applyNumberFormat="0" applyBorder="0" applyAlignment="0" applyProtection="0"/>
    <xf numFmtId="0" fontId="54" fillId="49" borderId="0" applyNumberFormat="0" applyBorder="0" applyAlignment="0" applyProtection="0"/>
    <xf numFmtId="0" fontId="54" fillId="50" borderId="0" applyNumberFormat="0" applyBorder="0" applyAlignment="0" applyProtection="0"/>
    <xf numFmtId="0" fontId="54" fillId="39" borderId="0" applyNumberFormat="0" applyBorder="0" applyAlignment="0" applyProtection="0"/>
    <xf numFmtId="0" fontId="54" fillId="47" borderId="0" applyNumberFormat="0" applyBorder="0" applyAlignment="0" applyProtection="0"/>
    <xf numFmtId="0" fontId="54" fillId="51" borderId="0" applyNumberFormat="0" applyBorder="0" applyAlignment="0" applyProtection="0"/>
    <xf numFmtId="0" fontId="55" fillId="35" borderId="0" applyNumberFormat="0" applyBorder="0" applyAlignment="0" applyProtection="0"/>
    <xf numFmtId="0" fontId="56" fillId="52" borderId="19" applyNumberFormat="0" applyAlignment="0" applyProtection="0"/>
    <xf numFmtId="0" fontId="57" fillId="53" borderId="20" applyNumberFormat="0" applyAlignment="0" applyProtection="0"/>
    <xf numFmtId="43" fontId="16" fillId="0" borderId="0" applyFont="0" applyFill="0" applyBorder="0" applyAlignment="0" applyProtection="0"/>
    <xf numFmtId="43" fontId="7" fillId="0" borderId="0" applyFont="0" applyFill="0" applyBorder="0" applyAlignment="0" applyProtection="0"/>
    <xf numFmtId="0" fontId="58" fillId="0" borderId="0" applyNumberFormat="0" applyFill="0" applyBorder="0" applyAlignment="0" applyProtection="0"/>
    <xf numFmtId="0" fontId="59" fillId="36" borderId="0" applyNumberFormat="0" applyBorder="0" applyAlignment="0" applyProtection="0"/>
    <xf numFmtId="0" fontId="60" fillId="0" borderId="21" applyNumberFormat="0" applyFill="0" applyAlignment="0" applyProtection="0"/>
    <xf numFmtId="0" fontId="61" fillId="0" borderId="22" applyNumberFormat="0" applyFill="0" applyAlignment="0" applyProtection="0"/>
    <xf numFmtId="0" fontId="62" fillId="0" borderId="23" applyNumberFormat="0" applyFill="0" applyAlignment="0" applyProtection="0"/>
    <xf numFmtId="0" fontId="62" fillId="0" borderId="0" applyNumberFormat="0" applyFill="0" applyBorder="0" applyAlignment="0" applyProtection="0"/>
    <xf numFmtId="0" fontId="63" fillId="42" borderId="19" applyNumberFormat="0" applyAlignment="0" applyProtection="0"/>
    <xf numFmtId="0" fontId="64" fillId="0" borderId="24" applyNumberFormat="0" applyFill="0" applyAlignment="0" applyProtection="0"/>
    <xf numFmtId="0" fontId="65" fillId="54" borderId="0" applyNumberFormat="0" applyBorder="0" applyAlignment="0" applyProtection="0"/>
    <xf numFmtId="1" fontId="71" fillId="0" borderId="0"/>
    <xf numFmtId="1" fontId="71" fillId="0" borderId="0"/>
    <xf numFmtId="1" fontId="71" fillId="0" borderId="0"/>
    <xf numFmtId="0" fontId="7" fillId="0" borderId="0"/>
    <xf numFmtId="0" fontId="11" fillId="0" borderId="0"/>
    <xf numFmtId="0" fontId="11" fillId="0" borderId="0"/>
    <xf numFmtId="0" fontId="16" fillId="55" borderId="25" applyNumberFormat="0" applyFont="0" applyAlignment="0" applyProtection="0"/>
    <xf numFmtId="0" fontId="66" fillId="52" borderId="26" applyNumberFormat="0" applyAlignment="0" applyProtection="0"/>
    <xf numFmtId="0" fontId="70" fillId="0" borderId="0"/>
    <xf numFmtId="0" fontId="70" fillId="0" borderId="0"/>
    <xf numFmtId="0" fontId="70" fillId="0" borderId="0"/>
    <xf numFmtId="0" fontId="67" fillId="0" borderId="0" applyNumberFormat="0" applyFill="0" applyBorder="0" applyAlignment="0" applyProtection="0"/>
    <xf numFmtId="0" fontId="68" fillId="0" borderId="27" applyNumberFormat="0" applyFill="0" applyAlignment="0" applyProtection="0"/>
    <xf numFmtId="0" fontId="69" fillId="0" borderId="0" applyNumberFormat="0" applyFill="0" applyBorder="0" applyAlignment="0" applyProtection="0"/>
    <xf numFmtId="0" fontId="52" fillId="0" borderId="0"/>
    <xf numFmtId="1" fontId="71" fillId="0" borderId="0"/>
    <xf numFmtId="0" fontId="72" fillId="0" borderId="0"/>
    <xf numFmtId="0" fontId="11" fillId="0" borderId="0"/>
    <xf numFmtId="0" fontId="7" fillId="0" borderId="0"/>
    <xf numFmtId="0" fontId="15" fillId="0" borderId="0">
      <alignment horizontal="left" vertical="top" wrapText="1"/>
    </xf>
    <xf numFmtId="0" fontId="6" fillId="9" borderId="17" applyNumberFormat="0" applyFont="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0" fontId="5" fillId="0" borderId="0"/>
    <xf numFmtId="0" fontId="70" fillId="0" borderId="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 fillId="0" borderId="0"/>
    <xf numFmtId="0" fontId="4" fillId="9" borderId="17"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18" fillId="0" borderId="0"/>
    <xf numFmtId="164" fontId="18" fillId="0" borderId="0" applyFont="0" applyFill="0" applyBorder="0" applyAlignment="0" applyProtection="0"/>
    <xf numFmtId="168" fontId="16" fillId="0" borderId="0" applyFont="0" applyFill="0" applyBorder="0" applyAlignment="0" applyProtection="0"/>
    <xf numFmtId="168" fontId="52" fillId="0" borderId="0" applyFont="0" applyFill="0" applyBorder="0" applyAlignment="0" applyProtection="0"/>
    <xf numFmtId="43" fontId="16"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1" fillId="0" borderId="0" applyFont="0" applyFill="0" applyBorder="0" applyAlignment="0" applyProtection="0"/>
    <xf numFmtId="43" fontId="18" fillId="0" borderId="0" applyFont="0" applyFill="0" applyBorder="0" applyAlignment="0" applyProtection="0"/>
    <xf numFmtId="43" fontId="11" fillId="0" borderId="0" applyFont="0" applyFill="0" applyBorder="0" applyAlignment="0" applyProtection="0"/>
    <xf numFmtId="43" fontId="13" fillId="0" borderId="0" applyFont="0" applyFill="0" applyBorder="0" applyAlignment="0" applyProtection="0"/>
    <xf numFmtId="43" fontId="16"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2" fillId="0" borderId="0" applyFont="0" applyFill="0" applyBorder="0" applyAlignment="0" applyProtection="0"/>
    <xf numFmtId="38" fontId="75" fillId="0" borderId="0"/>
    <xf numFmtId="38" fontId="76" fillId="0" borderId="0"/>
    <xf numFmtId="38" fontId="77" fillId="0" borderId="0"/>
    <xf numFmtId="38" fontId="78" fillId="0" borderId="0"/>
    <xf numFmtId="0" fontId="79" fillId="0" borderId="0"/>
    <xf numFmtId="0" fontId="79" fillId="0" borderId="0"/>
    <xf numFmtId="0" fontId="80" fillId="0" borderId="0"/>
    <xf numFmtId="0" fontId="52" fillId="0" borderId="0"/>
    <xf numFmtId="0" fontId="18" fillId="0" borderId="0"/>
    <xf numFmtId="0" fontId="11" fillId="0" borderId="0"/>
    <xf numFmtId="0" fontId="11" fillId="0" borderId="0"/>
    <xf numFmtId="0" fontId="11" fillId="0" borderId="0"/>
    <xf numFmtId="0" fontId="52" fillId="0" borderId="0"/>
    <xf numFmtId="0" fontId="16" fillId="0" borderId="0"/>
    <xf numFmtId="0" fontId="9" fillId="0" borderId="0"/>
    <xf numFmtId="0" fontId="16" fillId="0" borderId="0"/>
    <xf numFmtId="0" fontId="16" fillId="0" borderId="0"/>
    <xf numFmtId="0" fontId="81" fillId="0" borderId="0"/>
    <xf numFmtId="0" fontId="11" fillId="0" borderId="0"/>
    <xf numFmtId="0" fontId="13" fillId="0" borderId="0"/>
    <xf numFmtId="0" fontId="11" fillId="0" borderId="0"/>
    <xf numFmtId="0" fontId="16" fillId="0" borderId="0"/>
    <xf numFmtId="0" fontId="11" fillId="0" borderId="0"/>
    <xf numFmtId="0" fontId="18" fillId="0" borderId="0"/>
    <xf numFmtId="0" fontId="52" fillId="0" borderId="0"/>
    <xf numFmtId="0" fontId="81" fillId="0" borderId="0"/>
    <xf numFmtId="0" fontId="51" fillId="55" borderId="34" applyNumberFormat="0" applyFont="0" applyAlignment="0" applyProtection="0"/>
    <xf numFmtId="9" fontId="52" fillId="0" borderId="0" applyFont="0" applyFill="0" applyBorder="0" applyAlignment="0" applyProtection="0"/>
    <xf numFmtId="9" fontId="16" fillId="0" borderId="0" applyFont="0" applyFill="0" applyBorder="0" applyAlignment="0" applyProtection="0"/>
    <xf numFmtId="9" fontId="9"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169" fontId="82" fillId="0" borderId="35">
      <protection locked="0"/>
    </xf>
    <xf numFmtId="169" fontId="83" fillId="56" borderId="35"/>
    <xf numFmtId="0" fontId="11" fillId="0" borderId="0"/>
    <xf numFmtId="0" fontId="11" fillId="0" borderId="0"/>
    <xf numFmtId="0" fontId="11" fillId="0" borderId="0"/>
    <xf numFmtId="0" fontId="11" fillId="0" borderId="0"/>
    <xf numFmtId="0" fontId="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2" fillId="0" borderId="0"/>
    <xf numFmtId="0" fontId="51" fillId="0" borderId="0"/>
    <xf numFmtId="0" fontId="11" fillId="0" borderId="0"/>
    <xf numFmtId="0" fontId="51" fillId="0" borderId="0"/>
    <xf numFmtId="0" fontId="15" fillId="0" borderId="0">
      <alignment horizontal="left" vertical="top" wrapText="1"/>
    </xf>
    <xf numFmtId="0" fontId="70" fillId="0" borderId="0"/>
    <xf numFmtId="43" fontId="11" fillId="0" borderId="0" applyFont="0" applyFill="0" applyBorder="0" applyAlignment="0" applyProtection="0"/>
    <xf numFmtId="43" fontId="11" fillId="0" borderId="0" applyFont="0" applyFill="0" applyBorder="0" applyAlignment="0" applyProtection="0"/>
    <xf numFmtId="0" fontId="84" fillId="0" borderId="0"/>
    <xf numFmtId="43" fontId="13" fillId="0" borderId="0" applyFont="0" applyFill="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56" fillId="5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63" fillId="42" borderId="19" applyNumberForma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16" fillId="55" borderId="25" applyNumberFormat="0" applyFon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6" fillId="52" borderId="26" applyNumberFormat="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68" fillId="0" borderId="27" applyNumberFormat="0" applyFill="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5" fillId="6" borderId="13"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6" fillId="7" borderId="14"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27" fillId="7" borderId="13" applyNumberFormat="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9" fillId="8" borderId="16" applyNumberFormat="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1" fillId="0" borderId="0"/>
    <xf numFmtId="0" fontId="11" fillId="0" borderId="0"/>
    <xf numFmtId="0" fontId="11" fillId="0" borderId="0"/>
    <xf numFmtId="0" fontId="11" fillId="0" borderId="0"/>
    <xf numFmtId="0" fontId="2" fillId="0" borderId="0"/>
    <xf numFmtId="0" fontId="18" fillId="0" borderId="0"/>
    <xf numFmtId="0" fontId="18" fillId="0" borderId="0"/>
    <xf numFmtId="0" fontId="18" fillId="0" borderId="0"/>
    <xf numFmtId="0" fontId="18" fillId="0" borderId="0"/>
    <xf numFmtId="0" fontId="18"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0" fontId="1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0" fontId="1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13" fillId="0" borderId="0"/>
    <xf numFmtId="0" fontId="13" fillId="0" borderId="0"/>
    <xf numFmtId="0" fontId="13" fillId="0" borderId="0"/>
    <xf numFmtId="0" fontId="13" fillId="0" borderId="0"/>
    <xf numFmtId="0" fontId="13" fillId="0" borderId="0"/>
    <xf numFmtId="0" fontId="13" fillId="0" borderId="0"/>
    <xf numFmtId="0" fontId="5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5" fillId="0" borderId="0">
      <alignment horizontal="left" vertical="top" wrapText="1"/>
    </xf>
    <xf numFmtId="0" fontId="13" fillId="0" borderId="0"/>
    <xf numFmtId="0" fontId="13" fillId="0" borderId="0"/>
    <xf numFmtId="0" fontId="13" fillId="0" borderId="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13" fillId="9" borderId="17" applyNumberFormat="0" applyFont="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28" fillId="0" borderId="15"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1" fillId="0" borderId="0"/>
    <xf numFmtId="0" fontId="90" fillId="0" borderId="0"/>
  </cellStyleXfs>
  <cellXfs count="303">
    <xf numFmtId="0" fontId="0" fillId="0" borderId="0" xfId="0"/>
    <xf numFmtId="0" fontId="73" fillId="0" borderId="0" xfId="0" applyFont="1"/>
    <xf numFmtId="0" fontId="73" fillId="0" borderId="0" xfId="0" applyFont="1" applyAlignment="1">
      <alignment horizontal="left" vertical="top" wrapText="1"/>
    </xf>
    <xf numFmtId="0" fontId="73" fillId="0" borderId="0" xfId="0" applyFont="1" applyFill="1" applyBorder="1" applyAlignment="1">
      <alignment horizontal="left" vertical="top" wrapText="1"/>
    </xf>
    <xf numFmtId="0" fontId="73" fillId="0" borderId="0" xfId="0" applyFont="1" applyFill="1" applyAlignment="1">
      <alignment horizontal="left" vertical="top" wrapText="1"/>
    </xf>
    <xf numFmtId="0" fontId="73" fillId="0" borderId="40" xfId="0" applyFont="1" applyBorder="1" applyAlignment="1">
      <alignment horizontal="left" vertical="top" wrapText="1"/>
    </xf>
    <xf numFmtId="0" fontId="17" fillId="2" borderId="40" xfId="0" applyFont="1" applyFill="1" applyBorder="1" applyAlignment="1">
      <alignment horizontal="center" vertical="center" wrapText="1"/>
    </xf>
    <xf numFmtId="0" fontId="85" fillId="0" borderId="29" xfId="165" applyFont="1" applyFill="1" applyBorder="1">
      <alignment horizontal="left" vertical="top" wrapText="1"/>
    </xf>
    <xf numFmtId="0" fontId="73" fillId="0" borderId="29" xfId="165" applyFont="1" applyFill="1" applyBorder="1" applyAlignment="1">
      <alignment horizontal="left" vertical="top" wrapText="1"/>
    </xf>
    <xf numFmtId="0" fontId="17" fillId="0" borderId="40" xfId="0" applyFont="1" applyFill="1" applyBorder="1" applyAlignment="1">
      <alignment horizontal="center" vertical="center" wrapText="1"/>
    </xf>
    <xf numFmtId="0" fontId="74" fillId="0" borderId="0" xfId="0" applyFont="1" applyFill="1"/>
    <xf numFmtId="0" fontId="14" fillId="0" borderId="0" xfId="0" applyFont="1" applyFill="1" applyAlignment="1">
      <alignment wrapText="1"/>
    </xf>
    <xf numFmtId="0" fontId="74" fillId="0" borderId="0" xfId="0" applyFont="1" applyFill="1" applyAlignment="1">
      <alignment horizontal="center"/>
    </xf>
    <xf numFmtId="0" fontId="73" fillId="0" borderId="0" xfId="0" applyFont="1" applyFill="1" applyBorder="1"/>
    <xf numFmtId="0" fontId="17" fillId="0" borderId="36" xfId="0" applyFont="1" applyFill="1" applyBorder="1" applyAlignment="1">
      <alignment vertical="top" wrapText="1"/>
    </xf>
    <xf numFmtId="0" fontId="73" fillId="0" borderId="36" xfId="0" applyFont="1" applyFill="1" applyBorder="1" applyAlignment="1">
      <alignment horizontal="left" vertical="top" wrapText="1"/>
    </xf>
    <xf numFmtId="0" fontId="73" fillId="0" borderId="0" xfId="0" applyFont="1" applyFill="1"/>
    <xf numFmtId="0" fontId="73" fillId="0" borderId="1" xfId="0" applyFont="1" applyFill="1" applyBorder="1" applyAlignment="1">
      <alignment horizontal="left" vertical="top" wrapText="1"/>
    </xf>
    <xf numFmtId="0" fontId="73" fillId="0" borderId="1" xfId="0" applyFont="1" applyFill="1" applyBorder="1" applyAlignment="1">
      <alignment horizontal="center" vertical="center" wrapText="1"/>
    </xf>
    <xf numFmtId="0" fontId="17" fillId="0" borderId="4" xfId="0" applyFont="1" applyFill="1" applyBorder="1" applyAlignment="1">
      <alignment vertical="center" wrapText="1"/>
    </xf>
    <xf numFmtId="0" fontId="17" fillId="0" borderId="1" xfId="0" applyFont="1" applyFill="1" applyBorder="1" applyAlignment="1">
      <alignment horizontal="left" vertical="center" wrapText="1"/>
    </xf>
    <xf numFmtId="166" fontId="17" fillId="0" borderId="29" xfId="6" applyNumberFormat="1" applyFont="1" applyFill="1" applyBorder="1" applyAlignment="1">
      <alignment vertical="center"/>
    </xf>
    <xf numFmtId="0" fontId="73" fillId="0" borderId="0" xfId="0" applyFont="1" applyFill="1" applyAlignment="1">
      <alignment horizontal="left" vertical="center" wrapText="1"/>
    </xf>
    <xf numFmtId="0" fontId="17" fillId="0" borderId="4" xfId="0" applyFont="1" applyFill="1" applyBorder="1" applyAlignment="1">
      <alignment vertical="top" wrapText="1"/>
    </xf>
    <xf numFmtId="0" fontId="73" fillId="0" borderId="7" xfId="0" applyFont="1" applyFill="1" applyBorder="1" applyAlignment="1">
      <alignment horizontal="center" vertical="top" wrapText="1"/>
    </xf>
    <xf numFmtId="0" fontId="17" fillId="0" borderId="6" xfId="0" applyFont="1" applyFill="1" applyBorder="1" applyAlignment="1">
      <alignment vertical="top" wrapText="1"/>
    </xf>
    <xf numFmtId="0" fontId="17" fillId="0" borderId="37" xfId="0" applyFont="1" applyFill="1" applyBorder="1" applyAlignment="1">
      <alignment vertical="top" wrapText="1"/>
    </xf>
    <xf numFmtId="0" fontId="85" fillId="0" borderId="29" xfId="0" applyFont="1" applyFill="1" applyBorder="1" applyAlignment="1">
      <alignment horizontal="left" vertical="top" wrapText="1"/>
    </xf>
    <xf numFmtId="0" fontId="17" fillId="0" borderId="29" xfId="0" applyFont="1" applyFill="1" applyBorder="1" applyAlignment="1">
      <alignment horizontal="left" vertical="center" wrapText="1"/>
    </xf>
    <xf numFmtId="0" fontId="73" fillId="0" borderId="0" xfId="0" applyFont="1" applyAlignment="1">
      <alignment horizontal="right"/>
    </xf>
    <xf numFmtId="0" fontId="17" fillId="0" borderId="40" xfId="0" applyFont="1" applyFill="1" applyBorder="1" applyAlignment="1">
      <alignment vertical="top" wrapText="1"/>
    </xf>
    <xf numFmtId="0" fontId="85" fillId="0" borderId="40" xfId="0" applyFont="1" applyFill="1" applyBorder="1" applyAlignment="1">
      <alignment horizontal="left" vertical="top" wrapText="1"/>
    </xf>
    <xf numFmtId="0" fontId="73" fillId="0" borderId="40" xfId="0" applyFont="1" applyBorder="1" applyAlignment="1">
      <alignment horizontal="center" vertical="center" wrapText="1"/>
    </xf>
    <xf numFmtId="0" fontId="73" fillId="2" borderId="40" xfId="0" applyFont="1" applyFill="1" applyBorder="1" applyAlignment="1">
      <alignment horizontal="left" vertical="top" wrapText="1"/>
    </xf>
    <xf numFmtId="0" fontId="17" fillId="0" borderId="39" xfId="0" applyFont="1" applyFill="1" applyBorder="1" applyAlignment="1"/>
    <xf numFmtId="0" fontId="17" fillId="0" borderId="37" xfId="0" applyFont="1" applyFill="1" applyBorder="1" applyAlignment="1"/>
    <xf numFmtId="0" fontId="73" fillId="0" borderId="40" xfId="0" applyFont="1" applyFill="1" applyBorder="1" applyAlignment="1">
      <alignment vertical="top" wrapText="1"/>
    </xf>
    <xf numFmtId="0" fontId="73" fillId="0" borderId="0" xfId="0" applyFont="1" applyFill="1" applyBorder="1" applyAlignment="1">
      <alignment horizontal="left" vertical="top"/>
    </xf>
    <xf numFmtId="0" fontId="17" fillId="2" borderId="40" xfId="0" applyFont="1" applyFill="1" applyBorder="1" applyAlignment="1">
      <alignment horizontal="left" vertical="top" wrapText="1"/>
    </xf>
    <xf numFmtId="0" fontId="73" fillId="2" borderId="40" xfId="0" applyFont="1" applyFill="1" applyBorder="1" applyAlignment="1">
      <alignment horizontal="left" vertical="center" wrapText="1"/>
    </xf>
    <xf numFmtId="0" fontId="73" fillId="0" borderId="40" xfId="0" applyFont="1" applyFill="1" applyBorder="1" applyAlignment="1">
      <alignment horizontal="left" vertical="top" wrapText="1"/>
    </xf>
    <xf numFmtId="0" fontId="73" fillId="0" borderId="0" xfId="0" applyFont="1" applyFill="1" applyAlignment="1"/>
    <xf numFmtId="0" fontId="73" fillId="0" borderId="0" xfId="0" applyFont="1" applyFill="1" applyBorder="1" applyAlignment="1">
      <alignment wrapText="1"/>
    </xf>
    <xf numFmtId="0" fontId="86" fillId="0" borderId="0" xfId="0" applyFont="1" applyFill="1" applyBorder="1" applyAlignment="1">
      <alignment vertical="top" wrapText="1"/>
    </xf>
    <xf numFmtId="0" fontId="74" fillId="0" borderId="0" xfId="0" applyFont="1" applyFill="1" applyAlignment="1"/>
    <xf numFmtId="167" fontId="73" fillId="2" borderId="40" xfId="7" applyNumberFormat="1" applyFont="1" applyFill="1" applyBorder="1" applyAlignment="1">
      <alignment horizontal="right" vertical="center" wrapText="1"/>
    </xf>
    <xf numFmtId="167" fontId="17" fillId="2" borderId="40" xfId="7" applyNumberFormat="1" applyFont="1" applyFill="1" applyBorder="1" applyAlignment="1">
      <alignment horizontal="right" vertical="center" wrapText="1"/>
    </xf>
    <xf numFmtId="167" fontId="17" fillId="0" borderId="40" xfId="7" applyNumberFormat="1" applyFont="1" applyFill="1" applyBorder="1" applyAlignment="1">
      <alignment horizontal="right" vertical="center" wrapText="1"/>
    </xf>
    <xf numFmtId="167" fontId="85" fillId="2" borderId="40" xfId="7" applyNumberFormat="1" applyFont="1" applyFill="1" applyBorder="1" applyAlignment="1">
      <alignment horizontal="right" vertical="center" wrapText="1"/>
    </xf>
    <xf numFmtId="165" fontId="73" fillId="0" borderId="1" xfId="6" applyNumberFormat="1" applyFont="1" applyFill="1" applyBorder="1" applyAlignment="1">
      <alignment horizontal="right" vertical="top"/>
    </xf>
    <xf numFmtId="0" fontId="17" fillId="0" borderId="40" xfId="165" applyFont="1" applyFill="1" applyBorder="1" applyAlignment="1">
      <alignment horizontal="left" vertical="top" wrapText="1"/>
    </xf>
    <xf numFmtId="0" fontId="73" fillId="0" borderId="0" xfId="0" applyFont="1" applyFill="1" applyAlignment="1">
      <alignment horizontal="left" vertical="top"/>
    </xf>
    <xf numFmtId="167" fontId="17" fillId="0" borderId="40" xfId="0" applyNumberFormat="1" applyFont="1" applyBorder="1" applyAlignment="1">
      <alignment horizontal="right" vertical="top" wrapText="1"/>
    </xf>
    <xf numFmtId="165" fontId="73" fillId="0" borderId="0" xfId="6" applyNumberFormat="1" applyFont="1" applyFill="1" applyBorder="1" applyAlignment="1">
      <alignment horizontal="right" vertical="top"/>
    </xf>
    <xf numFmtId="0" fontId="73" fillId="0" borderId="40" xfId="0" applyFont="1" applyFill="1" applyBorder="1" applyAlignment="1">
      <alignment horizontal="center" vertical="center" wrapText="1"/>
    </xf>
    <xf numFmtId="0" fontId="73" fillId="2" borderId="1" xfId="0" applyFont="1" applyFill="1" applyBorder="1" applyAlignment="1">
      <alignment vertical="top" wrapText="1"/>
    </xf>
    <xf numFmtId="0" fontId="85" fillId="2" borderId="1" xfId="0" applyFont="1" applyFill="1" applyBorder="1" applyAlignment="1">
      <alignment horizontal="left" vertical="top" wrapText="1"/>
    </xf>
    <xf numFmtId="0" fontId="85" fillId="2" borderId="40" xfId="0" applyFont="1" applyFill="1" applyBorder="1" applyAlignment="1">
      <alignment horizontal="left" vertical="top" wrapText="1"/>
    </xf>
    <xf numFmtId="0" fontId="17" fillId="2" borderId="40" xfId="165" applyFont="1" applyFill="1" applyBorder="1" applyAlignment="1">
      <alignment horizontal="left" vertical="top" wrapText="1"/>
    </xf>
    <xf numFmtId="0" fontId="73" fillId="2" borderId="1" xfId="0" applyFont="1" applyFill="1" applyBorder="1" applyAlignment="1">
      <alignment horizontal="left" vertical="top" wrapText="1"/>
    </xf>
    <xf numFmtId="0" fontId="73" fillId="2" borderId="1" xfId="0" applyFont="1" applyFill="1" applyBorder="1" applyAlignment="1">
      <alignment horizontal="left" vertical="top"/>
    </xf>
    <xf numFmtId="0" fontId="17" fillId="0" borderId="40" xfId="0" applyFont="1" applyBorder="1" applyAlignment="1">
      <alignment horizontal="left" vertical="top" wrapText="1"/>
    </xf>
    <xf numFmtId="0" fontId="73" fillId="0" borderId="40" xfId="0" applyFont="1" applyBorder="1" applyAlignment="1">
      <alignment horizontal="center" vertical="top" wrapText="1"/>
    </xf>
    <xf numFmtId="0" fontId="74" fillId="0" borderId="0" xfId="0" applyFont="1" applyFill="1" applyAlignment="1">
      <alignment horizontal="center"/>
    </xf>
    <xf numFmtId="0" fontId="85" fillId="0" borderId="3" xfId="0" applyFont="1" applyFill="1" applyBorder="1" applyAlignment="1">
      <alignment horizontal="left" vertical="top" wrapText="1"/>
    </xf>
    <xf numFmtId="0" fontId="17" fillId="0" borderId="40" xfId="0" applyFont="1" applyFill="1" applyBorder="1" applyAlignment="1">
      <alignment horizontal="left" vertical="top" wrapText="1"/>
    </xf>
    <xf numFmtId="0" fontId="73" fillId="0" borderId="40" xfId="8" applyFont="1" applyFill="1" applyBorder="1" applyAlignment="1">
      <alignment horizontal="left" vertical="top" wrapText="1"/>
    </xf>
    <xf numFmtId="0" fontId="73" fillId="0" borderId="30" xfId="8" applyFont="1" applyFill="1" applyBorder="1" applyAlignment="1">
      <alignment horizontal="left" vertical="top" wrapText="1"/>
    </xf>
    <xf numFmtId="0" fontId="17" fillId="0" borderId="40" xfId="8" applyFont="1" applyFill="1" applyBorder="1" applyAlignment="1">
      <alignment horizontal="left" vertical="center" wrapText="1"/>
    </xf>
    <xf numFmtId="0" fontId="85" fillId="0" borderId="40" xfId="165" applyFont="1" applyBorder="1" applyAlignment="1">
      <alignment horizontal="left" vertical="top" wrapText="1"/>
    </xf>
    <xf numFmtId="0" fontId="73" fillId="0" borderId="40" xfId="0" applyFont="1" applyBorder="1" applyAlignment="1">
      <alignment vertical="center" wrapText="1"/>
    </xf>
    <xf numFmtId="0" fontId="73" fillId="0" borderId="40" xfId="0" applyFont="1" applyFill="1" applyBorder="1" applyAlignment="1">
      <alignment wrapText="1"/>
    </xf>
    <xf numFmtId="0" fontId="73" fillId="0" borderId="40" xfId="165" applyFont="1" applyFill="1" applyBorder="1" applyAlignment="1">
      <alignment horizontal="left" vertical="top" wrapText="1"/>
    </xf>
    <xf numFmtId="0" fontId="73" fillId="0" borderId="40" xfId="165" applyFont="1" applyFill="1" applyBorder="1" applyAlignment="1">
      <alignment horizontal="center" vertical="top" wrapText="1"/>
    </xf>
    <xf numFmtId="0" fontId="85" fillId="0" borderId="30" xfId="8" applyFont="1" applyFill="1" applyBorder="1" applyAlignment="1">
      <alignment horizontal="left" vertical="top" wrapText="1"/>
    </xf>
    <xf numFmtId="0" fontId="17" fillId="0" borderId="30" xfId="8" applyFont="1" applyFill="1" applyBorder="1" applyAlignment="1">
      <alignment horizontal="left" vertical="top" wrapText="1"/>
    </xf>
    <xf numFmtId="0" fontId="17" fillId="0" borderId="0" xfId="0" applyFont="1" applyFill="1"/>
    <xf numFmtId="170" fontId="73" fillId="0" borderId="0" xfId="0" applyNumberFormat="1" applyFont="1" applyFill="1"/>
    <xf numFmtId="0" fontId="74" fillId="2" borderId="0" xfId="0" applyFont="1" applyFill="1"/>
    <xf numFmtId="0" fontId="74" fillId="2" borderId="0" xfId="0" applyFont="1" applyFill="1" applyAlignment="1"/>
    <xf numFmtId="0" fontId="74" fillId="2" borderId="0" xfId="0" applyFont="1" applyFill="1" applyAlignment="1">
      <alignment horizontal="right"/>
    </xf>
    <xf numFmtId="0" fontId="14" fillId="2" borderId="0" xfId="0" applyFont="1" applyFill="1" applyAlignment="1">
      <alignment horizontal="center" wrapText="1"/>
    </xf>
    <xf numFmtId="0" fontId="73" fillId="2" borderId="40" xfId="8" applyFont="1" applyFill="1" applyBorder="1" applyAlignment="1">
      <alignment horizontal="center" vertical="center" wrapText="1"/>
    </xf>
    <xf numFmtId="165" fontId="17" fillId="2" borderId="40" xfId="6" applyNumberFormat="1" applyFont="1" applyFill="1" applyBorder="1" applyAlignment="1">
      <alignment horizontal="right" vertical="center"/>
    </xf>
    <xf numFmtId="0" fontId="17" fillId="2" borderId="40" xfId="0" applyFont="1" applyFill="1" applyBorder="1" applyAlignment="1">
      <alignment horizontal="center" vertical="center"/>
    </xf>
    <xf numFmtId="0" fontId="17" fillId="2" borderId="38" xfId="0" applyFont="1" applyFill="1" applyBorder="1" applyAlignment="1">
      <alignment vertical="center"/>
    </xf>
    <xf numFmtId="165" fontId="17" fillId="2" borderId="38" xfId="0" applyNumberFormat="1" applyFont="1" applyFill="1" applyBorder="1" applyAlignment="1">
      <alignment horizontal="right" vertical="center" wrapText="1"/>
    </xf>
    <xf numFmtId="4" fontId="17" fillId="2" borderId="38" xfId="8" applyNumberFormat="1" applyFont="1" applyFill="1" applyBorder="1" applyAlignment="1">
      <alignment horizontal="center" vertical="center" wrapText="1"/>
    </xf>
    <xf numFmtId="0" fontId="85" fillId="2" borderId="38" xfId="0" applyFont="1" applyFill="1" applyBorder="1" applyAlignment="1">
      <alignment horizontal="center" vertical="center"/>
    </xf>
    <xf numFmtId="0" fontId="87" fillId="2" borderId="40" xfId="0" applyFont="1" applyFill="1" applyBorder="1" applyAlignment="1">
      <alignment vertical="center" wrapText="1"/>
    </xf>
    <xf numFmtId="0" fontId="87" fillId="0" borderId="40" xfId="0" applyFont="1" applyFill="1" applyBorder="1" applyAlignment="1">
      <alignment vertical="center" wrapText="1"/>
    </xf>
    <xf numFmtId="0" fontId="0" fillId="0" borderId="40" xfId="0" applyBorder="1"/>
    <xf numFmtId="0" fontId="0" fillId="0" borderId="40" xfId="0" applyFill="1" applyBorder="1"/>
    <xf numFmtId="0" fontId="85" fillId="0" borderId="40" xfId="0" applyFont="1" applyFill="1" applyBorder="1" applyAlignment="1">
      <alignment horizontal="center" vertical="center"/>
    </xf>
    <xf numFmtId="0" fontId="85" fillId="0" borderId="38" xfId="0" applyFont="1" applyFill="1" applyBorder="1" applyAlignment="1">
      <alignment horizontal="center" vertical="center"/>
    </xf>
    <xf numFmtId="0" fontId="17" fillId="0" borderId="38" xfId="0" applyFont="1" applyFill="1" applyBorder="1" applyAlignment="1">
      <alignment horizontal="left" vertical="center" wrapText="1"/>
    </xf>
    <xf numFmtId="0" fontId="17" fillId="0" borderId="40" xfId="0" applyFont="1" applyFill="1" applyBorder="1" applyAlignment="1">
      <alignment horizontal="left" vertical="center" wrapText="1"/>
    </xf>
    <xf numFmtId="0" fontId="88" fillId="0" borderId="37" xfId="0" applyFont="1" applyFill="1" applyBorder="1" applyAlignment="1">
      <alignment horizontal="left" vertical="center" wrapText="1"/>
    </xf>
    <xf numFmtId="165" fontId="88" fillId="2" borderId="40" xfId="6" applyNumberFormat="1" applyFont="1" applyFill="1" applyBorder="1" applyAlignment="1">
      <alignment horizontal="right" vertical="center"/>
    </xf>
    <xf numFmtId="0" fontId="89" fillId="0" borderId="40" xfId="0" applyFont="1" applyFill="1" applyBorder="1" applyAlignment="1">
      <alignment vertical="center" wrapText="1"/>
    </xf>
    <xf numFmtId="0" fontId="89" fillId="0" borderId="38" xfId="0" applyFont="1" applyFill="1" applyBorder="1" applyAlignment="1">
      <alignment vertical="center" wrapText="1"/>
    </xf>
    <xf numFmtId="165" fontId="88" fillId="2" borderId="38" xfId="6" applyNumberFormat="1" applyFont="1" applyFill="1" applyBorder="1" applyAlignment="1">
      <alignment horizontal="right" vertical="center"/>
    </xf>
    <xf numFmtId="0" fontId="85" fillId="0" borderId="40" xfId="0" applyFont="1" applyFill="1" applyBorder="1" applyAlignment="1">
      <alignment vertical="center"/>
    </xf>
    <xf numFmtId="0" fontId="0" fillId="0" borderId="0" xfId="0" applyAlignment="1">
      <alignment horizontal="center"/>
    </xf>
    <xf numFmtId="0" fontId="91" fillId="0" borderId="0" xfId="2022" applyFont="1"/>
    <xf numFmtId="0" fontId="91" fillId="0" borderId="0" xfId="2022" applyFont="1" applyAlignment="1" applyProtection="1">
      <alignment horizontal="left" wrapText="1"/>
      <protection locked="0"/>
    </xf>
    <xf numFmtId="0" fontId="92" fillId="0" borderId="0" xfId="2022" applyFont="1" applyAlignment="1" applyProtection="1">
      <protection locked="0"/>
    </xf>
    <xf numFmtId="0" fontId="92" fillId="0" borderId="0" xfId="2022" applyFont="1" applyAlignment="1" applyProtection="1">
      <alignment horizontal="right"/>
      <protection locked="0"/>
    </xf>
    <xf numFmtId="0" fontId="73" fillId="0" borderId="0" xfId="2022" applyFont="1" applyBorder="1" applyAlignment="1" applyProtection="1">
      <alignment vertical="center" wrapText="1"/>
      <protection locked="0"/>
    </xf>
    <xf numFmtId="0" fontId="91" fillId="0" borderId="0" xfId="2022" applyFont="1" applyAlignment="1" applyProtection="1">
      <alignment horizontal="center"/>
      <protection locked="0"/>
    </xf>
    <xf numFmtId="0" fontId="91" fillId="0" borderId="0" xfId="2022" applyFont="1" applyProtection="1">
      <protection locked="0"/>
    </xf>
    <xf numFmtId="0" fontId="73" fillId="0" borderId="40" xfId="2022" applyFont="1" applyBorder="1" applyAlignment="1" applyProtection="1">
      <alignment horizontal="center" vertical="center" wrapText="1"/>
      <protection locked="0"/>
    </xf>
    <xf numFmtId="0" fontId="91" fillId="0" borderId="40" xfId="2022" applyFont="1" applyBorder="1" applyAlignment="1">
      <alignment horizontal="center" vertical="center"/>
    </xf>
    <xf numFmtId="0" fontId="74" fillId="0" borderId="40" xfId="4" applyFont="1" applyBorder="1" applyAlignment="1">
      <alignment vertical="top" wrapText="1"/>
    </xf>
    <xf numFmtId="167" fontId="17" fillId="0" borderId="40" xfId="8" applyNumberFormat="1" applyFont="1" applyFill="1" applyBorder="1" applyAlignment="1">
      <alignment horizontal="right" vertical="center" wrapText="1"/>
    </xf>
    <xf numFmtId="43" fontId="17" fillId="0" borderId="39" xfId="95" applyFont="1" applyBorder="1" applyAlignment="1" applyProtection="1">
      <alignment vertical="center" wrapText="1"/>
      <protection locked="0"/>
    </xf>
    <xf numFmtId="0" fontId="17" fillId="2" borderId="40" xfId="2022" applyFont="1" applyFill="1" applyBorder="1" applyAlignment="1" applyProtection="1">
      <alignment vertical="center" wrapText="1"/>
      <protection locked="0"/>
    </xf>
    <xf numFmtId="171" fontId="17" fillId="2" borderId="40" xfId="95" applyNumberFormat="1" applyFont="1" applyFill="1" applyBorder="1" applyAlignment="1">
      <alignment horizontal="center" vertical="top"/>
    </xf>
    <xf numFmtId="0" fontId="74" fillId="2" borderId="40" xfId="4" applyFont="1" applyFill="1" applyBorder="1" applyAlignment="1">
      <alignment horizontal="left" vertical="top" wrapText="1"/>
    </xf>
    <xf numFmtId="0" fontId="14" fillId="2" borderId="40" xfId="4" applyFont="1" applyFill="1" applyBorder="1" applyAlignment="1">
      <alignment horizontal="center" vertical="center" wrapText="1"/>
    </xf>
    <xf numFmtId="0" fontId="73" fillId="2" borderId="40" xfId="2022" applyFont="1" applyFill="1" applyBorder="1" applyAlignment="1" applyProtection="1">
      <alignment horizontal="center" vertical="center" wrapText="1"/>
      <protection locked="0"/>
    </xf>
    <xf numFmtId="0" fontId="74" fillId="2" borderId="40" xfId="4" applyFont="1" applyFill="1" applyBorder="1" applyAlignment="1">
      <alignment horizontal="right" vertical="top" wrapText="1"/>
    </xf>
    <xf numFmtId="171" fontId="73" fillId="2" borderId="40" xfId="95" applyNumberFormat="1" applyFont="1" applyFill="1" applyBorder="1" applyAlignment="1">
      <alignment horizontal="center" vertical="top"/>
    </xf>
    <xf numFmtId="0" fontId="73" fillId="2" borderId="39" xfId="2022" applyFont="1" applyFill="1" applyBorder="1" applyAlignment="1" applyProtection="1">
      <alignment horizontal="center" vertical="center" wrapText="1"/>
      <protection locked="0"/>
    </xf>
    <xf numFmtId="0" fontId="74" fillId="2" borderId="40" xfId="4" applyFont="1" applyFill="1" applyBorder="1" applyAlignment="1">
      <alignment vertical="top" wrapText="1"/>
    </xf>
    <xf numFmtId="172" fontId="73" fillId="2" borderId="40" xfId="95" applyNumberFormat="1" applyFont="1" applyFill="1" applyBorder="1" applyAlignment="1">
      <alignment horizontal="center" vertical="center"/>
    </xf>
    <xf numFmtId="0" fontId="73" fillId="2" borderId="39" xfId="2022" applyFont="1" applyFill="1" applyBorder="1" applyAlignment="1" applyProtection="1">
      <alignment horizontal="right" vertical="center" wrapText="1"/>
      <protection locked="0"/>
    </xf>
    <xf numFmtId="172" fontId="73" fillId="2" borderId="39" xfId="95" applyNumberFormat="1" applyFont="1" applyFill="1" applyBorder="1" applyAlignment="1">
      <alignment horizontal="center" vertical="center"/>
    </xf>
    <xf numFmtId="39" fontId="73" fillId="2" borderId="39" xfId="2022" applyNumberFormat="1" applyFont="1" applyFill="1" applyBorder="1" applyAlignment="1" applyProtection="1">
      <alignment horizontal="center" vertical="center" wrapText="1"/>
      <protection locked="0"/>
    </xf>
    <xf numFmtId="0" fontId="73" fillId="2" borderId="40" xfId="0" applyFont="1" applyFill="1" applyBorder="1" applyAlignment="1">
      <alignment horizontal="center" vertical="top" wrapText="1"/>
    </xf>
    <xf numFmtId="43" fontId="17" fillId="0" borderId="39" xfId="95" applyFont="1" applyBorder="1" applyAlignment="1" applyProtection="1">
      <alignment horizontal="center" vertical="center" wrapText="1"/>
      <protection locked="0"/>
    </xf>
    <xf numFmtId="166" fontId="73" fillId="0" borderId="40" xfId="0" applyNumberFormat="1" applyFont="1" applyFill="1" applyBorder="1" applyAlignment="1">
      <alignment horizontal="left" vertical="top" wrapText="1"/>
    </xf>
    <xf numFmtId="166" fontId="17" fillId="0" borderId="29" xfId="6" applyNumberFormat="1" applyFont="1" applyFill="1" applyBorder="1" applyAlignment="1">
      <alignment horizontal="right" vertical="center"/>
    </xf>
    <xf numFmtId="166" fontId="73" fillId="0" borderId="40" xfId="0" applyNumberFormat="1" applyFont="1" applyFill="1" applyBorder="1" applyAlignment="1">
      <alignment horizontal="right" vertical="top" wrapText="1"/>
    </xf>
    <xf numFmtId="166" fontId="17" fillId="0" borderId="40" xfId="0" applyNumberFormat="1" applyFont="1" applyFill="1" applyBorder="1" applyAlignment="1">
      <alignment vertical="center"/>
    </xf>
    <xf numFmtId="166" fontId="73" fillId="0" borderId="40" xfId="0" applyNumberFormat="1" applyFont="1" applyFill="1" applyBorder="1" applyAlignment="1">
      <alignment vertical="center"/>
    </xf>
    <xf numFmtId="0" fontId="73" fillId="0" borderId="40" xfId="0" applyFont="1" applyFill="1" applyBorder="1" applyAlignment="1">
      <alignment horizontal="center" vertical="top" wrapText="1"/>
    </xf>
    <xf numFmtId="0" fontId="88" fillId="0" borderId="40" xfId="0" applyFont="1" applyFill="1" applyBorder="1" applyAlignment="1">
      <alignment horizontal="left" vertical="center" wrapText="1"/>
    </xf>
    <xf numFmtId="165" fontId="17" fillId="2" borderId="40" xfId="0" applyNumberFormat="1" applyFont="1" applyFill="1" applyBorder="1" applyAlignment="1">
      <alignment horizontal="right" vertical="center" wrapText="1"/>
    </xf>
    <xf numFmtId="0" fontId="88" fillId="0" borderId="38" xfId="0" applyFont="1" applyFill="1" applyBorder="1" applyAlignment="1">
      <alignment horizontal="left" vertical="center" wrapText="1"/>
    </xf>
    <xf numFmtId="39" fontId="17" fillId="2" borderId="38" xfId="8" applyNumberFormat="1" applyFont="1" applyFill="1" applyBorder="1" applyAlignment="1">
      <alignment horizontal="right" vertical="center" wrapText="1"/>
    </xf>
    <xf numFmtId="167" fontId="17" fillId="2" borderId="38" xfId="8" applyNumberFormat="1" applyFont="1" applyFill="1" applyBorder="1" applyAlignment="1">
      <alignment horizontal="right" vertical="center" wrapText="1"/>
    </xf>
    <xf numFmtId="43" fontId="17" fillId="0" borderId="40" xfId="95" applyFont="1" applyBorder="1" applyAlignment="1" applyProtection="1">
      <alignment horizontal="left" vertical="top" wrapText="1"/>
      <protection locked="0"/>
    </xf>
    <xf numFmtId="0" fontId="17" fillId="2" borderId="39" xfId="2022" applyFont="1" applyFill="1" applyBorder="1" applyAlignment="1" applyProtection="1">
      <alignment horizontal="center" vertical="center" wrapText="1"/>
      <protection locked="0"/>
    </xf>
    <xf numFmtId="0" fontId="73" fillId="2" borderId="40" xfId="2022" applyFont="1" applyFill="1" applyBorder="1" applyAlignment="1" applyProtection="1">
      <alignment vertical="center" wrapText="1"/>
      <protection locked="0"/>
    </xf>
    <xf numFmtId="0" fontId="73" fillId="2" borderId="39" xfId="2022" applyFont="1" applyFill="1" applyBorder="1" applyAlignment="1" applyProtection="1">
      <alignment horizontal="left" vertical="center" wrapText="1"/>
      <protection locked="0"/>
    </xf>
    <xf numFmtId="167" fontId="73" fillId="0" borderId="40" xfId="8" applyNumberFormat="1" applyFont="1" applyFill="1" applyBorder="1" applyAlignment="1">
      <alignment horizontal="right" vertical="center" wrapText="1"/>
    </xf>
    <xf numFmtId="0" fontId="74" fillId="2" borderId="40" xfId="4" applyFont="1" applyFill="1" applyBorder="1" applyAlignment="1">
      <alignment horizontal="center" vertical="top" wrapText="1"/>
    </xf>
    <xf numFmtId="43" fontId="73" fillId="0" borderId="40" xfId="95" applyFont="1" applyBorder="1" applyAlignment="1" applyProtection="1">
      <alignment horizontal="center" vertical="top" wrapText="1"/>
      <protection locked="0"/>
    </xf>
    <xf numFmtId="43" fontId="73" fillId="0" borderId="39" xfId="95" applyFont="1" applyBorder="1" applyAlignment="1" applyProtection="1">
      <alignment vertical="center" wrapText="1"/>
      <protection locked="0"/>
    </xf>
    <xf numFmtId="43" fontId="17" fillId="0" borderId="40" xfId="95" applyFont="1" applyBorder="1" applyAlignment="1" applyProtection="1">
      <alignment horizontal="center" vertical="top" wrapText="1"/>
      <protection locked="0"/>
    </xf>
    <xf numFmtId="39" fontId="73" fillId="2" borderId="40" xfId="2022" applyNumberFormat="1" applyFont="1" applyFill="1" applyBorder="1" applyAlignment="1" applyProtection="1">
      <alignment horizontal="center" vertical="center" wrapText="1"/>
      <protection locked="0"/>
    </xf>
    <xf numFmtId="0" fontId="73" fillId="0" borderId="0" xfId="0" applyFont="1" applyFill="1" applyAlignment="1">
      <alignment horizontal="right"/>
    </xf>
    <xf numFmtId="0" fontId="74" fillId="0" borderId="0" xfId="0" applyFont="1" applyFill="1" applyAlignment="1">
      <alignment horizontal="right"/>
    </xf>
    <xf numFmtId="0" fontId="17" fillId="0" borderId="29" xfId="0" applyFont="1" applyFill="1" applyBorder="1" applyAlignment="1">
      <alignment horizontal="left" vertical="top" wrapText="1"/>
    </xf>
    <xf numFmtId="0" fontId="73" fillId="0" borderId="4" xfId="0" applyFont="1" applyFill="1" applyBorder="1" applyAlignment="1">
      <alignment horizontal="center" vertical="center" wrapText="1"/>
    </xf>
    <xf numFmtId="0" fontId="73" fillId="0" borderId="7" xfId="0" applyFont="1" applyFill="1" applyBorder="1" applyAlignment="1">
      <alignment horizontal="center" vertical="center" wrapText="1"/>
    </xf>
    <xf numFmtId="0" fontId="73" fillId="0" borderId="0" xfId="0" applyFont="1" applyFill="1" applyAlignment="1">
      <alignment horizontal="center"/>
    </xf>
    <xf numFmtId="0" fontId="14" fillId="0" borderId="0" xfId="0" applyFont="1" applyFill="1" applyAlignment="1">
      <alignment horizontal="center" wrapText="1"/>
    </xf>
    <xf numFmtId="0" fontId="73" fillId="0" borderId="3" xfId="0" applyFont="1" applyFill="1" applyBorder="1" applyAlignment="1">
      <alignment horizontal="center"/>
    </xf>
    <xf numFmtId="0" fontId="17" fillId="0" borderId="0" xfId="0" applyFont="1" applyFill="1" applyAlignment="1">
      <alignment wrapText="1"/>
    </xf>
    <xf numFmtId="0" fontId="73" fillId="2" borderId="40" xfId="0" applyFont="1" applyFill="1" applyBorder="1" applyAlignment="1">
      <alignment vertical="top" wrapText="1"/>
    </xf>
    <xf numFmtId="167" fontId="73" fillId="0" borderId="40" xfId="0" applyNumberFormat="1" applyFont="1" applyFill="1" applyBorder="1" applyAlignment="1"/>
    <xf numFmtId="49" fontId="17" fillId="0" borderId="40" xfId="8" applyNumberFormat="1" applyFont="1" applyFill="1" applyBorder="1" applyAlignment="1">
      <alignment horizontal="center" wrapText="1"/>
    </xf>
    <xf numFmtId="0" fontId="17" fillId="2" borderId="40" xfId="0" applyFont="1" applyFill="1" applyBorder="1" applyAlignment="1">
      <alignment vertical="top" wrapText="1"/>
    </xf>
    <xf numFmtId="0" fontId="73" fillId="0" borderId="0" xfId="0" applyFont="1" applyFill="1" applyAlignment="1">
      <alignment horizontal="center"/>
    </xf>
    <xf numFmtId="0" fontId="73" fillId="0" borderId="0" xfId="0" applyFont="1" applyBorder="1" applyAlignment="1">
      <alignment horizontal="right"/>
    </xf>
    <xf numFmtId="167" fontId="73" fillId="0" borderId="40" xfId="0" applyNumberFormat="1" applyFont="1" applyBorder="1" applyAlignment="1">
      <alignment horizontal="left" vertical="top" wrapText="1"/>
    </xf>
    <xf numFmtId="167" fontId="73" fillId="0" borderId="40" xfId="0" applyNumberFormat="1" applyFont="1" applyFill="1" applyBorder="1" applyAlignment="1">
      <alignment horizontal="left" vertical="top" wrapText="1"/>
    </xf>
    <xf numFmtId="167" fontId="17" fillId="0" borderId="40" xfId="0" applyNumberFormat="1" applyFont="1" applyFill="1" applyBorder="1" applyAlignment="1">
      <alignment horizontal="right" wrapText="1"/>
    </xf>
    <xf numFmtId="167" fontId="73" fillId="0" borderId="40" xfId="0" applyNumberFormat="1" applyFont="1" applyFill="1" applyBorder="1" applyAlignment="1">
      <alignment horizontal="right" wrapText="1"/>
    </xf>
    <xf numFmtId="167" fontId="73" fillId="0" borderId="40" xfId="0" applyNumberFormat="1" applyFont="1" applyFill="1" applyBorder="1" applyAlignment="1">
      <alignment horizontal="right" vertical="top" wrapText="1"/>
    </xf>
    <xf numFmtId="167" fontId="17" fillId="0" borderId="40" xfId="0" applyNumberFormat="1" applyFont="1" applyFill="1" applyBorder="1" applyAlignment="1">
      <alignment horizontal="right" vertical="top" wrapText="1"/>
    </xf>
    <xf numFmtId="167" fontId="73" fillId="0" borderId="40" xfId="0" quotePrefix="1" applyNumberFormat="1" applyFont="1" applyFill="1" applyBorder="1" applyAlignment="1">
      <alignment horizontal="right" vertical="top" wrapText="1"/>
    </xf>
    <xf numFmtId="0" fontId="73" fillId="0" borderId="0" xfId="0" applyFont="1" applyFill="1" applyAlignment="1">
      <alignment horizontal="right" vertical="center"/>
    </xf>
    <xf numFmtId="167" fontId="17" fillId="0" borderId="40" xfId="0" applyNumberFormat="1" applyFont="1" applyFill="1" applyBorder="1" applyAlignment="1">
      <alignment horizontal="right" vertical="center"/>
    </xf>
    <xf numFmtId="167" fontId="73" fillId="0" borderId="40" xfId="0" applyNumberFormat="1" applyFont="1" applyFill="1" applyBorder="1" applyAlignment="1">
      <alignment vertical="center"/>
    </xf>
    <xf numFmtId="0" fontId="17" fillId="0" borderId="29" xfId="165" applyFont="1" applyFill="1" applyBorder="1" applyAlignment="1">
      <alignment horizontal="left" vertical="top" wrapText="1"/>
    </xf>
    <xf numFmtId="0" fontId="74" fillId="2" borderId="0" xfId="0" applyFont="1" applyFill="1" applyAlignment="1">
      <alignment horizontal="center" wrapText="1"/>
    </xf>
    <xf numFmtId="165" fontId="73" fillId="0" borderId="40" xfId="6" applyNumberFormat="1" applyFont="1" applyFill="1" applyBorder="1" applyAlignment="1">
      <alignment horizontal="right" vertical="top"/>
    </xf>
    <xf numFmtId="0" fontId="95" fillId="0" borderId="0" xfId="0" applyFont="1" applyFill="1" applyBorder="1" applyAlignment="1">
      <alignment vertical="top" wrapText="1"/>
    </xf>
    <xf numFmtId="0" fontId="17" fillId="0" borderId="30" xfId="0" applyFont="1" applyFill="1" applyBorder="1" applyAlignment="1">
      <alignment horizontal="center" vertical="top" wrapText="1"/>
    </xf>
    <xf numFmtId="0" fontId="17" fillId="0" borderId="0" xfId="0" applyFont="1" applyFill="1" applyAlignment="1">
      <alignment horizontal="center"/>
    </xf>
    <xf numFmtId="166" fontId="73" fillId="0" borderId="0" xfId="0" applyNumberFormat="1" applyFont="1" applyFill="1" applyBorder="1" applyAlignment="1">
      <alignment horizontal="center"/>
    </xf>
    <xf numFmtId="0" fontId="73" fillId="0" borderId="0" xfId="0" applyFont="1" applyFill="1" applyBorder="1" applyAlignment="1">
      <alignment vertical="top" wrapText="1"/>
    </xf>
    <xf numFmtId="0" fontId="17" fillId="0" borderId="0" xfId="0" applyFont="1" applyFill="1" applyBorder="1" applyAlignment="1">
      <alignment horizontal="center" vertical="top" wrapText="1"/>
    </xf>
    <xf numFmtId="0" fontId="85" fillId="2" borderId="3" xfId="0" applyFont="1" applyFill="1" applyBorder="1" applyAlignment="1">
      <alignment horizontal="left" vertical="top" wrapText="1"/>
    </xf>
    <xf numFmtId="0" fontId="95" fillId="0" borderId="0" xfId="0" applyFont="1" applyFill="1" applyBorder="1" applyAlignment="1">
      <alignment horizontal="right" vertical="top" wrapText="1"/>
    </xf>
    <xf numFmtId="165" fontId="73" fillId="0" borderId="0" xfId="6" applyNumberFormat="1" applyFont="1" applyFill="1" applyBorder="1" applyAlignment="1">
      <alignment horizontal="center" vertical="top"/>
    </xf>
    <xf numFmtId="0" fontId="73" fillId="0" borderId="40" xfId="0" applyFont="1" applyFill="1" applyBorder="1" applyAlignment="1">
      <alignment horizontal="center" wrapText="1"/>
    </xf>
    <xf numFmtId="0" fontId="73" fillId="0" borderId="32" xfId="0" applyFont="1" applyFill="1" applyBorder="1" applyAlignment="1">
      <alignment horizontal="center"/>
    </xf>
    <xf numFmtId="0" fontId="73" fillId="0" borderId="41" xfId="0" applyFont="1" applyFill="1" applyBorder="1" applyAlignment="1">
      <alignment horizontal="center"/>
    </xf>
    <xf numFmtId="0" fontId="73" fillId="0" borderId="28" xfId="0" applyFont="1" applyFill="1" applyBorder="1" applyAlignment="1">
      <alignment horizontal="center"/>
    </xf>
    <xf numFmtId="173" fontId="73" fillId="0" borderId="3" xfId="0" applyNumberFormat="1" applyFont="1" applyFill="1" applyBorder="1" applyAlignment="1">
      <alignment horizontal="right"/>
    </xf>
    <xf numFmtId="174" fontId="73" fillId="0" borderId="3" xfId="0" applyNumberFormat="1" applyFont="1" applyFill="1" applyBorder="1" applyAlignment="1">
      <alignment horizontal="right"/>
    </xf>
    <xf numFmtId="173" fontId="73" fillId="0" borderId="40" xfId="0" applyNumberFormat="1" applyFont="1" applyFill="1" applyBorder="1" applyAlignment="1">
      <alignment horizontal="right" vertical="top" wrapText="1"/>
    </xf>
    <xf numFmtId="0" fontId="17" fillId="0" borderId="40" xfId="0" applyFont="1" applyFill="1" applyBorder="1" applyAlignment="1">
      <alignment horizontal="center" vertical="center"/>
    </xf>
    <xf numFmtId="0" fontId="73" fillId="0" borderId="40" xfId="8" applyFont="1" applyFill="1" applyBorder="1" applyAlignment="1">
      <alignment horizontal="center" vertical="center" wrapText="1"/>
    </xf>
    <xf numFmtId="0" fontId="0" fillId="0" borderId="0" xfId="0" applyFill="1"/>
    <xf numFmtId="43" fontId="17" fillId="0" borderId="39" xfId="95" applyFont="1" applyFill="1" applyBorder="1" applyAlignment="1" applyProtection="1">
      <alignment horizontal="center" vertical="center" wrapText="1"/>
      <protection locked="0"/>
    </xf>
    <xf numFmtId="43" fontId="17" fillId="0" borderId="40" xfId="95" applyFont="1" applyFill="1" applyBorder="1" applyAlignment="1" applyProtection="1">
      <alignment horizontal="left" vertical="top" wrapText="1"/>
      <protection locked="0"/>
    </xf>
    <xf numFmtId="43" fontId="73" fillId="0" borderId="39" xfId="95" applyFont="1" applyFill="1" applyBorder="1" applyAlignment="1" applyProtection="1">
      <alignment vertical="center" wrapText="1"/>
      <protection locked="0"/>
    </xf>
    <xf numFmtId="0" fontId="17" fillId="0" borderId="40" xfId="2022" applyFont="1" applyFill="1" applyBorder="1" applyAlignment="1" applyProtection="1">
      <alignment vertical="center" wrapText="1"/>
      <protection locked="0"/>
    </xf>
    <xf numFmtId="0" fontId="73" fillId="0" borderId="40" xfId="2022" applyFont="1" applyFill="1" applyBorder="1" applyAlignment="1" applyProtection="1">
      <alignment horizontal="center" vertical="center" wrapText="1"/>
      <protection locked="0"/>
    </xf>
    <xf numFmtId="43" fontId="73" fillId="0" borderId="40" xfId="95" applyFont="1" applyFill="1" applyBorder="1" applyAlignment="1" applyProtection="1">
      <alignment horizontal="center" vertical="top" wrapText="1"/>
      <protection locked="0"/>
    </xf>
    <xf numFmtId="39" fontId="73" fillId="0" borderId="40" xfId="2022" applyNumberFormat="1" applyFont="1" applyFill="1" applyBorder="1" applyAlignment="1" applyProtection="1">
      <alignment horizontal="center" vertical="center" wrapText="1"/>
      <protection locked="0"/>
    </xf>
    <xf numFmtId="0" fontId="73" fillId="0" borderId="40" xfId="2022" applyFont="1" applyFill="1" applyBorder="1" applyAlignment="1" applyProtection="1">
      <alignment vertical="center" wrapText="1"/>
      <protection locked="0"/>
    </xf>
    <xf numFmtId="0" fontId="73" fillId="0" borderId="39" xfId="2022" applyFont="1" applyFill="1" applyBorder="1" applyAlignment="1" applyProtection="1">
      <alignment horizontal="center" vertical="center" wrapText="1"/>
      <protection locked="0"/>
    </xf>
    <xf numFmtId="167" fontId="73" fillId="0" borderId="0" xfId="0" applyNumberFormat="1" applyFont="1" applyAlignment="1">
      <alignment horizontal="right"/>
    </xf>
    <xf numFmtId="0" fontId="17" fillId="0" borderId="40" xfId="0" applyFont="1" applyFill="1" applyBorder="1" applyAlignment="1">
      <alignment horizontal="center" vertical="top" wrapText="1"/>
    </xf>
    <xf numFmtId="0" fontId="73" fillId="0" borderId="30" xfId="0" applyFont="1" applyFill="1" applyBorder="1" applyAlignment="1">
      <alignment horizontal="center" vertical="top" wrapText="1"/>
    </xf>
    <xf numFmtId="0" fontId="73" fillId="0" borderId="2" xfId="0" applyFont="1" applyFill="1" applyBorder="1" applyAlignment="1">
      <alignment horizontal="center" vertical="top" wrapText="1"/>
    </xf>
    <xf numFmtId="0" fontId="73" fillId="0" borderId="3" xfId="0" applyFont="1" applyFill="1" applyBorder="1" applyAlignment="1">
      <alignment horizontal="center" vertical="top" wrapText="1"/>
    </xf>
    <xf numFmtId="0" fontId="73" fillId="0" borderId="0" xfId="0" applyFont="1" applyFill="1" applyAlignment="1">
      <alignment horizontal="center"/>
    </xf>
    <xf numFmtId="0" fontId="73" fillId="0" borderId="30" xfId="0" applyFont="1" applyFill="1" applyBorder="1" applyAlignment="1">
      <alignment horizontal="center" vertical="center" wrapText="1"/>
    </xf>
    <xf numFmtId="0" fontId="73" fillId="0" borderId="2" xfId="0" applyFont="1" applyFill="1" applyBorder="1" applyAlignment="1">
      <alignment horizontal="center" vertical="center" wrapText="1"/>
    </xf>
    <xf numFmtId="0" fontId="73" fillId="0" borderId="3" xfId="0" applyFont="1" applyFill="1" applyBorder="1" applyAlignment="1">
      <alignment horizontal="center" vertical="center" wrapText="1"/>
    </xf>
    <xf numFmtId="0" fontId="17" fillId="0" borderId="0" xfId="0" applyFont="1" applyFill="1" applyAlignment="1">
      <alignment horizontal="center" wrapText="1"/>
    </xf>
    <xf numFmtId="0" fontId="73" fillId="0" borderId="8" xfId="0" applyFont="1" applyFill="1" applyBorder="1" applyAlignment="1">
      <alignment horizontal="center" vertical="center" wrapText="1"/>
    </xf>
    <xf numFmtId="0" fontId="73" fillId="0" borderId="4" xfId="0" applyFont="1" applyFill="1" applyBorder="1" applyAlignment="1">
      <alignment horizontal="center" vertical="center" wrapText="1"/>
    </xf>
    <xf numFmtId="0" fontId="73" fillId="0" borderId="7" xfId="0" applyFont="1" applyFill="1" applyBorder="1" applyAlignment="1">
      <alignment horizontal="center" vertical="center" wrapText="1"/>
    </xf>
    <xf numFmtId="0" fontId="17" fillId="0" borderId="29" xfId="0" applyFont="1" applyFill="1" applyBorder="1" applyAlignment="1">
      <alignment horizontal="left" vertical="top" wrapText="1"/>
    </xf>
    <xf numFmtId="0" fontId="73" fillId="0" borderId="29" xfId="0" applyFont="1" applyFill="1" applyBorder="1" applyAlignment="1">
      <alignment wrapText="1"/>
    </xf>
    <xf numFmtId="0" fontId="17" fillId="0" borderId="32" xfId="0" applyFont="1" applyFill="1" applyBorder="1" applyAlignment="1">
      <alignment horizontal="center" vertical="top" wrapText="1"/>
    </xf>
    <xf numFmtId="0" fontId="17" fillId="0" borderId="41" xfId="0" applyFont="1" applyFill="1" applyBorder="1" applyAlignment="1">
      <alignment horizontal="center" vertical="top" wrapText="1"/>
    </xf>
    <xf numFmtId="0" fontId="17" fillId="0" borderId="28" xfId="0" applyFont="1" applyFill="1" applyBorder="1" applyAlignment="1">
      <alignment horizontal="center" vertical="top" wrapText="1"/>
    </xf>
    <xf numFmtId="49" fontId="17" fillId="0" borderId="40" xfId="8" applyNumberFormat="1" applyFont="1" applyFill="1" applyBorder="1" applyAlignment="1">
      <alignment horizontal="center" wrapText="1"/>
    </xf>
    <xf numFmtId="0" fontId="73" fillId="0" borderId="40" xfId="0" applyFont="1" applyBorder="1" applyAlignment="1">
      <alignment horizontal="center"/>
    </xf>
    <xf numFmtId="0" fontId="17" fillId="2" borderId="40" xfId="0" applyFont="1" applyFill="1" applyBorder="1" applyAlignment="1">
      <alignment horizontal="center" vertical="center" wrapText="1"/>
    </xf>
    <xf numFmtId="0" fontId="17" fillId="0" borderId="40" xfId="0" applyFont="1" applyBorder="1" applyAlignment="1">
      <alignment horizontal="center" vertical="top"/>
    </xf>
    <xf numFmtId="0" fontId="17" fillId="0" borderId="40" xfId="8" applyFont="1" applyFill="1" applyBorder="1" applyAlignment="1">
      <alignment horizontal="center" vertical="center" wrapText="1"/>
    </xf>
    <xf numFmtId="0" fontId="73" fillId="0" borderId="40" xfId="0" applyFont="1" applyBorder="1" applyAlignment="1">
      <alignment horizontal="center" vertical="top" wrapText="1"/>
    </xf>
    <xf numFmtId="0" fontId="17" fillId="0" borderId="40" xfId="0" applyFont="1" applyBorder="1" applyAlignment="1">
      <alignment horizontal="center" vertical="top" wrapText="1"/>
    </xf>
    <xf numFmtId="0" fontId="17" fillId="2" borderId="40" xfId="0" applyFont="1" applyFill="1" applyBorder="1" applyAlignment="1">
      <alignment horizontal="center" vertical="top" wrapText="1"/>
    </xf>
    <xf numFmtId="0" fontId="17" fillId="0" borderId="0" xfId="0" applyFont="1" applyAlignment="1">
      <alignment horizontal="center" vertical="center" wrapText="1"/>
    </xf>
    <xf numFmtId="0" fontId="73" fillId="0" borderId="40" xfId="0" applyFont="1" applyBorder="1" applyAlignment="1">
      <alignment horizontal="center" vertical="center" wrapText="1"/>
    </xf>
    <xf numFmtId="0" fontId="17" fillId="2" borderId="39" xfId="0" applyFont="1" applyFill="1" applyBorder="1" applyAlignment="1">
      <alignment horizontal="center" vertical="center" wrapText="1"/>
    </xf>
    <xf numFmtId="0" fontId="17" fillId="2" borderId="37" xfId="0" applyFont="1" applyFill="1" applyBorder="1" applyAlignment="1">
      <alignment horizontal="center" vertical="center" wrapText="1"/>
    </xf>
    <xf numFmtId="0" fontId="17" fillId="2" borderId="38" xfId="0" applyFont="1" applyFill="1" applyBorder="1" applyAlignment="1">
      <alignment horizontal="center" vertical="center" wrapText="1"/>
    </xf>
    <xf numFmtId="0" fontId="17" fillId="0" borderId="39" xfId="0" applyFont="1" applyFill="1" applyBorder="1" applyAlignment="1">
      <alignment horizontal="left" vertical="center" wrapText="1"/>
    </xf>
    <xf numFmtId="0" fontId="17" fillId="0" borderId="37" xfId="0" applyFont="1" applyFill="1" applyBorder="1" applyAlignment="1">
      <alignment horizontal="left" vertical="center" wrapText="1"/>
    </xf>
    <xf numFmtId="0" fontId="17" fillId="0" borderId="38" xfId="0" applyFont="1" applyFill="1" applyBorder="1" applyAlignment="1">
      <alignment horizontal="left" vertical="center" wrapText="1"/>
    </xf>
    <xf numFmtId="0" fontId="17" fillId="0" borderId="39" xfId="0" applyFont="1" applyFill="1" applyBorder="1" applyAlignment="1">
      <alignment horizontal="center" vertical="center" wrapText="1"/>
    </xf>
    <xf numFmtId="0" fontId="17" fillId="0" borderId="37" xfId="0" applyFont="1" applyFill="1" applyBorder="1" applyAlignment="1">
      <alignment horizontal="center" vertical="center" wrapText="1"/>
    </xf>
    <xf numFmtId="0" fontId="17" fillId="0" borderId="38" xfId="0" applyFont="1" applyFill="1" applyBorder="1" applyAlignment="1">
      <alignment horizontal="center" vertical="center" wrapText="1"/>
    </xf>
    <xf numFmtId="0" fontId="74" fillId="2" borderId="0" xfId="0" applyFont="1" applyFill="1" applyAlignment="1">
      <alignment horizontal="right"/>
    </xf>
    <xf numFmtId="0" fontId="14" fillId="2" borderId="0" xfId="0" applyFont="1" applyFill="1" applyAlignment="1">
      <alignment horizontal="center" wrapText="1"/>
    </xf>
    <xf numFmtId="0" fontId="73" fillId="2" borderId="40" xfId="8" applyFont="1" applyFill="1" applyBorder="1" applyAlignment="1">
      <alignment horizontal="center" vertical="center" wrapText="1"/>
    </xf>
    <xf numFmtId="0" fontId="73" fillId="2" borderId="43" xfId="8" applyFont="1" applyFill="1" applyBorder="1" applyAlignment="1">
      <alignment horizontal="center" vertical="center" wrapText="1"/>
    </xf>
    <xf numFmtId="0" fontId="73" fillId="2" borderId="42" xfId="8" applyFont="1" applyFill="1" applyBorder="1" applyAlignment="1">
      <alignment horizontal="center" vertical="center" wrapText="1"/>
    </xf>
    <xf numFmtId="0" fontId="73" fillId="2" borderId="32" xfId="8" applyFont="1" applyFill="1" applyBorder="1" applyAlignment="1">
      <alignment horizontal="center" vertical="center" wrapText="1"/>
    </xf>
    <xf numFmtId="0" fontId="73" fillId="2" borderId="44" xfId="8" applyFont="1" applyFill="1" applyBorder="1" applyAlignment="1">
      <alignment horizontal="center" vertical="center" wrapText="1"/>
    </xf>
    <xf numFmtId="0" fontId="73" fillId="2" borderId="9" xfId="8" applyFont="1" applyFill="1" applyBorder="1" applyAlignment="1">
      <alignment horizontal="center" vertical="center" wrapText="1"/>
    </xf>
    <xf numFmtId="0" fontId="73" fillId="2" borderId="28" xfId="8" applyFont="1" applyFill="1" applyBorder="1" applyAlignment="1">
      <alignment horizontal="center" vertical="center" wrapText="1"/>
    </xf>
    <xf numFmtId="0" fontId="73" fillId="2" borderId="30" xfId="8" applyFont="1" applyFill="1" applyBorder="1" applyAlignment="1">
      <alignment horizontal="center" vertical="center" wrapText="1"/>
    </xf>
    <xf numFmtId="0" fontId="73" fillId="2" borderId="3" xfId="8" applyFont="1" applyFill="1" applyBorder="1" applyAlignment="1">
      <alignment horizontal="center" vertical="center" wrapText="1"/>
    </xf>
    <xf numFmtId="0" fontId="17" fillId="2" borderId="39" xfId="0" applyFont="1" applyFill="1" applyBorder="1" applyAlignment="1">
      <alignment horizontal="center" vertical="top" wrapText="1"/>
    </xf>
    <xf numFmtId="0" fontId="17" fillId="2" borderId="37" xfId="0" applyFont="1" applyFill="1" applyBorder="1" applyAlignment="1">
      <alignment horizontal="center" vertical="top" wrapText="1"/>
    </xf>
    <xf numFmtId="0" fontId="17" fillId="2" borderId="38" xfId="0" applyFont="1" applyFill="1" applyBorder="1" applyAlignment="1">
      <alignment horizontal="center" vertical="top" wrapText="1"/>
    </xf>
    <xf numFmtId="0" fontId="73" fillId="2" borderId="30" xfId="8" applyFont="1" applyFill="1" applyBorder="1" applyAlignment="1">
      <alignment horizontal="center" vertical="top" wrapText="1"/>
    </xf>
    <xf numFmtId="0" fontId="73" fillId="2" borderId="2" xfId="8" applyFont="1" applyFill="1" applyBorder="1" applyAlignment="1">
      <alignment horizontal="center" vertical="top" wrapText="1"/>
    </xf>
    <xf numFmtId="0" fontId="85" fillId="2" borderId="39" xfId="0" applyFont="1" applyFill="1" applyBorder="1" applyAlignment="1">
      <alignment horizontal="left" vertical="top" wrapText="1"/>
    </xf>
    <xf numFmtId="0" fontId="85" fillId="2" borderId="38" xfId="0" applyFont="1" applyFill="1" applyBorder="1" applyAlignment="1">
      <alignment horizontal="left" vertical="top" wrapText="1"/>
    </xf>
    <xf numFmtId="0" fontId="73" fillId="2" borderId="39" xfId="0" applyFont="1" applyFill="1" applyBorder="1" applyAlignment="1">
      <alignment horizontal="center" vertical="top" wrapText="1"/>
    </xf>
    <xf numFmtId="0" fontId="73" fillId="2" borderId="38" xfId="0" applyFont="1" applyFill="1" applyBorder="1" applyAlignment="1">
      <alignment horizontal="center" vertical="top" wrapText="1"/>
    </xf>
    <xf numFmtId="0" fontId="73" fillId="2" borderId="39" xfId="0" applyFont="1" applyFill="1" applyBorder="1" applyAlignment="1">
      <alignment horizontal="left" vertical="top" wrapText="1"/>
    </xf>
    <xf numFmtId="0" fontId="73" fillId="2" borderId="38" xfId="0" applyFont="1" applyFill="1" applyBorder="1" applyAlignment="1">
      <alignment horizontal="left" vertical="top" wrapText="1"/>
    </xf>
    <xf numFmtId="0" fontId="73" fillId="2" borderId="33" xfId="0" applyFont="1" applyFill="1" applyBorder="1" applyAlignment="1">
      <alignment horizontal="center" vertical="top" wrapText="1"/>
    </xf>
    <xf numFmtId="0" fontId="73" fillId="2" borderId="31" xfId="0" applyFont="1" applyFill="1" applyBorder="1" applyAlignment="1">
      <alignment horizontal="center" vertical="top" wrapText="1"/>
    </xf>
    <xf numFmtId="0" fontId="17" fillId="0" borderId="4" xfId="0" applyFont="1" applyFill="1" applyBorder="1" applyAlignment="1">
      <alignment horizontal="left" vertical="center" wrapText="1"/>
    </xf>
    <xf numFmtId="0" fontId="17" fillId="0" borderId="5" xfId="0" applyFont="1" applyFill="1" applyBorder="1" applyAlignment="1">
      <alignment vertical="center" wrapText="1"/>
    </xf>
    <xf numFmtId="0" fontId="73" fillId="0" borderId="0" xfId="0" applyFont="1" applyFill="1" applyAlignment="1">
      <alignment horizontal="right"/>
    </xf>
    <xf numFmtId="0" fontId="95" fillId="0" borderId="0" xfId="0" applyFont="1" applyFill="1" applyBorder="1" applyAlignment="1">
      <alignment horizontal="right" vertical="top" wrapText="1"/>
    </xf>
    <xf numFmtId="0" fontId="74" fillId="0" borderId="0" xfId="0" applyFont="1" applyFill="1" applyAlignment="1">
      <alignment horizontal="right"/>
    </xf>
    <xf numFmtId="0" fontId="14" fillId="0" borderId="0" xfId="0" applyFont="1" applyFill="1" applyAlignment="1">
      <alignment horizontal="center" wrapText="1"/>
    </xf>
    <xf numFmtId="0" fontId="86" fillId="0" borderId="0" xfId="0" applyFont="1" applyFill="1" applyBorder="1" applyAlignment="1">
      <alignment horizontal="right" vertical="top" wrapText="1"/>
    </xf>
    <xf numFmtId="0" fontId="17" fillId="2" borderId="39" xfId="2022" applyFont="1" applyFill="1" applyBorder="1" applyAlignment="1" applyProtection="1">
      <alignment horizontal="center" vertical="center" wrapText="1"/>
      <protection locked="0"/>
    </xf>
    <xf numFmtId="0" fontId="17" fillId="2" borderId="37" xfId="2022" applyFont="1" applyFill="1" applyBorder="1" applyAlignment="1" applyProtection="1">
      <alignment horizontal="center" vertical="center" wrapText="1"/>
      <protection locked="0"/>
    </xf>
    <xf numFmtId="0" fontId="17" fillId="2" borderId="38" xfId="2022" applyFont="1" applyFill="1" applyBorder="1" applyAlignment="1" applyProtection="1">
      <alignment horizontal="center" vertical="center" wrapText="1"/>
      <protection locked="0"/>
    </xf>
    <xf numFmtId="0" fontId="17" fillId="0" borderId="39" xfId="2022" applyFont="1" applyFill="1" applyBorder="1" applyAlignment="1" applyProtection="1">
      <alignment horizontal="center" vertical="center" wrapText="1"/>
      <protection locked="0"/>
    </xf>
    <xf numFmtId="0" fontId="17" fillId="0" borderId="37" xfId="2022" applyFont="1" applyFill="1" applyBorder="1" applyAlignment="1" applyProtection="1">
      <alignment horizontal="center" vertical="center" wrapText="1"/>
      <protection locked="0"/>
    </xf>
    <xf numFmtId="0" fontId="17" fillId="0" borderId="38" xfId="2022" applyFont="1" applyFill="1" applyBorder="1" applyAlignment="1" applyProtection="1">
      <alignment horizontal="center" vertical="center" wrapText="1"/>
      <protection locked="0"/>
    </xf>
    <xf numFmtId="0" fontId="14" fillId="0" borderId="39" xfId="4" applyFont="1" applyBorder="1" applyAlignment="1">
      <alignment horizontal="center" vertical="center" wrapText="1"/>
    </xf>
    <xf numFmtId="0" fontId="14" fillId="0" borderId="37" xfId="4" applyFont="1" applyBorder="1" applyAlignment="1">
      <alignment horizontal="center" vertical="center" wrapText="1"/>
    </xf>
    <xf numFmtId="0" fontId="14" fillId="0" borderId="38" xfId="4" applyFont="1" applyBorder="1" applyAlignment="1">
      <alignment horizontal="center" vertical="center" wrapText="1"/>
    </xf>
    <xf numFmtId="43" fontId="17" fillId="0" borderId="39" xfId="95" applyFont="1" applyBorder="1" applyAlignment="1" applyProtection="1">
      <alignment horizontal="left" vertical="top" wrapText="1"/>
      <protection locked="0"/>
    </xf>
    <xf numFmtId="43" fontId="17" fillId="0" borderId="37" xfId="95" applyFont="1" applyBorder="1" applyAlignment="1" applyProtection="1">
      <alignment horizontal="left" vertical="top" wrapText="1"/>
      <protection locked="0"/>
    </xf>
    <xf numFmtId="43" fontId="17" fillId="0" borderId="38" xfId="95" applyFont="1" applyBorder="1" applyAlignment="1" applyProtection="1">
      <alignment horizontal="left" vertical="top" wrapText="1"/>
      <protection locked="0"/>
    </xf>
    <xf numFmtId="0" fontId="17" fillId="2" borderId="39" xfId="2022" applyFont="1" applyFill="1" applyBorder="1" applyAlignment="1" applyProtection="1">
      <alignment horizontal="left" vertical="center" wrapText="1"/>
      <protection locked="0"/>
    </xf>
    <xf numFmtId="0" fontId="17" fillId="2" borderId="37" xfId="2022" applyFont="1" applyFill="1" applyBorder="1" applyAlignment="1" applyProtection="1">
      <alignment horizontal="left" vertical="center" wrapText="1"/>
      <protection locked="0"/>
    </xf>
    <xf numFmtId="0" fontId="17" fillId="2" borderId="38" xfId="2022" applyFont="1" applyFill="1" applyBorder="1" applyAlignment="1" applyProtection="1">
      <alignment horizontal="left" vertical="center" wrapText="1"/>
      <protection locked="0"/>
    </xf>
    <xf numFmtId="0" fontId="93" fillId="0" borderId="0" xfId="2022" applyFont="1" applyAlignment="1" applyProtection="1">
      <alignment horizontal="right"/>
      <protection locked="0"/>
    </xf>
    <xf numFmtId="0" fontId="94" fillId="0" borderId="0" xfId="4" applyFont="1" applyFill="1" applyAlignment="1">
      <alignment horizontal="right"/>
    </xf>
    <xf numFmtId="0" fontId="92" fillId="57" borderId="0" xfId="2022" applyFont="1" applyFill="1" applyAlignment="1" applyProtection="1">
      <alignment horizontal="center" vertical="center" wrapText="1"/>
      <protection locked="0"/>
    </xf>
    <xf numFmtId="0" fontId="91" fillId="0" borderId="30" xfId="2022" applyFont="1" applyBorder="1" applyAlignment="1">
      <alignment horizontal="center" vertical="center" wrapText="1"/>
    </xf>
    <xf numFmtId="0" fontId="91" fillId="0" borderId="3" xfId="2022" applyFont="1" applyBorder="1" applyAlignment="1">
      <alignment horizontal="center" vertical="center" wrapText="1"/>
    </xf>
    <xf numFmtId="0" fontId="73" fillId="0" borderId="30" xfId="2022" applyFont="1" applyBorder="1" applyAlignment="1" applyProtection="1">
      <alignment horizontal="center" vertical="center" wrapText="1"/>
      <protection locked="0"/>
    </xf>
    <xf numFmtId="0" fontId="73" fillId="0" borderId="3" xfId="2022" applyFont="1" applyBorder="1" applyAlignment="1" applyProtection="1">
      <alignment horizontal="center" vertical="center" wrapText="1"/>
      <protection locked="0"/>
    </xf>
    <xf numFmtId="0" fontId="91" fillId="0" borderId="39" xfId="2022" applyFont="1" applyBorder="1" applyAlignment="1" applyProtection="1">
      <alignment horizontal="center" vertical="center" wrapText="1"/>
      <protection locked="0"/>
    </xf>
    <xf numFmtId="0" fontId="91" fillId="0" borderId="38" xfId="2022" applyFont="1" applyBorder="1" applyAlignment="1" applyProtection="1">
      <alignment horizontal="center" vertical="center" wrapText="1"/>
      <protection locked="0"/>
    </xf>
    <xf numFmtId="0" fontId="17" fillId="2" borderId="39" xfId="2022" applyFont="1" applyFill="1" applyBorder="1" applyAlignment="1" applyProtection="1">
      <alignment vertical="center" wrapText="1"/>
      <protection locked="0"/>
    </xf>
    <xf numFmtId="0" fontId="17" fillId="2" borderId="37" xfId="2022" applyFont="1" applyFill="1" applyBorder="1" applyAlignment="1" applyProtection="1">
      <alignment vertical="center" wrapText="1"/>
      <protection locked="0"/>
    </xf>
    <xf numFmtId="0" fontId="17" fillId="2" borderId="38" xfId="2022" applyFont="1" applyFill="1" applyBorder="1" applyAlignment="1" applyProtection="1">
      <alignment vertical="center" wrapText="1"/>
      <protection locked="0"/>
    </xf>
  </cellXfs>
  <cellStyles count="2023">
    <cellStyle name="20% - Accent1" xfId="29" builtinId="30" customBuiltin="1"/>
    <cellStyle name="20% - Accent1 2" xfId="69"/>
    <cellStyle name="20% - Accent1 2 2" xfId="108"/>
    <cellStyle name="20% - Accent1 3" xfId="167"/>
    <cellStyle name="20% - Accent1 4" xfId="191"/>
    <cellStyle name="20% - Accent2" xfId="33" builtinId="34" customBuiltin="1"/>
    <cellStyle name="20% - Accent2 2" xfId="72"/>
    <cellStyle name="20% - Accent2 2 2" xfId="109"/>
    <cellStyle name="20% - Accent2 3" xfId="169"/>
    <cellStyle name="20% - Accent2 4" xfId="193"/>
    <cellStyle name="20% - Accent3" xfId="37" builtinId="38" customBuiltin="1"/>
    <cellStyle name="20% - Accent3 2" xfId="71"/>
    <cellStyle name="20% - Accent3 2 2" xfId="110"/>
    <cellStyle name="20% - Accent3 3" xfId="171"/>
    <cellStyle name="20% - Accent3 4" xfId="195"/>
    <cellStyle name="20% - Accent4" xfId="41" builtinId="42" customBuiltin="1"/>
    <cellStyle name="20% - Accent4 2" xfId="88"/>
    <cellStyle name="20% - Accent4 2 2" xfId="111"/>
    <cellStyle name="20% - Accent4 3" xfId="173"/>
    <cellStyle name="20% - Accent4 4" xfId="197"/>
    <cellStyle name="20% - Accent5" xfId="45" builtinId="46" customBuiltin="1"/>
    <cellStyle name="20% - Accent5 2" xfId="91"/>
    <cellStyle name="20% - Accent5 2 2" xfId="112"/>
    <cellStyle name="20% - Accent5 3" xfId="175"/>
    <cellStyle name="20% - Accent5 4" xfId="199"/>
    <cellStyle name="20% - Accent6" xfId="49" builtinId="50" customBuiltin="1"/>
    <cellStyle name="20% - Accent6 2" xfId="59"/>
    <cellStyle name="20% - Accent6 2 2" xfId="113"/>
    <cellStyle name="20% - Accent6 3" xfId="177"/>
    <cellStyle name="20% - Accent6 4" xfId="201"/>
    <cellStyle name="20% - Акцент1 10" xfId="301"/>
    <cellStyle name="20% - Акцент1 11" xfId="302"/>
    <cellStyle name="20% - Акцент1 12" xfId="303"/>
    <cellStyle name="20% - Акцент1 13" xfId="304"/>
    <cellStyle name="20% - Акцент1 14" xfId="305"/>
    <cellStyle name="20% - Акцент1 15" xfId="306"/>
    <cellStyle name="20% - Акцент1 16" xfId="307"/>
    <cellStyle name="20% - Акцент1 17" xfId="308"/>
    <cellStyle name="20% - Акцент1 18" xfId="309"/>
    <cellStyle name="20% - Акцент1 19" xfId="310"/>
    <cellStyle name="20% - Акцент1 2" xfId="311"/>
    <cellStyle name="20% - Акцент1 20" xfId="312"/>
    <cellStyle name="20% - Акцент1 21" xfId="313"/>
    <cellStyle name="20% - Акцент1 22" xfId="314"/>
    <cellStyle name="20% - Акцент1 23" xfId="315"/>
    <cellStyle name="20% - Акцент1 24" xfId="316"/>
    <cellStyle name="20% - Акцент1 25" xfId="317"/>
    <cellStyle name="20% - Акцент1 26" xfId="318"/>
    <cellStyle name="20% - Акцент1 27" xfId="319"/>
    <cellStyle name="20% - Акцент1 28" xfId="320"/>
    <cellStyle name="20% - Акцент1 29" xfId="321"/>
    <cellStyle name="20% - Акцент1 3" xfId="322"/>
    <cellStyle name="20% - Акцент1 30" xfId="323"/>
    <cellStyle name="20% - Акцент1 31" xfId="324"/>
    <cellStyle name="20% - Акцент1 32" xfId="325"/>
    <cellStyle name="20% - Акцент1 33" xfId="326"/>
    <cellStyle name="20% - Акцент1 34" xfId="327"/>
    <cellStyle name="20% - Акцент1 35" xfId="328"/>
    <cellStyle name="20% - Акцент1 36" xfId="329"/>
    <cellStyle name="20% - Акцент1 4" xfId="330"/>
    <cellStyle name="20% - Акцент1 5" xfId="331"/>
    <cellStyle name="20% - Акцент1 6" xfId="332"/>
    <cellStyle name="20% - Акцент1 7" xfId="333"/>
    <cellStyle name="20% - Акцент1 8" xfId="334"/>
    <cellStyle name="20% - Акцент1 9" xfId="335"/>
    <cellStyle name="20% - Акцент2 10" xfId="336"/>
    <cellStyle name="20% - Акцент2 11" xfId="337"/>
    <cellStyle name="20% - Акцент2 12" xfId="338"/>
    <cellStyle name="20% - Акцент2 13" xfId="339"/>
    <cellStyle name="20% - Акцент2 14" xfId="340"/>
    <cellStyle name="20% - Акцент2 15" xfId="341"/>
    <cellStyle name="20% - Акцент2 16" xfId="342"/>
    <cellStyle name="20% - Акцент2 17" xfId="343"/>
    <cellStyle name="20% - Акцент2 18" xfId="344"/>
    <cellStyle name="20% - Акцент2 19" xfId="345"/>
    <cellStyle name="20% - Акцент2 2" xfId="346"/>
    <cellStyle name="20% - Акцент2 20" xfId="347"/>
    <cellStyle name="20% - Акцент2 21" xfId="348"/>
    <cellStyle name="20% - Акцент2 22" xfId="349"/>
    <cellStyle name="20% - Акцент2 23" xfId="350"/>
    <cellStyle name="20% - Акцент2 24" xfId="351"/>
    <cellStyle name="20% - Акцент2 25" xfId="352"/>
    <cellStyle name="20% - Акцент2 26" xfId="353"/>
    <cellStyle name="20% - Акцент2 27" xfId="354"/>
    <cellStyle name="20% - Акцент2 28" xfId="355"/>
    <cellStyle name="20% - Акцент2 29" xfId="356"/>
    <cellStyle name="20% - Акцент2 3" xfId="357"/>
    <cellStyle name="20% - Акцент2 30" xfId="358"/>
    <cellStyle name="20% - Акцент2 31" xfId="359"/>
    <cellStyle name="20% - Акцент2 32" xfId="360"/>
    <cellStyle name="20% - Акцент2 33" xfId="361"/>
    <cellStyle name="20% - Акцент2 34" xfId="362"/>
    <cellStyle name="20% - Акцент2 35" xfId="363"/>
    <cellStyle name="20% - Акцент2 36" xfId="364"/>
    <cellStyle name="20% - Акцент2 4" xfId="365"/>
    <cellStyle name="20% - Акцент2 5" xfId="366"/>
    <cellStyle name="20% - Акцент2 6" xfId="367"/>
    <cellStyle name="20% - Акцент2 7" xfId="368"/>
    <cellStyle name="20% - Акцент2 8" xfId="369"/>
    <cellStyle name="20% - Акцент2 9" xfId="370"/>
    <cellStyle name="20% - Акцент3 10" xfId="371"/>
    <cellStyle name="20% - Акцент3 11" xfId="372"/>
    <cellStyle name="20% - Акцент3 12" xfId="373"/>
    <cellStyle name="20% - Акцент3 13" xfId="374"/>
    <cellStyle name="20% - Акцент3 14" xfId="375"/>
    <cellStyle name="20% - Акцент3 15" xfId="376"/>
    <cellStyle name="20% - Акцент3 16" xfId="377"/>
    <cellStyle name="20% - Акцент3 17" xfId="378"/>
    <cellStyle name="20% - Акцент3 18" xfId="379"/>
    <cellStyle name="20% - Акцент3 19" xfId="380"/>
    <cellStyle name="20% - Акцент3 2" xfId="381"/>
    <cellStyle name="20% - Акцент3 20" xfId="382"/>
    <cellStyle name="20% - Акцент3 21" xfId="383"/>
    <cellStyle name="20% - Акцент3 22" xfId="384"/>
    <cellStyle name="20% - Акцент3 23" xfId="385"/>
    <cellStyle name="20% - Акцент3 24" xfId="386"/>
    <cellStyle name="20% - Акцент3 25" xfId="387"/>
    <cellStyle name="20% - Акцент3 26" xfId="388"/>
    <cellStyle name="20% - Акцент3 27" xfId="389"/>
    <cellStyle name="20% - Акцент3 28" xfId="390"/>
    <cellStyle name="20% - Акцент3 29" xfId="391"/>
    <cellStyle name="20% - Акцент3 3" xfId="392"/>
    <cellStyle name="20% - Акцент3 30" xfId="393"/>
    <cellStyle name="20% - Акцент3 31" xfId="394"/>
    <cellStyle name="20% - Акцент3 32" xfId="395"/>
    <cellStyle name="20% - Акцент3 33" xfId="396"/>
    <cellStyle name="20% - Акцент3 34" xfId="397"/>
    <cellStyle name="20% - Акцент3 35" xfId="398"/>
    <cellStyle name="20% - Акцент3 36" xfId="399"/>
    <cellStyle name="20% - Акцент3 4" xfId="400"/>
    <cellStyle name="20% - Акцент3 5" xfId="401"/>
    <cellStyle name="20% - Акцент3 6" xfId="402"/>
    <cellStyle name="20% - Акцент3 7" xfId="403"/>
    <cellStyle name="20% - Акцент3 8" xfId="404"/>
    <cellStyle name="20% - Акцент3 9" xfId="405"/>
    <cellStyle name="20% - Акцент4 10" xfId="406"/>
    <cellStyle name="20% - Акцент4 11" xfId="407"/>
    <cellStyle name="20% - Акцент4 12" xfId="408"/>
    <cellStyle name="20% - Акцент4 13" xfId="409"/>
    <cellStyle name="20% - Акцент4 14" xfId="410"/>
    <cellStyle name="20% - Акцент4 15" xfId="411"/>
    <cellStyle name="20% - Акцент4 16" xfId="412"/>
    <cellStyle name="20% - Акцент4 17" xfId="413"/>
    <cellStyle name="20% - Акцент4 18" xfId="414"/>
    <cellStyle name="20% - Акцент4 19" xfId="415"/>
    <cellStyle name="20% - Акцент4 2" xfId="416"/>
    <cellStyle name="20% - Акцент4 20" xfId="417"/>
    <cellStyle name="20% - Акцент4 21" xfId="418"/>
    <cellStyle name="20% - Акцент4 22" xfId="419"/>
    <cellStyle name="20% - Акцент4 23" xfId="420"/>
    <cellStyle name="20% - Акцент4 24" xfId="421"/>
    <cellStyle name="20% - Акцент4 25" xfId="422"/>
    <cellStyle name="20% - Акцент4 26" xfId="423"/>
    <cellStyle name="20% - Акцент4 27" xfId="424"/>
    <cellStyle name="20% - Акцент4 28" xfId="425"/>
    <cellStyle name="20% - Акцент4 29" xfId="426"/>
    <cellStyle name="20% - Акцент4 3" xfId="427"/>
    <cellStyle name="20% - Акцент4 30" xfId="428"/>
    <cellStyle name="20% - Акцент4 31" xfId="429"/>
    <cellStyle name="20% - Акцент4 32" xfId="430"/>
    <cellStyle name="20% - Акцент4 33" xfId="431"/>
    <cellStyle name="20% - Акцент4 34" xfId="432"/>
    <cellStyle name="20% - Акцент4 35" xfId="433"/>
    <cellStyle name="20% - Акцент4 36" xfId="434"/>
    <cellStyle name="20% - Акцент4 4" xfId="435"/>
    <cellStyle name="20% - Акцент4 5" xfId="436"/>
    <cellStyle name="20% - Акцент4 6" xfId="437"/>
    <cellStyle name="20% - Акцент4 7" xfId="438"/>
    <cellStyle name="20% - Акцент4 8" xfId="439"/>
    <cellStyle name="20% - Акцент4 9" xfId="440"/>
    <cellStyle name="20% - Акцент5 10" xfId="441"/>
    <cellStyle name="20% - Акцент5 11" xfId="442"/>
    <cellStyle name="20% - Акцент5 12" xfId="443"/>
    <cellStyle name="20% - Акцент5 13" xfId="444"/>
    <cellStyle name="20% - Акцент5 14" xfId="445"/>
    <cellStyle name="20% - Акцент5 15" xfId="446"/>
    <cellStyle name="20% - Акцент5 16" xfId="447"/>
    <cellStyle name="20% - Акцент5 17" xfId="448"/>
    <cellStyle name="20% - Акцент5 18" xfId="449"/>
    <cellStyle name="20% - Акцент5 19" xfId="450"/>
    <cellStyle name="20% - Акцент5 2" xfId="451"/>
    <cellStyle name="20% - Акцент5 20" xfId="452"/>
    <cellStyle name="20% - Акцент5 21" xfId="453"/>
    <cellStyle name="20% - Акцент5 22" xfId="454"/>
    <cellStyle name="20% - Акцент5 23" xfId="455"/>
    <cellStyle name="20% - Акцент5 24" xfId="456"/>
    <cellStyle name="20% - Акцент5 25" xfId="457"/>
    <cellStyle name="20% - Акцент5 26" xfId="458"/>
    <cellStyle name="20% - Акцент5 27" xfId="459"/>
    <cellStyle name="20% - Акцент5 28" xfId="460"/>
    <cellStyle name="20% - Акцент5 29" xfId="461"/>
    <cellStyle name="20% - Акцент5 3" xfId="462"/>
    <cellStyle name="20% - Акцент5 30" xfId="463"/>
    <cellStyle name="20% - Акцент5 31" xfId="464"/>
    <cellStyle name="20% - Акцент5 32" xfId="465"/>
    <cellStyle name="20% - Акцент5 33" xfId="466"/>
    <cellStyle name="20% - Акцент5 34" xfId="467"/>
    <cellStyle name="20% - Акцент5 35" xfId="468"/>
    <cellStyle name="20% - Акцент5 36" xfId="469"/>
    <cellStyle name="20% - Акцент5 4" xfId="470"/>
    <cellStyle name="20% - Акцент5 5" xfId="471"/>
    <cellStyle name="20% - Акцент5 6" xfId="472"/>
    <cellStyle name="20% - Акцент5 7" xfId="473"/>
    <cellStyle name="20% - Акцент5 8" xfId="474"/>
    <cellStyle name="20% - Акцент5 9" xfId="475"/>
    <cellStyle name="20% - Акцент6 10" xfId="476"/>
    <cellStyle name="20% - Акцент6 11" xfId="477"/>
    <cellStyle name="20% - Акцент6 12" xfId="478"/>
    <cellStyle name="20% - Акцент6 13" xfId="479"/>
    <cellStyle name="20% - Акцент6 14" xfId="480"/>
    <cellStyle name="20% - Акцент6 15" xfId="481"/>
    <cellStyle name="20% - Акцент6 16" xfId="482"/>
    <cellStyle name="20% - Акцент6 17" xfId="483"/>
    <cellStyle name="20% - Акцент6 18" xfId="484"/>
    <cellStyle name="20% - Акцент6 19" xfId="485"/>
    <cellStyle name="20% - Акцент6 2" xfId="486"/>
    <cellStyle name="20% - Акцент6 20" xfId="487"/>
    <cellStyle name="20% - Акцент6 21" xfId="488"/>
    <cellStyle name="20% - Акцент6 22" xfId="489"/>
    <cellStyle name="20% - Акцент6 23" xfId="490"/>
    <cellStyle name="20% - Акцент6 24" xfId="491"/>
    <cellStyle name="20% - Акцент6 25" xfId="492"/>
    <cellStyle name="20% - Акцент6 26" xfId="493"/>
    <cellStyle name="20% - Акцент6 27" xfId="494"/>
    <cellStyle name="20% - Акцент6 28" xfId="495"/>
    <cellStyle name="20% - Акцент6 29" xfId="496"/>
    <cellStyle name="20% - Акцент6 3" xfId="497"/>
    <cellStyle name="20% - Акцент6 30" xfId="498"/>
    <cellStyle name="20% - Акцент6 31" xfId="499"/>
    <cellStyle name="20% - Акцент6 32" xfId="500"/>
    <cellStyle name="20% - Акцент6 33" xfId="501"/>
    <cellStyle name="20% - Акцент6 34" xfId="502"/>
    <cellStyle name="20% - Акцент6 35" xfId="503"/>
    <cellStyle name="20% - Акцент6 36" xfId="504"/>
    <cellStyle name="20% - Акцент6 4" xfId="505"/>
    <cellStyle name="20% - Акцент6 5" xfId="506"/>
    <cellStyle name="20% - Акцент6 6" xfId="507"/>
    <cellStyle name="20% - Акцент6 7" xfId="508"/>
    <cellStyle name="20% - Акцент6 8" xfId="509"/>
    <cellStyle name="20% - Акцент6 9" xfId="510"/>
    <cellStyle name="40% - Accent1" xfId="30" builtinId="31" customBuiltin="1"/>
    <cellStyle name="40% - Accent1 2" xfId="93"/>
    <cellStyle name="40% - Accent1 2 2" xfId="114"/>
    <cellStyle name="40% - Accent1 3" xfId="168"/>
    <cellStyle name="40% - Accent1 4" xfId="192"/>
    <cellStyle name="40% - Accent2" xfId="34" builtinId="35" customBuiltin="1"/>
    <cellStyle name="40% - Accent2 2" xfId="61"/>
    <cellStyle name="40% - Accent2 2 2" xfId="115"/>
    <cellStyle name="40% - Accent2 3" xfId="170"/>
    <cellStyle name="40% - Accent2 4" xfId="194"/>
    <cellStyle name="40% - Accent3" xfId="38" builtinId="39" customBuiltin="1"/>
    <cellStyle name="40% - Accent3 2" xfId="87"/>
    <cellStyle name="40% - Accent3 2 2" xfId="116"/>
    <cellStyle name="40% - Accent3 3" xfId="172"/>
    <cellStyle name="40% - Accent3 4" xfId="196"/>
    <cellStyle name="40% - Accent4" xfId="42" builtinId="43" customBuiltin="1"/>
    <cellStyle name="40% - Accent4 2" xfId="78"/>
    <cellStyle name="40% - Accent4 2 2" xfId="117"/>
    <cellStyle name="40% - Accent4 3" xfId="174"/>
    <cellStyle name="40% - Accent4 4" xfId="198"/>
    <cellStyle name="40% - Accent5" xfId="46" builtinId="47" customBuiltin="1"/>
    <cellStyle name="40% - Accent5 2" xfId="77"/>
    <cellStyle name="40% - Accent5 2 2" xfId="118"/>
    <cellStyle name="40% - Accent5 3" xfId="176"/>
    <cellStyle name="40% - Accent5 4" xfId="200"/>
    <cellStyle name="40% - Accent6" xfId="50" builtinId="51" customBuiltin="1"/>
    <cellStyle name="40% - Accent6 2" xfId="60"/>
    <cellStyle name="40% - Accent6 2 2" xfId="119"/>
    <cellStyle name="40% - Accent6 3" xfId="178"/>
    <cellStyle name="40% - Accent6 4" xfId="202"/>
    <cellStyle name="40% - Акцент1 10" xfId="511"/>
    <cellStyle name="40% - Акцент1 11" xfId="512"/>
    <cellStyle name="40% - Акцент1 12" xfId="513"/>
    <cellStyle name="40% - Акцент1 13" xfId="514"/>
    <cellStyle name="40% - Акцент1 14" xfId="515"/>
    <cellStyle name="40% - Акцент1 15" xfId="516"/>
    <cellStyle name="40% - Акцент1 16" xfId="517"/>
    <cellStyle name="40% - Акцент1 17" xfId="518"/>
    <cellStyle name="40% - Акцент1 18" xfId="519"/>
    <cellStyle name="40% - Акцент1 19" xfId="520"/>
    <cellStyle name="40% - Акцент1 2" xfId="521"/>
    <cellStyle name="40% - Акцент1 20" xfId="522"/>
    <cellStyle name="40% - Акцент1 21" xfId="523"/>
    <cellStyle name="40% - Акцент1 22" xfId="524"/>
    <cellStyle name="40% - Акцент1 23" xfId="525"/>
    <cellStyle name="40% - Акцент1 24" xfId="526"/>
    <cellStyle name="40% - Акцент1 25" xfId="527"/>
    <cellStyle name="40% - Акцент1 26" xfId="528"/>
    <cellStyle name="40% - Акцент1 27" xfId="529"/>
    <cellStyle name="40% - Акцент1 28" xfId="530"/>
    <cellStyle name="40% - Акцент1 29" xfId="531"/>
    <cellStyle name="40% - Акцент1 3" xfId="532"/>
    <cellStyle name="40% - Акцент1 30" xfId="533"/>
    <cellStyle name="40% - Акцент1 31" xfId="534"/>
    <cellStyle name="40% - Акцент1 32" xfId="535"/>
    <cellStyle name="40% - Акцент1 33" xfId="536"/>
    <cellStyle name="40% - Акцент1 34" xfId="537"/>
    <cellStyle name="40% - Акцент1 35" xfId="538"/>
    <cellStyle name="40% - Акцент1 36" xfId="539"/>
    <cellStyle name="40% - Акцент1 4" xfId="540"/>
    <cellStyle name="40% - Акцент1 5" xfId="541"/>
    <cellStyle name="40% - Акцент1 6" xfId="542"/>
    <cellStyle name="40% - Акцент1 7" xfId="543"/>
    <cellStyle name="40% - Акцент1 8" xfId="544"/>
    <cellStyle name="40% - Акцент1 9" xfId="545"/>
    <cellStyle name="40% - Акцент2 10" xfId="546"/>
    <cellStyle name="40% - Акцент2 11" xfId="547"/>
    <cellStyle name="40% - Акцент2 12" xfId="548"/>
    <cellStyle name="40% - Акцент2 13" xfId="549"/>
    <cellStyle name="40% - Акцент2 14" xfId="550"/>
    <cellStyle name="40% - Акцент2 15" xfId="551"/>
    <cellStyle name="40% - Акцент2 16" xfId="552"/>
    <cellStyle name="40% - Акцент2 17" xfId="553"/>
    <cellStyle name="40% - Акцент2 18" xfId="554"/>
    <cellStyle name="40% - Акцент2 19" xfId="555"/>
    <cellStyle name="40% - Акцент2 2" xfId="556"/>
    <cellStyle name="40% - Акцент2 20" xfId="557"/>
    <cellStyle name="40% - Акцент2 21" xfId="558"/>
    <cellStyle name="40% - Акцент2 22" xfId="559"/>
    <cellStyle name="40% - Акцент2 23" xfId="560"/>
    <cellStyle name="40% - Акцент2 24" xfId="561"/>
    <cellStyle name="40% - Акцент2 25" xfId="562"/>
    <cellStyle name="40% - Акцент2 26" xfId="563"/>
    <cellStyle name="40% - Акцент2 27" xfId="564"/>
    <cellStyle name="40% - Акцент2 28" xfId="565"/>
    <cellStyle name="40% - Акцент2 29" xfId="566"/>
    <cellStyle name="40% - Акцент2 3" xfId="567"/>
    <cellStyle name="40% - Акцент2 30" xfId="568"/>
    <cellStyle name="40% - Акцент2 31" xfId="569"/>
    <cellStyle name="40% - Акцент2 32" xfId="570"/>
    <cellStyle name="40% - Акцент2 33" xfId="571"/>
    <cellStyle name="40% - Акцент2 34" xfId="572"/>
    <cellStyle name="40% - Акцент2 35" xfId="573"/>
    <cellStyle name="40% - Акцент2 36" xfId="574"/>
    <cellStyle name="40% - Акцент2 4" xfId="575"/>
    <cellStyle name="40% - Акцент2 5" xfId="576"/>
    <cellStyle name="40% - Акцент2 6" xfId="577"/>
    <cellStyle name="40% - Акцент2 7" xfId="578"/>
    <cellStyle name="40% - Акцент2 8" xfId="579"/>
    <cellStyle name="40% - Акцент2 9" xfId="580"/>
    <cellStyle name="40% - Акцент3 10" xfId="581"/>
    <cellStyle name="40% - Акцент3 11" xfId="582"/>
    <cellStyle name="40% - Акцент3 12" xfId="583"/>
    <cellStyle name="40% - Акцент3 13" xfId="584"/>
    <cellStyle name="40% - Акцент3 14" xfId="585"/>
    <cellStyle name="40% - Акцент3 15" xfId="586"/>
    <cellStyle name="40% - Акцент3 16" xfId="587"/>
    <cellStyle name="40% - Акцент3 17" xfId="588"/>
    <cellStyle name="40% - Акцент3 18" xfId="589"/>
    <cellStyle name="40% - Акцент3 19" xfId="590"/>
    <cellStyle name="40% - Акцент3 2" xfId="591"/>
    <cellStyle name="40% - Акцент3 20" xfId="592"/>
    <cellStyle name="40% - Акцент3 21" xfId="593"/>
    <cellStyle name="40% - Акцент3 22" xfId="594"/>
    <cellStyle name="40% - Акцент3 23" xfId="595"/>
    <cellStyle name="40% - Акцент3 24" xfId="596"/>
    <cellStyle name="40% - Акцент3 25" xfId="597"/>
    <cellStyle name="40% - Акцент3 26" xfId="598"/>
    <cellStyle name="40% - Акцент3 27" xfId="599"/>
    <cellStyle name="40% - Акцент3 28" xfId="600"/>
    <cellStyle name="40% - Акцент3 29" xfId="601"/>
    <cellStyle name="40% - Акцент3 3" xfId="602"/>
    <cellStyle name="40% - Акцент3 30" xfId="603"/>
    <cellStyle name="40% - Акцент3 31" xfId="604"/>
    <cellStyle name="40% - Акцент3 32" xfId="605"/>
    <cellStyle name="40% - Акцент3 33" xfId="606"/>
    <cellStyle name="40% - Акцент3 34" xfId="607"/>
    <cellStyle name="40% - Акцент3 35" xfId="608"/>
    <cellStyle name="40% - Акцент3 36" xfId="609"/>
    <cellStyle name="40% - Акцент3 4" xfId="610"/>
    <cellStyle name="40% - Акцент3 5" xfId="611"/>
    <cellStyle name="40% - Акцент3 6" xfId="612"/>
    <cellStyle name="40% - Акцент3 7" xfId="613"/>
    <cellStyle name="40% - Акцент3 8" xfId="614"/>
    <cellStyle name="40% - Акцент3 9" xfId="615"/>
    <cellStyle name="40% - Акцент4 10" xfId="616"/>
    <cellStyle name="40% - Акцент4 11" xfId="617"/>
    <cellStyle name="40% - Акцент4 12" xfId="618"/>
    <cellStyle name="40% - Акцент4 13" xfId="619"/>
    <cellStyle name="40% - Акцент4 14" xfId="620"/>
    <cellStyle name="40% - Акцент4 15" xfId="621"/>
    <cellStyle name="40% - Акцент4 16" xfId="622"/>
    <cellStyle name="40% - Акцент4 17" xfId="623"/>
    <cellStyle name="40% - Акцент4 18" xfId="624"/>
    <cellStyle name="40% - Акцент4 19" xfId="625"/>
    <cellStyle name="40% - Акцент4 2" xfId="626"/>
    <cellStyle name="40% - Акцент4 20" xfId="627"/>
    <cellStyle name="40% - Акцент4 21" xfId="628"/>
    <cellStyle name="40% - Акцент4 22" xfId="629"/>
    <cellStyle name="40% - Акцент4 23" xfId="630"/>
    <cellStyle name="40% - Акцент4 24" xfId="631"/>
    <cellStyle name="40% - Акцент4 25" xfId="632"/>
    <cellStyle name="40% - Акцент4 26" xfId="633"/>
    <cellStyle name="40% - Акцент4 27" xfId="634"/>
    <cellStyle name="40% - Акцент4 28" xfId="635"/>
    <cellStyle name="40% - Акцент4 29" xfId="636"/>
    <cellStyle name="40% - Акцент4 3" xfId="637"/>
    <cellStyle name="40% - Акцент4 30" xfId="638"/>
    <cellStyle name="40% - Акцент4 31" xfId="639"/>
    <cellStyle name="40% - Акцент4 32" xfId="640"/>
    <cellStyle name="40% - Акцент4 33" xfId="641"/>
    <cellStyle name="40% - Акцент4 34" xfId="642"/>
    <cellStyle name="40% - Акцент4 35" xfId="643"/>
    <cellStyle name="40% - Акцент4 36" xfId="644"/>
    <cellStyle name="40% - Акцент4 4" xfId="645"/>
    <cellStyle name="40% - Акцент4 5" xfId="646"/>
    <cellStyle name="40% - Акцент4 6" xfId="647"/>
    <cellStyle name="40% - Акцент4 7" xfId="648"/>
    <cellStyle name="40% - Акцент4 8" xfId="649"/>
    <cellStyle name="40% - Акцент4 9" xfId="650"/>
    <cellStyle name="40% - Акцент5 10" xfId="651"/>
    <cellStyle name="40% - Акцент5 11" xfId="652"/>
    <cellStyle name="40% - Акцент5 12" xfId="653"/>
    <cellStyle name="40% - Акцент5 13" xfId="654"/>
    <cellStyle name="40% - Акцент5 14" xfId="655"/>
    <cellStyle name="40% - Акцент5 15" xfId="656"/>
    <cellStyle name="40% - Акцент5 16" xfId="657"/>
    <cellStyle name="40% - Акцент5 17" xfId="658"/>
    <cellStyle name="40% - Акцент5 18" xfId="659"/>
    <cellStyle name="40% - Акцент5 19" xfId="660"/>
    <cellStyle name="40% - Акцент5 2" xfId="661"/>
    <cellStyle name="40% - Акцент5 20" xfId="662"/>
    <cellStyle name="40% - Акцент5 21" xfId="663"/>
    <cellStyle name="40% - Акцент5 22" xfId="664"/>
    <cellStyle name="40% - Акцент5 23" xfId="665"/>
    <cellStyle name="40% - Акцент5 24" xfId="666"/>
    <cellStyle name="40% - Акцент5 25" xfId="667"/>
    <cellStyle name="40% - Акцент5 26" xfId="668"/>
    <cellStyle name="40% - Акцент5 27" xfId="669"/>
    <cellStyle name="40% - Акцент5 28" xfId="670"/>
    <cellStyle name="40% - Акцент5 29" xfId="671"/>
    <cellStyle name="40% - Акцент5 3" xfId="672"/>
    <cellStyle name="40% - Акцент5 30" xfId="673"/>
    <cellStyle name="40% - Акцент5 31" xfId="674"/>
    <cellStyle name="40% - Акцент5 32" xfId="675"/>
    <cellStyle name="40% - Акцент5 33" xfId="676"/>
    <cellStyle name="40% - Акцент5 34" xfId="677"/>
    <cellStyle name="40% - Акцент5 35" xfId="678"/>
    <cellStyle name="40% - Акцент5 36" xfId="679"/>
    <cellStyle name="40% - Акцент5 4" xfId="680"/>
    <cellStyle name="40% - Акцент5 5" xfId="681"/>
    <cellStyle name="40% - Акцент5 6" xfId="682"/>
    <cellStyle name="40% - Акцент5 7" xfId="683"/>
    <cellStyle name="40% - Акцент5 8" xfId="684"/>
    <cellStyle name="40% - Акцент5 9" xfId="685"/>
    <cellStyle name="40% - Акцент6 10" xfId="686"/>
    <cellStyle name="40% - Акцент6 11" xfId="687"/>
    <cellStyle name="40% - Акцент6 12" xfId="688"/>
    <cellStyle name="40% - Акцент6 13" xfId="689"/>
    <cellStyle name="40% - Акцент6 14" xfId="690"/>
    <cellStyle name="40% - Акцент6 15" xfId="691"/>
    <cellStyle name="40% - Акцент6 16" xfId="692"/>
    <cellStyle name="40% - Акцент6 17" xfId="693"/>
    <cellStyle name="40% - Акцент6 18" xfId="694"/>
    <cellStyle name="40% - Акцент6 19" xfId="695"/>
    <cellStyle name="40% - Акцент6 2" xfId="696"/>
    <cellStyle name="40% - Акцент6 20" xfId="697"/>
    <cellStyle name="40% - Акцент6 21" xfId="698"/>
    <cellStyle name="40% - Акцент6 22" xfId="699"/>
    <cellStyle name="40% - Акцент6 23" xfId="700"/>
    <cellStyle name="40% - Акцент6 24" xfId="701"/>
    <cellStyle name="40% - Акцент6 25" xfId="702"/>
    <cellStyle name="40% - Акцент6 26" xfId="703"/>
    <cellStyle name="40% - Акцент6 27" xfId="704"/>
    <cellStyle name="40% - Акцент6 28" xfId="705"/>
    <cellStyle name="40% - Акцент6 29" xfId="706"/>
    <cellStyle name="40% - Акцент6 3" xfId="707"/>
    <cellStyle name="40% - Акцент6 30" xfId="708"/>
    <cellStyle name="40% - Акцент6 31" xfId="709"/>
    <cellStyle name="40% - Акцент6 32" xfId="710"/>
    <cellStyle name="40% - Акцент6 33" xfId="711"/>
    <cellStyle name="40% - Акцент6 34" xfId="712"/>
    <cellStyle name="40% - Акцент6 35" xfId="713"/>
    <cellStyle name="40% - Акцент6 36" xfId="714"/>
    <cellStyle name="40% - Акцент6 4" xfId="715"/>
    <cellStyle name="40% - Акцент6 5" xfId="716"/>
    <cellStyle name="40% - Акцент6 6" xfId="717"/>
    <cellStyle name="40% - Акцент6 7" xfId="718"/>
    <cellStyle name="40% - Акцент6 8" xfId="719"/>
    <cellStyle name="40% - Акцент6 9" xfId="720"/>
    <cellStyle name="60% - Accent1" xfId="31" builtinId="32" customBuiltin="1"/>
    <cellStyle name="60% - Accent1 2" xfId="64"/>
    <cellStyle name="60% - Accent1 2 2" xfId="120"/>
    <cellStyle name="60% - Accent2" xfId="35" builtinId="36" customBuiltin="1"/>
    <cellStyle name="60% - Accent2 2" xfId="62"/>
    <cellStyle name="60% - Accent2 2 2" xfId="121"/>
    <cellStyle name="60% - Accent3" xfId="39" builtinId="40" customBuiltin="1"/>
    <cellStyle name="60% - Accent3 2" xfId="56"/>
    <cellStyle name="60% - Accent3 2 2" xfId="122"/>
    <cellStyle name="60% - Accent4" xfId="43" builtinId="44" customBuiltin="1"/>
    <cellStyle name="60% - Accent4 2" xfId="66"/>
    <cellStyle name="60% - Accent4 2 2" xfId="123"/>
    <cellStyle name="60% - Accent5" xfId="47" builtinId="48" customBuiltin="1"/>
    <cellStyle name="60% - Accent5 2" xfId="73"/>
    <cellStyle name="60% - Accent5 2 2" xfId="124"/>
    <cellStyle name="60% - Accent6" xfId="51" builtinId="52" customBuiltin="1"/>
    <cellStyle name="60% - Accent6 2" xfId="55"/>
    <cellStyle name="60% - Accent6 2 2" xfId="125"/>
    <cellStyle name="60% - Акцент1 10" xfId="721"/>
    <cellStyle name="60% - Акцент1 11" xfId="722"/>
    <cellStyle name="60% - Акцент1 12" xfId="723"/>
    <cellStyle name="60% - Акцент1 13" xfId="724"/>
    <cellStyle name="60% - Акцент1 14" xfId="725"/>
    <cellStyle name="60% - Акцент1 15" xfId="726"/>
    <cellStyle name="60% - Акцент1 16" xfId="727"/>
    <cellStyle name="60% - Акцент1 17" xfId="728"/>
    <cellStyle name="60% - Акцент1 18" xfId="729"/>
    <cellStyle name="60% - Акцент1 19" xfId="730"/>
    <cellStyle name="60% - Акцент1 2" xfId="731"/>
    <cellStyle name="60% - Акцент1 20" xfId="732"/>
    <cellStyle name="60% - Акцент1 21" xfId="733"/>
    <cellStyle name="60% - Акцент1 22" xfId="734"/>
    <cellStyle name="60% - Акцент1 23" xfId="735"/>
    <cellStyle name="60% - Акцент1 24" xfId="736"/>
    <cellStyle name="60% - Акцент1 25" xfId="737"/>
    <cellStyle name="60% - Акцент1 26" xfId="738"/>
    <cellStyle name="60% - Акцент1 27" xfId="739"/>
    <cellStyle name="60% - Акцент1 28" xfId="740"/>
    <cellStyle name="60% - Акцент1 29" xfId="741"/>
    <cellStyle name="60% - Акцент1 3" xfId="742"/>
    <cellStyle name="60% - Акцент1 30" xfId="743"/>
    <cellStyle name="60% - Акцент1 31" xfId="744"/>
    <cellStyle name="60% - Акцент1 32" xfId="745"/>
    <cellStyle name="60% - Акцент1 33" xfId="746"/>
    <cellStyle name="60% - Акцент1 34" xfId="747"/>
    <cellStyle name="60% - Акцент1 35" xfId="748"/>
    <cellStyle name="60% - Акцент1 36" xfId="749"/>
    <cellStyle name="60% - Акцент1 4" xfId="750"/>
    <cellStyle name="60% - Акцент1 5" xfId="751"/>
    <cellStyle name="60% - Акцент1 6" xfId="752"/>
    <cellStyle name="60% - Акцент1 7" xfId="753"/>
    <cellStyle name="60% - Акцент1 8" xfId="754"/>
    <cellStyle name="60% - Акцент1 9" xfId="755"/>
    <cellStyle name="60% - Акцент2 10" xfId="756"/>
    <cellStyle name="60% - Акцент2 11" xfId="757"/>
    <cellStyle name="60% - Акцент2 12" xfId="758"/>
    <cellStyle name="60% - Акцент2 13" xfId="759"/>
    <cellStyle name="60% - Акцент2 14" xfId="760"/>
    <cellStyle name="60% - Акцент2 15" xfId="761"/>
    <cellStyle name="60% - Акцент2 16" xfId="762"/>
    <cellStyle name="60% - Акцент2 17" xfId="763"/>
    <cellStyle name="60% - Акцент2 18" xfId="764"/>
    <cellStyle name="60% - Акцент2 19" xfId="765"/>
    <cellStyle name="60% - Акцент2 2" xfId="766"/>
    <cellStyle name="60% - Акцент2 20" xfId="767"/>
    <cellStyle name="60% - Акцент2 21" xfId="768"/>
    <cellStyle name="60% - Акцент2 22" xfId="769"/>
    <cellStyle name="60% - Акцент2 23" xfId="770"/>
    <cellStyle name="60% - Акцент2 24" xfId="771"/>
    <cellStyle name="60% - Акцент2 25" xfId="772"/>
    <cellStyle name="60% - Акцент2 26" xfId="773"/>
    <cellStyle name="60% - Акцент2 27" xfId="774"/>
    <cellStyle name="60% - Акцент2 28" xfId="775"/>
    <cellStyle name="60% - Акцент2 29" xfId="776"/>
    <cellStyle name="60% - Акцент2 3" xfId="777"/>
    <cellStyle name="60% - Акцент2 30" xfId="778"/>
    <cellStyle name="60% - Акцент2 31" xfId="779"/>
    <cellStyle name="60% - Акцент2 32" xfId="780"/>
    <cellStyle name="60% - Акцент2 33" xfId="781"/>
    <cellStyle name="60% - Акцент2 34" xfId="782"/>
    <cellStyle name="60% - Акцент2 35" xfId="783"/>
    <cellStyle name="60% - Акцент2 36" xfId="784"/>
    <cellStyle name="60% - Акцент2 4" xfId="785"/>
    <cellStyle name="60% - Акцент2 5" xfId="786"/>
    <cellStyle name="60% - Акцент2 6" xfId="787"/>
    <cellStyle name="60% - Акцент2 7" xfId="788"/>
    <cellStyle name="60% - Акцент2 8" xfId="789"/>
    <cellStyle name="60% - Акцент2 9" xfId="790"/>
    <cellStyle name="60% - Акцент3 10" xfId="791"/>
    <cellStyle name="60% - Акцент3 11" xfId="792"/>
    <cellStyle name="60% - Акцент3 12" xfId="793"/>
    <cellStyle name="60% - Акцент3 13" xfId="794"/>
    <cellStyle name="60% - Акцент3 14" xfId="795"/>
    <cellStyle name="60% - Акцент3 15" xfId="796"/>
    <cellStyle name="60% - Акцент3 16" xfId="797"/>
    <cellStyle name="60% - Акцент3 17" xfId="798"/>
    <cellStyle name="60% - Акцент3 18" xfId="799"/>
    <cellStyle name="60% - Акцент3 19" xfId="800"/>
    <cellStyle name="60% - Акцент3 2" xfId="801"/>
    <cellStyle name="60% - Акцент3 20" xfId="802"/>
    <cellStyle name="60% - Акцент3 21" xfId="803"/>
    <cellStyle name="60% - Акцент3 22" xfId="804"/>
    <cellStyle name="60% - Акцент3 23" xfId="805"/>
    <cellStyle name="60% - Акцент3 24" xfId="806"/>
    <cellStyle name="60% - Акцент3 25" xfId="807"/>
    <cellStyle name="60% - Акцент3 26" xfId="808"/>
    <cellStyle name="60% - Акцент3 27" xfId="809"/>
    <cellStyle name="60% - Акцент3 28" xfId="810"/>
    <cellStyle name="60% - Акцент3 29" xfId="811"/>
    <cellStyle name="60% - Акцент3 3" xfId="812"/>
    <cellStyle name="60% - Акцент3 30" xfId="813"/>
    <cellStyle name="60% - Акцент3 31" xfId="814"/>
    <cellStyle name="60% - Акцент3 32" xfId="815"/>
    <cellStyle name="60% - Акцент3 33" xfId="816"/>
    <cellStyle name="60% - Акцент3 34" xfId="817"/>
    <cellStyle name="60% - Акцент3 35" xfId="818"/>
    <cellStyle name="60% - Акцент3 36" xfId="819"/>
    <cellStyle name="60% - Акцент3 4" xfId="820"/>
    <cellStyle name="60% - Акцент3 5" xfId="821"/>
    <cellStyle name="60% - Акцент3 6" xfId="822"/>
    <cellStyle name="60% - Акцент3 7" xfId="823"/>
    <cellStyle name="60% - Акцент3 8" xfId="824"/>
    <cellStyle name="60% - Акцент3 9" xfId="825"/>
    <cellStyle name="60% - Акцент4 10" xfId="826"/>
    <cellStyle name="60% - Акцент4 11" xfId="827"/>
    <cellStyle name="60% - Акцент4 12" xfId="828"/>
    <cellStyle name="60% - Акцент4 13" xfId="829"/>
    <cellStyle name="60% - Акцент4 14" xfId="830"/>
    <cellStyle name="60% - Акцент4 15" xfId="831"/>
    <cellStyle name="60% - Акцент4 16" xfId="832"/>
    <cellStyle name="60% - Акцент4 17" xfId="833"/>
    <cellStyle name="60% - Акцент4 18" xfId="834"/>
    <cellStyle name="60% - Акцент4 19" xfId="835"/>
    <cellStyle name="60% - Акцент4 2" xfId="836"/>
    <cellStyle name="60% - Акцент4 20" xfId="837"/>
    <cellStyle name="60% - Акцент4 21" xfId="838"/>
    <cellStyle name="60% - Акцент4 22" xfId="839"/>
    <cellStyle name="60% - Акцент4 23" xfId="840"/>
    <cellStyle name="60% - Акцент4 24" xfId="841"/>
    <cellStyle name="60% - Акцент4 25" xfId="842"/>
    <cellStyle name="60% - Акцент4 26" xfId="843"/>
    <cellStyle name="60% - Акцент4 27" xfId="844"/>
    <cellStyle name="60% - Акцент4 28" xfId="845"/>
    <cellStyle name="60% - Акцент4 29" xfId="846"/>
    <cellStyle name="60% - Акцент4 3" xfId="847"/>
    <cellStyle name="60% - Акцент4 30" xfId="848"/>
    <cellStyle name="60% - Акцент4 31" xfId="849"/>
    <cellStyle name="60% - Акцент4 32" xfId="850"/>
    <cellStyle name="60% - Акцент4 33" xfId="851"/>
    <cellStyle name="60% - Акцент4 34" xfId="852"/>
    <cellStyle name="60% - Акцент4 35" xfId="853"/>
    <cellStyle name="60% - Акцент4 36" xfId="854"/>
    <cellStyle name="60% - Акцент4 4" xfId="855"/>
    <cellStyle name="60% - Акцент4 5" xfId="856"/>
    <cellStyle name="60% - Акцент4 6" xfId="857"/>
    <cellStyle name="60% - Акцент4 7" xfId="858"/>
    <cellStyle name="60% - Акцент4 8" xfId="859"/>
    <cellStyle name="60% - Акцент4 9" xfId="860"/>
    <cellStyle name="60% - Акцент5 10" xfId="861"/>
    <cellStyle name="60% - Акцент5 11" xfId="862"/>
    <cellStyle name="60% - Акцент5 12" xfId="863"/>
    <cellStyle name="60% - Акцент5 13" xfId="864"/>
    <cellStyle name="60% - Акцент5 14" xfId="865"/>
    <cellStyle name="60% - Акцент5 15" xfId="866"/>
    <cellStyle name="60% - Акцент5 16" xfId="867"/>
    <cellStyle name="60% - Акцент5 17" xfId="868"/>
    <cellStyle name="60% - Акцент5 18" xfId="869"/>
    <cellStyle name="60% - Акцент5 19" xfId="870"/>
    <cellStyle name="60% - Акцент5 2" xfId="871"/>
    <cellStyle name="60% - Акцент5 20" xfId="872"/>
    <cellStyle name="60% - Акцент5 21" xfId="873"/>
    <cellStyle name="60% - Акцент5 22" xfId="874"/>
    <cellStyle name="60% - Акцент5 23" xfId="875"/>
    <cellStyle name="60% - Акцент5 24" xfId="876"/>
    <cellStyle name="60% - Акцент5 25" xfId="877"/>
    <cellStyle name="60% - Акцент5 26" xfId="878"/>
    <cellStyle name="60% - Акцент5 27" xfId="879"/>
    <cellStyle name="60% - Акцент5 28" xfId="880"/>
    <cellStyle name="60% - Акцент5 29" xfId="881"/>
    <cellStyle name="60% - Акцент5 3" xfId="882"/>
    <cellStyle name="60% - Акцент5 30" xfId="883"/>
    <cellStyle name="60% - Акцент5 31" xfId="884"/>
    <cellStyle name="60% - Акцент5 32" xfId="885"/>
    <cellStyle name="60% - Акцент5 33" xfId="886"/>
    <cellStyle name="60% - Акцент5 34" xfId="887"/>
    <cellStyle name="60% - Акцент5 35" xfId="888"/>
    <cellStyle name="60% - Акцент5 36" xfId="889"/>
    <cellStyle name="60% - Акцент5 4" xfId="890"/>
    <cellStyle name="60% - Акцент5 5" xfId="891"/>
    <cellStyle name="60% - Акцент5 6" xfId="892"/>
    <cellStyle name="60% - Акцент5 7" xfId="893"/>
    <cellStyle name="60% - Акцент5 8" xfId="894"/>
    <cellStyle name="60% - Акцент5 9" xfId="895"/>
    <cellStyle name="60% - Акцент6 10" xfId="896"/>
    <cellStyle name="60% - Акцент6 11" xfId="897"/>
    <cellStyle name="60% - Акцент6 12" xfId="898"/>
    <cellStyle name="60% - Акцент6 13" xfId="899"/>
    <cellStyle name="60% - Акцент6 14" xfId="900"/>
    <cellStyle name="60% - Акцент6 15" xfId="901"/>
    <cellStyle name="60% - Акцент6 16" xfId="902"/>
    <cellStyle name="60% - Акцент6 17" xfId="903"/>
    <cellStyle name="60% - Акцент6 18" xfId="904"/>
    <cellStyle name="60% - Акцент6 19" xfId="905"/>
    <cellStyle name="60% - Акцент6 2" xfId="906"/>
    <cellStyle name="60% - Акцент6 20" xfId="907"/>
    <cellStyle name="60% - Акцент6 21" xfId="908"/>
    <cellStyle name="60% - Акцент6 22" xfId="909"/>
    <cellStyle name="60% - Акцент6 23" xfId="910"/>
    <cellStyle name="60% - Акцент6 24" xfId="911"/>
    <cellStyle name="60% - Акцент6 25" xfId="912"/>
    <cellStyle name="60% - Акцент6 26" xfId="913"/>
    <cellStyle name="60% - Акцент6 27" xfId="914"/>
    <cellStyle name="60% - Акцент6 28" xfId="915"/>
    <cellStyle name="60% - Акцент6 29" xfId="916"/>
    <cellStyle name="60% - Акцент6 3" xfId="917"/>
    <cellStyle name="60% - Акцент6 30" xfId="918"/>
    <cellStyle name="60% - Акцент6 31" xfId="919"/>
    <cellStyle name="60% - Акцент6 32" xfId="920"/>
    <cellStyle name="60% - Акцент6 33" xfId="921"/>
    <cellStyle name="60% - Акцент6 34" xfId="922"/>
    <cellStyle name="60% - Акцент6 35" xfId="923"/>
    <cellStyle name="60% - Акцент6 36" xfId="924"/>
    <cellStyle name="60% - Акцент6 4" xfId="925"/>
    <cellStyle name="60% - Акцент6 5" xfId="926"/>
    <cellStyle name="60% - Акцент6 6" xfId="927"/>
    <cellStyle name="60% - Акцент6 7" xfId="928"/>
    <cellStyle name="60% - Акцент6 8" xfId="929"/>
    <cellStyle name="60% - Акцент6 9" xfId="930"/>
    <cellStyle name="Accent1" xfId="28" builtinId="29" customBuiltin="1"/>
    <cellStyle name="Accent1 2" xfId="57"/>
    <cellStyle name="Accent1 2 2" xfId="126"/>
    <cellStyle name="Accent2" xfId="32" builtinId="33" customBuiltin="1"/>
    <cellStyle name="Accent2 2" xfId="53"/>
    <cellStyle name="Accent2 2 2" xfId="127"/>
    <cellStyle name="Accent3" xfId="36" builtinId="37" customBuiltin="1"/>
    <cellStyle name="Accent3 2" xfId="90"/>
    <cellStyle name="Accent3 2 2" xfId="128"/>
    <cellStyle name="Accent4" xfId="40" builtinId="41" customBuiltin="1"/>
    <cellStyle name="Accent4 2" xfId="75"/>
    <cellStyle name="Accent4 2 2" xfId="129"/>
    <cellStyle name="Accent5" xfId="44" builtinId="45" customBuiltin="1"/>
    <cellStyle name="Accent5 2" xfId="85"/>
    <cellStyle name="Accent5 2 2" xfId="130"/>
    <cellStyle name="Accent6" xfId="48" builtinId="49" customBuiltin="1"/>
    <cellStyle name="Accent6 2" xfId="58"/>
    <cellStyle name="Accent6 2 2" xfId="131"/>
    <cellStyle name="Bad" xfId="17" builtinId="27" customBuiltin="1"/>
    <cellStyle name="Bad 2" xfId="92"/>
    <cellStyle name="Bad 2 2" xfId="132"/>
    <cellStyle name="Calculation" xfId="21" builtinId="22" customBuiltin="1"/>
    <cellStyle name="Calculation 2" xfId="79"/>
    <cellStyle name="Calculation 2 2" xfId="133"/>
    <cellStyle name="Calculation 2 2 10" xfId="931"/>
    <cellStyle name="Calculation 2 2 11" xfId="932"/>
    <cellStyle name="Calculation 2 2 12" xfId="933"/>
    <cellStyle name="Calculation 2 2 13" xfId="934"/>
    <cellStyle name="Calculation 2 2 14" xfId="935"/>
    <cellStyle name="Calculation 2 2 15" xfId="936"/>
    <cellStyle name="Calculation 2 2 16" xfId="937"/>
    <cellStyle name="Calculation 2 2 17" xfId="938"/>
    <cellStyle name="Calculation 2 2 18" xfId="939"/>
    <cellStyle name="Calculation 2 2 19" xfId="940"/>
    <cellStyle name="Calculation 2 2 2" xfId="941"/>
    <cellStyle name="Calculation 2 2 20" xfId="942"/>
    <cellStyle name="Calculation 2 2 21" xfId="943"/>
    <cellStyle name="Calculation 2 2 22" xfId="944"/>
    <cellStyle name="Calculation 2 2 23" xfId="945"/>
    <cellStyle name="Calculation 2 2 24" xfId="946"/>
    <cellStyle name="Calculation 2 2 25" xfId="947"/>
    <cellStyle name="Calculation 2 2 26" xfId="948"/>
    <cellStyle name="Calculation 2 2 27" xfId="949"/>
    <cellStyle name="Calculation 2 2 28" xfId="950"/>
    <cellStyle name="Calculation 2 2 29" xfId="951"/>
    <cellStyle name="Calculation 2 2 3" xfId="952"/>
    <cellStyle name="Calculation 2 2 30" xfId="953"/>
    <cellStyle name="Calculation 2 2 31" xfId="954"/>
    <cellStyle name="Calculation 2 2 32" xfId="955"/>
    <cellStyle name="Calculation 2 2 33" xfId="956"/>
    <cellStyle name="Calculation 2 2 4" xfId="957"/>
    <cellStyle name="Calculation 2 2 5" xfId="958"/>
    <cellStyle name="Calculation 2 2 6" xfId="959"/>
    <cellStyle name="Calculation 2 2 7" xfId="960"/>
    <cellStyle name="Calculation 2 2 8" xfId="961"/>
    <cellStyle name="Calculation 2 2 9" xfId="962"/>
    <cellStyle name="Check Cell" xfId="23" builtinId="23" customBuiltin="1"/>
    <cellStyle name="Check Cell 2" xfId="86"/>
    <cellStyle name="Check Cell 2 2" xfId="134"/>
    <cellStyle name="Comma" xfId="7" builtinId="3"/>
    <cellStyle name="Comma 10" xfId="217"/>
    <cellStyle name="Comma 2" xfId="10"/>
    <cellStyle name="Comma 2 2" xfId="100"/>
    <cellStyle name="Comma 2 2 2" xfId="135"/>
    <cellStyle name="Comma 2 2 2 2" xfId="218"/>
    <cellStyle name="Comma 2 2 3" xfId="219"/>
    <cellStyle name="Comma 2 3" xfId="103"/>
    <cellStyle name="Comma 2 3 2" xfId="220"/>
    <cellStyle name="Comma 2 3 3" xfId="221"/>
    <cellStyle name="Comma 2 4" xfId="222"/>
    <cellStyle name="Comma 2 5" xfId="223"/>
    <cellStyle name="Comma 3" xfId="99"/>
    <cellStyle name="Comma 3 2" xfId="136"/>
    <cellStyle name="Comma 3 2 2" xfId="188"/>
    <cellStyle name="Comma 3 2 2 2" xfId="211"/>
    <cellStyle name="Comma 3 2 3" xfId="181"/>
    <cellStyle name="Comma 3 2 4" xfId="205"/>
    <cellStyle name="Comma 3 3" xfId="224"/>
    <cellStyle name="Comma 4" xfId="102"/>
    <cellStyle name="Comma 4 2" xfId="225"/>
    <cellStyle name="Comma 4 3" xfId="226"/>
    <cellStyle name="Comma 5" xfId="95"/>
    <cellStyle name="Comma 5 2" xfId="180"/>
    <cellStyle name="Comma 5 3" xfId="204"/>
    <cellStyle name="Comma 6" xfId="187"/>
    <cellStyle name="Comma 6 2" xfId="210"/>
    <cellStyle name="Comma 6 3" xfId="227"/>
    <cellStyle name="Comma 7" xfId="228"/>
    <cellStyle name="Comma 7 2" xfId="229"/>
    <cellStyle name="Comma 7 2 2" xfId="230"/>
    <cellStyle name="Comma 7 3" xfId="231"/>
    <cellStyle name="Comma 8" xfId="232"/>
    <cellStyle name="Comma 9" xfId="233"/>
    <cellStyle name="Explanatory Text" xfId="26" builtinId="53" customBuiltin="1"/>
    <cellStyle name="Explanatory Text 2" xfId="74"/>
    <cellStyle name="Explanatory Text 2 2" xfId="137"/>
    <cellStyle name="Good" xfId="16" builtinId="26" customBuiltin="1"/>
    <cellStyle name="Good 2" xfId="80"/>
    <cellStyle name="Good 2 2" xfId="138"/>
    <cellStyle name="Heading 1" xfId="12" builtinId="16" customBuiltin="1"/>
    <cellStyle name="Heading 1 2" xfId="65"/>
    <cellStyle name="Heading 1 2 2" xfId="139"/>
    <cellStyle name="Heading 2" xfId="13" builtinId="17" customBuiltin="1"/>
    <cellStyle name="Heading 2 2" xfId="83"/>
    <cellStyle name="Heading 2 2 2" xfId="140"/>
    <cellStyle name="Heading 3" xfId="14" builtinId="18" customBuiltin="1"/>
    <cellStyle name="Heading 3 2" xfId="67"/>
    <cellStyle name="Heading 3 2 2" xfId="141"/>
    <cellStyle name="Heading 4" xfId="15" builtinId="19" customBuiltin="1"/>
    <cellStyle name="Heading 4 2" xfId="63"/>
    <cellStyle name="Heading 4 2 2" xfId="142"/>
    <cellStyle name="Input" xfId="19" builtinId="20" customBuiltin="1"/>
    <cellStyle name="Input 2" xfId="82"/>
    <cellStyle name="Input 2 2" xfId="143"/>
    <cellStyle name="Input 2 2 10" xfId="963"/>
    <cellStyle name="Input 2 2 11" xfId="964"/>
    <cellStyle name="Input 2 2 12" xfId="965"/>
    <cellStyle name="Input 2 2 13" xfId="966"/>
    <cellStyle name="Input 2 2 14" xfId="967"/>
    <cellStyle name="Input 2 2 15" xfId="968"/>
    <cellStyle name="Input 2 2 16" xfId="969"/>
    <cellStyle name="Input 2 2 17" xfId="970"/>
    <cellStyle name="Input 2 2 18" xfId="971"/>
    <cellStyle name="Input 2 2 19" xfId="972"/>
    <cellStyle name="Input 2 2 2" xfId="973"/>
    <cellStyle name="Input 2 2 20" xfId="974"/>
    <cellStyle name="Input 2 2 21" xfId="975"/>
    <cellStyle name="Input 2 2 22" xfId="976"/>
    <cellStyle name="Input 2 2 23" xfId="977"/>
    <cellStyle name="Input 2 2 24" xfId="978"/>
    <cellStyle name="Input 2 2 25" xfId="979"/>
    <cellStyle name="Input 2 2 26" xfId="980"/>
    <cellStyle name="Input 2 2 27" xfId="981"/>
    <cellStyle name="Input 2 2 28" xfId="982"/>
    <cellStyle name="Input 2 2 29" xfId="983"/>
    <cellStyle name="Input 2 2 3" xfId="984"/>
    <cellStyle name="Input 2 2 30" xfId="985"/>
    <cellStyle name="Input 2 2 31" xfId="986"/>
    <cellStyle name="Input 2 2 32" xfId="987"/>
    <cellStyle name="Input 2 2 33" xfId="988"/>
    <cellStyle name="Input 2 2 4" xfId="989"/>
    <cellStyle name="Input 2 2 5" xfId="990"/>
    <cellStyle name="Input 2 2 6" xfId="991"/>
    <cellStyle name="Input 2 2 7" xfId="992"/>
    <cellStyle name="Input 2 2 8" xfId="993"/>
    <cellStyle name="Input 2 2 9" xfId="994"/>
    <cellStyle name="KPMG Heading 1" xfId="234"/>
    <cellStyle name="KPMG Heading 2" xfId="235"/>
    <cellStyle name="KPMG Heading 3" xfId="236"/>
    <cellStyle name="KPMG Heading 4" xfId="237"/>
    <cellStyle name="KPMG Normal" xfId="238"/>
    <cellStyle name="KPMG Normal Text" xfId="239"/>
    <cellStyle name="KPMG Normal_123" xfId="240"/>
    <cellStyle name="Linked Cell" xfId="22" builtinId="24" customBuiltin="1"/>
    <cellStyle name="Linked Cell 2" xfId="70"/>
    <cellStyle name="Linked Cell 2 2" xfId="144"/>
    <cellStyle name="Neutral" xfId="18" builtinId="28" customBuiltin="1"/>
    <cellStyle name="Neutral 2" xfId="76"/>
    <cellStyle name="Neutral 2 2" xfId="105"/>
    <cellStyle name="Neutral 3" xfId="145"/>
    <cellStyle name="Normal" xfId="0" builtinId="0"/>
    <cellStyle name="Normal 10" xfId="4"/>
    <cellStyle name="Normal 10 2" xfId="185"/>
    <cellStyle name="Normal 10 3" xfId="208"/>
    <cellStyle name="Normal 11" xfId="164"/>
    <cellStyle name="Normal 11 2" xfId="186"/>
    <cellStyle name="Normal 11 3" xfId="209"/>
    <cellStyle name="Normal 12" xfId="165"/>
    <cellStyle name="Normal 12 2" xfId="241"/>
    <cellStyle name="Normal 13" xfId="242"/>
    <cellStyle name="Normal 14" xfId="243"/>
    <cellStyle name="Normal 14 2" xfId="244"/>
    <cellStyle name="Normal 15" xfId="245"/>
    <cellStyle name="Normal 16" xfId="246"/>
    <cellStyle name="Normal 17" xfId="247"/>
    <cellStyle name="Normal 18" xfId="299"/>
    <cellStyle name="Normal 18 2" xfId="2021"/>
    <cellStyle name="Normal 2" xfId="1"/>
    <cellStyle name="Normal 2 2" xfId="146"/>
    <cellStyle name="Normal 2 2 2" xfId="163"/>
    <cellStyle name="Normal 2 2 3" xfId="248"/>
    <cellStyle name="Normal 2 3" xfId="147"/>
    <cellStyle name="Normal 2 3 2" xfId="249"/>
    <cellStyle name="Normal 2 3 3" xfId="250"/>
    <cellStyle name="Normal 2 4" xfId="96"/>
    <cellStyle name="Normal 2 4 2" xfId="251"/>
    <cellStyle name="Normal 2 5" xfId="252"/>
    <cellStyle name="Normal 2 6" xfId="253"/>
    <cellStyle name="Normal 3" xfId="3"/>
    <cellStyle name="Normal 3 2" xfId="104"/>
    <cellStyle name="Normal 3 2 2" xfId="148"/>
    <cellStyle name="Normal 3 2 3" xfId="254"/>
    <cellStyle name="Normal 3 3" xfId="98"/>
    <cellStyle name="Normal 3 4" xfId="255"/>
    <cellStyle name="Normal 3 5" xfId="256"/>
    <cellStyle name="Normal 3_HavelvacN2axjusakN3" xfId="106"/>
    <cellStyle name="Normal 4" xfId="5"/>
    <cellStyle name="Normal 4 2" xfId="9"/>
    <cellStyle name="Normal 4 3" xfId="101"/>
    <cellStyle name="Normal 5" xfId="107"/>
    <cellStyle name="Normal 5 2" xfId="149"/>
    <cellStyle name="Normal 5 2 2" xfId="189"/>
    <cellStyle name="Normal 5 2 2 2" xfId="212"/>
    <cellStyle name="Normal 5 2 3" xfId="182"/>
    <cellStyle name="Normal 5 2 4" xfId="206"/>
    <cellStyle name="Normal 5 3" xfId="257"/>
    <cellStyle name="Normal 6" xfId="150"/>
    <cellStyle name="Normal 6 2" xfId="213"/>
    <cellStyle name="Normal 6 3" xfId="258"/>
    <cellStyle name="Normal 7" xfId="151"/>
    <cellStyle name="Normal 7 2" xfId="259"/>
    <cellStyle name="Normal 8" xfId="8"/>
    <cellStyle name="Normal 8 2" xfId="162"/>
    <cellStyle name="Normal 8 3" xfId="179"/>
    <cellStyle name="Normal 8 4" xfId="203"/>
    <cellStyle name="Normal 9" xfId="94"/>
    <cellStyle name="Normal 9 2" xfId="184"/>
    <cellStyle name="Normal 9 3" xfId="207"/>
    <cellStyle name="Normal_MVD artabyug" xfId="2022"/>
    <cellStyle name="Note" xfId="25" builtinId="10" customBuiltin="1"/>
    <cellStyle name="Note 2" xfId="54"/>
    <cellStyle name="Note 2 2" xfId="152"/>
    <cellStyle name="Note 2 2 10" xfId="995"/>
    <cellStyle name="Note 2 2 11" xfId="996"/>
    <cellStyle name="Note 2 2 12" xfId="997"/>
    <cellStyle name="Note 2 2 13" xfId="998"/>
    <cellStyle name="Note 2 2 14" xfId="999"/>
    <cellStyle name="Note 2 2 15" xfId="1000"/>
    <cellStyle name="Note 2 2 16" xfId="1001"/>
    <cellStyle name="Note 2 2 17" xfId="1002"/>
    <cellStyle name="Note 2 2 18" xfId="1003"/>
    <cellStyle name="Note 2 2 19" xfId="1004"/>
    <cellStyle name="Note 2 2 2" xfId="1005"/>
    <cellStyle name="Note 2 2 20" xfId="1006"/>
    <cellStyle name="Note 2 2 21" xfId="1007"/>
    <cellStyle name="Note 2 2 22" xfId="1008"/>
    <cellStyle name="Note 2 2 23" xfId="1009"/>
    <cellStyle name="Note 2 2 24" xfId="1010"/>
    <cellStyle name="Note 2 2 25" xfId="1011"/>
    <cellStyle name="Note 2 2 26" xfId="1012"/>
    <cellStyle name="Note 2 2 27" xfId="1013"/>
    <cellStyle name="Note 2 2 28" xfId="1014"/>
    <cellStyle name="Note 2 2 29" xfId="1015"/>
    <cellStyle name="Note 2 2 3" xfId="1016"/>
    <cellStyle name="Note 2 2 30" xfId="1017"/>
    <cellStyle name="Note 2 2 31" xfId="1018"/>
    <cellStyle name="Note 2 2 32" xfId="1019"/>
    <cellStyle name="Note 2 2 33" xfId="1020"/>
    <cellStyle name="Note 2 2 34" xfId="1021"/>
    <cellStyle name="Note 2 2 4" xfId="1022"/>
    <cellStyle name="Note 2 2 5" xfId="1023"/>
    <cellStyle name="Note 2 2 6" xfId="1024"/>
    <cellStyle name="Note 2 2 7" xfId="1025"/>
    <cellStyle name="Note 2 2 8" xfId="1026"/>
    <cellStyle name="Note 2 2 9" xfId="1027"/>
    <cellStyle name="Note 2 3" xfId="260"/>
    <cellStyle name="Note 3" xfId="166"/>
    <cellStyle name="Note 4" xfId="190"/>
    <cellStyle name="Output" xfId="20" builtinId="21" customBuiltin="1"/>
    <cellStyle name="Output 2" xfId="81"/>
    <cellStyle name="Output 2 2" xfId="153"/>
    <cellStyle name="Output 2 2 10" xfId="1028"/>
    <cellStyle name="Output 2 2 11" xfId="1029"/>
    <cellStyle name="Output 2 2 12" xfId="1030"/>
    <cellStyle name="Output 2 2 13" xfId="1031"/>
    <cellStyle name="Output 2 2 14" xfId="1032"/>
    <cellStyle name="Output 2 2 15" xfId="1033"/>
    <cellStyle name="Output 2 2 16" xfId="1034"/>
    <cellStyle name="Output 2 2 17" xfId="1035"/>
    <cellStyle name="Output 2 2 18" xfId="1036"/>
    <cellStyle name="Output 2 2 19" xfId="1037"/>
    <cellStyle name="Output 2 2 2" xfId="1038"/>
    <cellStyle name="Output 2 2 20" xfId="1039"/>
    <cellStyle name="Output 2 2 21" xfId="1040"/>
    <cellStyle name="Output 2 2 22" xfId="1041"/>
    <cellStyle name="Output 2 2 23" xfId="1042"/>
    <cellStyle name="Output 2 2 24" xfId="1043"/>
    <cellStyle name="Output 2 2 25" xfId="1044"/>
    <cellStyle name="Output 2 2 26" xfId="1045"/>
    <cellStyle name="Output 2 2 27" xfId="1046"/>
    <cellStyle name="Output 2 2 28" xfId="1047"/>
    <cellStyle name="Output 2 2 29" xfId="1048"/>
    <cellStyle name="Output 2 2 3" xfId="1049"/>
    <cellStyle name="Output 2 2 30" xfId="1050"/>
    <cellStyle name="Output 2 2 31" xfId="1051"/>
    <cellStyle name="Output 2 2 32" xfId="1052"/>
    <cellStyle name="Output 2 2 33" xfId="1053"/>
    <cellStyle name="Output 2 2 34" xfId="1054"/>
    <cellStyle name="Output 2 2 4" xfId="1055"/>
    <cellStyle name="Output 2 2 5" xfId="1056"/>
    <cellStyle name="Output 2 2 6" xfId="1057"/>
    <cellStyle name="Output 2 2 7" xfId="1058"/>
    <cellStyle name="Output 2 2 8" xfId="1059"/>
    <cellStyle name="Output 2 2 9" xfId="1060"/>
    <cellStyle name="Percent 2" xfId="2"/>
    <cellStyle name="Percent 2 2" xfId="97"/>
    <cellStyle name="Percent 2 2 2" xfId="261"/>
    <cellStyle name="Percent 2 3" xfId="262"/>
    <cellStyle name="Percent 2 4" xfId="263"/>
    <cellStyle name="Percent 3" xfId="264"/>
    <cellStyle name="Percent 3 2" xfId="265"/>
    <cellStyle name="Percent 4" xfId="266"/>
    <cellStyle name="Percent 4 2" xfId="267"/>
    <cellStyle name="Percent 5" xfId="268"/>
    <cellStyle name="Percent 5 2" xfId="269"/>
    <cellStyle name="Percent 5 2 2" xfId="270"/>
    <cellStyle name="Percent 5 3" xfId="271"/>
    <cellStyle name="SN_241" xfId="6"/>
    <cellStyle name="Style 1" xfId="154"/>
    <cellStyle name="Style 1 2" xfId="155"/>
    <cellStyle name="Style 1 2 2" xfId="183"/>
    <cellStyle name="Style 1_verchnakan_ax21-25_2018" xfId="156"/>
    <cellStyle name="Title 2" xfId="52"/>
    <cellStyle name="Title 2 2" xfId="157"/>
    <cellStyle name="Title 3" xfId="84"/>
    <cellStyle name="Total" xfId="27" builtinId="25" customBuiltin="1"/>
    <cellStyle name="Total 2" xfId="89"/>
    <cellStyle name="Total 2 2" xfId="158"/>
    <cellStyle name="Total 2 2 10" xfId="1061"/>
    <cellStyle name="Total 2 2 11" xfId="1062"/>
    <cellStyle name="Total 2 2 12" xfId="1063"/>
    <cellStyle name="Total 2 2 13" xfId="1064"/>
    <cellStyle name="Total 2 2 14" xfId="1065"/>
    <cellStyle name="Total 2 2 15" xfId="1066"/>
    <cellStyle name="Total 2 2 16" xfId="1067"/>
    <cellStyle name="Total 2 2 17" xfId="1068"/>
    <cellStyle name="Total 2 2 18" xfId="1069"/>
    <cellStyle name="Total 2 2 19" xfId="1070"/>
    <cellStyle name="Total 2 2 2" xfId="1071"/>
    <cellStyle name="Total 2 2 20" xfId="1072"/>
    <cellStyle name="Total 2 2 21" xfId="1073"/>
    <cellStyle name="Total 2 2 22" xfId="1074"/>
    <cellStyle name="Total 2 2 23" xfId="1075"/>
    <cellStyle name="Total 2 2 24" xfId="1076"/>
    <cellStyle name="Total 2 2 25" xfId="1077"/>
    <cellStyle name="Total 2 2 26" xfId="1078"/>
    <cellStyle name="Total 2 2 27" xfId="1079"/>
    <cellStyle name="Total 2 2 28" xfId="1080"/>
    <cellStyle name="Total 2 2 29" xfId="1081"/>
    <cellStyle name="Total 2 2 3" xfId="1082"/>
    <cellStyle name="Total 2 2 30" xfId="1083"/>
    <cellStyle name="Total 2 2 31" xfId="1084"/>
    <cellStyle name="Total 2 2 32" xfId="1085"/>
    <cellStyle name="Total 2 2 33" xfId="1086"/>
    <cellStyle name="Total 2 2 34" xfId="1087"/>
    <cellStyle name="Total 2 2 4" xfId="1088"/>
    <cellStyle name="Total 2 2 5" xfId="1089"/>
    <cellStyle name="Total 2 2 6" xfId="1090"/>
    <cellStyle name="Total 2 2 7" xfId="1091"/>
    <cellStyle name="Total 2 2 8" xfId="1092"/>
    <cellStyle name="Total 2 2 9" xfId="1093"/>
    <cellStyle name="Warning Text" xfId="24" builtinId="11" customBuiltin="1"/>
    <cellStyle name="Warning Text 2" xfId="68"/>
    <cellStyle name="Warning Text 2 2" xfId="159"/>
    <cellStyle name="Акцент1 10" xfId="1094"/>
    <cellStyle name="Акцент1 11" xfId="1095"/>
    <cellStyle name="Акцент1 12" xfId="1096"/>
    <cellStyle name="Акцент1 13" xfId="1097"/>
    <cellStyle name="Акцент1 14" xfId="1098"/>
    <cellStyle name="Акцент1 15" xfId="1099"/>
    <cellStyle name="Акцент1 16" xfId="1100"/>
    <cellStyle name="Акцент1 17" xfId="1101"/>
    <cellStyle name="Акцент1 18" xfId="1102"/>
    <cellStyle name="Акцент1 19" xfId="1103"/>
    <cellStyle name="Акцент1 2" xfId="1104"/>
    <cellStyle name="Акцент1 20" xfId="1105"/>
    <cellStyle name="Акцент1 21" xfId="1106"/>
    <cellStyle name="Акцент1 22" xfId="1107"/>
    <cellStyle name="Акцент1 23" xfId="1108"/>
    <cellStyle name="Акцент1 24" xfId="1109"/>
    <cellStyle name="Акцент1 25" xfId="1110"/>
    <cellStyle name="Акцент1 26" xfId="1111"/>
    <cellStyle name="Акцент1 27" xfId="1112"/>
    <cellStyle name="Акцент1 28" xfId="1113"/>
    <cellStyle name="Акцент1 29" xfId="1114"/>
    <cellStyle name="Акцент1 3" xfId="1115"/>
    <cellStyle name="Акцент1 30" xfId="1116"/>
    <cellStyle name="Акцент1 31" xfId="1117"/>
    <cellStyle name="Акцент1 32" xfId="1118"/>
    <cellStyle name="Акцент1 33" xfId="1119"/>
    <cellStyle name="Акцент1 34" xfId="1120"/>
    <cellStyle name="Акцент1 35" xfId="1121"/>
    <cellStyle name="Акцент1 36" xfId="1122"/>
    <cellStyle name="Акцент1 4" xfId="1123"/>
    <cellStyle name="Акцент1 5" xfId="1124"/>
    <cellStyle name="Акцент1 6" xfId="1125"/>
    <cellStyle name="Акцент1 7" xfId="1126"/>
    <cellStyle name="Акцент1 8" xfId="1127"/>
    <cellStyle name="Акцент1 9" xfId="1128"/>
    <cellStyle name="Акцент2 10" xfId="1129"/>
    <cellStyle name="Акцент2 11" xfId="1130"/>
    <cellStyle name="Акцент2 12" xfId="1131"/>
    <cellStyle name="Акцент2 13" xfId="1132"/>
    <cellStyle name="Акцент2 14" xfId="1133"/>
    <cellStyle name="Акцент2 15" xfId="1134"/>
    <cellStyle name="Акцент2 16" xfId="1135"/>
    <cellStyle name="Акцент2 17" xfId="1136"/>
    <cellStyle name="Акцент2 18" xfId="1137"/>
    <cellStyle name="Акцент2 19" xfId="1138"/>
    <cellStyle name="Акцент2 2" xfId="1139"/>
    <cellStyle name="Акцент2 20" xfId="1140"/>
    <cellStyle name="Акцент2 21" xfId="1141"/>
    <cellStyle name="Акцент2 22" xfId="1142"/>
    <cellStyle name="Акцент2 23" xfId="1143"/>
    <cellStyle name="Акцент2 24" xfId="1144"/>
    <cellStyle name="Акцент2 25" xfId="1145"/>
    <cellStyle name="Акцент2 26" xfId="1146"/>
    <cellStyle name="Акцент2 27" xfId="1147"/>
    <cellStyle name="Акцент2 28" xfId="1148"/>
    <cellStyle name="Акцент2 29" xfId="1149"/>
    <cellStyle name="Акцент2 3" xfId="1150"/>
    <cellStyle name="Акцент2 30" xfId="1151"/>
    <cellStyle name="Акцент2 31" xfId="1152"/>
    <cellStyle name="Акцент2 32" xfId="1153"/>
    <cellStyle name="Акцент2 33" xfId="1154"/>
    <cellStyle name="Акцент2 34" xfId="1155"/>
    <cellStyle name="Акцент2 35" xfId="1156"/>
    <cellStyle name="Акцент2 36" xfId="1157"/>
    <cellStyle name="Акцент2 4" xfId="1158"/>
    <cellStyle name="Акцент2 5" xfId="1159"/>
    <cellStyle name="Акцент2 6" xfId="1160"/>
    <cellStyle name="Акцент2 7" xfId="1161"/>
    <cellStyle name="Акцент2 8" xfId="1162"/>
    <cellStyle name="Акцент2 9" xfId="1163"/>
    <cellStyle name="Акцент3 10" xfId="1164"/>
    <cellStyle name="Акцент3 11" xfId="1165"/>
    <cellStyle name="Акцент3 12" xfId="1166"/>
    <cellStyle name="Акцент3 13" xfId="1167"/>
    <cellStyle name="Акцент3 14" xfId="1168"/>
    <cellStyle name="Акцент3 15" xfId="1169"/>
    <cellStyle name="Акцент3 16" xfId="1170"/>
    <cellStyle name="Акцент3 17" xfId="1171"/>
    <cellStyle name="Акцент3 18" xfId="1172"/>
    <cellStyle name="Акцент3 19" xfId="1173"/>
    <cellStyle name="Акцент3 2" xfId="1174"/>
    <cellStyle name="Акцент3 20" xfId="1175"/>
    <cellStyle name="Акцент3 21" xfId="1176"/>
    <cellStyle name="Акцент3 22" xfId="1177"/>
    <cellStyle name="Акцент3 23" xfId="1178"/>
    <cellStyle name="Акцент3 24" xfId="1179"/>
    <cellStyle name="Акцент3 25" xfId="1180"/>
    <cellStyle name="Акцент3 26" xfId="1181"/>
    <cellStyle name="Акцент3 27" xfId="1182"/>
    <cellStyle name="Акцент3 28" xfId="1183"/>
    <cellStyle name="Акцент3 29" xfId="1184"/>
    <cellStyle name="Акцент3 3" xfId="1185"/>
    <cellStyle name="Акцент3 30" xfId="1186"/>
    <cellStyle name="Акцент3 31" xfId="1187"/>
    <cellStyle name="Акцент3 32" xfId="1188"/>
    <cellStyle name="Акцент3 33" xfId="1189"/>
    <cellStyle name="Акцент3 34" xfId="1190"/>
    <cellStyle name="Акцент3 35" xfId="1191"/>
    <cellStyle name="Акцент3 36" xfId="1192"/>
    <cellStyle name="Акцент3 4" xfId="1193"/>
    <cellStyle name="Акцент3 5" xfId="1194"/>
    <cellStyle name="Акцент3 6" xfId="1195"/>
    <cellStyle name="Акцент3 7" xfId="1196"/>
    <cellStyle name="Акцент3 8" xfId="1197"/>
    <cellStyle name="Акцент3 9" xfId="1198"/>
    <cellStyle name="Акцент4 10" xfId="1199"/>
    <cellStyle name="Акцент4 11" xfId="1200"/>
    <cellStyle name="Акцент4 12" xfId="1201"/>
    <cellStyle name="Акцент4 13" xfId="1202"/>
    <cellStyle name="Акцент4 14" xfId="1203"/>
    <cellStyle name="Акцент4 15" xfId="1204"/>
    <cellStyle name="Акцент4 16" xfId="1205"/>
    <cellStyle name="Акцент4 17" xfId="1206"/>
    <cellStyle name="Акцент4 18" xfId="1207"/>
    <cellStyle name="Акцент4 19" xfId="1208"/>
    <cellStyle name="Акцент4 2" xfId="1209"/>
    <cellStyle name="Акцент4 20" xfId="1210"/>
    <cellStyle name="Акцент4 21" xfId="1211"/>
    <cellStyle name="Акцент4 22" xfId="1212"/>
    <cellStyle name="Акцент4 23" xfId="1213"/>
    <cellStyle name="Акцент4 24" xfId="1214"/>
    <cellStyle name="Акцент4 25" xfId="1215"/>
    <cellStyle name="Акцент4 26" xfId="1216"/>
    <cellStyle name="Акцент4 27" xfId="1217"/>
    <cellStyle name="Акцент4 28" xfId="1218"/>
    <cellStyle name="Акцент4 29" xfId="1219"/>
    <cellStyle name="Акцент4 3" xfId="1220"/>
    <cellStyle name="Акцент4 30" xfId="1221"/>
    <cellStyle name="Акцент4 31" xfId="1222"/>
    <cellStyle name="Акцент4 32" xfId="1223"/>
    <cellStyle name="Акцент4 33" xfId="1224"/>
    <cellStyle name="Акцент4 34" xfId="1225"/>
    <cellStyle name="Акцент4 35" xfId="1226"/>
    <cellStyle name="Акцент4 36" xfId="1227"/>
    <cellStyle name="Акцент4 4" xfId="1228"/>
    <cellStyle name="Акцент4 5" xfId="1229"/>
    <cellStyle name="Акцент4 6" xfId="1230"/>
    <cellStyle name="Акцент4 7" xfId="1231"/>
    <cellStyle name="Акцент4 8" xfId="1232"/>
    <cellStyle name="Акцент4 9" xfId="1233"/>
    <cellStyle name="Акцент5 10" xfId="1234"/>
    <cellStyle name="Акцент5 11" xfId="1235"/>
    <cellStyle name="Акцент5 12" xfId="1236"/>
    <cellStyle name="Акцент5 13" xfId="1237"/>
    <cellStyle name="Акцент5 14" xfId="1238"/>
    <cellStyle name="Акцент5 15" xfId="1239"/>
    <cellStyle name="Акцент5 16" xfId="1240"/>
    <cellStyle name="Акцент5 17" xfId="1241"/>
    <cellStyle name="Акцент5 18" xfId="1242"/>
    <cellStyle name="Акцент5 19" xfId="1243"/>
    <cellStyle name="Акцент5 2" xfId="1244"/>
    <cellStyle name="Акцент5 20" xfId="1245"/>
    <cellStyle name="Акцент5 21" xfId="1246"/>
    <cellStyle name="Акцент5 22" xfId="1247"/>
    <cellStyle name="Акцент5 23" xfId="1248"/>
    <cellStyle name="Акцент5 24" xfId="1249"/>
    <cellStyle name="Акцент5 25" xfId="1250"/>
    <cellStyle name="Акцент5 26" xfId="1251"/>
    <cellStyle name="Акцент5 27" xfId="1252"/>
    <cellStyle name="Акцент5 28" xfId="1253"/>
    <cellStyle name="Акцент5 29" xfId="1254"/>
    <cellStyle name="Акцент5 3" xfId="1255"/>
    <cellStyle name="Акцент5 30" xfId="1256"/>
    <cellStyle name="Акцент5 31" xfId="1257"/>
    <cellStyle name="Акцент5 32" xfId="1258"/>
    <cellStyle name="Акцент5 33" xfId="1259"/>
    <cellStyle name="Акцент5 34" xfId="1260"/>
    <cellStyle name="Акцент5 35" xfId="1261"/>
    <cellStyle name="Акцент5 36" xfId="1262"/>
    <cellStyle name="Акцент5 4" xfId="1263"/>
    <cellStyle name="Акцент5 5" xfId="1264"/>
    <cellStyle name="Акцент5 6" xfId="1265"/>
    <cellStyle name="Акцент5 7" xfId="1266"/>
    <cellStyle name="Акцент5 8" xfId="1267"/>
    <cellStyle name="Акцент5 9" xfId="1268"/>
    <cellStyle name="Акцент6 10" xfId="1269"/>
    <cellStyle name="Акцент6 11" xfId="1270"/>
    <cellStyle name="Акцент6 12" xfId="1271"/>
    <cellStyle name="Акцент6 13" xfId="1272"/>
    <cellStyle name="Акцент6 14" xfId="1273"/>
    <cellStyle name="Акцент6 15" xfId="1274"/>
    <cellStyle name="Акцент6 16" xfId="1275"/>
    <cellStyle name="Акцент6 17" xfId="1276"/>
    <cellStyle name="Акцент6 18" xfId="1277"/>
    <cellStyle name="Акцент6 19" xfId="1278"/>
    <cellStyle name="Акцент6 2" xfId="1279"/>
    <cellStyle name="Акцент6 20" xfId="1280"/>
    <cellStyle name="Акцент6 21" xfId="1281"/>
    <cellStyle name="Акцент6 22" xfId="1282"/>
    <cellStyle name="Акцент6 23" xfId="1283"/>
    <cellStyle name="Акцент6 24" xfId="1284"/>
    <cellStyle name="Акцент6 25" xfId="1285"/>
    <cellStyle name="Акцент6 26" xfId="1286"/>
    <cellStyle name="Акцент6 27" xfId="1287"/>
    <cellStyle name="Акцент6 28" xfId="1288"/>
    <cellStyle name="Акцент6 29" xfId="1289"/>
    <cellStyle name="Акцент6 3" xfId="1290"/>
    <cellStyle name="Акцент6 30" xfId="1291"/>
    <cellStyle name="Акцент6 31" xfId="1292"/>
    <cellStyle name="Акцент6 32" xfId="1293"/>
    <cellStyle name="Акцент6 33" xfId="1294"/>
    <cellStyle name="Акцент6 34" xfId="1295"/>
    <cellStyle name="Акцент6 35" xfId="1296"/>
    <cellStyle name="Акцент6 36" xfId="1297"/>
    <cellStyle name="Акцент6 4" xfId="1298"/>
    <cellStyle name="Акцент6 5" xfId="1299"/>
    <cellStyle name="Акцент6 6" xfId="1300"/>
    <cellStyle name="Акцент6 7" xfId="1301"/>
    <cellStyle name="Акцент6 8" xfId="1302"/>
    <cellStyle name="Акцент6 9" xfId="1303"/>
    <cellStyle name="Беззащитный" xfId="272"/>
    <cellStyle name="Ввод  10" xfId="1304"/>
    <cellStyle name="Ввод  11" xfId="1305"/>
    <cellStyle name="Ввод  12" xfId="1306"/>
    <cellStyle name="Ввод  13" xfId="1307"/>
    <cellStyle name="Ввод  14" xfId="1308"/>
    <cellStyle name="Ввод  15" xfId="1309"/>
    <cellStyle name="Ввод  16" xfId="1310"/>
    <cellStyle name="Ввод  17" xfId="1311"/>
    <cellStyle name="Ввод  18" xfId="1312"/>
    <cellStyle name="Ввод  19" xfId="1313"/>
    <cellStyle name="Ввод  2" xfId="1314"/>
    <cellStyle name="Ввод  20" xfId="1315"/>
    <cellStyle name="Ввод  21" xfId="1316"/>
    <cellStyle name="Ввод  22" xfId="1317"/>
    <cellStyle name="Ввод  23" xfId="1318"/>
    <cellStyle name="Ввод  24" xfId="1319"/>
    <cellStyle name="Ввод  25" xfId="1320"/>
    <cellStyle name="Ввод  26" xfId="1321"/>
    <cellStyle name="Ввод  27" xfId="1322"/>
    <cellStyle name="Ввод  28" xfId="1323"/>
    <cellStyle name="Ввод  29" xfId="1324"/>
    <cellStyle name="Ввод  3" xfId="1325"/>
    <cellStyle name="Ввод  30" xfId="1326"/>
    <cellStyle name="Ввод  31" xfId="1327"/>
    <cellStyle name="Ввод  32" xfId="1328"/>
    <cellStyle name="Ввод  33" xfId="1329"/>
    <cellStyle name="Ввод  34" xfId="1330"/>
    <cellStyle name="Ввод  35" xfId="1331"/>
    <cellStyle name="Ввод  36" xfId="1332"/>
    <cellStyle name="Ввод  4" xfId="1333"/>
    <cellStyle name="Ввод  5" xfId="1334"/>
    <cellStyle name="Ввод  6" xfId="1335"/>
    <cellStyle name="Ввод  7" xfId="1336"/>
    <cellStyle name="Ввод  8" xfId="1337"/>
    <cellStyle name="Ввод  9" xfId="1338"/>
    <cellStyle name="Вывод 10" xfId="1339"/>
    <cellStyle name="Вывод 11" xfId="1340"/>
    <cellStyle name="Вывод 12" xfId="1341"/>
    <cellStyle name="Вывод 13" xfId="1342"/>
    <cellStyle name="Вывод 14" xfId="1343"/>
    <cellStyle name="Вывод 15" xfId="1344"/>
    <cellStyle name="Вывод 16" xfId="1345"/>
    <cellStyle name="Вывод 17" xfId="1346"/>
    <cellStyle name="Вывод 18" xfId="1347"/>
    <cellStyle name="Вывод 19" xfId="1348"/>
    <cellStyle name="Вывод 2" xfId="1349"/>
    <cellStyle name="Вывод 20" xfId="1350"/>
    <cellStyle name="Вывод 21" xfId="1351"/>
    <cellStyle name="Вывод 22" xfId="1352"/>
    <cellStyle name="Вывод 23" xfId="1353"/>
    <cellStyle name="Вывод 24" xfId="1354"/>
    <cellStyle name="Вывод 25" xfId="1355"/>
    <cellStyle name="Вывод 26" xfId="1356"/>
    <cellStyle name="Вывод 27" xfId="1357"/>
    <cellStyle name="Вывод 28" xfId="1358"/>
    <cellStyle name="Вывод 29" xfId="1359"/>
    <cellStyle name="Вывод 3" xfId="1360"/>
    <cellStyle name="Вывод 30" xfId="1361"/>
    <cellStyle name="Вывод 31" xfId="1362"/>
    <cellStyle name="Вывод 32" xfId="1363"/>
    <cellStyle name="Вывод 33" xfId="1364"/>
    <cellStyle name="Вывод 34" xfId="1365"/>
    <cellStyle name="Вывод 35" xfId="1366"/>
    <cellStyle name="Вывод 36" xfId="1367"/>
    <cellStyle name="Вывод 4" xfId="1368"/>
    <cellStyle name="Вывод 5" xfId="1369"/>
    <cellStyle name="Вывод 6" xfId="1370"/>
    <cellStyle name="Вывод 7" xfId="1371"/>
    <cellStyle name="Вывод 8" xfId="1372"/>
    <cellStyle name="Вывод 9" xfId="1373"/>
    <cellStyle name="Вычисление 10" xfId="1374"/>
    <cellStyle name="Вычисление 11" xfId="1375"/>
    <cellStyle name="Вычисление 12" xfId="1376"/>
    <cellStyle name="Вычисление 13" xfId="1377"/>
    <cellStyle name="Вычисление 14" xfId="1378"/>
    <cellStyle name="Вычисление 15" xfId="1379"/>
    <cellStyle name="Вычисление 16" xfId="1380"/>
    <cellStyle name="Вычисление 17" xfId="1381"/>
    <cellStyle name="Вычисление 18" xfId="1382"/>
    <cellStyle name="Вычисление 19" xfId="1383"/>
    <cellStyle name="Вычисление 2" xfId="1384"/>
    <cellStyle name="Вычисление 20" xfId="1385"/>
    <cellStyle name="Вычисление 21" xfId="1386"/>
    <cellStyle name="Вычисление 22" xfId="1387"/>
    <cellStyle name="Вычисление 23" xfId="1388"/>
    <cellStyle name="Вычисление 24" xfId="1389"/>
    <cellStyle name="Вычисление 25" xfId="1390"/>
    <cellStyle name="Вычисление 26" xfId="1391"/>
    <cellStyle name="Вычисление 27" xfId="1392"/>
    <cellStyle name="Вычисление 28" xfId="1393"/>
    <cellStyle name="Вычисление 29" xfId="1394"/>
    <cellStyle name="Вычисление 3" xfId="1395"/>
    <cellStyle name="Вычисление 30" xfId="1396"/>
    <cellStyle name="Вычисление 31" xfId="1397"/>
    <cellStyle name="Вычисление 32" xfId="1398"/>
    <cellStyle name="Вычисление 33" xfId="1399"/>
    <cellStyle name="Вычисление 34" xfId="1400"/>
    <cellStyle name="Вычисление 35" xfId="1401"/>
    <cellStyle name="Вычисление 36" xfId="1402"/>
    <cellStyle name="Вычисление 4" xfId="1403"/>
    <cellStyle name="Вычисление 5" xfId="1404"/>
    <cellStyle name="Вычисление 6" xfId="1405"/>
    <cellStyle name="Вычисление 7" xfId="1406"/>
    <cellStyle name="Вычисление 8" xfId="1407"/>
    <cellStyle name="Вычисление 9" xfId="1408"/>
    <cellStyle name="Заголовок 1 10" xfId="1409"/>
    <cellStyle name="Заголовок 1 11" xfId="1410"/>
    <cellStyle name="Заголовок 1 12" xfId="1411"/>
    <cellStyle name="Заголовок 1 13" xfId="1412"/>
    <cellStyle name="Заголовок 1 14" xfId="1413"/>
    <cellStyle name="Заголовок 1 15" xfId="1414"/>
    <cellStyle name="Заголовок 1 16" xfId="1415"/>
    <cellStyle name="Заголовок 1 17" xfId="1416"/>
    <cellStyle name="Заголовок 1 18" xfId="1417"/>
    <cellStyle name="Заголовок 1 19" xfId="1418"/>
    <cellStyle name="Заголовок 1 2" xfId="1419"/>
    <cellStyle name="Заголовок 1 20" xfId="1420"/>
    <cellStyle name="Заголовок 1 21" xfId="1421"/>
    <cellStyle name="Заголовок 1 22" xfId="1422"/>
    <cellStyle name="Заголовок 1 23" xfId="1423"/>
    <cellStyle name="Заголовок 1 24" xfId="1424"/>
    <cellStyle name="Заголовок 1 25" xfId="1425"/>
    <cellStyle name="Заголовок 1 26" xfId="1426"/>
    <cellStyle name="Заголовок 1 27" xfId="1427"/>
    <cellStyle name="Заголовок 1 28" xfId="1428"/>
    <cellStyle name="Заголовок 1 29" xfId="1429"/>
    <cellStyle name="Заголовок 1 3" xfId="1430"/>
    <cellStyle name="Заголовок 1 30" xfId="1431"/>
    <cellStyle name="Заголовок 1 31" xfId="1432"/>
    <cellStyle name="Заголовок 1 32" xfId="1433"/>
    <cellStyle name="Заголовок 1 33" xfId="1434"/>
    <cellStyle name="Заголовок 1 34" xfId="1435"/>
    <cellStyle name="Заголовок 1 35" xfId="1436"/>
    <cellStyle name="Заголовок 1 36" xfId="1437"/>
    <cellStyle name="Заголовок 1 4" xfId="1438"/>
    <cellStyle name="Заголовок 1 5" xfId="1439"/>
    <cellStyle name="Заголовок 1 6" xfId="1440"/>
    <cellStyle name="Заголовок 1 7" xfId="1441"/>
    <cellStyle name="Заголовок 1 8" xfId="1442"/>
    <cellStyle name="Заголовок 1 9" xfId="1443"/>
    <cellStyle name="Заголовок 2 10" xfId="1444"/>
    <cellStyle name="Заголовок 2 11" xfId="1445"/>
    <cellStyle name="Заголовок 2 12" xfId="1446"/>
    <cellStyle name="Заголовок 2 13" xfId="1447"/>
    <cellStyle name="Заголовок 2 14" xfId="1448"/>
    <cellStyle name="Заголовок 2 15" xfId="1449"/>
    <cellStyle name="Заголовок 2 16" xfId="1450"/>
    <cellStyle name="Заголовок 2 17" xfId="1451"/>
    <cellStyle name="Заголовок 2 18" xfId="1452"/>
    <cellStyle name="Заголовок 2 19" xfId="1453"/>
    <cellStyle name="Заголовок 2 2" xfId="1454"/>
    <cellStyle name="Заголовок 2 20" xfId="1455"/>
    <cellStyle name="Заголовок 2 21" xfId="1456"/>
    <cellStyle name="Заголовок 2 22" xfId="1457"/>
    <cellStyle name="Заголовок 2 23" xfId="1458"/>
    <cellStyle name="Заголовок 2 24" xfId="1459"/>
    <cellStyle name="Заголовок 2 25" xfId="1460"/>
    <cellStyle name="Заголовок 2 26" xfId="1461"/>
    <cellStyle name="Заголовок 2 27" xfId="1462"/>
    <cellStyle name="Заголовок 2 28" xfId="1463"/>
    <cellStyle name="Заголовок 2 29" xfId="1464"/>
    <cellStyle name="Заголовок 2 3" xfId="1465"/>
    <cellStyle name="Заголовок 2 30" xfId="1466"/>
    <cellStyle name="Заголовок 2 31" xfId="1467"/>
    <cellStyle name="Заголовок 2 32" xfId="1468"/>
    <cellStyle name="Заголовок 2 33" xfId="1469"/>
    <cellStyle name="Заголовок 2 34" xfId="1470"/>
    <cellStyle name="Заголовок 2 35" xfId="1471"/>
    <cellStyle name="Заголовок 2 36" xfId="1472"/>
    <cellStyle name="Заголовок 2 4" xfId="1473"/>
    <cellStyle name="Заголовок 2 5" xfId="1474"/>
    <cellStyle name="Заголовок 2 6" xfId="1475"/>
    <cellStyle name="Заголовок 2 7" xfId="1476"/>
    <cellStyle name="Заголовок 2 8" xfId="1477"/>
    <cellStyle name="Заголовок 2 9" xfId="1478"/>
    <cellStyle name="Заголовок 3 10" xfId="1479"/>
    <cellStyle name="Заголовок 3 11" xfId="1480"/>
    <cellStyle name="Заголовок 3 12" xfId="1481"/>
    <cellStyle name="Заголовок 3 13" xfId="1482"/>
    <cellStyle name="Заголовок 3 14" xfId="1483"/>
    <cellStyle name="Заголовок 3 15" xfId="1484"/>
    <cellStyle name="Заголовок 3 16" xfId="1485"/>
    <cellStyle name="Заголовок 3 17" xfId="1486"/>
    <cellStyle name="Заголовок 3 18" xfId="1487"/>
    <cellStyle name="Заголовок 3 19" xfId="1488"/>
    <cellStyle name="Заголовок 3 2" xfId="1489"/>
    <cellStyle name="Заголовок 3 20" xfId="1490"/>
    <cellStyle name="Заголовок 3 21" xfId="1491"/>
    <cellStyle name="Заголовок 3 22" xfId="1492"/>
    <cellStyle name="Заголовок 3 23" xfId="1493"/>
    <cellStyle name="Заголовок 3 24" xfId="1494"/>
    <cellStyle name="Заголовок 3 25" xfId="1495"/>
    <cellStyle name="Заголовок 3 26" xfId="1496"/>
    <cellStyle name="Заголовок 3 27" xfId="1497"/>
    <cellStyle name="Заголовок 3 28" xfId="1498"/>
    <cellStyle name="Заголовок 3 29" xfId="1499"/>
    <cellStyle name="Заголовок 3 3" xfId="1500"/>
    <cellStyle name="Заголовок 3 30" xfId="1501"/>
    <cellStyle name="Заголовок 3 31" xfId="1502"/>
    <cellStyle name="Заголовок 3 32" xfId="1503"/>
    <cellStyle name="Заголовок 3 33" xfId="1504"/>
    <cellStyle name="Заголовок 3 34" xfId="1505"/>
    <cellStyle name="Заголовок 3 35" xfId="1506"/>
    <cellStyle name="Заголовок 3 36" xfId="1507"/>
    <cellStyle name="Заголовок 3 4" xfId="1508"/>
    <cellStyle name="Заголовок 3 5" xfId="1509"/>
    <cellStyle name="Заголовок 3 6" xfId="1510"/>
    <cellStyle name="Заголовок 3 7" xfId="1511"/>
    <cellStyle name="Заголовок 3 8" xfId="1512"/>
    <cellStyle name="Заголовок 3 9" xfId="1513"/>
    <cellStyle name="Заголовок 4 10" xfId="1514"/>
    <cellStyle name="Заголовок 4 11" xfId="1515"/>
    <cellStyle name="Заголовок 4 12" xfId="1516"/>
    <cellStyle name="Заголовок 4 13" xfId="1517"/>
    <cellStyle name="Заголовок 4 14" xfId="1518"/>
    <cellStyle name="Заголовок 4 15" xfId="1519"/>
    <cellStyle name="Заголовок 4 16" xfId="1520"/>
    <cellStyle name="Заголовок 4 17" xfId="1521"/>
    <cellStyle name="Заголовок 4 18" xfId="1522"/>
    <cellStyle name="Заголовок 4 19" xfId="1523"/>
    <cellStyle name="Заголовок 4 2" xfId="1524"/>
    <cellStyle name="Заголовок 4 20" xfId="1525"/>
    <cellStyle name="Заголовок 4 21" xfId="1526"/>
    <cellStyle name="Заголовок 4 22" xfId="1527"/>
    <cellStyle name="Заголовок 4 23" xfId="1528"/>
    <cellStyle name="Заголовок 4 24" xfId="1529"/>
    <cellStyle name="Заголовок 4 25" xfId="1530"/>
    <cellStyle name="Заголовок 4 26" xfId="1531"/>
    <cellStyle name="Заголовок 4 27" xfId="1532"/>
    <cellStyle name="Заголовок 4 28" xfId="1533"/>
    <cellStyle name="Заголовок 4 29" xfId="1534"/>
    <cellStyle name="Заголовок 4 3" xfId="1535"/>
    <cellStyle name="Заголовок 4 30" xfId="1536"/>
    <cellStyle name="Заголовок 4 31" xfId="1537"/>
    <cellStyle name="Заголовок 4 32" xfId="1538"/>
    <cellStyle name="Заголовок 4 33" xfId="1539"/>
    <cellStyle name="Заголовок 4 34" xfId="1540"/>
    <cellStyle name="Заголовок 4 35" xfId="1541"/>
    <cellStyle name="Заголовок 4 36" xfId="1542"/>
    <cellStyle name="Заголовок 4 4" xfId="1543"/>
    <cellStyle name="Заголовок 4 5" xfId="1544"/>
    <cellStyle name="Заголовок 4 6" xfId="1545"/>
    <cellStyle name="Заголовок 4 7" xfId="1546"/>
    <cellStyle name="Заголовок 4 8" xfId="1547"/>
    <cellStyle name="Заголовок 4 9" xfId="1548"/>
    <cellStyle name="Защитный" xfId="273"/>
    <cellStyle name="Итог 10" xfId="1549"/>
    <cellStyle name="Итог 11" xfId="1550"/>
    <cellStyle name="Итог 12" xfId="1551"/>
    <cellStyle name="Итог 13" xfId="1552"/>
    <cellStyle name="Итог 14" xfId="1553"/>
    <cellStyle name="Итог 15" xfId="1554"/>
    <cellStyle name="Итог 16" xfId="1555"/>
    <cellStyle name="Итог 17" xfId="1556"/>
    <cellStyle name="Итог 18" xfId="1557"/>
    <cellStyle name="Итог 19" xfId="1558"/>
    <cellStyle name="Итог 2" xfId="1559"/>
    <cellStyle name="Итог 20" xfId="1560"/>
    <cellStyle name="Итог 21" xfId="1561"/>
    <cellStyle name="Итог 22" xfId="1562"/>
    <cellStyle name="Итог 23" xfId="1563"/>
    <cellStyle name="Итог 24" xfId="1564"/>
    <cellStyle name="Итог 25" xfId="1565"/>
    <cellStyle name="Итог 26" xfId="1566"/>
    <cellStyle name="Итог 27" xfId="1567"/>
    <cellStyle name="Итог 28" xfId="1568"/>
    <cellStyle name="Итог 29" xfId="1569"/>
    <cellStyle name="Итог 3" xfId="1570"/>
    <cellStyle name="Итог 30" xfId="1571"/>
    <cellStyle name="Итог 31" xfId="1572"/>
    <cellStyle name="Итог 32" xfId="1573"/>
    <cellStyle name="Итог 33" xfId="1574"/>
    <cellStyle name="Итог 34" xfId="1575"/>
    <cellStyle name="Итог 35" xfId="1576"/>
    <cellStyle name="Итог 36" xfId="1577"/>
    <cellStyle name="Итог 4" xfId="1578"/>
    <cellStyle name="Итог 5" xfId="1579"/>
    <cellStyle name="Итог 6" xfId="1580"/>
    <cellStyle name="Итог 7" xfId="1581"/>
    <cellStyle name="Итог 8" xfId="1582"/>
    <cellStyle name="Итог 9" xfId="1583"/>
    <cellStyle name="Контрольная ячейка 10" xfId="1584"/>
    <cellStyle name="Контрольная ячейка 11" xfId="1585"/>
    <cellStyle name="Контрольная ячейка 12" xfId="1586"/>
    <cellStyle name="Контрольная ячейка 13" xfId="1587"/>
    <cellStyle name="Контрольная ячейка 14" xfId="1588"/>
    <cellStyle name="Контрольная ячейка 15" xfId="1589"/>
    <cellStyle name="Контрольная ячейка 16" xfId="1590"/>
    <cellStyle name="Контрольная ячейка 17" xfId="1591"/>
    <cellStyle name="Контрольная ячейка 18" xfId="1592"/>
    <cellStyle name="Контрольная ячейка 19" xfId="1593"/>
    <cellStyle name="Контрольная ячейка 2" xfId="1594"/>
    <cellStyle name="Контрольная ячейка 20" xfId="1595"/>
    <cellStyle name="Контрольная ячейка 21" xfId="1596"/>
    <cellStyle name="Контрольная ячейка 22" xfId="1597"/>
    <cellStyle name="Контрольная ячейка 23" xfId="1598"/>
    <cellStyle name="Контрольная ячейка 24" xfId="1599"/>
    <cellStyle name="Контрольная ячейка 25" xfId="1600"/>
    <cellStyle name="Контрольная ячейка 26" xfId="1601"/>
    <cellStyle name="Контрольная ячейка 27" xfId="1602"/>
    <cellStyle name="Контрольная ячейка 28" xfId="1603"/>
    <cellStyle name="Контрольная ячейка 29" xfId="1604"/>
    <cellStyle name="Контрольная ячейка 3" xfId="1605"/>
    <cellStyle name="Контрольная ячейка 30" xfId="1606"/>
    <cellStyle name="Контрольная ячейка 31" xfId="1607"/>
    <cellStyle name="Контрольная ячейка 32" xfId="1608"/>
    <cellStyle name="Контрольная ячейка 33" xfId="1609"/>
    <cellStyle name="Контрольная ячейка 34" xfId="1610"/>
    <cellStyle name="Контрольная ячейка 35" xfId="1611"/>
    <cellStyle name="Контрольная ячейка 36" xfId="1612"/>
    <cellStyle name="Контрольная ячейка 4" xfId="1613"/>
    <cellStyle name="Контрольная ячейка 5" xfId="1614"/>
    <cellStyle name="Контрольная ячейка 6" xfId="1615"/>
    <cellStyle name="Контрольная ячейка 7" xfId="1616"/>
    <cellStyle name="Контрольная ячейка 8" xfId="1617"/>
    <cellStyle name="Контрольная ячейка 9" xfId="1618"/>
    <cellStyle name="Нейтральный 10" xfId="1619"/>
    <cellStyle name="Нейтральный 11" xfId="1620"/>
    <cellStyle name="Нейтральный 12" xfId="1621"/>
    <cellStyle name="Нейтральный 13" xfId="1622"/>
    <cellStyle name="Нейтральный 14" xfId="1623"/>
    <cellStyle name="Нейтральный 15" xfId="1624"/>
    <cellStyle name="Нейтральный 16" xfId="1625"/>
    <cellStyle name="Нейтральный 17" xfId="1626"/>
    <cellStyle name="Нейтральный 18" xfId="1627"/>
    <cellStyle name="Нейтральный 19" xfId="1628"/>
    <cellStyle name="Нейтральный 2" xfId="1629"/>
    <cellStyle name="Нейтральный 20" xfId="1630"/>
    <cellStyle name="Нейтральный 21" xfId="1631"/>
    <cellStyle name="Нейтральный 22" xfId="1632"/>
    <cellStyle name="Нейтральный 23" xfId="1633"/>
    <cellStyle name="Нейтральный 24" xfId="1634"/>
    <cellStyle name="Нейтральный 25" xfId="1635"/>
    <cellStyle name="Нейтральный 26" xfId="1636"/>
    <cellStyle name="Нейтральный 27" xfId="1637"/>
    <cellStyle name="Нейтральный 28" xfId="1638"/>
    <cellStyle name="Нейтральный 29" xfId="1639"/>
    <cellStyle name="Нейтральный 3" xfId="1640"/>
    <cellStyle name="Нейтральный 30" xfId="1641"/>
    <cellStyle name="Нейтральный 31" xfId="1642"/>
    <cellStyle name="Нейтральный 32" xfId="1643"/>
    <cellStyle name="Нейтральный 33" xfId="1644"/>
    <cellStyle name="Нейтральный 34" xfId="1645"/>
    <cellStyle name="Нейтральный 35" xfId="1646"/>
    <cellStyle name="Нейтральный 36" xfId="1647"/>
    <cellStyle name="Нейтральный 4" xfId="1648"/>
    <cellStyle name="Нейтральный 5" xfId="1649"/>
    <cellStyle name="Нейтральный 6" xfId="1650"/>
    <cellStyle name="Нейтральный 7" xfId="1651"/>
    <cellStyle name="Нейтральный 8" xfId="1652"/>
    <cellStyle name="Нейтральный 9" xfId="1653"/>
    <cellStyle name="Обычный 13" xfId="1654"/>
    <cellStyle name="Обычный 14" xfId="1655"/>
    <cellStyle name="Обычный 15" xfId="1656"/>
    <cellStyle name="Обычный 16" xfId="1657"/>
    <cellStyle name="Обычный 17" xfId="1658"/>
    <cellStyle name="Обычный 18" xfId="1659"/>
    <cellStyle name="Обычный 19" xfId="1660"/>
    <cellStyle name="Обычный 2" xfId="11"/>
    <cellStyle name="Обычный 2 10" xfId="274"/>
    <cellStyle name="Обычный 2 10 2" xfId="1661"/>
    <cellStyle name="Обычный 2 11" xfId="275"/>
    <cellStyle name="Обычный 2 11 2" xfId="1662"/>
    <cellStyle name="Обычный 2 12" xfId="276"/>
    <cellStyle name="Обычный 2 12 2" xfId="1663"/>
    <cellStyle name="Обычный 2 13" xfId="277"/>
    <cellStyle name="Обычный 2 13 2" xfId="1664"/>
    <cellStyle name="Обычный 2 14" xfId="278"/>
    <cellStyle name="Обычный 2 14 2" xfId="1665"/>
    <cellStyle name="Обычный 2 15" xfId="1666"/>
    <cellStyle name="Обычный 2 16" xfId="1667"/>
    <cellStyle name="Обычный 2 17" xfId="1668"/>
    <cellStyle name="Обычный 2 18" xfId="1669"/>
    <cellStyle name="Обычный 2 19" xfId="1670"/>
    <cellStyle name="Обычный 2 2" xfId="161"/>
    <cellStyle name="Обычный 2 2 10" xfId="1671"/>
    <cellStyle name="Обычный 2 2 11" xfId="1672"/>
    <cellStyle name="Обычный 2 2 12" xfId="1673"/>
    <cellStyle name="Обычный 2 2 13" xfId="1674"/>
    <cellStyle name="Обычный 2 2 14" xfId="1675"/>
    <cellStyle name="Обычный 2 2 15" xfId="1676"/>
    <cellStyle name="Обычный 2 2 16" xfId="1677"/>
    <cellStyle name="Обычный 2 2 17" xfId="1678"/>
    <cellStyle name="Обычный 2 2 18" xfId="1679"/>
    <cellStyle name="Обычный 2 2 19" xfId="1680"/>
    <cellStyle name="Обычный 2 2 2" xfId="279"/>
    <cellStyle name="Обычный 2 2 2 2" xfId="1681"/>
    <cellStyle name="Обычный 2 2 20" xfId="1682"/>
    <cellStyle name="Обычный 2 2 21" xfId="1683"/>
    <cellStyle name="Обычный 2 2 22" xfId="1684"/>
    <cellStyle name="Обычный 2 2 23" xfId="1685"/>
    <cellStyle name="Обычный 2 2 24" xfId="1686"/>
    <cellStyle name="Обычный 2 2 25" xfId="1687"/>
    <cellStyle name="Обычный 2 2 26" xfId="1688"/>
    <cellStyle name="Обычный 2 2 27" xfId="1689"/>
    <cellStyle name="Обычный 2 2 28" xfId="1690"/>
    <cellStyle name="Обычный 2 2 29" xfId="1691"/>
    <cellStyle name="Обычный 2 2 3" xfId="280"/>
    <cellStyle name="Обычный 2 2 3 2" xfId="1692"/>
    <cellStyle name="Обычный 2 2 30" xfId="1693"/>
    <cellStyle name="Обычный 2 2 31" xfId="1694"/>
    <cellStyle name="Обычный 2 2 32" xfId="1695"/>
    <cellStyle name="Обычный 2 2 33" xfId="1696"/>
    <cellStyle name="Обычный 2 2 34" xfId="1697"/>
    <cellStyle name="Обычный 2 2 35" xfId="1698"/>
    <cellStyle name="Обычный 2 2 36" xfId="1699"/>
    <cellStyle name="Обычный 2 2 4" xfId="1700"/>
    <cellStyle name="Обычный 2 2 5" xfId="1701"/>
    <cellStyle name="Обычный 2 2 6" xfId="1702"/>
    <cellStyle name="Обычный 2 2 7" xfId="1703"/>
    <cellStyle name="Обычный 2 2 8" xfId="1704"/>
    <cellStyle name="Обычный 2 2 9" xfId="1705"/>
    <cellStyle name="Обычный 2 20" xfId="1706"/>
    <cellStyle name="Обычный 2 21" xfId="1707"/>
    <cellStyle name="Обычный 2 22" xfId="1708"/>
    <cellStyle name="Обычный 2 23" xfId="1709"/>
    <cellStyle name="Обычный 2 24" xfId="1710"/>
    <cellStyle name="Обычный 2 25" xfId="1711"/>
    <cellStyle name="Обычный 2 26" xfId="1712"/>
    <cellStyle name="Обычный 2 27" xfId="1713"/>
    <cellStyle name="Обычный 2 28" xfId="1714"/>
    <cellStyle name="Обычный 2 29" xfId="1715"/>
    <cellStyle name="Обычный 2 3" xfId="160"/>
    <cellStyle name="Обычный 2 30" xfId="1716"/>
    <cellStyle name="Обычный 2 31" xfId="1717"/>
    <cellStyle name="Обычный 2 32" xfId="1718"/>
    <cellStyle name="Обычный 2 33" xfId="1719"/>
    <cellStyle name="Обычный 2 34" xfId="1720"/>
    <cellStyle name="Обычный 2 35" xfId="1721"/>
    <cellStyle name="Обычный 2 36" xfId="1722"/>
    <cellStyle name="Обычный 2 37" xfId="1723"/>
    <cellStyle name="Обычный 2 4" xfId="281"/>
    <cellStyle name="Обычный 2 4 2" xfId="282"/>
    <cellStyle name="Обычный 2 5" xfId="283"/>
    <cellStyle name="Обычный 2 5 2" xfId="284"/>
    <cellStyle name="Обычный 2 6" xfId="285"/>
    <cellStyle name="Обычный 2 6 2" xfId="286"/>
    <cellStyle name="Обычный 2 7" xfId="287"/>
    <cellStyle name="Обычный 2 7 2" xfId="288"/>
    <cellStyle name="Обычный 2 8" xfId="289"/>
    <cellStyle name="Обычный 2 8 2" xfId="290"/>
    <cellStyle name="Обычный 2 9" xfId="291"/>
    <cellStyle name="Обычный 2 9 2" xfId="1724"/>
    <cellStyle name="Обычный 2_900005052015" xfId="292"/>
    <cellStyle name="Обычный 23" xfId="1725"/>
    <cellStyle name="Обычный 24" xfId="1726"/>
    <cellStyle name="Обычный 25" xfId="1727"/>
    <cellStyle name="Обычный 27" xfId="1728"/>
    <cellStyle name="Обычный 28" xfId="1729"/>
    <cellStyle name="Обычный 29" xfId="1730"/>
    <cellStyle name="Обычный 3" xfId="293"/>
    <cellStyle name="Обычный 3 2" xfId="294"/>
    <cellStyle name="Обычный 3 2 2" xfId="1731"/>
    <cellStyle name="Обычный 30" xfId="1732"/>
    <cellStyle name="Обычный 31" xfId="1733"/>
    <cellStyle name="Обычный 32" xfId="1734"/>
    <cellStyle name="Обычный 34" xfId="1735"/>
    <cellStyle name="Обычный 35" xfId="1736"/>
    <cellStyle name="Обычный 36" xfId="1737"/>
    <cellStyle name="Обычный 4" xfId="295"/>
    <cellStyle name="Обычный 4 2" xfId="1738"/>
    <cellStyle name="Обычный 5" xfId="1739"/>
    <cellStyle name="Обычный 6" xfId="1740"/>
    <cellStyle name="Обычный 7" xfId="1741"/>
    <cellStyle name="Плохой 10" xfId="1742"/>
    <cellStyle name="Плохой 11" xfId="1743"/>
    <cellStyle name="Плохой 12" xfId="1744"/>
    <cellStyle name="Плохой 13" xfId="1745"/>
    <cellStyle name="Плохой 14" xfId="1746"/>
    <cellStyle name="Плохой 15" xfId="1747"/>
    <cellStyle name="Плохой 16" xfId="1748"/>
    <cellStyle name="Плохой 17" xfId="1749"/>
    <cellStyle name="Плохой 18" xfId="1750"/>
    <cellStyle name="Плохой 19" xfId="1751"/>
    <cellStyle name="Плохой 2" xfId="1752"/>
    <cellStyle name="Плохой 20" xfId="1753"/>
    <cellStyle name="Плохой 21" xfId="1754"/>
    <cellStyle name="Плохой 22" xfId="1755"/>
    <cellStyle name="Плохой 23" xfId="1756"/>
    <cellStyle name="Плохой 24" xfId="1757"/>
    <cellStyle name="Плохой 25" xfId="1758"/>
    <cellStyle name="Плохой 26" xfId="1759"/>
    <cellStyle name="Плохой 27" xfId="1760"/>
    <cellStyle name="Плохой 28" xfId="1761"/>
    <cellStyle name="Плохой 29" xfId="1762"/>
    <cellStyle name="Плохой 3" xfId="1763"/>
    <cellStyle name="Плохой 30" xfId="1764"/>
    <cellStyle name="Плохой 31" xfId="1765"/>
    <cellStyle name="Плохой 32" xfId="1766"/>
    <cellStyle name="Плохой 33" xfId="1767"/>
    <cellStyle name="Плохой 34" xfId="1768"/>
    <cellStyle name="Плохой 35" xfId="1769"/>
    <cellStyle name="Плохой 36" xfId="1770"/>
    <cellStyle name="Плохой 4" xfId="1771"/>
    <cellStyle name="Плохой 5" xfId="1772"/>
    <cellStyle name="Плохой 6" xfId="1773"/>
    <cellStyle name="Плохой 7" xfId="1774"/>
    <cellStyle name="Плохой 8" xfId="1775"/>
    <cellStyle name="Плохой 9" xfId="1776"/>
    <cellStyle name="Пояснение 10" xfId="1777"/>
    <cellStyle name="Пояснение 11" xfId="1778"/>
    <cellStyle name="Пояснение 12" xfId="1779"/>
    <cellStyle name="Пояснение 13" xfId="1780"/>
    <cellStyle name="Пояснение 14" xfId="1781"/>
    <cellStyle name="Пояснение 15" xfId="1782"/>
    <cellStyle name="Пояснение 16" xfId="1783"/>
    <cellStyle name="Пояснение 17" xfId="1784"/>
    <cellStyle name="Пояснение 18" xfId="1785"/>
    <cellStyle name="Пояснение 19" xfId="1786"/>
    <cellStyle name="Пояснение 2" xfId="1787"/>
    <cellStyle name="Пояснение 20" xfId="1788"/>
    <cellStyle name="Пояснение 21" xfId="1789"/>
    <cellStyle name="Пояснение 22" xfId="1790"/>
    <cellStyle name="Пояснение 23" xfId="1791"/>
    <cellStyle name="Пояснение 24" xfId="1792"/>
    <cellStyle name="Пояснение 25" xfId="1793"/>
    <cellStyle name="Пояснение 26" xfId="1794"/>
    <cellStyle name="Пояснение 27" xfId="1795"/>
    <cellStyle name="Пояснение 28" xfId="1796"/>
    <cellStyle name="Пояснение 29" xfId="1797"/>
    <cellStyle name="Пояснение 3" xfId="1798"/>
    <cellStyle name="Пояснение 30" xfId="1799"/>
    <cellStyle name="Пояснение 31" xfId="1800"/>
    <cellStyle name="Пояснение 32" xfId="1801"/>
    <cellStyle name="Пояснение 33" xfId="1802"/>
    <cellStyle name="Пояснение 34" xfId="1803"/>
    <cellStyle name="Пояснение 35" xfId="1804"/>
    <cellStyle name="Пояснение 36" xfId="1805"/>
    <cellStyle name="Пояснение 4" xfId="1806"/>
    <cellStyle name="Пояснение 5" xfId="1807"/>
    <cellStyle name="Пояснение 6" xfId="1808"/>
    <cellStyle name="Пояснение 7" xfId="1809"/>
    <cellStyle name="Пояснение 8" xfId="1810"/>
    <cellStyle name="Пояснение 9" xfId="1811"/>
    <cellStyle name="Примечание 10" xfId="1812"/>
    <cellStyle name="Примечание 11" xfId="1813"/>
    <cellStyle name="Примечание 12" xfId="1814"/>
    <cellStyle name="Примечание 13" xfId="1815"/>
    <cellStyle name="Примечание 14" xfId="1816"/>
    <cellStyle name="Примечание 15" xfId="1817"/>
    <cellStyle name="Примечание 16" xfId="1818"/>
    <cellStyle name="Примечание 17" xfId="1819"/>
    <cellStyle name="Примечание 18" xfId="1820"/>
    <cellStyle name="Примечание 19" xfId="1821"/>
    <cellStyle name="Примечание 2" xfId="1822"/>
    <cellStyle name="Примечание 20" xfId="1823"/>
    <cellStyle name="Примечание 21" xfId="1824"/>
    <cellStyle name="Примечание 22" xfId="1825"/>
    <cellStyle name="Примечание 23" xfId="1826"/>
    <cellStyle name="Примечание 24" xfId="1827"/>
    <cellStyle name="Примечание 25" xfId="1828"/>
    <cellStyle name="Примечание 26" xfId="1829"/>
    <cellStyle name="Примечание 27" xfId="1830"/>
    <cellStyle name="Примечание 28" xfId="1831"/>
    <cellStyle name="Примечание 29" xfId="1832"/>
    <cellStyle name="Примечание 3" xfId="1833"/>
    <cellStyle name="Примечание 30" xfId="1834"/>
    <cellStyle name="Примечание 31" xfId="1835"/>
    <cellStyle name="Примечание 32" xfId="1836"/>
    <cellStyle name="Примечание 33" xfId="1837"/>
    <cellStyle name="Примечание 34" xfId="1838"/>
    <cellStyle name="Примечание 35" xfId="1839"/>
    <cellStyle name="Примечание 36" xfId="1840"/>
    <cellStyle name="Примечание 4" xfId="1841"/>
    <cellStyle name="Примечание 5" xfId="1842"/>
    <cellStyle name="Примечание 6" xfId="1843"/>
    <cellStyle name="Примечание 7" xfId="1844"/>
    <cellStyle name="Примечание 8" xfId="1845"/>
    <cellStyle name="Примечание 9" xfId="1846"/>
    <cellStyle name="Связанная ячейка 10" xfId="1847"/>
    <cellStyle name="Связанная ячейка 11" xfId="1848"/>
    <cellStyle name="Связанная ячейка 12" xfId="1849"/>
    <cellStyle name="Связанная ячейка 13" xfId="1850"/>
    <cellStyle name="Связанная ячейка 14" xfId="1851"/>
    <cellStyle name="Связанная ячейка 15" xfId="1852"/>
    <cellStyle name="Связанная ячейка 16" xfId="1853"/>
    <cellStyle name="Связанная ячейка 17" xfId="1854"/>
    <cellStyle name="Связанная ячейка 18" xfId="1855"/>
    <cellStyle name="Связанная ячейка 19" xfId="1856"/>
    <cellStyle name="Связанная ячейка 2" xfId="1857"/>
    <cellStyle name="Связанная ячейка 20" xfId="1858"/>
    <cellStyle name="Связанная ячейка 21" xfId="1859"/>
    <cellStyle name="Связанная ячейка 22" xfId="1860"/>
    <cellStyle name="Связанная ячейка 23" xfId="1861"/>
    <cellStyle name="Связанная ячейка 24" xfId="1862"/>
    <cellStyle name="Связанная ячейка 25" xfId="1863"/>
    <cellStyle name="Связанная ячейка 26" xfId="1864"/>
    <cellStyle name="Связанная ячейка 27" xfId="1865"/>
    <cellStyle name="Связанная ячейка 28" xfId="1866"/>
    <cellStyle name="Связанная ячейка 29" xfId="1867"/>
    <cellStyle name="Связанная ячейка 3" xfId="1868"/>
    <cellStyle name="Связанная ячейка 30" xfId="1869"/>
    <cellStyle name="Связанная ячейка 31" xfId="1870"/>
    <cellStyle name="Связанная ячейка 32" xfId="1871"/>
    <cellStyle name="Связанная ячейка 33" xfId="1872"/>
    <cellStyle name="Связанная ячейка 34" xfId="1873"/>
    <cellStyle name="Связанная ячейка 35" xfId="1874"/>
    <cellStyle name="Связанная ячейка 36" xfId="1875"/>
    <cellStyle name="Связанная ячейка 4" xfId="1876"/>
    <cellStyle name="Связанная ячейка 5" xfId="1877"/>
    <cellStyle name="Связанная ячейка 6" xfId="1878"/>
    <cellStyle name="Связанная ячейка 7" xfId="1879"/>
    <cellStyle name="Связанная ячейка 8" xfId="1880"/>
    <cellStyle name="Связанная ячейка 9" xfId="1881"/>
    <cellStyle name="Стиль 1" xfId="296"/>
    <cellStyle name="Текст предупреждения 10" xfId="1882"/>
    <cellStyle name="Текст предупреждения 11" xfId="1883"/>
    <cellStyle name="Текст предупреждения 12" xfId="1884"/>
    <cellStyle name="Текст предупреждения 13" xfId="1885"/>
    <cellStyle name="Текст предупреждения 14" xfId="1886"/>
    <cellStyle name="Текст предупреждения 15" xfId="1887"/>
    <cellStyle name="Текст предупреждения 16" xfId="1888"/>
    <cellStyle name="Текст предупреждения 17" xfId="1889"/>
    <cellStyle name="Текст предупреждения 18" xfId="1890"/>
    <cellStyle name="Текст предупреждения 19" xfId="1891"/>
    <cellStyle name="Текст предупреждения 2" xfId="1892"/>
    <cellStyle name="Текст предупреждения 20" xfId="1893"/>
    <cellStyle name="Текст предупреждения 21" xfId="1894"/>
    <cellStyle name="Текст предупреждения 22" xfId="1895"/>
    <cellStyle name="Текст предупреждения 23" xfId="1896"/>
    <cellStyle name="Текст предупреждения 24" xfId="1897"/>
    <cellStyle name="Текст предупреждения 25" xfId="1898"/>
    <cellStyle name="Текст предупреждения 26" xfId="1899"/>
    <cellStyle name="Текст предупреждения 27" xfId="1900"/>
    <cellStyle name="Текст предупреждения 28" xfId="1901"/>
    <cellStyle name="Текст предупреждения 29" xfId="1902"/>
    <cellStyle name="Текст предупреждения 3" xfId="1903"/>
    <cellStyle name="Текст предупреждения 30" xfId="1904"/>
    <cellStyle name="Текст предупреждения 31" xfId="1905"/>
    <cellStyle name="Текст предупреждения 32" xfId="1906"/>
    <cellStyle name="Текст предупреждения 33" xfId="1907"/>
    <cellStyle name="Текст предупреждения 34" xfId="1908"/>
    <cellStyle name="Текст предупреждения 35" xfId="1909"/>
    <cellStyle name="Текст предупреждения 36" xfId="1910"/>
    <cellStyle name="Текст предупреждения 4" xfId="1911"/>
    <cellStyle name="Текст предупреждения 5" xfId="1912"/>
    <cellStyle name="Текст предупреждения 6" xfId="1913"/>
    <cellStyle name="Текст предупреждения 7" xfId="1914"/>
    <cellStyle name="Текст предупреждения 8" xfId="1915"/>
    <cellStyle name="Текст предупреждения 9" xfId="1916"/>
    <cellStyle name="Финансовый 16" xfId="300"/>
    <cellStyle name="Финансовый 2" xfId="214"/>
    <cellStyle name="Финансовый 2 10" xfId="1917"/>
    <cellStyle name="Финансовый 2 11" xfId="1918"/>
    <cellStyle name="Финансовый 2 12" xfId="1919"/>
    <cellStyle name="Финансовый 2 13" xfId="1920"/>
    <cellStyle name="Финансовый 2 14" xfId="1921"/>
    <cellStyle name="Финансовый 2 15" xfId="1922"/>
    <cellStyle name="Финансовый 2 16" xfId="1923"/>
    <cellStyle name="Финансовый 2 17" xfId="1924"/>
    <cellStyle name="Финансовый 2 18" xfId="1925"/>
    <cellStyle name="Финансовый 2 19" xfId="1926"/>
    <cellStyle name="Финансовый 2 2" xfId="215"/>
    <cellStyle name="Финансовый 2 2 10" xfId="1927"/>
    <cellStyle name="Финансовый 2 2 11" xfId="1928"/>
    <cellStyle name="Финансовый 2 2 12" xfId="1929"/>
    <cellStyle name="Финансовый 2 2 13" xfId="1930"/>
    <cellStyle name="Финансовый 2 2 14" xfId="1931"/>
    <cellStyle name="Финансовый 2 2 15" xfId="1932"/>
    <cellStyle name="Финансовый 2 2 16" xfId="1933"/>
    <cellStyle name="Финансовый 2 2 17" xfId="1934"/>
    <cellStyle name="Финансовый 2 2 18" xfId="1935"/>
    <cellStyle name="Финансовый 2 2 19" xfId="1936"/>
    <cellStyle name="Финансовый 2 2 2" xfId="1937"/>
    <cellStyle name="Финансовый 2 2 20" xfId="1938"/>
    <cellStyle name="Финансовый 2 2 21" xfId="1939"/>
    <cellStyle name="Финансовый 2 2 22" xfId="1940"/>
    <cellStyle name="Финансовый 2 2 23" xfId="1941"/>
    <cellStyle name="Финансовый 2 2 24" xfId="1942"/>
    <cellStyle name="Финансовый 2 2 25" xfId="1943"/>
    <cellStyle name="Финансовый 2 2 26" xfId="1944"/>
    <cellStyle name="Финансовый 2 2 27" xfId="1945"/>
    <cellStyle name="Финансовый 2 2 28" xfId="1946"/>
    <cellStyle name="Финансовый 2 2 29" xfId="1947"/>
    <cellStyle name="Финансовый 2 2 3" xfId="1948"/>
    <cellStyle name="Финансовый 2 2 30" xfId="1949"/>
    <cellStyle name="Финансовый 2 2 31" xfId="1950"/>
    <cellStyle name="Финансовый 2 2 32" xfId="1951"/>
    <cellStyle name="Финансовый 2 2 33" xfId="1952"/>
    <cellStyle name="Финансовый 2 2 34" xfId="1953"/>
    <cellStyle name="Финансовый 2 2 35" xfId="1954"/>
    <cellStyle name="Финансовый 2 2 36" xfId="1955"/>
    <cellStyle name="Финансовый 2 2 4" xfId="1956"/>
    <cellStyle name="Финансовый 2 2 5" xfId="1957"/>
    <cellStyle name="Финансовый 2 2 6" xfId="1958"/>
    <cellStyle name="Финансовый 2 2 7" xfId="1959"/>
    <cellStyle name="Финансовый 2 2 8" xfId="1960"/>
    <cellStyle name="Финансовый 2 2 9" xfId="1961"/>
    <cellStyle name="Финансовый 2 20" xfId="1962"/>
    <cellStyle name="Финансовый 2 21" xfId="1963"/>
    <cellStyle name="Финансовый 2 22" xfId="1964"/>
    <cellStyle name="Финансовый 2 23" xfId="1965"/>
    <cellStyle name="Финансовый 2 24" xfId="1966"/>
    <cellStyle name="Финансовый 2 25" xfId="1967"/>
    <cellStyle name="Финансовый 2 26" xfId="1968"/>
    <cellStyle name="Финансовый 2 27" xfId="1969"/>
    <cellStyle name="Финансовый 2 28" xfId="1970"/>
    <cellStyle name="Финансовый 2 29" xfId="1971"/>
    <cellStyle name="Финансовый 2 3" xfId="1972"/>
    <cellStyle name="Финансовый 2 30" xfId="1973"/>
    <cellStyle name="Финансовый 2 31" xfId="1974"/>
    <cellStyle name="Финансовый 2 32" xfId="1975"/>
    <cellStyle name="Финансовый 2 33" xfId="1976"/>
    <cellStyle name="Финансовый 2 34" xfId="1977"/>
    <cellStyle name="Финансовый 2 35" xfId="1978"/>
    <cellStyle name="Финансовый 2 36" xfId="1979"/>
    <cellStyle name="Финансовый 2 4" xfId="1980"/>
    <cellStyle name="Финансовый 2 5" xfId="1981"/>
    <cellStyle name="Финансовый 2 6" xfId="1982"/>
    <cellStyle name="Финансовый 2 7" xfId="1983"/>
    <cellStyle name="Финансовый 2 8" xfId="1984"/>
    <cellStyle name="Финансовый 2 9" xfId="1985"/>
    <cellStyle name="Финансовый 3" xfId="216"/>
    <cellStyle name="Финансовый 4" xfId="297"/>
    <cellStyle name="Финансовый 4 2" xfId="298"/>
    <cellStyle name="Хороший 10" xfId="1986"/>
    <cellStyle name="Хороший 11" xfId="1987"/>
    <cellStyle name="Хороший 12" xfId="1988"/>
    <cellStyle name="Хороший 13" xfId="1989"/>
    <cellStyle name="Хороший 14" xfId="1990"/>
    <cellStyle name="Хороший 15" xfId="1991"/>
    <cellStyle name="Хороший 16" xfId="1992"/>
    <cellStyle name="Хороший 17" xfId="1993"/>
    <cellStyle name="Хороший 18" xfId="1994"/>
    <cellStyle name="Хороший 19" xfId="1995"/>
    <cellStyle name="Хороший 2" xfId="1996"/>
    <cellStyle name="Хороший 20" xfId="1997"/>
    <cellStyle name="Хороший 21" xfId="1998"/>
    <cellStyle name="Хороший 22" xfId="1999"/>
    <cellStyle name="Хороший 23" xfId="2000"/>
    <cellStyle name="Хороший 24" xfId="2001"/>
    <cellStyle name="Хороший 25" xfId="2002"/>
    <cellStyle name="Хороший 26" xfId="2003"/>
    <cellStyle name="Хороший 27" xfId="2004"/>
    <cellStyle name="Хороший 28" xfId="2005"/>
    <cellStyle name="Хороший 29" xfId="2006"/>
    <cellStyle name="Хороший 3" xfId="2007"/>
    <cellStyle name="Хороший 30" xfId="2008"/>
    <cellStyle name="Хороший 31" xfId="2009"/>
    <cellStyle name="Хороший 32" xfId="2010"/>
    <cellStyle name="Хороший 33" xfId="2011"/>
    <cellStyle name="Хороший 34" xfId="2012"/>
    <cellStyle name="Хороший 35" xfId="2013"/>
    <cellStyle name="Хороший 36" xfId="2014"/>
    <cellStyle name="Хороший 4" xfId="2015"/>
    <cellStyle name="Хороший 5" xfId="2016"/>
    <cellStyle name="Хороший 6" xfId="2017"/>
    <cellStyle name="Хороший 7" xfId="2018"/>
    <cellStyle name="Хороший 8" xfId="2019"/>
    <cellStyle name="Хороший 9" xfId="202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08"/>
  <sheetViews>
    <sheetView topLeftCell="A73" zoomScaleNormal="100" zoomScaleSheetLayoutView="86" workbookViewId="0">
      <selection activeCell="D7" sqref="D7"/>
    </sheetView>
  </sheetViews>
  <sheetFormatPr defaultColWidth="9.140625" defaultRowHeight="17.25"/>
  <cols>
    <col min="1" max="1" width="11.7109375" style="16" customWidth="1"/>
    <col min="2" max="2" width="16.140625" style="16" customWidth="1"/>
    <col min="3" max="3" width="74.42578125" style="16" customWidth="1"/>
    <col min="4" max="4" width="53.5703125" style="41" customWidth="1"/>
    <col min="5" max="5" width="27.140625" style="41" hidden="1" customWidth="1"/>
    <col min="6" max="6" width="15.7109375" style="16" hidden="1" customWidth="1"/>
    <col min="7" max="8" width="12.42578125" style="16" customWidth="1"/>
    <col min="9" max="16384" width="9.140625" style="16"/>
  </cols>
  <sheetData>
    <row r="1" spans="1:6" ht="37.5" customHeight="1">
      <c r="D1" s="152" t="s">
        <v>250</v>
      </c>
      <c r="F1" s="41"/>
    </row>
    <row r="2" spans="1:6" ht="17.45" customHeight="1">
      <c r="D2" s="152" t="s">
        <v>49</v>
      </c>
      <c r="F2" s="41"/>
    </row>
    <row r="3" spans="1:6" ht="17.45" customHeight="1">
      <c r="D3" s="152" t="s">
        <v>9</v>
      </c>
      <c r="E3" s="213"/>
      <c r="F3" s="213"/>
    </row>
    <row r="5" spans="1:6" ht="75.95" customHeight="1">
      <c r="A5" s="217" t="s">
        <v>65</v>
      </c>
      <c r="B5" s="217"/>
      <c r="C5" s="217"/>
      <c r="D5" s="217"/>
      <c r="E5" s="160"/>
      <c r="F5" s="160"/>
    </row>
    <row r="6" spans="1:6" ht="45" customHeight="1">
      <c r="D6" s="174" t="s">
        <v>251</v>
      </c>
      <c r="E6" s="42"/>
    </row>
    <row r="7" spans="1:6" s="4" customFormat="1" ht="93.95" customHeight="1">
      <c r="A7" s="219" t="s">
        <v>13</v>
      </c>
      <c r="B7" s="220"/>
      <c r="C7" s="218" t="s">
        <v>14</v>
      </c>
      <c r="D7" s="54" t="s">
        <v>42</v>
      </c>
    </row>
    <row r="8" spans="1:6" s="4" customFormat="1" ht="44.45" customHeight="1">
      <c r="A8" s="18" t="s">
        <v>35</v>
      </c>
      <c r="B8" s="155" t="s">
        <v>17</v>
      </c>
      <c r="C8" s="216"/>
      <c r="D8" s="54" t="s">
        <v>15</v>
      </c>
    </row>
    <row r="9" spans="1:6" s="22" customFormat="1">
      <c r="A9" s="19"/>
      <c r="B9" s="156"/>
      <c r="C9" s="20" t="s">
        <v>22</v>
      </c>
      <c r="D9" s="21">
        <f>D11</f>
        <v>-1.0000000074796844E-3</v>
      </c>
    </row>
    <row r="10" spans="1:6" s="4" customFormat="1" ht="18" customHeight="1">
      <c r="A10" s="23"/>
      <c r="B10" s="24"/>
      <c r="C10" s="17" t="s">
        <v>31</v>
      </c>
      <c r="D10" s="131"/>
    </row>
    <row r="11" spans="1:6" s="4" customFormat="1" ht="34.5">
      <c r="A11" s="25"/>
      <c r="B11" s="26"/>
      <c r="C11" s="154" t="s">
        <v>38</v>
      </c>
      <c r="D11" s="132">
        <f>D12+D73+D85</f>
        <v>-1.0000000074796844E-3</v>
      </c>
    </row>
    <row r="12" spans="1:6" s="4" customFormat="1">
      <c r="A12" s="223">
        <v>1041</v>
      </c>
      <c r="B12" s="221"/>
      <c r="C12" s="27" t="s">
        <v>25</v>
      </c>
      <c r="D12" s="175">
        <f>D19+D25+D31+D37+D43+D49+D55+D61+D67</f>
        <v>28497.598999999995</v>
      </c>
    </row>
    <row r="13" spans="1:6" s="4" customFormat="1">
      <c r="A13" s="224"/>
      <c r="B13" s="222"/>
      <c r="C13" s="28" t="s">
        <v>51</v>
      </c>
      <c r="D13" s="133"/>
    </row>
    <row r="14" spans="1:6" s="4" customFormat="1">
      <c r="A14" s="224"/>
      <c r="B14" s="222"/>
      <c r="C14" s="7" t="s">
        <v>26</v>
      </c>
      <c r="D14" s="133"/>
    </row>
    <row r="15" spans="1:6" s="4" customFormat="1" ht="57" customHeight="1">
      <c r="A15" s="224"/>
      <c r="B15" s="222"/>
      <c r="C15" s="8" t="s">
        <v>52</v>
      </c>
      <c r="D15" s="133"/>
    </row>
    <row r="16" spans="1:6" s="4" customFormat="1">
      <c r="A16" s="224"/>
      <c r="B16" s="222"/>
      <c r="C16" s="7" t="s">
        <v>27</v>
      </c>
      <c r="D16" s="133"/>
    </row>
    <row r="17" spans="1:7" s="4" customFormat="1" ht="34.5">
      <c r="A17" s="224"/>
      <c r="B17" s="222"/>
      <c r="C17" s="8" t="s">
        <v>53</v>
      </c>
      <c r="D17" s="133"/>
    </row>
    <row r="18" spans="1:7" s="4" customFormat="1">
      <c r="A18" s="224"/>
      <c r="B18" s="71"/>
      <c r="C18" s="73" t="s">
        <v>34</v>
      </c>
      <c r="D18" s="133"/>
    </row>
    <row r="19" spans="1:7" s="4" customFormat="1">
      <c r="A19" s="224"/>
      <c r="B19" s="214">
        <v>12003</v>
      </c>
      <c r="C19" s="7" t="s">
        <v>28</v>
      </c>
      <c r="D19" s="176">
        <f>'Havelvas 2'!G24</f>
        <v>112426.1</v>
      </c>
    </row>
    <row r="20" spans="1:7" s="4" customFormat="1" ht="69">
      <c r="A20" s="224"/>
      <c r="B20" s="215"/>
      <c r="C20" s="177" t="s">
        <v>66</v>
      </c>
      <c r="D20" s="133"/>
    </row>
    <row r="21" spans="1:7" s="4" customFormat="1">
      <c r="A21" s="224"/>
      <c r="B21" s="215"/>
      <c r="C21" s="7" t="s">
        <v>29</v>
      </c>
      <c r="D21" s="133"/>
    </row>
    <row r="22" spans="1:7" s="4" customFormat="1" ht="69">
      <c r="A22" s="224"/>
      <c r="B22" s="215"/>
      <c r="C22" s="72" t="s">
        <v>66</v>
      </c>
      <c r="D22" s="133"/>
    </row>
    <row r="23" spans="1:7" s="4" customFormat="1">
      <c r="A23" s="224"/>
      <c r="B23" s="215"/>
      <c r="C23" s="72" t="s">
        <v>30</v>
      </c>
      <c r="D23" s="133"/>
    </row>
    <row r="24" spans="1:7" s="4" customFormat="1">
      <c r="A24" s="224"/>
      <c r="B24" s="216"/>
      <c r="C24" s="72" t="s">
        <v>55</v>
      </c>
      <c r="D24" s="133"/>
    </row>
    <row r="25" spans="1:7" s="4" customFormat="1">
      <c r="A25" s="224"/>
      <c r="B25" s="214">
        <v>11003</v>
      </c>
      <c r="C25" s="7" t="s">
        <v>28</v>
      </c>
      <c r="D25" s="176">
        <f>'Havelvas 2'!G33</f>
        <v>-15218.38</v>
      </c>
    </row>
    <row r="26" spans="1:7" s="4" customFormat="1">
      <c r="A26" s="224"/>
      <c r="B26" s="215"/>
      <c r="C26" s="177" t="s">
        <v>68</v>
      </c>
      <c r="D26" s="133"/>
    </row>
    <row r="27" spans="1:7" s="4" customFormat="1">
      <c r="A27" s="224"/>
      <c r="B27" s="215"/>
      <c r="C27" s="72" t="s">
        <v>29</v>
      </c>
      <c r="D27" s="133"/>
    </row>
    <row r="28" spans="1:7" s="4" customFormat="1" ht="69">
      <c r="A28" s="224"/>
      <c r="B28" s="215"/>
      <c r="C28" s="72" t="s">
        <v>69</v>
      </c>
      <c r="D28" s="133"/>
    </row>
    <row r="29" spans="1:7" s="4" customFormat="1">
      <c r="A29" s="224"/>
      <c r="B29" s="215"/>
      <c r="C29" s="72" t="s">
        <v>30</v>
      </c>
      <c r="D29" s="133"/>
    </row>
    <row r="30" spans="1:7" s="4" customFormat="1">
      <c r="A30" s="224"/>
      <c r="B30" s="216"/>
      <c r="C30" s="72" t="s">
        <v>63</v>
      </c>
      <c r="D30" s="133"/>
    </row>
    <row r="31" spans="1:7" s="4" customFormat="1">
      <c r="A31" s="224"/>
      <c r="B31" s="214">
        <v>11005</v>
      </c>
      <c r="C31" s="72" t="s">
        <v>28</v>
      </c>
      <c r="D31" s="176">
        <f>'Havelvas 2'!G42</f>
        <v>-3133.8</v>
      </c>
      <c r="G31" s="51"/>
    </row>
    <row r="32" spans="1:7" s="4" customFormat="1" ht="34.5">
      <c r="A32" s="224"/>
      <c r="B32" s="215"/>
      <c r="C32" s="177" t="s">
        <v>67</v>
      </c>
      <c r="D32" s="133"/>
      <c r="G32" s="51"/>
    </row>
    <row r="33" spans="1:7" s="4" customFormat="1">
      <c r="A33" s="224"/>
      <c r="B33" s="215"/>
      <c r="C33" s="72" t="s">
        <v>29</v>
      </c>
      <c r="D33" s="133"/>
      <c r="G33" s="51"/>
    </row>
    <row r="34" spans="1:7" s="4" customFormat="1" ht="34.5">
      <c r="A34" s="224"/>
      <c r="B34" s="215"/>
      <c r="C34" s="72" t="s">
        <v>67</v>
      </c>
      <c r="D34" s="133"/>
      <c r="G34" s="51"/>
    </row>
    <row r="35" spans="1:7" s="4" customFormat="1">
      <c r="A35" s="224"/>
      <c r="B35" s="215"/>
      <c r="C35" s="72" t="s">
        <v>30</v>
      </c>
      <c r="D35" s="133"/>
      <c r="G35" s="51"/>
    </row>
    <row r="36" spans="1:7" s="4" customFormat="1">
      <c r="A36" s="224"/>
      <c r="B36" s="216"/>
      <c r="C36" s="72" t="s">
        <v>63</v>
      </c>
      <c r="D36" s="133"/>
      <c r="G36" s="51"/>
    </row>
    <row r="37" spans="1:7" s="4" customFormat="1">
      <c r="A37" s="224"/>
      <c r="B37" s="214">
        <v>11012</v>
      </c>
      <c r="C37" s="72" t="s">
        <v>28</v>
      </c>
      <c r="D37" s="176">
        <f>'Havelvas 2'!G51</f>
        <v>-1961.5</v>
      </c>
      <c r="G37" s="51"/>
    </row>
    <row r="38" spans="1:7" s="4" customFormat="1" ht="34.5">
      <c r="A38" s="224"/>
      <c r="B38" s="215"/>
      <c r="C38" s="177" t="s">
        <v>187</v>
      </c>
      <c r="D38" s="133"/>
      <c r="G38" s="51"/>
    </row>
    <row r="39" spans="1:7" s="4" customFormat="1">
      <c r="A39" s="224"/>
      <c r="B39" s="215"/>
      <c r="C39" s="72" t="s">
        <v>183</v>
      </c>
      <c r="D39" s="133"/>
      <c r="G39" s="51"/>
    </row>
    <row r="40" spans="1:7" s="4" customFormat="1" ht="34.5">
      <c r="A40" s="224"/>
      <c r="B40" s="215"/>
      <c r="C40" s="72" t="s">
        <v>187</v>
      </c>
      <c r="D40" s="133"/>
      <c r="G40" s="51"/>
    </row>
    <row r="41" spans="1:7" s="4" customFormat="1">
      <c r="A41" s="224"/>
      <c r="B41" s="215"/>
      <c r="C41" s="72" t="s">
        <v>30</v>
      </c>
      <c r="D41" s="133"/>
      <c r="G41" s="51"/>
    </row>
    <row r="42" spans="1:7" s="4" customFormat="1">
      <c r="A42" s="224"/>
      <c r="B42" s="216"/>
      <c r="C42" s="72" t="s">
        <v>63</v>
      </c>
      <c r="D42" s="133"/>
      <c r="G42" s="51"/>
    </row>
    <row r="43" spans="1:7" s="4" customFormat="1" ht="24" customHeight="1">
      <c r="A43" s="224"/>
      <c r="B43" s="214">
        <v>11021</v>
      </c>
      <c r="C43" s="72" t="s">
        <v>28</v>
      </c>
      <c r="D43" s="176">
        <f>'Havelvas 2'!G60</f>
        <v>-21671.3</v>
      </c>
      <c r="G43" s="51"/>
    </row>
    <row r="44" spans="1:7" s="4" customFormat="1" ht="86.25">
      <c r="A44" s="224"/>
      <c r="B44" s="215"/>
      <c r="C44" s="50" t="s">
        <v>170</v>
      </c>
      <c r="D44" s="133"/>
      <c r="G44" s="51"/>
    </row>
    <row r="45" spans="1:7" s="4" customFormat="1">
      <c r="A45" s="224"/>
      <c r="B45" s="215"/>
      <c r="C45" s="72" t="s">
        <v>29</v>
      </c>
      <c r="D45" s="133"/>
      <c r="G45" s="51"/>
    </row>
    <row r="46" spans="1:7" s="4" customFormat="1" ht="86.25">
      <c r="A46" s="224"/>
      <c r="B46" s="215"/>
      <c r="C46" s="72" t="s">
        <v>171</v>
      </c>
      <c r="D46" s="133"/>
      <c r="G46" s="51"/>
    </row>
    <row r="47" spans="1:7" s="4" customFormat="1">
      <c r="A47" s="224"/>
      <c r="B47" s="215"/>
      <c r="C47" s="72" t="s">
        <v>30</v>
      </c>
      <c r="D47" s="133"/>
      <c r="G47" s="51"/>
    </row>
    <row r="48" spans="1:7" s="4" customFormat="1">
      <c r="A48" s="224"/>
      <c r="B48" s="216"/>
      <c r="C48" s="72" t="s">
        <v>172</v>
      </c>
      <c r="D48" s="133"/>
      <c r="G48" s="51"/>
    </row>
    <row r="49" spans="1:7" s="4" customFormat="1">
      <c r="A49" s="224"/>
      <c r="B49" s="214">
        <v>11022</v>
      </c>
      <c r="C49" s="72" t="s">
        <v>28</v>
      </c>
      <c r="D49" s="176">
        <f>'Havelvas 2'!G69</f>
        <v>-8929.491</v>
      </c>
      <c r="G49" s="51"/>
    </row>
    <row r="50" spans="1:7" s="4" customFormat="1" ht="34.5">
      <c r="A50" s="224"/>
      <c r="B50" s="215"/>
      <c r="C50" s="177" t="s">
        <v>70</v>
      </c>
      <c r="D50" s="133"/>
      <c r="G50" s="51"/>
    </row>
    <row r="51" spans="1:7" s="4" customFormat="1">
      <c r="A51" s="224"/>
      <c r="B51" s="215"/>
      <c r="C51" s="72" t="s">
        <v>29</v>
      </c>
      <c r="D51" s="133"/>
      <c r="G51" s="51"/>
    </row>
    <row r="52" spans="1:7" s="4" customFormat="1" ht="34.5">
      <c r="A52" s="224"/>
      <c r="B52" s="215"/>
      <c r="C52" s="72" t="s">
        <v>70</v>
      </c>
      <c r="D52" s="133"/>
      <c r="G52" s="51"/>
    </row>
    <row r="53" spans="1:7" s="4" customFormat="1">
      <c r="A53" s="224"/>
      <c r="B53" s="215"/>
      <c r="C53" s="72" t="s">
        <v>30</v>
      </c>
      <c r="D53" s="133"/>
      <c r="G53" s="51"/>
    </row>
    <row r="54" spans="1:7" s="4" customFormat="1">
      <c r="A54" s="224"/>
      <c r="B54" s="216"/>
      <c r="C54" s="72" t="s">
        <v>63</v>
      </c>
      <c r="D54" s="133"/>
      <c r="G54" s="51"/>
    </row>
    <row r="55" spans="1:7" s="4" customFormat="1">
      <c r="A55" s="224"/>
      <c r="B55" s="214">
        <v>11036</v>
      </c>
      <c r="C55" s="72" t="s">
        <v>181</v>
      </c>
      <c r="D55" s="176">
        <f>'Havelvas 2'!G84</f>
        <v>-4251.13</v>
      </c>
      <c r="G55" s="51"/>
    </row>
    <row r="56" spans="1:7" s="4" customFormat="1" ht="34.5">
      <c r="A56" s="224"/>
      <c r="B56" s="215"/>
      <c r="C56" s="177" t="s">
        <v>180</v>
      </c>
      <c r="D56" s="133"/>
      <c r="G56" s="51"/>
    </row>
    <row r="57" spans="1:7" s="4" customFormat="1">
      <c r="A57" s="224"/>
      <c r="B57" s="215"/>
      <c r="C57" s="72" t="s">
        <v>183</v>
      </c>
      <c r="D57" s="133"/>
      <c r="G57" s="51"/>
    </row>
    <row r="58" spans="1:7" s="4" customFormat="1" ht="34.5">
      <c r="A58" s="224"/>
      <c r="B58" s="215"/>
      <c r="C58" s="72" t="s">
        <v>182</v>
      </c>
      <c r="D58" s="133"/>
      <c r="G58" s="51"/>
    </row>
    <row r="59" spans="1:7" s="4" customFormat="1">
      <c r="A59" s="224"/>
      <c r="B59" s="215"/>
      <c r="C59" s="72" t="s">
        <v>30</v>
      </c>
      <c r="D59" s="133"/>
      <c r="G59" s="51"/>
    </row>
    <row r="60" spans="1:7" s="4" customFormat="1">
      <c r="A60" s="224"/>
      <c r="B60" s="216"/>
      <c r="C60" s="72" t="s">
        <v>63</v>
      </c>
      <c r="D60" s="133"/>
      <c r="G60" s="51"/>
    </row>
    <row r="61" spans="1:7" s="4" customFormat="1">
      <c r="A61" s="224"/>
      <c r="B61" s="214">
        <v>11037</v>
      </c>
      <c r="C61" s="72" t="s">
        <v>181</v>
      </c>
      <c r="D61" s="176">
        <f>'Havelvas 2'!G97</f>
        <v>-26982.100000000002</v>
      </c>
      <c r="G61" s="51"/>
    </row>
    <row r="62" spans="1:7" s="4" customFormat="1" ht="34.5">
      <c r="A62" s="224"/>
      <c r="B62" s="215"/>
      <c r="C62" s="177" t="s">
        <v>184</v>
      </c>
      <c r="D62" s="40"/>
      <c r="G62" s="51"/>
    </row>
    <row r="63" spans="1:7" s="4" customFormat="1">
      <c r="A63" s="224"/>
      <c r="B63" s="215"/>
      <c r="C63" s="72" t="s">
        <v>183</v>
      </c>
      <c r="D63" s="133"/>
      <c r="G63" s="51"/>
    </row>
    <row r="64" spans="1:7" s="4" customFormat="1" ht="37.5" customHeight="1">
      <c r="A64" s="224"/>
      <c r="B64" s="215"/>
      <c r="C64" s="72" t="s">
        <v>185</v>
      </c>
      <c r="D64" s="133"/>
      <c r="G64" s="51"/>
    </row>
    <row r="65" spans="1:7" s="4" customFormat="1">
      <c r="A65" s="224"/>
      <c r="B65" s="215"/>
      <c r="C65" s="72" t="s">
        <v>186</v>
      </c>
      <c r="D65" s="133"/>
      <c r="G65" s="51"/>
    </row>
    <row r="66" spans="1:7" s="4" customFormat="1">
      <c r="A66" s="224"/>
      <c r="B66" s="216"/>
      <c r="C66" s="72" t="s">
        <v>63</v>
      </c>
      <c r="D66" s="133"/>
      <c r="G66" s="51"/>
    </row>
    <row r="67" spans="1:7">
      <c r="A67" s="224"/>
      <c r="B67" s="214">
        <v>12002</v>
      </c>
      <c r="C67" s="7" t="s">
        <v>28</v>
      </c>
      <c r="D67" s="176">
        <f>'Havelvas 2'!G109</f>
        <v>-1780.8</v>
      </c>
      <c r="E67" s="16"/>
    </row>
    <row r="68" spans="1:7" ht="69">
      <c r="A68" s="224"/>
      <c r="B68" s="215"/>
      <c r="C68" s="177" t="s">
        <v>71</v>
      </c>
      <c r="D68" s="131"/>
      <c r="E68" s="16"/>
    </row>
    <row r="69" spans="1:7">
      <c r="A69" s="224"/>
      <c r="B69" s="215"/>
      <c r="C69" s="7" t="s">
        <v>29</v>
      </c>
      <c r="D69" s="131"/>
      <c r="E69" s="76"/>
    </row>
    <row r="70" spans="1:7" ht="69">
      <c r="A70" s="224"/>
      <c r="B70" s="215"/>
      <c r="C70" s="8" t="s">
        <v>71</v>
      </c>
      <c r="D70" s="131"/>
      <c r="E70" s="16"/>
    </row>
    <row r="71" spans="1:7">
      <c r="A71" s="224"/>
      <c r="B71" s="215"/>
      <c r="C71" s="7" t="s">
        <v>30</v>
      </c>
      <c r="D71" s="131"/>
      <c r="E71" s="16"/>
    </row>
    <row r="72" spans="1:7">
      <c r="A72" s="225"/>
      <c r="B72" s="216"/>
      <c r="C72" s="8" t="s">
        <v>72</v>
      </c>
      <c r="D72" s="131"/>
      <c r="E72" s="16"/>
    </row>
    <row r="73" spans="1:7">
      <c r="A73" s="209">
        <v>1148</v>
      </c>
      <c r="B73" s="210"/>
      <c r="C73" s="64" t="s">
        <v>25</v>
      </c>
      <c r="D73" s="175">
        <f>D79</f>
        <v>-8103.4</v>
      </c>
      <c r="E73" s="16"/>
    </row>
    <row r="74" spans="1:7">
      <c r="A74" s="209"/>
      <c r="B74" s="211"/>
      <c r="C74" s="65" t="s">
        <v>73</v>
      </c>
      <c r="D74" s="134"/>
      <c r="E74" s="16"/>
    </row>
    <row r="75" spans="1:7">
      <c r="A75" s="209"/>
      <c r="B75" s="211"/>
      <c r="C75" s="31" t="s">
        <v>26</v>
      </c>
      <c r="D75" s="135"/>
      <c r="E75" s="16"/>
    </row>
    <row r="76" spans="1:7" ht="69">
      <c r="A76" s="209"/>
      <c r="B76" s="211"/>
      <c r="C76" s="66" t="s">
        <v>74</v>
      </c>
      <c r="D76" s="135"/>
      <c r="E76" s="16"/>
    </row>
    <row r="77" spans="1:7">
      <c r="A77" s="209"/>
      <c r="B77" s="211"/>
      <c r="C77" s="31" t="s">
        <v>27</v>
      </c>
      <c r="D77" s="135"/>
      <c r="E77" s="16"/>
    </row>
    <row r="78" spans="1:7" ht="51.75">
      <c r="A78" s="209"/>
      <c r="B78" s="212"/>
      <c r="C78" s="67" t="s">
        <v>75</v>
      </c>
      <c r="D78" s="135"/>
      <c r="E78" s="16"/>
    </row>
    <row r="79" spans="1:7">
      <c r="A79" s="209"/>
      <c r="B79" s="210">
        <v>11007</v>
      </c>
      <c r="C79" s="31" t="s">
        <v>28</v>
      </c>
      <c r="D79" s="176">
        <f>'Havelvas 2'!G157</f>
        <v>-8103.4</v>
      </c>
    </row>
    <row r="80" spans="1:7" ht="43.5" customHeight="1">
      <c r="A80" s="209"/>
      <c r="B80" s="211"/>
      <c r="C80" s="68" t="s">
        <v>76</v>
      </c>
      <c r="D80" s="134"/>
    </row>
    <row r="81" spans="1:5">
      <c r="A81" s="209"/>
      <c r="B81" s="211"/>
      <c r="C81" s="31" t="s">
        <v>29</v>
      </c>
      <c r="D81" s="135"/>
    </row>
    <row r="82" spans="1:5" ht="34.5">
      <c r="A82" s="209"/>
      <c r="B82" s="211"/>
      <c r="C82" s="66" t="s">
        <v>77</v>
      </c>
      <c r="D82" s="135"/>
    </row>
    <row r="83" spans="1:5">
      <c r="A83" s="209"/>
      <c r="B83" s="211"/>
      <c r="C83" s="31" t="s">
        <v>30</v>
      </c>
      <c r="D83" s="135"/>
    </row>
    <row r="84" spans="1:5">
      <c r="A84" s="209"/>
      <c r="B84" s="212"/>
      <c r="C84" s="66" t="s">
        <v>63</v>
      </c>
      <c r="D84" s="135"/>
    </row>
    <row r="85" spans="1:5">
      <c r="A85" s="209">
        <v>1163</v>
      </c>
      <c r="B85" s="210"/>
      <c r="C85" s="64" t="s">
        <v>25</v>
      </c>
      <c r="D85" s="175">
        <f>D91+D97+D103</f>
        <v>-20394.2</v>
      </c>
      <c r="E85" s="16"/>
    </row>
    <row r="86" spans="1:5">
      <c r="A86" s="209"/>
      <c r="B86" s="211"/>
      <c r="C86" s="65" t="s">
        <v>78</v>
      </c>
      <c r="D86" s="134"/>
      <c r="E86" s="16"/>
    </row>
    <row r="87" spans="1:5">
      <c r="A87" s="209"/>
      <c r="B87" s="211"/>
      <c r="C87" s="31" t="s">
        <v>26</v>
      </c>
      <c r="D87" s="135"/>
      <c r="E87" s="16"/>
    </row>
    <row r="88" spans="1:5" ht="51.75">
      <c r="A88" s="209"/>
      <c r="B88" s="211"/>
      <c r="C88" s="66" t="s">
        <v>79</v>
      </c>
      <c r="D88" s="135"/>
      <c r="E88" s="16"/>
    </row>
    <row r="89" spans="1:5">
      <c r="A89" s="209"/>
      <c r="B89" s="211"/>
      <c r="C89" s="31" t="s">
        <v>27</v>
      </c>
      <c r="D89" s="135"/>
      <c r="E89" s="16"/>
    </row>
    <row r="90" spans="1:5" ht="34.5">
      <c r="A90" s="209"/>
      <c r="B90" s="212"/>
      <c r="C90" s="67" t="s">
        <v>80</v>
      </c>
      <c r="D90" s="135"/>
      <c r="E90" s="16"/>
    </row>
    <row r="91" spans="1:5">
      <c r="A91" s="209"/>
      <c r="B91" s="210">
        <v>11018</v>
      </c>
      <c r="C91" s="31" t="s">
        <v>28</v>
      </c>
      <c r="D91" s="176">
        <f>'Havelvas 2'!G120</f>
        <v>-4040.2</v>
      </c>
      <c r="E91" s="16"/>
    </row>
    <row r="92" spans="1:5" ht="34.5">
      <c r="A92" s="209"/>
      <c r="B92" s="211"/>
      <c r="C92" s="68" t="s">
        <v>81</v>
      </c>
      <c r="D92" s="135"/>
      <c r="E92" s="16"/>
    </row>
    <row r="93" spans="1:5">
      <c r="A93" s="209"/>
      <c r="B93" s="211"/>
      <c r="C93" s="74" t="s">
        <v>29</v>
      </c>
      <c r="D93" s="135"/>
      <c r="E93" s="16"/>
    </row>
    <row r="94" spans="1:5" ht="51.75">
      <c r="A94" s="209"/>
      <c r="B94" s="211"/>
      <c r="C94" s="67" t="s">
        <v>82</v>
      </c>
      <c r="D94" s="135"/>
      <c r="E94" s="16"/>
    </row>
    <row r="95" spans="1:5">
      <c r="A95" s="209"/>
      <c r="B95" s="211"/>
      <c r="C95" s="31" t="s">
        <v>30</v>
      </c>
      <c r="D95" s="135"/>
      <c r="E95" s="16"/>
    </row>
    <row r="96" spans="1:5">
      <c r="A96" s="209"/>
      <c r="B96" s="212"/>
      <c r="C96" s="67" t="s">
        <v>63</v>
      </c>
      <c r="D96" s="135"/>
      <c r="E96" s="16"/>
    </row>
    <row r="97" spans="1:6">
      <c r="A97" s="209"/>
      <c r="B97" s="210">
        <v>11019</v>
      </c>
      <c r="C97" s="74" t="s">
        <v>28</v>
      </c>
      <c r="D97" s="176">
        <f>'Havelvas 2'!G129</f>
        <v>-2034</v>
      </c>
      <c r="E97" s="16"/>
    </row>
    <row r="98" spans="1:6" ht="34.5">
      <c r="A98" s="209"/>
      <c r="B98" s="211"/>
      <c r="C98" s="75" t="s">
        <v>83</v>
      </c>
      <c r="D98" s="135"/>
      <c r="E98" s="16"/>
      <c r="F98" s="77"/>
    </row>
    <row r="99" spans="1:6">
      <c r="A99" s="209"/>
      <c r="B99" s="211"/>
      <c r="C99" s="74" t="s">
        <v>29</v>
      </c>
      <c r="D99" s="135"/>
      <c r="E99" s="16"/>
    </row>
    <row r="100" spans="1:6" ht="51.75">
      <c r="A100" s="209"/>
      <c r="B100" s="211"/>
      <c r="C100" s="67" t="s">
        <v>84</v>
      </c>
      <c r="D100" s="135"/>
      <c r="E100" s="16"/>
    </row>
    <row r="101" spans="1:6">
      <c r="A101" s="209"/>
      <c r="B101" s="211"/>
      <c r="C101" s="74" t="s">
        <v>30</v>
      </c>
      <c r="D101" s="135"/>
      <c r="E101" s="16"/>
    </row>
    <row r="102" spans="1:6">
      <c r="A102" s="209"/>
      <c r="B102" s="212"/>
      <c r="C102" s="67" t="s">
        <v>63</v>
      </c>
      <c r="D102" s="135"/>
      <c r="E102" s="16"/>
    </row>
    <row r="103" spans="1:6">
      <c r="A103" s="209"/>
      <c r="B103" s="210">
        <v>11022</v>
      </c>
      <c r="C103" s="31" t="s">
        <v>28</v>
      </c>
      <c r="D103" s="176">
        <f>'Havelvas 2'!G138</f>
        <v>-14320</v>
      </c>
    </row>
    <row r="104" spans="1:6">
      <c r="A104" s="209"/>
      <c r="B104" s="211"/>
      <c r="C104" s="68" t="s">
        <v>85</v>
      </c>
      <c r="D104" s="134"/>
    </row>
    <row r="105" spans="1:6">
      <c r="A105" s="209"/>
      <c r="B105" s="211"/>
      <c r="C105" s="31" t="s">
        <v>29</v>
      </c>
      <c r="D105" s="135"/>
    </row>
    <row r="106" spans="1:6" ht="69">
      <c r="A106" s="209"/>
      <c r="B106" s="211"/>
      <c r="C106" s="66" t="s">
        <v>86</v>
      </c>
      <c r="D106" s="135"/>
    </row>
    <row r="107" spans="1:6">
      <c r="A107" s="209"/>
      <c r="B107" s="211"/>
      <c r="C107" s="31" t="s">
        <v>30</v>
      </c>
      <c r="D107" s="135"/>
    </row>
    <row r="108" spans="1:6">
      <c r="A108" s="209"/>
      <c r="B108" s="212"/>
      <c r="C108" s="66" t="s">
        <v>63</v>
      </c>
      <c r="D108" s="135"/>
    </row>
  </sheetData>
  <mergeCells count="23">
    <mergeCell ref="A73:A84"/>
    <mergeCell ref="B73:B78"/>
    <mergeCell ref="B79:B84"/>
    <mergeCell ref="B12:B17"/>
    <mergeCell ref="B67:B72"/>
    <mergeCell ref="A12:A72"/>
    <mergeCell ref="B55:B60"/>
    <mergeCell ref="B61:B66"/>
    <mergeCell ref="E3:F3"/>
    <mergeCell ref="B19:B24"/>
    <mergeCell ref="B25:B30"/>
    <mergeCell ref="B31:B36"/>
    <mergeCell ref="B49:B54"/>
    <mergeCell ref="B43:B48"/>
    <mergeCell ref="A5:D5"/>
    <mergeCell ref="B37:B42"/>
    <mergeCell ref="C7:C8"/>
    <mergeCell ref="A7:B7"/>
    <mergeCell ref="A85:A108"/>
    <mergeCell ref="B85:B90"/>
    <mergeCell ref="B103:B108"/>
    <mergeCell ref="B91:B96"/>
    <mergeCell ref="B97:B102"/>
  </mergeCells>
  <pageMargins left="0" right="0" top="0" bottom="0" header="0.3" footer="0.3"/>
  <pageSetup paperSize="9" scale="64" fitToHeight="0" orientation="portrait" r:id="rId1"/>
  <rowBreaks count="1" manualBreakCount="1">
    <brk id="66"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2"/>
  <sheetViews>
    <sheetView tabSelected="1" topLeftCell="A141" zoomScaleNormal="100" zoomScaleSheetLayoutView="100" workbookViewId="0">
      <selection activeCell="F171" sqref="F171"/>
    </sheetView>
  </sheetViews>
  <sheetFormatPr defaultColWidth="9.140625" defaultRowHeight="17.25"/>
  <cols>
    <col min="1" max="1" width="9.7109375" style="1" customWidth="1"/>
    <col min="2" max="3" width="8.140625" style="1" customWidth="1"/>
    <col min="4" max="4" width="11.5703125" style="1" customWidth="1"/>
    <col min="5" max="5" width="13.85546875" style="1" customWidth="1"/>
    <col min="6" max="6" width="76.5703125" style="1" customWidth="1"/>
    <col min="7" max="7" width="36.42578125" style="29" customWidth="1"/>
    <col min="8" max="8" width="7.5703125" style="1" customWidth="1"/>
    <col min="9" max="16384" width="9.140625" style="1"/>
  </cols>
  <sheetData>
    <row r="1" spans="1:8" ht="37.5" customHeight="1">
      <c r="G1" s="153" t="s">
        <v>252</v>
      </c>
      <c r="H1" s="44"/>
    </row>
    <row r="2" spans="1:8" ht="17.45" customHeight="1">
      <c r="G2" s="29" t="s">
        <v>49</v>
      </c>
    </row>
    <row r="3" spans="1:8" ht="17.45" customHeight="1">
      <c r="G3" s="29" t="s">
        <v>9</v>
      </c>
    </row>
    <row r="4" spans="1:8" ht="13.5" customHeight="1"/>
    <row r="5" spans="1:8" ht="52.5" customHeight="1">
      <c r="A5" s="234" t="s">
        <v>64</v>
      </c>
      <c r="B5" s="234"/>
      <c r="C5" s="234"/>
      <c r="D5" s="234"/>
      <c r="E5" s="234"/>
      <c r="F5" s="234"/>
      <c r="G5" s="234"/>
    </row>
    <row r="8" spans="1:8">
      <c r="G8" s="166" t="s">
        <v>104</v>
      </c>
    </row>
    <row r="9" spans="1:8" s="2" customFormat="1" ht="105.6" customHeight="1">
      <c r="A9" s="235" t="s">
        <v>23</v>
      </c>
      <c r="B9" s="235"/>
      <c r="C9" s="235"/>
      <c r="D9" s="235" t="s">
        <v>13</v>
      </c>
      <c r="E9" s="235"/>
      <c r="F9" s="235" t="s">
        <v>18</v>
      </c>
      <c r="G9" s="32" t="s">
        <v>56</v>
      </c>
    </row>
    <row r="10" spans="1:8" s="2" customFormat="1" ht="34.5">
      <c r="A10" s="32" t="s">
        <v>43</v>
      </c>
      <c r="B10" s="32" t="s">
        <v>44</v>
      </c>
      <c r="C10" s="32" t="s">
        <v>24</v>
      </c>
      <c r="D10" s="32" t="s">
        <v>16</v>
      </c>
      <c r="E10" s="32" t="s">
        <v>36</v>
      </c>
      <c r="F10" s="235"/>
      <c r="G10" s="32" t="s">
        <v>15</v>
      </c>
    </row>
    <row r="11" spans="1:8" s="2" customFormat="1">
      <c r="A11" s="226" t="s">
        <v>40</v>
      </c>
      <c r="B11" s="226" t="s">
        <v>39</v>
      </c>
      <c r="C11" s="226" t="s">
        <v>39</v>
      </c>
      <c r="D11" s="32"/>
      <c r="E11" s="32"/>
      <c r="F11" s="61" t="s">
        <v>22</v>
      </c>
      <c r="G11" s="46">
        <f>G13</f>
        <v>-1.000000005660695E-3</v>
      </c>
    </row>
    <row r="12" spans="1:8" s="2" customFormat="1">
      <c r="A12" s="226"/>
      <c r="B12" s="226"/>
      <c r="C12" s="226"/>
      <c r="D12" s="32"/>
      <c r="E12" s="32"/>
      <c r="F12" s="5" t="s">
        <v>31</v>
      </c>
      <c r="G12" s="167"/>
    </row>
    <row r="13" spans="1:8" s="2" customFormat="1" ht="34.5">
      <c r="A13" s="226"/>
      <c r="B13" s="226"/>
      <c r="C13" s="226"/>
      <c r="D13" s="32"/>
      <c r="E13" s="32"/>
      <c r="F13" s="61" t="s">
        <v>38</v>
      </c>
      <c r="G13" s="46">
        <f>G14+G147</f>
        <v>-1.000000005660695E-3</v>
      </c>
    </row>
    <row r="14" spans="1:8" s="2" customFormat="1">
      <c r="A14" s="226"/>
      <c r="B14" s="226"/>
      <c r="C14" s="226"/>
      <c r="D14" s="32"/>
      <c r="E14" s="32"/>
      <c r="F14" s="38" t="s">
        <v>45</v>
      </c>
      <c r="G14" s="46">
        <f t="shared" ref="G14" si="0">G16</f>
        <v>8103.398999999994</v>
      </c>
    </row>
    <row r="15" spans="1:8" s="2" customFormat="1">
      <c r="A15" s="230"/>
      <c r="B15" s="226"/>
      <c r="C15" s="226"/>
      <c r="D15" s="32"/>
      <c r="E15" s="32"/>
      <c r="F15" s="33" t="s">
        <v>19</v>
      </c>
      <c r="G15" s="167"/>
    </row>
    <row r="16" spans="1:8" s="2" customFormat="1">
      <c r="A16" s="230"/>
      <c r="B16" s="226"/>
      <c r="C16" s="226"/>
      <c r="D16" s="32"/>
      <c r="E16" s="32"/>
      <c r="F16" s="38" t="s">
        <v>46</v>
      </c>
      <c r="G16" s="52">
        <f>G18</f>
        <v>8103.398999999994</v>
      </c>
    </row>
    <row r="17" spans="1:9" s="2" customFormat="1">
      <c r="A17" s="230"/>
      <c r="B17" s="226"/>
      <c r="C17" s="226"/>
      <c r="D17" s="32"/>
      <c r="E17" s="32"/>
      <c r="F17" s="33" t="s">
        <v>19</v>
      </c>
      <c r="G17" s="167"/>
    </row>
    <row r="18" spans="1:9" s="2" customFormat="1">
      <c r="A18" s="230"/>
      <c r="B18" s="226"/>
      <c r="C18" s="226"/>
      <c r="D18" s="32"/>
      <c r="E18" s="32"/>
      <c r="F18" s="38" t="s">
        <v>46</v>
      </c>
      <c r="G18" s="46">
        <f>G22+G118</f>
        <v>8103.398999999994</v>
      </c>
    </row>
    <row r="19" spans="1:9" s="2" customFormat="1">
      <c r="A19" s="230"/>
      <c r="B19" s="226"/>
      <c r="C19" s="231"/>
      <c r="D19" s="32"/>
      <c r="E19" s="32"/>
      <c r="F19" s="33" t="s">
        <v>19</v>
      </c>
      <c r="G19" s="167"/>
    </row>
    <row r="20" spans="1:9" s="2" customFormat="1">
      <c r="A20" s="230"/>
      <c r="B20" s="226"/>
      <c r="C20" s="231"/>
      <c r="D20" s="32"/>
      <c r="E20" s="70"/>
      <c r="F20" s="39" t="s">
        <v>32</v>
      </c>
      <c r="G20" s="46">
        <f>G22+G118</f>
        <v>8103.398999999994</v>
      </c>
    </row>
    <row r="21" spans="1:9" s="2" customFormat="1">
      <c r="A21" s="230"/>
      <c r="B21" s="226"/>
      <c r="C21" s="231"/>
      <c r="D21" s="32"/>
      <c r="E21" s="32"/>
      <c r="F21" s="40" t="s">
        <v>19</v>
      </c>
      <c r="G21" s="167"/>
    </row>
    <row r="22" spans="1:9" s="4" customFormat="1" ht="17.45" customHeight="1">
      <c r="A22" s="230"/>
      <c r="B22" s="226"/>
      <c r="C22" s="231"/>
      <c r="D22" s="232">
        <v>1041</v>
      </c>
      <c r="E22" s="233" t="s">
        <v>51</v>
      </c>
      <c r="F22" s="233"/>
      <c r="G22" s="47">
        <f>G24+G33+G42+G51+G60+G69+G84+G97+G109</f>
        <v>28497.598999999995</v>
      </c>
      <c r="H22" s="3"/>
      <c r="I22" s="3"/>
    </row>
    <row r="23" spans="1:9" s="4" customFormat="1" ht="16.899999999999999" customHeight="1">
      <c r="A23" s="230"/>
      <c r="B23" s="226"/>
      <c r="C23" s="231"/>
      <c r="D23" s="232"/>
      <c r="E23" s="6"/>
      <c r="F23" s="33" t="s">
        <v>19</v>
      </c>
      <c r="G23" s="168"/>
      <c r="H23" s="3"/>
      <c r="I23" s="3"/>
    </row>
    <row r="24" spans="1:9" s="4" customFormat="1" ht="87" customHeight="1">
      <c r="A24" s="230"/>
      <c r="B24" s="226"/>
      <c r="C24" s="231"/>
      <c r="D24" s="232"/>
      <c r="E24" s="6">
        <v>12003</v>
      </c>
      <c r="F24" s="50" t="s">
        <v>66</v>
      </c>
      <c r="G24" s="169">
        <f>G26</f>
        <v>112426.1</v>
      </c>
      <c r="H24" s="3"/>
      <c r="I24" s="3"/>
    </row>
    <row r="25" spans="1:9" s="4" customFormat="1" ht="16.899999999999999" customHeight="1">
      <c r="A25" s="230"/>
      <c r="B25" s="226"/>
      <c r="C25" s="231"/>
      <c r="D25" s="232"/>
      <c r="E25" s="228"/>
      <c r="F25" s="5" t="s">
        <v>37</v>
      </c>
      <c r="G25" s="170"/>
      <c r="H25" s="3"/>
      <c r="I25" s="3"/>
    </row>
    <row r="26" spans="1:9" s="4" customFormat="1">
      <c r="A26" s="230"/>
      <c r="B26" s="226"/>
      <c r="C26" s="231"/>
      <c r="D26" s="232"/>
      <c r="E26" s="228"/>
      <c r="F26" s="5" t="s">
        <v>32</v>
      </c>
      <c r="G26" s="170">
        <f>G28</f>
        <v>112426.1</v>
      </c>
      <c r="H26" s="3"/>
      <c r="I26" s="3"/>
    </row>
    <row r="27" spans="1:9" s="4" customFormat="1" ht="51.75">
      <c r="A27" s="230"/>
      <c r="B27" s="226"/>
      <c r="C27" s="231"/>
      <c r="D27" s="232"/>
      <c r="E27" s="228"/>
      <c r="F27" s="5" t="s">
        <v>33</v>
      </c>
      <c r="G27" s="170"/>
      <c r="H27" s="3"/>
      <c r="I27" s="3"/>
    </row>
    <row r="28" spans="1:9" s="4" customFormat="1">
      <c r="A28" s="230"/>
      <c r="B28" s="226"/>
      <c r="C28" s="231"/>
      <c r="D28" s="232"/>
      <c r="E28" s="228"/>
      <c r="F28" s="62" t="s">
        <v>20</v>
      </c>
      <c r="G28" s="170">
        <f>G29</f>
        <v>112426.1</v>
      </c>
      <c r="H28" s="3"/>
      <c r="I28" s="3"/>
    </row>
    <row r="29" spans="1:9" s="4" customFormat="1">
      <c r="A29" s="230"/>
      <c r="B29" s="226"/>
      <c r="C29" s="231"/>
      <c r="D29" s="232"/>
      <c r="E29" s="228"/>
      <c r="F29" s="5" t="s">
        <v>21</v>
      </c>
      <c r="G29" s="170">
        <f>G30</f>
        <v>112426.1</v>
      </c>
      <c r="H29" s="3"/>
      <c r="I29" s="3"/>
    </row>
    <row r="30" spans="1:9" s="4" customFormat="1">
      <c r="A30" s="230"/>
      <c r="B30" s="226"/>
      <c r="C30" s="231"/>
      <c r="D30" s="232"/>
      <c r="E30" s="228"/>
      <c r="F30" s="5" t="s">
        <v>57</v>
      </c>
      <c r="G30" s="170">
        <f>G31</f>
        <v>112426.1</v>
      </c>
      <c r="H30" s="3"/>
      <c r="I30" s="3"/>
    </row>
    <row r="31" spans="1:9" s="4" customFormat="1" ht="34.5">
      <c r="A31" s="230"/>
      <c r="B31" s="226"/>
      <c r="C31" s="231"/>
      <c r="D31" s="232"/>
      <c r="E31" s="228"/>
      <c r="F31" s="5" t="s">
        <v>58</v>
      </c>
      <c r="G31" s="170">
        <f>G32</f>
        <v>112426.1</v>
      </c>
      <c r="H31" s="3"/>
      <c r="I31" s="3"/>
    </row>
    <row r="32" spans="1:9" s="4" customFormat="1">
      <c r="A32" s="230"/>
      <c r="B32" s="226"/>
      <c r="C32" s="231"/>
      <c r="D32" s="232"/>
      <c r="E32" s="228"/>
      <c r="F32" s="5" t="s">
        <v>59</v>
      </c>
      <c r="G32" s="170">
        <v>112426.1</v>
      </c>
      <c r="H32" s="3"/>
      <c r="I32" s="3"/>
    </row>
    <row r="33" spans="1:9" s="4" customFormat="1">
      <c r="A33" s="230"/>
      <c r="B33" s="226"/>
      <c r="C33" s="231"/>
      <c r="D33" s="232"/>
      <c r="E33" s="6">
        <v>11003</v>
      </c>
      <c r="F33" s="58" t="s">
        <v>68</v>
      </c>
      <c r="G33" s="169">
        <f>G35</f>
        <v>-15218.38</v>
      </c>
      <c r="H33" s="3"/>
      <c r="I33" s="3"/>
    </row>
    <row r="34" spans="1:9" s="4" customFormat="1">
      <c r="A34" s="230"/>
      <c r="B34" s="226"/>
      <c r="C34" s="231"/>
      <c r="D34" s="232"/>
      <c r="E34" s="228"/>
      <c r="F34" s="5" t="s">
        <v>37</v>
      </c>
      <c r="G34" s="170"/>
      <c r="H34" s="3"/>
      <c r="I34" s="3"/>
    </row>
    <row r="35" spans="1:9" s="4" customFormat="1">
      <c r="A35" s="230"/>
      <c r="B35" s="226"/>
      <c r="C35" s="231"/>
      <c r="D35" s="232"/>
      <c r="E35" s="228"/>
      <c r="F35" s="33" t="s">
        <v>32</v>
      </c>
      <c r="G35" s="170">
        <f>G37</f>
        <v>-15218.38</v>
      </c>
      <c r="H35" s="3"/>
      <c r="I35" s="3"/>
    </row>
    <row r="36" spans="1:9" s="4" customFormat="1" ht="51.75">
      <c r="A36" s="230"/>
      <c r="B36" s="226"/>
      <c r="C36" s="231"/>
      <c r="D36" s="232"/>
      <c r="E36" s="228"/>
      <c r="F36" s="33" t="s">
        <v>33</v>
      </c>
      <c r="G36" s="170"/>
      <c r="H36" s="3"/>
      <c r="I36" s="3"/>
    </row>
    <row r="37" spans="1:9" s="4" customFormat="1">
      <c r="A37" s="230"/>
      <c r="B37" s="226"/>
      <c r="C37" s="231"/>
      <c r="D37" s="232"/>
      <c r="E37" s="228"/>
      <c r="F37" s="62" t="s">
        <v>20</v>
      </c>
      <c r="G37" s="170">
        <f>G38</f>
        <v>-15218.38</v>
      </c>
      <c r="H37" s="3"/>
      <c r="I37" s="3"/>
    </row>
    <row r="38" spans="1:9" s="4" customFormat="1">
      <c r="A38" s="230"/>
      <c r="B38" s="226"/>
      <c r="C38" s="231"/>
      <c r="D38" s="232"/>
      <c r="E38" s="228"/>
      <c r="F38" s="5" t="s">
        <v>21</v>
      </c>
      <c r="G38" s="170">
        <f>G39</f>
        <v>-15218.38</v>
      </c>
      <c r="H38" s="3"/>
      <c r="I38" s="3"/>
    </row>
    <row r="39" spans="1:9" s="4" customFormat="1">
      <c r="A39" s="230"/>
      <c r="B39" s="226"/>
      <c r="C39" s="231"/>
      <c r="D39" s="232"/>
      <c r="E39" s="228"/>
      <c r="F39" s="5" t="s">
        <v>87</v>
      </c>
      <c r="G39" s="170">
        <f>G40</f>
        <v>-15218.38</v>
      </c>
      <c r="H39" s="3"/>
      <c r="I39" s="3"/>
    </row>
    <row r="40" spans="1:9" s="4" customFormat="1" ht="34.5">
      <c r="A40" s="230"/>
      <c r="B40" s="226"/>
      <c r="C40" s="231"/>
      <c r="D40" s="232"/>
      <c r="E40" s="228"/>
      <c r="F40" s="33" t="s">
        <v>88</v>
      </c>
      <c r="G40" s="170">
        <f>G41</f>
        <v>-15218.38</v>
      </c>
      <c r="H40" s="3"/>
      <c r="I40" s="3"/>
    </row>
    <row r="41" spans="1:9" s="4" customFormat="1">
      <c r="A41" s="230"/>
      <c r="B41" s="226"/>
      <c r="C41" s="231"/>
      <c r="D41" s="232"/>
      <c r="E41" s="228"/>
      <c r="F41" s="33" t="s">
        <v>89</v>
      </c>
      <c r="G41" s="171">
        <v>-15218.38</v>
      </c>
      <c r="H41" s="3"/>
      <c r="I41" s="3"/>
    </row>
    <row r="42" spans="1:9" s="4" customFormat="1" ht="34.5">
      <c r="A42" s="230"/>
      <c r="B42" s="226"/>
      <c r="C42" s="231"/>
      <c r="D42" s="232"/>
      <c r="E42" s="6">
        <v>11005</v>
      </c>
      <c r="F42" s="38" t="s">
        <v>67</v>
      </c>
      <c r="G42" s="169">
        <f>G44</f>
        <v>-3133.8</v>
      </c>
      <c r="H42" s="3"/>
      <c r="I42" s="3"/>
    </row>
    <row r="43" spans="1:9" s="4" customFormat="1">
      <c r="A43" s="230"/>
      <c r="B43" s="226"/>
      <c r="C43" s="231"/>
      <c r="D43" s="232"/>
      <c r="E43" s="228"/>
      <c r="F43" s="33" t="s">
        <v>37</v>
      </c>
      <c r="G43" s="170"/>
      <c r="H43" s="3"/>
      <c r="I43" s="3"/>
    </row>
    <row r="44" spans="1:9" s="4" customFormat="1">
      <c r="A44" s="230"/>
      <c r="B44" s="226"/>
      <c r="C44" s="231"/>
      <c r="D44" s="232"/>
      <c r="E44" s="228"/>
      <c r="F44" s="33" t="s">
        <v>32</v>
      </c>
      <c r="G44" s="170">
        <f>G46</f>
        <v>-3133.8</v>
      </c>
      <c r="H44" s="3"/>
      <c r="I44" s="3"/>
    </row>
    <row r="45" spans="1:9" s="4" customFormat="1" ht="51.75">
      <c r="A45" s="230"/>
      <c r="B45" s="226"/>
      <c r="C45" s="231"/>
      <c r="D45" s="232"/>
      <c r="E45" s="228"/>
      <c r="F45" s="33" t="s">
        <v>33</v>
      </c>
      <c r="G45" s="170"/>
      <c r="H45" s="3"/>
      <c r="I45" s="3"/>
    </row>
    <row r="46" spans="1:9" s="4" customFormat="1">
      <c r="A46" s="230"/>
      <c r="B46" s="226"/>
      <c r="C46" s="231"/>
      <c r="D46" s="232"/>
      <c r="E46" s="228"/>
      <c r="F46" s="62" t="s">
        <v>20</v>
      </c>
      <c r="G46" s="170">
        <f>G47</f>
        <v>-3133.8</v>
      </c>
      <c r="H46" s="3"/>
      <c r="I46" s="3"/>
    </row>
    <row r="47" spans="1:9" s="4" customFormat="1">
      <c r="A47" s="230"/>
      <c r="B47" s="226"/>
      <c r="C47" s="231"/>
      <c r="D47" s="232"/>
      <c r="E47" s="228"/>
      <c r="F47" s="33" t="s">
        <v>21</v>
      </c>
      <c r="G47" s="170">
        <f>G48</f>
        <v>-3133.8</v>
      </c>
      <c r="H47" s="3"/>
      <c r="I47" s="3"/>
    </row>
    <row r="48" spans="1:9" s="4" customFormat="1">
      <c r="A48" s="230"/>
      <c r="B48" s="226"/>
      <c r="C48" s="231"/>
      <c r="D48" s="232"/>
      <c r="E48" s="228"/>
      <c r="F48" s="33" t="s">
        <v>87</v>
      </c>
      <c r="G48" s="170">
        <f>G49</f>
        <v>-3133.8</v>
      </c>
      <c r="H48" s="3"/>
      <c r="I48" s="3"/>
    </row>
    <row r="49" spans="1:9" s="4" customFormat="1" ht="34.5">
      <c r="A49" s="230"/>
      <c r="B49" s="226"/>
      <c r="C49" s="231"/>
      <c r="D49" s="232"/>
      <c r="E49" s="228"/>
      <c r="F49" s="33" t="s">
        <v>88</v>
      </c>
      <c r="G49" s="170">
        <f>G50</f>
        <v>-3133.8</v>
      </c>
      <c r="H49" s="3"/>
      <c r="I49" s="3"/>
    </row>
    <row r="50" spans="1:9" s="4" customFormat="1">
      <c r="A50" s="230"/>
      <c r="B50" s="226"/>
      <c r="C50" s="231"/>
      <c r="D50" s="232"/>
      <c r="E50" s="228"/>
      <c r="F50" s="33" t="s">
        <v>89</v>
      </c>
      <c r="G50" s="170">
        <v>-3133.8</v>
      </c>
      <c r="H50" s="3"/>
      <c r="I50" s="3"/>
    </row>
    <row r="51" spans="1:9" s="4" customFormat="1" ht="34.5">
      <c r="A51" s="230"/>
      <c r="B51" s="226"/>
      <c r="C51" s="231"/>
      <c r="D51" s="232"/>
      <c r="E51" s="6">
        <v>11012</v>
      </c>
      <c r="F51" s="38" t="s">
        <v>187</v>
      </c>
      <c r="G51" s="170">
        <f>G53</f>
        <v>-1961.5</v>
      </c>
      <c r="H51" s="3"/>
      <c r="I51" s="3"/>
    </row>
    <row r="52" spans="1:9" s="4" customFormat="1">
      <c r="A52" s="230"/>
      <c r="B52" s="226"/>
      <c r="C52" s="231"/>
      <c r="D52" s="232"/>
      <c r="E52" s="228"/>
      <c r="F52" s="33" t="s">
        <v>37</v>
      </c>
      <c r="G52" s="170"/>
      <c r="H52" s="3"/>
      <c r="I52" s="3"/>
    </row>
    <row r="53" spans="1:9" s="4" customFormat="1">
      <c r="A53" s="230"/>
      <c r="B53" s="226"/>
      <c r="C53" s="231"/>
      <c r="D53" s="232"/>
      <c r="E53" s="228"/>
      <c r="F53" s="33" t="s">
        <v>32</v>
      </c>
      <c r="G53" s="170">
        <f>G55</f>
        <v>-1961.5</v>
      </c>
      <c r="H53" s="3"/>
      <c r="I53" s="3"/>
    </row>
    <row r="54" spans="1:9" s="4" customFormat="1" ht="34.5">
      <c r="A54" s="230"/>
      <c r="B54" s="226"/>
      <c r="C54" s="231"/>
      <c r="D54" s="232"/>
      <c r="E54" s="228"/>
      <c r="F54" s="33" t="s">
        <v>173</v>
      </c>
      <c r="G54" s="170"/>
      <c r="H54" s="3"/>
      <c r="I54" s="3"/>
    </row>
    <row r="55" spans="1:9" s="4" customFormat="1">
      <c r="A55" s="230"/>
      <c r="B55" s="226"/>
      <c r="C55" s="231"/>
      <c r="D55" s="232"/>
      <c r="E55" s="228"/>
      <c r="F55" s="129" t="s">
        <v>20</v>
      </c>
      <c r="G55" s="170">
        <f>G56</f>
        <v>-1961.5</v>
      </c>
      <c r="H55" s="3"/>
      <c r="I55" s="3"/>
    </row>
    <row r="56" spans="1:9" s="4" customFormat="1">
      <c r="A56" s="230"/>
      <c r="B56" s="226"/>
      <c r="C56" s="231"/>
      <c r="D56" s="232"/>
      <c r="E56" s="228"/>
      <c r="F56" s="33" t="s">
        <v>192</v>
      </c>
      <c r="G56" s="170">
        <f>G57</f>
        <v>-1961.5</v>
      </c>
      <c r="H56" s="3"/>
      <c r="I56" s="3"/>
    </row>
    <row r="57" spans="1:9" s="4" customFormat="1">
      <c r="A57" s="230"/>
      <c r="B57" s="226"/>
      <c r="C57" s="231"/>
      <c r="D57" s="232"/>
      <c r="E57" s="228"/>
      <c r="F57" s="33" t="s">
        <v>193</v>
      </c>
      <c r="G57" s="170">
        <f>G58</f>
        <v>-1961.5</v>
      </c>
      <c r="H57" s="3"/>
      <c r="I57" s="3"/>
    </row>
    <row r="58" spans="1:9" s="4" customFormat="1" ht="34.5">
      <c r="A58" s="230"/>
      <c r="B58" s="226"/>
      <c r="C58" s="231"/>
      <c r="D58" s="232"/>
      <c r="E58" s="228"/>
      <c r="F58" s="33" t="s">
        <v>88</v>
      </c>
      <c r="G58" s="170">
        <f>G59</f>
        <v>-1961.5</v>
      </c>
      <c r="H58" s="3"/>
      <c r="I58" s="3"/>
    </row>
    <row r="59" spans="1:9" s="4" customFormat="1">
      <c r="A59" s="230"/>
      <c r="B59" s="226"/>
      <c r="C59" s="231"/>
      <c r="D59" s="232"/>
      <c r="E59" s="228"/>
      <c r="F59" s="33" t="s">
        <v>89</v>
      </c>
      <c r="G59" s="170">
        <v>-1961.5</v>
      </c>
      <c r="H59" s="3"/>
      <c r="I59" s="3"/>
    </row>
    <row r="60" spans="1:9" s="4" customFormat="1" ht="86.25">
      <c r="A60" s="230"/>
      <c r="B60" s="226"/>
      <c r="C60" s="231"/>
      <c r="D60" s="232"/>
      <c r="E60" s="6">
        <v>11021</v>
      </c>
      <c r="F60" s="38" t="s">
        <v>170</v>
      </c>
      <c r="G60" s="169">
        <f>G62</f>
        <v>-21671.3</v>
      </c>
      <c r="H60" s="3"/>
      <c r="I60" s="3"/>
    </row>
    <row r="61" spans="1:9" s="4" customFormat="1">
      <c r="A61" s="230"/>
      <c r="B61" s="226"/>
      <c r="C61" s="231"/>
      <c r="D61" s="232"/>
      <c r="E61" s="6"/>
      <c r="F61" s="33" t="s">
        <v>37</v>
      </c>
      <c r="G61" s="170"/>
      <c r="H61" s="3"/>
      <c r="I61" s="3"/>
    </row>
    <row r="62" spans="1:9" s="4" customFormat="1">
      <c r="A62" s="230"/>
      <c r="B62" s="226"/>
      <c r="C62" s="231"/>
      <c r="D62" s="232"/>
      <c r="E62" s="228"/>
      <c r="F62" s="33" t="s">
        <v>32</v>
      </c>
      <c r="G62" s="170">
        <f>G64</f>
        <v>-21671.3</v>
      </c>
      <c r="H62" s="3"/>
      <c r="I62" s="3"/>
    </row>
    <row r="63" spans="1:9" s="4" customFormat="1" ht="34.5">
      <c r="A63" s="230"/>
      <c r="B63" s="226"/>
      <c r="C63" s="231"/>
      <c r="D63" s="232"/>
      <c r="E63" s="228"/>
      <c r="F63" s="33" t="s">
        <v>173</v>
      </c>
      <c r="G63" s="170"/>
      <c r="H63" s="3"/>
      <c r="I63" s="3"/>
    </row>
    <row r="64" spans="1:9" s="4" customFormat="1">
      <c r="A64" s="230"/>
      <c r="B64" s="226"/>
      <c r="C64" s="231"/>
      <c r="D64" s="232"/>
      <c r="E64" s="228"/>
      <c r="F64" s="129" t="s">
        <v>174</v>
      </c>
      <c r="G64" s="170">
        <f>G66</f>
        <v>-21671.3</v>
      </c>
      <c r="H64" s="3"/>
      <c r="I64" s="3"/>
    </row>
    <row r="65" spans="1:9" s="4" customFormat="1">
      <c r="A65" s="230"/>
      <c r="B65" s="226"/>
      <c r="C65" s="231"/>
      <c r="D65" s="232"/>
      <c r="E65" s="228"/>
      <c r="F65" s="33" t="s">
        <v>21</v>
      </c>
      <c r="G65" s="170">
        <f>G66</f>
        <v>-21671.3</v>
      </c>
      <c r="H65" s="3"/>
      <c r="I65" s="3"/>
    </row>
    <row r="66" spans="1:9" s="4" customFormat="1">
      <c r="A66" s="230"/>
      <c r="B66" s="226"/>
      <c r="C66" s="231"/>
      <c r="D66" s="232"/>
      <c r="E66" s="228"/>
      <c r="F66" s="33" t="s">
        <v>91</v>
      </c>
      <c r="G66" s="170">
        <f>G67</f>
        <v>-21671.3</v>
      </c>
      <c r="H66" s="3"/>
      <c r="I66" s="3"/>
    </row>
    <row r="67" spans="1:9" s="4" customFormat="1">
      <c r="A67" s="230"/>
      <c r="B67" s="226"/>
      <c r="C67" s="231"/>
      <c r="D67" s="232"/>
      <c r="E67" s="228"/>
      <c r="F67" s="33" t="s">
        <v>175</v>
      </c>
      <c r="G67" s="170">
        <f>G68</f>
        <v>-21671.3</v>
      </c>
      <c r="H67" s="3"/>
      <c r="I67" s="3"/>
    </row>
    <row r="68" spans="1:9" s="4" customFormat="1">
      <c r="A68" s="230"/>
      <c r="B68" s="226"/>
      <c r="C68" s="231"/>
      <c r="D68" s="232"/>
      <c r="E68" s="228"/>
      <c r="F68" s="33" t="s">
        <v>176</v>
      </c>
      <c r="G68" s="170">
        <v>-21671.3</v>
      </c>
      <c r="H68" s="3"/>
      <c r="I68" s="3"/>
    </row>
    <row r="69" spans="1:9" s="4" customFormat="1" ht="34.5">
      <c r="A69" s="230"/>
      <c r="B69" s="226"/>
      <c r="C69" s="231"/>
      <c r="D69" s="232"/>
      <c r="E69" s="6">
        <v>11022</v>
      </c>
      <c r="F69" s="58" t="s">
        <v>70</v>
      </c>
      <c r="G69" s="172">
        <f>G71</f>
        <v>-8929.491</v>
      </c>
      <c r="H69" s="3"/>
      <c r="I69" s="3"/>
    </row>
    <row r="70" spans="1:9" s="4" customFormat="1">
      <c r="A70" s="230"/>
      <c r="B70" s="226"/>
      <c r="C70" s="231"/>
      <c r="D70" s="232"/>
      <c r="E70" s="228"/>
      <c r="F70" s="33" t="s">
        <v>37</v>
      </c>
      <c r="G70" s="171"/>
      <c r="H70" s="3"/>
      <c r="I70" s="3"/>
    </row>
    <row r="71" spans="1:9" s="4" customFormat="1">
      <c r="A71" s="230"/>
      <c r="B71" s="226"/>
      <c r="C71" s="231"/>
      <c r="D71" s="232"/>
      <c r="E71" s="228"/>
      <c r="F71" s="33" t="s">
        <v>32</v>
      </c>
      <c r="G71" s="171">
        <f>G73</f>
        <v>-8929.491</v>
      </c>
      <c r="H71" s="3"/>
      <c r="I71" s="3"/>
    </row>
    <row r="72" spans="1:9" s="4" customFormat="1" ht="51.75">
      <c r="A72" s="230"/>
      <c r="B72" s="226"/>
      <c r="C72" s="231"/>
      <c r="D72" s="232"/>
      <c r="E72" s="228"/>
      <c r="F72" s="33" t="s">
        <v>33</v>
      </c>
      <c r="G72" s="171"/>
      <c r="H72" s="3"/>
      <c r="I72" s="3"/>
    </row>
    <row r="73" spans="1:9" s="4" customFormat="1">
      <c r="A73" s="230"/>
      <c r="B73" s="226"/>
      <c r="C73" s="231"/>
      <c r="D73" s="232"/>
      <c r="E73" s="228"/>
      <c r="F73" s="62" t="s">
        <v>20</v>
      </c>
      <c r="G73" s="171">
        <f>G74</f>
        <v>-8929.491</v>
      </c>
      <c r="H73" s="3"/>
      <c r="I73" s="3"/>
    </row>
    <row r="74" spans="1:9" s="4" customFormat="1">
      <c r="A74" s="230"/>
      <c r="B74" s="226"/>
      <c r="C74" s="231"/>
      <c r="D74" s="232"/>
      <c r="E74" s="228"/>
      <c r="F74" s="33" t="s">
        <v>21</v>
      </c>
      <c r="G74" s="171">
        <f>G75+G81</f>
        <v>-8929.491</v>
      </c>
      <c r="H74" s="3"/>
      <c r="I74" s="3"/>
    </row>
    <row r="75" spans="1:9" s="4" customFormat="1">
      <c r="A75" s="230"/>
      <c r="B75" s="226"/>
      <c r="C75" s="231"/>
      <c r="D75" s="232"/>
      <c r="E75" s="228"/>
      <c r="F75" s="33" t="s">
        <v>91</v>
      </c>
      <c r="G75" s="171">
        <f>G76+G78</f>
        <v>-46.491</v>
      </c>
      <c r="H75" s="3"/>
      <c r="I75" s="3"/>
    </row>
    <row r="76" spans="1:9" s="4" customFormat="1">
      <c r="A76" s="230"/>
      <c r="B76" s="226"/>
      <c r="C76" s="231"/>
      <c r="D76" s="232"/>
      <c r="E76" s="228"/>
      <c r="F76" s="33" t="s">
        <v>188</v>
      </c>
      <c r="G76" s="171">
        <f>G77</f>
        <v>-3.1</v>
      </c>
      <c r="H76" s="3"/>
      <c r="I76" s="3"/>
    </row>
    <row r="77" spans="1:9" s="4" customFormat="1">
      <c r="A77" s="230"/>
      <c r="B77" s="226"/>
      <c r="C77" s="231"/>
      <c r="D77" s="232"/>
      <c r="E77" s="228"/>
      <c r="F77" s="33" t="s">
        <v>189</v>
      </c>
      <c r="G77" s="171">
        <v>-3.1</v>
      </c>
      <c r="H77" s="3"/>
      <c r="I77" s="3"/>
    </row>
    <row r="78" spans="1:9" s="4" customFormat="1">
      <c r="A78" s="230"/>
      <c r="B78" s="226"/>
      <c r="C78" s="231"/>
      <c r="D78" s="232"/>
      <c r="E78" s="228"/>
      <c r="F78" s="33" t="s">
        <v>190</v>
      </c>
      <c r="G78" s="171">
        <f>G79+G80</f>
        <v>-43.390999999999998</v>
      </c>
      <c r="H78" s="3"/>
      <c r="I78" s="3"/>
    </row>
    <row r="79" spans="1:9" s="4" customFormat="1">
      <c r="A79" s="230"/>
      <c r="B79" s="226"/>
      <c r="C79" s="231"/>
      <c r="D79" s="232"/>
      <c r="E79" s="228"/>
      <c r="F79" s="33" t="s">
        <v>191</v>
      </c>
      <c r="G79" s="171">
        <v>-41.344999999999999</v>
      </c>
      <c r="H79" s="3"/>
      <c r="I79" s="3"/>
    </row>
    <row r="80" spans="1:9" s="4" customFormat="1">
      <c r="A80" s="230"/>
      <c r="B80" s="226"/>
      <c r="C80" s="231"/>
      <c r="D80" s="232"/>
      <c r="E80" s="228"/>
      <c r="F80" s="33" t="s">
        <v>176</v>
      </c>
      <c r="G80" s="171">
        <v>-2.0459999999999998</v>
      </c>
      <c r="H80" s="3"/>
      <c r="I80" s="3"/>
    </row>
    <row r="81" spans="1:9" s="4" customFormat="1">
      <c r="A81" s="230"/>
      <c r="B81" s="226"/>
      <c r="C81" s="231"/>
      <c r="D81" s="232"/>
      <c r="E81" s="228"/>
      <c r="F81" s="33" t="s">
        <v>87</v>
      </c>
      <c r="G81" s="171">
        <f>G82</f>
        <v>-8883</v>
      </c>
      <c r="H81" s="3"/>
      <c r="I81" s="3"/>
    </row>
    <row r="82" spans="1:9" s="4" customFormat="1" ht="34.5">
      <c r="A82" s="230"/>
      <c r="B82" s="226"/>
      <c r="C82" s="231"/>
      <c r="D82" s="232"/>
      <c r="E82" s="228"/>
      <c r="F82" s="33" t="s">
        <v>88</v>
      </c>
      <c r="G82" s="171">
        <f>G83</f>
        <v>-8883</v>
      </c>
      <c r="H82" s="3"/>
      <c r="I82" s="3"/>
    </row>
    <row r="83" spans="1:9" s="4" customFormat="1">
      <c r="A83" s="230"/>
      <c r="B83" s="226"/>
      <c r="C83" s="231"/>
      <c r="D83" s="232"/>
      <c r="E83" s="228"/>
      <c r="F83" s="33" t="s">
        <v>89</v>
      </c>
      <c r="G83" s="171">
        <v>-8883</v>
      </c>
      <c r="H83" s="3"/>
      <c r="I83" s="3"/>
    </row>
    <row r="84" spans="1:9" s="4" customFormat="1" ht="34.5">
      <c r="A84" s="230"/>
      <c r="B84" s="226"/>
      <c r="C84" s="231"/>
      <c r="D84" s="232"/>
      <c r="E84" s="6">
        <v>11036</v>
      </c>
      <c r="F84" s="50" t="s">
        <v>180</v>
      </c>
      <c r="G84" s="172">
        <f>G86</f>
        <v>-4251.13</v>
      </c>
      <c r="H84" s="3"/>
      <c r="I84" s="3"/>
    </row>
    <row r="85" spans="1:9" s="4" customFormat="1">
      <c r="A85" s="230"/>
      <c r="B85" s="226"/>
      <c r="C85" s="231"/>
      <c r="D85" s="232"/>
      <c r="E85" s="228"/>
      <c r="F85" s="33" t="s">
        <v>37</v>
      </c>
      <c r="G85" s="171"/>
      <c r="H85" s="3"/>
      <c r="I85" s="3"/>
    </row>
    <row r="86" spans="1:9" s="4" customFormat="1">
      <c r="A86" s="230"/>
      <c r="B86" s="226"/>
      <c r="C86" s="231"/>
      <c r="D86" s="232"/>
      <c r="E86" s="228"/>
      <c r="F86" s="33" t="s">
        <v>32</v>
      </c>
      <c r="G86" s="171">
        <f>G88</f>
        <v>-4251.13</v>
      </c>
      <c r="H86" s="3"/>
      <c r="I86" s="3"/>
    </row>
    <row r="87" spans="1:9" s="4" customFormat="1" ht="34.5">
      <c r="A87" s="230"/>
      <c r="B87" s="226"/>
      <c r="C87" s="231"/>
      <c r="D87" s="232"/>
      <c r="E87" s="228"/>
      <c r="F87" s="33" t="s">
        <v>173</v>
      </c>
      <c r="G87" s="171"/>
      <c r="H87" s="3"/>
      <c r="I87" s="3"/>
    </row>
    <row r="88" spans="1:9" s="4" customFormat="1">
      <c r="A88" s="230"/>
      <c r="B88" s="226"/>
      <c r="C88" s="231"/>
      <c r="D88" s="232"/>
      <c r="E88" s="228"/>
      <c r="F88" s="129" t="s">
        <v>20</v>
      </c>
      <c r="G88" s="171">
        <f>G89</f>
        <v>-4251.13</v>
      </c>
      <c r="H88" s="3"/>
      <c r="I88" s="3"/>
    </row>
    <row r="89" spans="1:9" s="4" customFormat="1">
      <c r="A89" s="230"/>
      <c r="B89" s="226"/>
      <c r="C89" s="231"/>
      <c r="D89" s="232"/>
      <c r="E89" s="228"/>
      <c r="F89" s="33" t="s">
        <v>192</v>
      </c>
      <c r="G89" s="171">
        <f>G90+G94</f>
        <v>-4251.13</v>
      </c>
      <c r="H89" s="3"/>
      <c r="I89" s="3"/>
    </row>
    <row r="90" spans="1:9" s="4" customFormat="1">
      <c r="A90" s="230"/>
      <c r="B90" s="226"/>
      <c r="C90" s="231"/>
      <c r="D90" s="232"/>
      <c r="E90" s="228"/>
      <c r="F90" s="33" t="s">
        <v>194</v>
      </c>
      <c r="G90" s="171">
        <f>G91</f>
        <v>-137.43</v>
      </c>
      <c r="H90" s="3"/>
      <c r="I90" s="3"/>
    </row>
    <row r="91" spans="1:9" s="4" customFormat="1">
      <c r="A91" s="230"/>
      <c r="B91" s="226"/>
      <c r="C91" s="231"/>
      <c r="D91" s="232"/>
      <c r="E91" s="228"/>
      <c r="F91" s="33" t="s">
        <v>190</v>
      </c>
      <c r="G91" s="171">
        <f>G92+G93</f>
        <v>-137.43</v>
      </c>
      <c r="H91" s="3"/>
      <c r="I91" s="3"/>
    </row>
    <row r="92" spans="1:9" s="4" customFormat="1">
      <c r="A92" s="230"/>
      <c r="B92" s="226"/>
      <c r="C92" s="231"/>
      <c r="D92" s="232"/>
      <c r="E92" s="228"/>
      <c r="F92" s="33" t="s">
        <v>191</v>
      </c>
      <c r="G92" s="171">
        <v>-131.97</v>
      </c>
      <c r="H92" s="3"/>
      <c r="I92" s="3"/>
    </row>
    <row r="93" spans="1:9" s="4" customFormat="1">
      <c r="A93" s="230"/>
      <c r="B93" s="226"/>
      <c r="C93" s="231"/>
      <c r="D93" s="232"/>
      <c r="E93" s="228"/>
      <c r="F93" s="33" t="s">
        <v>176</v>
      </c>
      <c r="G93" s="171">
        <v>-5.46</v>
      </c>
      <c r="H93" s="3"/>
      <c r="I93" s="3"/>
    </row>
    <row r="94" spans="1:9" s="4" customFormat="1">
      <c r="A94" s="230"/>
      <c r="B94" s="226"/>
      <c r="C94" s="231"/>
      <c r="D94" s="232"/>
      <c r="E94" s="228"/>
      <c r="F94" s="33" t="s">
        <v>193</v>
      </c>
      <c r="G94" s="171">
        <f>G96</f>
        <v>-4113.7</v>
      </c>
      <c r="H94" s="3"/>
      <c r="I94" s="3"/>
    </row>
    <row r="95" spans="1:9" s="4" customFormat="1" ht="34.5">
      <c r="A95" s="230"/>
      <c r="B95" s="226"/>
      <c r="C95" s="231"/>
      <c r="D95" s="232"/>
      <c r="E95" s="228"/>
      <c r="F95" s="33" t="s">
        <v>88</v>
      </c>
      <c r="G95" s="171">
        <f>G96</f>
        <v>-4113.7</v>
      </c>
      <c r="H95" s="3"/>
      <c r="I95" s="3"/>
    </row>
    <row r="96" spans="1:9" s="4" customFormat="1">
      <c r="A96" s="230"/>
      <c r="B96" s="226"/>
      <c r="C96" s="231"/>
      <c r="D96" s="232"/>
      <c r="E96" s="228"/>
      <c r="F96" s="40" t="s">
        <v>89</v>
      </c>
      <c r="G96" s="171">
        <v>-4113.7</v>
      </c>
      <c r="H96" s="3"/>
      <c r="I96" s="3"/>
    </row>
    <row r="97" spans="1:9" s="4" customFormat="1" ht="34.5">
      <c r="A97" s="230"/>
      <c r="B97" s="226"/>
      <c r="C97" s="231"/>
      <c r="D97" s="232"/>
      <c r="E97" s="6">
        <v>11037</v>
      </c>
      <c r="F97" s="50" t="s">
        <v>184</v>
      </c>
      <c r="G97" s="172">
        <f>G99</f>
        <v>-26982.100000000002</v>
      </c>
      <c r="H97" s="3"/>
      <c r="I97" s="3"/>
    </row>
    <row r="98" spans="1:9" s="4" customFormat="1">
      <c r="A98" s="230"/>
      <c r="B98" s="226"/>
      <c r="C98" s="231"/>
      <c r="D98" s="232"/>
      <c r="E98" s="228"/>
      <c r="F98" s="40" t="s">
        <v>37</v>
      </c>
      <c r="G98" s="171"/>
      <c r="H98" s="3"/>
      <c r="I98" s="3"/>
    </row>
    <row r="99" spans="1:9" s="4" customFormat="1">
      <c r="A99" s="230"/>
      <c r="B99" s="226"/>
      <c r="C99" s="231"/>
      <c r="D99" s="232"/>
      <c r="E99" s="228"/>
      <c r="F99" s="40" t="s">
        <v>32</v>
      </c>
      <c r="G99" s="171">
        <f>G101</f>
        <v>-26982.100000000002</v>
      </c>
      <c r="H99" s="3"/>
      <c r="I99" s="3"/>
    </row>
    <row r="100" spans="1:9" s="4" customFormat="1" ht="34.5">
      <c r="A100" s="230"/>
      <c r="B100" s="226"/>
      <c r="C100" s="231"/>
      <c r="D100" s="232"/>
      <c r="E100" s="228"/>
      <c r="F100" s="40" t="s">
        <v>173</v>
      </c>
      <c r="G100" s="171"/>
      <c r="H100" s="3"/>
      <c r="I100" s="3"/>
    </row>
    <row r="101" spans="1:9" s="4" customFormat="1">
      <c r="A101" s="230"/>
      <c r="B101" s="226"/>
      <c r="C101" s="231"/>
      <c r="D101" s="232"/>
      <c r="E101" s="228"/>
      <c r="F101" s="136" t="s">
        <v>20</v>
      </c>
      <c r="G101" s="171">
        <f>G102</f>
        <v>-26982.100000000002</v>
      </c>
      <c r="H101" s="3"/>
      <c r="I101" s="3"/>
    </row>
    <row r="102" spans="1:9" s="4" customFormat="1">
      <c r="A102" s="230"/>
      <c r="B102" s="226"/>
      <c r="C102" s="231"/>
      <c r="D102" s="232"/>
      <c r="E102" s="228"/>
      <c r="F102" s="40" t="s">
        <v>192</v>
      </c>
      <c r="G102" s="171">
        <f>G103+G106</f>
        <v>-26982.100000000002</v>
      </c>
      <c r="H102" s="3"/>
      <c r="I102" s="3"/>
    </row>
    <row r="103" spans="1:9" s="4" customFormat="1">
      <c r="A103" s="230"/>
      <c r="B103" s="226"/>
      <c r="C103" s="231"/>
      <c r="D103" s="232"/>
      <c r="E103" s="228"/>
      <c r="F103" s="40" t="s">
        <v>194</v>
      </c>
      <c r="G103" s="171">
        <f>G104</f>
        <v>-24314.9</v>
      </c>
      <c r="H103" s="3"/>
      <c r="I103" s="3"/>
    </row>
    <row r="104" spans="1:9" s="4" customFormat="1">
      <c r="A104" s="230"/>
      <c r="B104" s="226"/>
      <c r="C104" s="231"/>
      <c r="D104" s="232"/>
      <c r="E104" s="228"/>
      <c r="F104" s="40" t="s">
        <v>195</v>
      </c>
      <c r="G104" s="171">
        <f>G105</f>
        <v>-24314.9</v>
      </c>
      <c r="H104" s="3"/>
      <c r="I104" s="3"/>
    </row>
    <row r="105" spans="1:9" s="4" customFormat="1">
      <c r="A105" s="230"/>
      <c r="B105" s="226"/>
      <c r="C105" s="231"/>
      <c r="D105" s="232"/>
      <c r="E105" s="228"/>
      <c r="F105" s="40" t="s">
        <v>196</v>
      </c>
      <c r="G105" s="171">
        <v>-24314.9</v>
      </c>
      <c r="H105" s="3"/>
      <c r="I105" s="3"/>
    </row>
    <row r="106" spans="1:9" s="4" customFormat="1">
      <c r="A106" s="230"/>
      <c r="B106" s="226"/>
      <c r="C106" s="231"/>
      <c r="D106" s="232"/>
      <c r="E106" s="228"/>
      <c r="F106" s="40" t="s">
        <v>87</v>
      </c>
      <c r="G106" s="171">
        <f>G107</f>
        <v>-2667.2</v>
      </c>
      <c r="H106" s="3"/>
      <c r="I106" s="3"/>
    </row>
    <row r="107" spans="1:9" s="4" customFormat="1" ht="34.5">
      <c r="A107" s="230"/>
      <c r="B107" s="226"/>
      <c r="C107" s="231"/>
      <c r="D107" s="232"/>
      <c r="E107" s="228"/>
      <c r="F107" s="40" t="s">
        <v>88</v>
      </c>
      <c r="G107" s="171">
        <f>G108</f>
        <v>-2667.2</v>
      </c>
      <c r="H107" s="3"/>
      <c r="I107" s="3"/>
    </row>
    <row r="108" spans="1:9" s="4" customFormat="1">
      <c r="A108" s="230"/>
      <c r="B108" s="226"/>
      <c r="C108" s="231"/>
      <c r="D108" s="232"/>
      <c r="E108" s="228"/>
      <c r="F108" s="40" t="s">
        <v>89</v>
      </c>
      <c r="G108" s="173">
        <v>-2667.2</v>
      </c>
      <c r="H108" s="3"/>
      <c r="I108" s="3"/>
    </row>
    <row r="109" spans="1:9" s="4" customFormat="1" ht="69">
      <c r="A109" s="230"/>
      <c r="B109" s="226"/>
      <c r="C109" s="231"/>
      <c r="D109" s="232"/>
      <c r="E109" s="9">
        <v>12002</v>
      </c>
      <c r="F109" s="50" t="s">
        <v>71</v>
      </c>
      <c r="G109" s="47">
        <f t="shared" ref="G109" si="1">G111</f>
        <v>-1780.8</v>
      </c>
      <c r="H109" s="3"/>
      <c r="I109" s="3"/>
    </row>
    <row r="110" spans="1:9" s="4" customFormat="1">
      <c r="A110" s="230"/>
      <c r="B110" s="226"/>
      <c r="C110" s="231"/>
      <c r="D110" s="232"/>
      <c r="E110" s="161"/>
      <c r="F110" s="5" t="s">
        <v>37</v>
      </c>
      <c r="G110" s="167"/>
      <c r="H110" s="3"/>
      <c r="I110" s="3"/>
    </row>
    <row r="111" spans="1:9" s="4" customFormat="1">
      <c r="A111" s="230"/>
      <c r="B111" s="226"/>
      <c r="C111" s="231"/>
      <c r="D111" s="232"/>
      <c r="E111" s="161"/>
      <c r="F111" s="69" t="s">
        <v>32</v>
      </c>
      <c r="G111" s="48">
        <f t="shared" ref="G111" si="2">G113</f>
        <v>-1780.8</v>
      </c>
      <c r="H111" s="3"/>
      <c r="I111" s="3"/>
    </row>
    <row r="112" spans="1:9" s="4" customFormat="1" ht="51.75">
      <c r="A112" s="230"/>
      <c r="B112" s="226"/>
      <c r="C112" s="231"/>
      <c r="D112" s="232"/>
      <c r="E112" s="161"/>
      <c r="F112" s="5" t="s">
        <v>33</v>
      </c>
      <c r="G112" s="167"/>
      <c r="H112" s="3"/>
      <c r="I112" s="3"/>
    </row>
    <row r="113" spans="1:9" s="4" customFormat="1">
      <c r="A113" s="230"/>
      <c r="B113" s="226"/>
      <c r="C113" s="231"/>
      <c r="D113" s="232"/>
      <c r="E113" s="161"/>
      <c r="F113" s="62" t="s">
        <v>20</v>
      </c>
      <c r="G113" s="45">
        <f t="shared" ref="G113" si="3">G114</f>
        <v>-1780.8</v>
      </c>
      <c r="H113" s="3"/>
      <c r="I113" s="3"/>
    </row>
    <row r="114" spans="1:9" s="4" customFormat="1">
      <c r="A114" s="230"/>
      <c r="B114" s="226"/>
      <c r="C114" s="231"/>
      <c r="D114" s="232"/>
      <c r="E114" s="161"/>
      <c r="F114" s="5" t="s">
        <v>21</v>
      </c>
      <c r="G114" s="45">
        <f t="shared" ref="G114" si="4">+G115</f>
        <v>-1780.8</v>
      </c>
      <c r="H114" s="3"/>
      <c r="I114" s="3"/>
    </row>
    <row r="115" spans="1:9" s="4" customFormat="1">
      <c r="A115" s="230"/>
      <c r="B115" s="226"/>
      <c r="C115" s="231"/>
      <c r="D115" s="232"/>
      <c r="E115" s="161"/>
      <c r="F115" s="5" t="s">
        <v>57</v>
      </c>
      <c r="G115" s="45">
        <f t="shared" ref="G115" si="5">G116</f>
        <v>-1780.8</v>
      </c>
      <c r="H115" s="3"/>
      <c r="I115" s="3"/>
    </row>
    <row r="116" spans="1:9" s="4" customFormat="1" ht="34.5">
      <c r="A116" s="230"/>
      <c r="B116" s="226"/>
      <c r="C116" s="231"/>
      <c r="D116" s="232"/>
      <c r="E116" s="161"/>
      <c r="F116" s="5" t="s">
        <v>58</v>
      </c>
      <c r="G116" s="45">
        <f t="shared" ref="G116" si="6">+G117</f>
        <v>-1780.8</v>
      </c>
      <c r="H116" s="3"/>
      <c r="I116" s="3"/>
    </row>
    <row r="117" spans="1:9" s="4" customFormat="1">
      <c r="A117" s="230"/>
      <c r="B117" s="226"/>
      <c r="C117" s="231"/>
      <c r="D117" s="232"/>
      <c r="E117" s="161"/>
      <c r="F117" s="5" t="s">
        <v>59</v>
      </c>
      <c r="G117" s="162">
        <v>-1780.8</v>
      </c>
      <c r="H117" s="3"/>
      <c r="I117" s="3"/>
    </row>
    <row r="118" spans="1:9" s="4" customFormat="1">
      <c r="A118" s="230"/>
      <c r="B118" s="226"/>
      <c r="C118" s="231"/>
      <c r="D118" s="232">
        <v>1163</v>
      </c>
      <c r="E118" s="233" t="s">
        <v>78</v>
      </c>
      <c r="F118" s="233"/>
      <c r="G118" s="47">
        <f>G120+G129+G138</f>
        <v>-20394.2</v>
      </c>
      <c r="H118" s="3"/>
      <c r="I118" s="3"/>
    </row>
    <row r="119" spans="1:9" s="4" customFormat="1">
      <c r="A119" s="230"/>
      <c r="B119" s="226"/>
      <c r="C119" s="231"/>
      <c r="D119" s="232"/>
      <c r="E119" s="6"/>
      <c r="F119" s="33" t="s">
        <v>19</v>
      </c>
      <c r="G119" s="168"/>
      <c r="H119" s="3"/>
      <c r="I119" s="3"/>
    </row>
    <row r="120" spans="1:9" s="4" customFormat="1" ht="34.5">
      <c r="A120" s="230"/>
      <c r="B120" s="226"/>
      <c r="C120" s="231"/>
      <c r="D120" s="232"/>
      <c r="E120" s="6">
        <v>11018</v>
      </c>
      <c r="F120" s="50" t="s">
        <v>90</v>
      </c>
      <c r="G120" s="170">
        <f>G122</f>
        <v>-4040.2</v>
      </c>
      <c r="H120" s="3"/>
      <c r="I120" s="3"/>
    </row>
    <row r="121" spans="1:9" s="4" customFormat="1">
      <c r="A121" s="230"/>
      <c r="B121" s="226"/>
      <c r="C121" s="231"/>
      <c r="D121" s="232"/>
      <c r="E121" s="228"/>
      <c r="F121" s="5" t="s">
        <v>37</v>
      </c>
      <c r="G121" s="170"/>
      <c r="H121" s="3"/>
      <c r="I121" s="3"/>
    </row>
    <row r="122" spans="1:9" s="4" customFormat="1">
      <c r="A122" s="230"/>
      <c r="B122" s="226"/>
      <c r="C122" s="231"/>
      <c r="D122" s="232"/>
      <c r="E122" s="228"/>
      <c r="F122" s="5" t="s">
        <v>32</v>
      </c>
      <c r="G122" s="170">
        <f>G124</f>
        <v>-4040.2</v>
      </c>
      <c r="H122" s="3"/>
      <c r="I122" s="3"/>
    </row>
    <row r="123" spans="1:9" s="4" customFormat="1" ht="51.75">
      <c r="A123" s="230"/>
      <c r="B123" s="226"/>
      <c r="C123" s="231"/>
      <c r="D123" s="232"/>
      <c r="E123" s="228"/>
      <c r="F123" s="5" t="s">
        <v>33</v>
      </c>
      <c r="G123" s="170"/>
      <c r="H123" s="3"/>
      <c r="I123" s="3"/>
    </row>
    <row r="124" spans="1:9" s="4" customFormat="1">
      <c r="A124" s="230"/>
      <c r="B124" s="226"/>
      <c r="C124" s="231"/>
      <c r="D124" s="232"/>
      <c r="E124" s="228"/>
      <c r="F124" s="62" t="s">
        <v>20</v>
      </c>
      <c r="G124" s="170">
        <f>G125</f>
        <v>-4040.2</v>
      </c>
      <c r="H124" s="3"/>
      <c r="I124" s="3"/>
    </row>
    <row r="125" spans="1:9" s="4" customFormat="1">
      <c r="A125" s="230"/>
      <c r="B125" s="226"/>
      <c r="C125" s="231"/>
      <c r="D125" s="232"/>
      <c r="E125" s="228"/>
      <c r="F125" s="5" t="s">
        <v>21</v>
      </c>
      <c r="G125" s="170">
        <f>G126</f>
        <v>-4040.2</v>
      </c>
      <c r="H125" s="3"/>
      <c r="I125" s="3"/>
    </row>
    <row r="126" spans="1:9" s="4" customFormat="1">
      <c r="A126" s="230"/>
      <c r="B126" s="226"/>
      <c r="C126" s="231"/>
      <c r="D126" s="232"/>
      <c r="E126" s="228"/>
      <c r="F126" s="5" t="s">
        <v>87</v>
      </c>
      <c r="G126" s="170">
        <f>G127</f>
        <v>-4040.2</v>
      </c>
      <c r="H126" s="3"/>
      <c r="I126" s="3"/>
    </row>
    <row r="127" spans="1:9" s="4" customFormat="1" ht="34.5">
      <c r="A127" s="230"/>
      <c r="B127" s="226"/>
      <c r="C127" s="231"/>
      <c r="D127" s="232"/>
      <c r="E127" s="228"/>
      <c r="F127" s="5" t="s">
        <v>88</v>
      </c>
      <c r="G127" s="170">
        <f>G128</f>
        <v>-4040.2</v>
      </c>
      <c r="H127" s="3"/>
      <c r="I127" s="3"/>
    </row>
    <row r="128" spans="1:9" s="4" customFormat="1">
      <c r="A128" s="230"/>
      <c r="B128" s="226"/>
      <c r="C128" s="231"/>
      <c r="D128" s="232"/>
      <c r="E128" s="228"/>
      <c r="F128" s="5" t="s">
        <v>89</v>
      </c>
      <c r="G128" s="170">
        <v>-4040.2</v>
      </c>
      <c r="H128" s="3"/>
      <c r="I128" s="3"/>
    </row>
    <row r="129" spans="1:9" s="4" customFormat="1" ht="34.5">
      <c r="A129" s="230"/>
      <c r="B129" s="226"/>
      <c r="C129" s="231"/>
      <c r="D129" s="232"/>
      <c r="E129" s="6">
        <v>11019</v>
      </c>
      <c r="F129" s="58" t="s">
        <v>83</v>
      </c>
      <c r="G129" s="169">
        <f>G131</f>
        <v>-2034</v>
      </c>
      <c r="H129" s="3"/>
      <c r="I129" s="3"/>
    </row>
    <row r="130" spans="1:9" s="4" customFormat="1">
      <c r="A130" s="230"/>
      <c r="B130" s="226"/>
      <c r="C130" s="231"/>
      <c r="D130" s="232"/>
      <c r="E130" s="228"/>
      <c r="F130" s="5" t="s">
        <v>37</v>
      </c>
      <c r="G130" s="170"/>
      <c r="H130" s="3"/>
      <c r="I130" s="3"/>
    </row>
    <row r="131" spans="1:9" s="4" customFormat="1">
      <c r="A131" s="230"/>
      <c r="B131" s="226"/>
      <c r="C131" s="231"/>
      <c r="D131" s="232"/>
      <c r="E131" s="228"/>
      <c r="F131" s="33" t="s">
        <v>32</v>
      </c>
      <c r="G131" s="170">
        <f>G133</f>
        <v>-2034</v>
      </c>
      <c r="H131" s="3"/>
      <c r="I131" s="3"/>
    </row>
    <row r="132" spans="1:9" s="4" customFormat="1" ht="51.75">
      <c r="A132" s="230"/>
      <c r="B132" s="226"/>
      <c r="C132" s="231"/>
      <c r="D132" s="232"/>
      <c r="E132" s="228"/>
      <c r="F132" s="33" t="s">
        <v>33</v>
      </c>
      <c r="G132" s="170"/>
      <c r="H132" s="3"/>
      <c r="I132" s="3"/>
    </row>
    <row r="133" spans="1:9" s="4" customFormat="1">
      <c r="A133" s="230"/>
      <c r="B133" s="226"/>
      <c r="C133" s="231"/>
      <c r="D133" s="232"/>
      <c r="E133" s="228"/>
      <c r="F133" s="62" t="s">
        <v>20</v>
      </c>
      <c r="G133" s="170">
        <f>G134</f>
        <v>-2034</v>
      </c>
      <c r="H133" s="3"/>
      <c r="I133" s="3"/>
    </row>
    <row r="134" spans="1:9" s="4" customFormat="1">
      <c r="A134" s="230"/>
      <c r="B134" s="226"/>
      <c r="C134" s="231"/>
      <c r="D134" s="232"/>
      <c r="E134" s="228"/>
      <c r="F134" s="5" t="s">
        <v>21</v>
      </c>
      <c r="G134" s="170">
        <f>G135</f>
        <v>-2034</v>
      </c>
      <c r="H134" s="3"/>
      <c r="I134" s="3"/>
    </row>
    <row r="135" spans="1:9" s="4" customFormat="1">
      <c r="A135" s="230"/>
      <c r="B135" s="226"/>
      <c r="C135" s="231"/>
      <c r="D135" s="232"/>
      <c r="E135" s="228"/>
      <c r="F135" s="5" t="s">
        <v>87</v>
      </c>
      <c r="G135" s="170">
        <f>G136</f>
        <v>-2034</v>
      </c>
      <c r="H135" s="3"/>
      <c r="I135" s="3"/>
    </row>
    <row r="136" spans="1:9" s="4" customFormat="1" ht="34.5">
      <c r="A136" s="230"/>
      <c r="B136" s="226"/>
      <c r="C136" s="231"/>
      <c r="D136" s="232"/>
      <c r="E136" s="228"/>
      <c r="F136" s="33" t="s">
        <v>88</v>
      </c>
      <c r="G136" s="170">
        <f>G137</f>
        <v>-2034</v>
      </c>
      <c r="H136" s="3"/>
      <c r="I136" s="3"/>
    </row>
    <row r="137" spans="1:9" s="4" customFormat="1">
      <c r="A137" s="230"/>
      <c r="B137" s="226"/>
      <c r="C137" s="231"/>
      <c r="D137" s="232"/>
      <c r="E137" s="228"/>
      <c r="F137" s="33" t="s">
        <v>89</v>
      </c>
      <c r="G137" s="171">
        <v>-2034</v>
      </c>
      <c r="H137" s="3"/>
      <c r="I137" s="3"/>
    </row>
    <row r="138" spans="1:9" s="4" customFormat="1">
      <c r="A138" s="230"/>
      <c r="B138" s="226"/>
      <c r="C138" s="231"/>
      <c r="D138" s="232"/>
      <c r="E138" s="6">
        <v>11022</v>
      </c>
      <c r="F138" s="38" t="s">
        <v>85</v>
      </c>
      <c r="G138" s="169">
        <f>G140</f>
        <v>-14320</v>
      </c>
      <c r="H138" s="3"/>
      <c r="I138" s="3"/>
    </row>
    <row r="139" spans="1:9" s="4" customFormat="1">
      <c r="A139" s="230"/>
      <c r="B139" s="226"/>
      <c r="C139" s="231"/>
      <c r="D139" s="232"/>
      <c r="E139" s="228"/>
      <c r="F139" s="33" t="s">
        <v>37</v>
      </c>
      <c r="G139" s="170"/>
      <c r="H139" s="3"/>
      <c r="I139" s="3"/>
    </row>
    <row r="140" spans="1:9" s="4" customFormat="1">
      <c r="A140" s="230"/>
      <c r="B140" s="226"/>
      <c r="C140" s="231"/>
      <c r="D140" s="232"/>
      <c r="E140" s="228"/>
      <c r="F140" s="33" t="s">
        <v>32</v>
      </c>
      <c r="G140" s="170">
        <f>G142</f>
        <v>-14320</v>
      </c>
      <c r="H140" s="3"/>
      <c r="I140" s="3"/>
    </row>
    <row r="141" spans="1:9" s="4" customFormat="1" ht="51.75">
      <c r="A141" s="230"/>
      <c r="B141" s="226"/>
      <c r="C141" s="231"/>
      <c r="D141" s="232"/>
      <c r="E141" s="228"/>
      <c r="F141" s="33" t="s">
        <v>33</v>
      </c>
      <c r="G141" s="170"/>
      <c r="H141" s="3"/>
      <c r="I141" s="3"/>
    </row>
    <row r="142" spans="1:9" s="4" customFormat="1">
      <c r="A142" s="230"/>
      <c r="B142" s="226"/>
      <c r="C142" s="231"/>
      <c r="D142" s="232"/>
      <c r="E142" s="228"/>
      <c r="F142" s="62" t="s">
        <v>20</v>
      </c>
      <c r="G142" s="170">
        <f>G143</f>
        <v>-14320</v>
      </c>
      <c r="H142" s="3"/>
      <c r="I142" s="3"/>
    </row>
    <row r="143" spans="1:9" s="4" customFormat="1">
      <c r="A143" s="230"/>
      <c r="B143" s="226"/>
      <c r="C143" s="231"/>
      <c r="D143" s="232"/>
      <c r="E143" s="228"/>
      <c r="F143" s="33" t="s">
        <v>21</v>
      </c>
      <c r="G143" s="170">
        <f>G144</f>
        <v>-14320</v>
      </c>
      <c r="H143" s="3"/>
      <c r="I143" s="3"/>
    </row>
    <row r="144" spans="1:9" s="4" customFormat="1">
      <c r="A144" s="230"/>
      <c r="B144" s="226"/>
      <c r="C144" s="231"/>
      <c r="D144" s="232"/>
      <c r="E144" s="228"/>
      <c r="F144" s="33" t="s">
        <v>91</v>
      </c>
      <c r="G144" s="170">
        <f>G145</f>
        <v>-14320</v>
      </c>
      <c r="H144" s="3"/>
      <c r="I144" s="3"/>
    </row>
    <row r="145" spans="1:9" s="4" customFormat="1">
      <c r="A145" s="230"/>
      <c r="B145" s="226"/>
      <c r="C145" s="231"/>
      <c r="D145" s="232"/>
      <c r="E145" s="228"/>
      <c r="F145" s="33" t="s">
        <v>93</v>
      </c>
      <c r="G145" s="170">
        <f>G146</f>
        <v>-14320</v>
      </c>
      <c r="H145" s="3"/>
      <c r="I145" s="3"/>
    </row>
    <row r="146" spans="1:9" s="4" customFormat="1">
      <c r="A146" s="230"/>
      <c r="B146" s="226"/>
      <c r="C146" s="231"/>
      <c r="D146" s="232"/>
      <c r="E146" s="228"/>
      <c r="F146" s="33" t="s">
        <v>92</v>
      </c>
      <c r="G146" s="170">
        <v>-14320</v>
      </c>
      <c r="H146" s="3"/>
      <c r="I146" s="3"/>
    </row>
    <row r="147" spans="1:9" s="2" customFormat="1">
      <c r="A147" s="163" t="s">
        <v>96</v>
      </c>
      <c r="B147" s="226" t="s">
        <v>95</v>
      </c>
      <c r="C147" s="226" t="s">
        <v>39</v>
      </c>
      <c r="D147" s="32"/>
      <c r="E147" s="32"/>
      <c r="F147" s="38" t="s">
        <v>94</v>
      </c>
      <c r="G147" s="46">
        <f t="shared" ref="G147" si="7">G149</f>
        <v>-8103.4</v>
      </c>
    </row>
    <row r="148" spans="1:9" s="2" customFormat="1">
      <c r="A148" s="227"/>
      <c r="B148" s="226"/>
      <c r="C148" s="226"/>
      <c r="D148" s="32"/>
      <c r="E148" s="32"/>
      <c r="F148" s="33" t="s">
        <v>19</v>
      </c>
      <c r="G148" s="167"/>
    </row>
    <row r="149" spans="1:9" s="2" customFormat="1">
      <c r="A149" s="227"/>
      <c r="B149" s="226"/>
      <c r="C149" s="226"/>
      <c r="D149" s="32"/>
      <c r="E149" s="32"/>
      <c r="F149" s="38" t="s">
        <v>97</v>
      </c>
      <c r="G149" s="52">
        <f>G151</f>
        <v>-8103.4</v>
      </c>
    </row>
    <row r="150" spans="1:9" s="2" customFormat="1">
      <c r="A150" s="227"/>
      <c r="B150" s="227"/>
      <c r="C150" s="226"/>
      <c r="D150" s="32"/>
      <c r="E150" s="32"/>
      <c r="F150" s="33" t="s">
        <v>19</v>
      </c>
      <c r="G150" s="167"/>
    </row>
    <row r="151" spans="1:9" s="2" customFormat="1">
      <c r="A151" s="227"/>
      <c r="B151" s="227"/>
      <c r="C151" s="226"/>
      <c r="D151" s="32"/>
      <c r="E151" s="32"/>
      <c r="F151" s="38" t="s">
        <v>98</v>
      </c>
      <c r="G151" s="46">
        <f>G155</f>
        <v>-8103.4</v>
      </c>
    </row>
    <row r="152" spans="1:9" s="2" customFormat="1">
      <c r="A152" s="227"/>
      <c r="B152" s="227"/>
      <c r="C152" s="227"/>
      <c r="D152" s="32"/>
      <c r="E152" s="32"/>
      <c r="F152" s="33" t="s">
        <v>19</v>
      </c>
      <c r="G152" s="167"/>
    </row>
    <row r="153" spans="1:9" s="2" customFormat="1">
      <c r="A153" s="227"/>
      <c r="B153" s="227"/>
      <c r="C153" s="227"/>
      <c r="D153" s="32"/>
      <c r="E153" s="70"/>
      <c r="F153" s="39" t="s">
        <v>32</v>
      </c>
      <c r="G153" s="46"/>
    </row>
    <row r="154" spans="1:9" s="2" customFormat="1">
      <c r="A154" s="227"/>
      <c r="B154" s="227"/>
      <c r="C154" s="227"/>
      <c r="D154" s="32"/>
      <c r="E154" s="32"/>
      <c r="F154" s="40" t="s">
        <v>19</v>
      </c>
      <c r="G154" s="167"/>
    </row>
    <row r="155" spans="1:9" s="4" customFormat="1">
      <c r="A155" s="227"/>
      <c r="B155" s="227"/>
      <c r="C155" s="227"/>
      <c r="D155" s="229">
        <v>1148</v>
      </c>
      <c r="E155" s="164"/>
      <c r="F155" s="164" t="s">
        <v>99</v>
      </c>
      <c r="G155" s="47">
        <f>G157+G166+G175+G184+G193</f>
        <v>-8103.4</v>
      </c>
      <c r="H155" s="3"/>
      <c r="I155" s="3"/>
    </row>
    <row r="156" spans="1:9" s="4" customFormat="1">
      <c r="A156" s="227"/>
      <c r="B156" s="227"/>
      <c r="C156" s="227"/>
      <c r="D156" s="229"/>
      <c r="E156" s="6"/>
      <c r="F156" s="33" t="s">
        <v>19</v>
      </c>
      <c r="G156" s="168"/>
      <c r="H156" s="3"/>
      <c r="I156" s="3"/>
    </row>
    <row r="157" spans="1:9" s="4" customFormat="1">
      <c r="A157" s="227"/>
      <c r="B157" s="227"/>
      <c r="C157" s="227"/>
      <c r="D157" s="229"/>
      <c r="E157" s="6">
        <v>11007</v>
      </c>
      <c r="F157" s="50" t="s">
        <v>99</v>
      </c>
      <c r="G157" s="170">
        <f>G159</f>
        <v>-8103.4</v>
      </c>
      <c r="H157" s="3"/>
      <c r="I157" s="3"/>
    </row>
    <row r="158" spans="1:9" s="4" customFormat="1">
      <c r="A158" s="227"/>
      <c r="B158" s="227"/>
      <c r="C158" s="227"/>
      <c r="D158" s="229"/>
      <c r="E158" s="228"/>
      <c r="F158" s="5" t="s">
        <v>37</v>
      </c>
      <c r="G158" s="170"/>
      <c r="H158" s="3"/>
      <c r="I158" s="3"/>
    </row>
    <row r="159" spans="1:9" s="4" customFormat="1">
      <c r="A159" s="227"/>
      <c r="B159" s="227"/>
      <c r="C159" s="227"/>
      <c r="D159" s="229"/>
      <c r="E159" s="228"/>
      <c r="F159" s="5" t="s">
        <v>32</v>
      </c>
      <c r="G159" s="170">
        <f>G161</f>
        <v>-8103.4</v>
      </c>
      <c r="H159" s="3"/>
      <c r="I159" s="3"/>
    </row>
    <row r="160" spans="1:9" s="4" customFormat="1" ht="51.75">
      <c r="A160" s="227"/>
      <c r="B160" s="227"/>
      <c r="C160" s="227"/>
      <c r="D160" s="229"/>
      <c r="E160" s="228"/>
      <c r="F160" s="5" t="s">
        <v>33</v>
      </c>
      <c r="G160" s="170"/>
      <c r="H160" s="3"/>
      <c r="I160" s="3"/>
    </row>
    <row r="161" spans="1:9" s="4" customFormat="1">
      <c r="A161" s="227"/>
      <c r="B161" s="227"/>
      <c r="C161" s="227"/>
      <c r="D161" s="229"/>
      <c r="E161" s="228"/>
      <c r="F161" s="62" t="s">
        <v>20</v>
      </c>
      <c r="G161" s="170">
        <f>G162</f>
        <v>-8103.4</v>
      </c>
      <c r="H161" s="3"/>
      <c r="I161" s="3"/>
    </row>
    <row r="162" spans="1:9" s="4" customFormat="1">
      <c r="A162" s="227"/>
      <c r="B162" s="227"/>
      <c r="C162" s="227"/>
      <c r="D162" s="229"/>
      <c r="E162" s="228"/>
      <c r="F162" s="5" t="s">
        <v>21</v>
      </c>
      <c r="G162" s="170">
        <f>G163</f>
        <v>-8103.4</v>
      </c>
      <c r="H162" s="3"/>
      <c r="I162" s="3"/>
    </row>
    <row r="163" spans="1:9" s="4" customFormat="1">
      <c r="A163" s="227"/>
      <c r="B163" s="227"/>
      <c r="C163" s="227"/>
      <c r="D163" s="229"/>
      <c r="E163" s="228"/>
      <c r="F163" s="5" t="s">
        <v>101</v>
      </c>
      <c r="G163" s="170">
        <f>G164</f>
        <v>-8103.4</v>
      </c>
      <c r="H163" s="3"/>
      <c r="I163" s="3"/>
    </row>
    <row r="164" spans="1:9" s="4" customFormat="1" ht="34.5">
      <c r="A164" s="227"/>
      <c r="B164" s="227"/>
      <c r="C164" s="227"/>
      <c r="D164" s="229"/>
      <c r="E164" s="228"/>
      <c r="F164" s="5" t="s">
        <v>88</v>
      </c>
      <c r="G164" s="170">
        <f>G165</f>
        <v>-8103.4</v>
      </c>
      <c r="H164" s="3"/>
      <c r="I164" s="3"/>
    </row>
    <row r="165" spans="1:9" s="4" customFormat="1" ht="34.5">
      <c r="A165" s="227"/>
      <c r="B165" s="227"/>
      <c r="C165" s="227"/>
      <c r="D165" s="229"/>
      <c r="E165" s="228"/>
      <c r="F165" s="33" t="s">
        <v>100</v>
      </c>
      <c r="G165" s="170">
        <v>-8103.4</v>
      </c>
      <c r="H165" s="3"/>
      <c r="I165" s="3"/>
    </row>
    <row r="169" spans="1:9">
      <c r="G169" s="208"/>
    </row>
    <row r="170" spans="1:9">
      <c r="G170" s="208"/>
    </row>
    <row r="171" spans="1:9">
      <c r="G171" s="208"/>
    </row>
    <row r="172" spans="1:9">
      <c r="G172" s="208"/>
    </row>
  </sheetData>
  <mergeCells count="32">
    <mergeCell ref="A5:G5"/>
    <mergeCell ref="E85:E96"/>
    <mergeCell ref="E98:E108"/>
    <mergeCell ref="E62:E68"/>
    <mergeCell ref="D9:E9"/>
    <mergeCell ref="F9:F10"/>
    <mergeCell ref="E70:E83"/>
    <mergeCell ref="A9:C9"/>
    <mergeCell ref="C11:C18"/>
    <mergeCell ref="E52:E59"/>
    <mergeCell ref="E34:E41"/>
    <mergeCell ref="E43:E50"/>
    <mergeCell ref="E22:F22"/>
    <mergeCell ref="A11:A14"/>
    <mergeCell ref="B11:B16"/>
    <mergeCell ref="D22:D117"/>
    <mergeCell ref="E25:E32"/>
    <mergeCell ref="A15:A146"/>
    <mergeCell ref="B17:B146"/>
    <mergeCell ref="C19:C146"/>
    <mergeCell ref="D118:D146"/>
    <mergeCell ref="E118:F118"/>
    <mergeCell ref="E121:E128"/>
    <mergeCell ref="E130:E137"/>
    <mergeCell ref="E139:E146"/>
    <mergeCell ref="B147:B149"/>
    <mergeCell ref="C147:C151"/>
    <mergeCell ref="A148:A165"/>
    <mergeCell ref="E158:E165"/>
    <mergeCell ref="D155:D165"/>
    <mergeCell ref="C152:C165"/>
    <mergeCell ref="B150:B165"/>
  </mergeCells>
  <pageMargins left="0.7" right="0.7" top="0.75" bottom="0.75" header="0.3" footer="0.3"/>
  <pageSetup paperSize="9"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opLeftCell="A28" workbookViewId="0">
      <selection activeCell="B1" sqref="B1:B1048576"/>
    </sheetView>
  </sheetViews>
  <sheetFormatPr defaultRowHeight="15"/>
  <cols>
    <col min="1" max="1" width="22.42578125" customWidth="1"/>
    <col min="2" max="2" width="19.140625" style="198" customWidth="1"/>
    <col min="3" max="3" width="21.5703125" customWidth="1"/>
    <col min="4" max="4" width="31.85546875" customWidth="1"/>
    <col min="5" max="5" width="15.42578125" customWidth="1"/>
    <col min="6" max="6" width="39" customWidth="1"/>
    <col min="7" max="7" width="25.42578125" customWidth="1"/>
  </cols>
  <sheetData>
    <row r="1" spans="1:7" ht="17.25">
      <c r="A1" s="78"/>
      <c r="B1" s="10"/>
      <c r="C1" s="78"/>
      <c r="D1" s="78"/>
      <c r="E1" s="78"/>
      <c r="F1" s="245" t="s">
        <v>248</v>
      </c>
      <c r="G1" s="245"/>
    </row>
    <row r="2" spans="1:7" ht="17.25">
      <c r="A2" s="79"/>
      <c r="B2" s="44"/>
      <c r="C2" s="79"/>
      <c r="D2" s="79"/>
      <c r="E2" s="79"/>
      <c r="F2" s="245" t="s">
        <v>49</v>
      </c>
      <c r="G2" s="245"/>
    </row>
    <row r="3" spans="1:7" ht="17.25">
      <c r="A3" s="79"/>
      <c r="B3" s="44"/>
      <c r="C3" s="79"/>
      <c r="D3" s="79"/>
      <c r="E3" s="79"/>
      <c r="F3" s="245" t="s">
        <v>9</v>
      </c>
      <c r="G3" s="245"/>
    </row>
    <row r="4" spans="1:7" ht="17.25">
      <c r="A4" s="78"/>
      <c r="B4" s="10"/>
      <c r="C4" s="78"/>
      <c r="D4" s="78"/>
      <c r="E4" s="78"/>
      <c r="F4" s="80"/>
      <c r="G4" s="80"/>
    </row>
    <row r="5" spans="1:7" ht="17.25">
      <c r="A5" s="78"/>
      <c r="B5" s="10"/>
      <c r="C5" s="78"/>
      <c r="D5" s="78"/>
      <c r="E5" s="78"/>
      <c r="F5" s="80"/>
      <c r="G5" s="80"/>
    </row>
    <row r="6" spans="1:7" ht="30.95" customHeight="1">
      <c r="A6" s="246" t="s">
        <v>103</v>
      </c>
      <c r="B6" s="246"/>
      <c r="C6" s="246"/>
      <c r="D6" s="246"/>
      <c r="E6" s="246"/>
      <c r="F6" s="246"/>
      <c r="G6" s="246"/>
    </row>
    <row r="7" spans="1:7" ht="17.25">
      <c r="A7" s="78"/>
      <c r="B7" s="158"/>
      <c r="C7" s="81"/>
      <c r="D7" s="81"/>
      <c r="E7" s="81"/>
      <c r="F7" s="81"/>
      <c r="G7" s="178" t="s">
        <v>253</v>
      </c>
    </row>
    <row r="8" spans="1:7" ht="125.45" customHeight="1">
      <c r="A8" s="247" t="s">
        <v>13</v>
      </c>
      <c r="B8" s="247"/>
      <c r="C8" s="248" t="s">
        <v>105</v>
      </c>
      <c r="D8" s="249"/>
      <c r="E8" s="250"/>
      <c r="F8" s="254" t="s">
        <v>106</v>
      </c>
      <c r="G8" s="82" t="s">
        <v>247</v>
      </c>
    </row>
    <row r="9" spans="1:7" ht="17.25">
      <c r="A9" s="82" t="s">
        <v>16</v>
      </c>
      <c r="B9" s="197" t="s">
        <v>17</v>
      </c>
      <c r="C9" s="251"/>
      <c r="D9" s="252"/>
      <c r="E9" s="253"/>
      <c r="F9" s="255"/>
      <c r="G9" s="82" t="s">
        <v>15</v>
      </c>
    </row>
    <row r="10" spans="1:7" ht="17.25">
      <c r="A10" s="256" t="s">
        <v>32</v>
      </c>
      <c r="B10" s="257"/>
      <c r="C10" s="257"/>
      <c r="D10" s="257"/>
      <c r="E10" s="257"/>
      <c r="F10" s="258"/>
      <c r="G10" s="83">
        <f>G11+G25+G30</f>
        <v>-50155.179999999993</v>
      </c>
    </row>
    <row r="11" spans="1:7" ht="17.25">
      <c r="A11" s="84">
        <v>1041</v>
      </c>
      <c r="B11" s="236" t="s">
        <v>107</v>
      </c>
      <c r="C11" s="237"/>
      <c r="D11" s="237"/>
      <c r="E11" s="238"/>
      <c r="F11" s="85"/>
      <c r="G11" s="86">
        <f>G12+G15+G17+G19+G21+G23</f>
        <v>-35977.579999999994</v>
      </c>
    </row>
    <row r="12" spans="1:7" ht="84" customHeight="1">
      <c r="A12" s="259"/>
      <c r="B12" s="196">
        <v>11003</v>
      </c>
      <c r="C12" s="239" t="s">
        <v>68</v>
      </c>
      <c r="D12" s="240"/>
      <c r="E12" s="241"/>
      <c r="F12" s="87" t="s">
        <v>32</v>
      </c>
      <c r="G12" s="83">
        <f>G13+G14</f>
        <v>-15218.38</v>
      </c>
    </row>
    <row r="13" spans="1:7" ht="62.45" customHeight="1">
      <c r="A13" s="260"/>
      <c r="B13" s="196"/>
      <c r="C13" s="96"/>
      <c r="D13" s="96"/>
      <c r="E13" s="96"/>
      <c r="F13" s="97" t="s">
        <v>108</v>
      </c>
      <c r="G13" s="98">
        <v>-14743.38</v>
      </c>
    </row>
    <row r="14" spans="1:7" ht="55.5" customHeight="1">
      <c r="A14" s="260"/>
      <c r="B14" s="196"/>
      <c r="C14" s="95"/>
      <c r="D14" s="96"/>
      <c r="E14" s="96"/>
      <c r="F14" s="97" t="s">
        <v>109</v>
      </c>
      <c r="G14" s="98">
        <v>-475</v>
      </c>
    </row>
    <row r="15" spans="1:7" ht="96.95" customHeight="1">
      <c r="A15" s="260"/>
      <c r="B15" s="196">
        <v>11005</v>
      </c>
      <c r="C15" s="242" t="s">
        <v>110</v>
      </c>
      <c r="D15" s="243"/>
      <c r="E15" s="244"/>
      <c r="F15" s="87" t="s">
        <v>32</v>
      </c>
      <c r="G15" s="83">
        <f>G16</f>
        <v>-3133.8</v>
      </c>
    </row>
    <row r="16" spans="1:7" ht="55.5" customHeight="1">
      <c r="A16" s="260"/>
      <c r="B16" s="196"/>
      <c r="C16" s="95"/>
      <c r="D16" s="96"/>
      <c r="E16" s="96"/>
      <c r="F16" s="97" t="s">
        <v>111</v>
      </c>
      <c r="G16" s="98">
        <v>-3133.8</v>
      </c>
    </row>
    <row r="17" spans="1:9" ht="70.5" customHeight="1">
      <c r="A17" s="260"/>
      <c r="B17" s="196">
        <v>11012</v>
      </c>
      <c r="C17" s="242" t="s">
        <v>187</v>
      </c>
      <c r="D17" s="243"/>
      <c r="E17" s="244"/>
      <c r="F17" s="87" t="s">
        <v>32</v>
      </c>
      <c r="G17" s="138">
        <f>G18</f>
        <v>-1961.5</v>
      </c>
    </row>
    <row r="18" spans="1:9" ht="55.5" customHeight="1">
      <c r="A18" s="260"/>
      <c r="B18" s="196"/>
      <c r="C18" s="96"/>
      <c r="D18" s="96"/>
      <c r="E18" s="96"/>
      <c r="F18" s="137" t="s">
        <v>197</v>
      </c>
      <c r="G18" s="98">
        <v>-1961.5</v>
      </c>
    </row>
    <row r="19" spans="1:9" ht="73.5" customHeight="1">
      <c r="A19" s="260"/>
      <c r="B19" s="196">
        <v>11022</v>
      </c>
      <c r="C19" s="242" t="s">
        <v>112</v>
      </c>
      <c r="D19" s="243"/>
      <c r="E19" s="244"/>
      <c r="F19" s="87" t="s">
        <v>32</v>
      </c>
      <c r="G19" s="140">
        <f>G20</f>
        <v>-8883</v>
      </c>
    </row>
    <row r="20" spans="1:9" ht="110.45" customHeight="1">
      <c r="A20" s="260"/>
      <c r="B20" s="196"/>
      <c r="C20" s="96"/>
      <c r="D20" s="96"/>
      <c r="E20" s="96"/>
      <c r="F20" s="139" t="s">
        <v>113</v>
      </c>
      <c r="G20" s="98">
        <v>-8883</v>
      </c>
    </row>
    <row r="21" spans="1:9" ht="81.95" customHeight="1">
      <c r="A21" s="260"/>
      <c r="B21" s="196">
        <v>11036</v>
      </c>
      <c r="C21" s="242" t="s">
        <v>180</v>
      </c>
      <c r="D21" s="243"/>
      <c r="E21" s="244"/>
      <c r="F21" s="87" t="s">
        <v>32</v>
      </c>
      <c r="G21" s="141">
        <f>G22</f>
        <v>-4113.7</v>
      </c>
    </row>
    <row r="22" spans="1:9" ht="204.95" customHeight="1">
      <c r="A22" s="260"/>
      <c r="B22" s="196"/>
      <c r="C22" s="96"/>
      <c r="D22" s="96"/>
      <c r="E22" s="96"/>
      <c r="F22" s="139" t="s">
        <v>198</v>
      </c>
      <c r="G22" s="98">
        <v>-4113.7</v>
      </c>
    </row>
    <row r="23" spans="1:9" ht="78" customHeight="1">
      <c r="A23" s="260"/>
      <c r="B23" s="196">
        <v>11037</v>
      </c>
      <c r="C23" s="242" t="s">
        <v>199</v>
      </c>
      <c r="D23" s="243"/>
      <c r="E23" s="244"/>
      <c r="F23" s="87" t="s">
        <v>32</v>
      </c>
      <c r="G23" s="138">
        <f>G24</f>
        <v>-2667.2</v>
      </c>
    </row>
    <row r="24" spans="1:9" ht="115.5" customHeight="1">
      <c r="A24" s="260"/>
      <c r="B24" s="93"/>
      <c r="C24" s="88"/>
      <c r="D24" s="89"/>
      <c r="E24" s="89"/>
      <c r="F24" s="99" t="s">
        <v>200</v>
      </c>
      <c r="G24" s="98">
        <v>-2667.2</v>
      </c>
    </row>
    <row r="25" spans="1:9" ht="17.25">
      <c r="A25" s="84">
        <v>1163</v>
      </c>
      <c r="B25" s="236" t="s">
        <v>78</v>
      </c>
      <c r="C25" s="237"/>
      <c r="D25" s="237"/>
      <c r="E25" s="238"/>
      <c r="F25" s="85"/>
      <c r="G25" s="86">
        <f>G26+G28</f>
        <v>-6074.2</v>
      </c>
    </row>
    <row r="26" spans="1:9" ht="84" customHeight="1">
      <c r="A26" s="91"/>
      <c r="B26" s="196">
        <v>11018</v>
      </c>
      <c r="C26" s="239" t="s">
        <v>90</v>
      </c>
      <c r="D26" s="240"/>
      <c r="E26" s="241"/>
      <c r="F26" s="87" t="s">
        <v>32</v>
      </c>
      <c r="G26" s="83">
        <f>+G27</f>
        <v>-4040.2</v>
      </c>
    </row>
    <row r="27" spans="1:9" ht="64.5" customHeight="1">
      <c r="A27" s="92"/>
      <c r="B27" s="93"/>
      <c r="C27" s="94"/>
      <c r="D27" s="90"/>
      <c r="E27" s="90"/>
      <c r="F27" s="99" t="s">
        <v>114</v>
      </c>
      <c r="G27" s="98">
        <v>-4040.2</v>
      </c>
    </row>
    <row r="28" spans="1:9" ht="64.5" customHeight="1">
      <c r="A28" s="92"/>
      <c r="B28" s="196">
        <v>11019</v>
      </c>
      <c r="C28" s="239" t="s">
        <v>115</v>
      </c>
      <c r="D28" s="240"/>
      <c r="E28" s="241"/>
      <c r="F28" s="87" t="s">
        <v>32</v>
      </c>
      <c r="G28" s="83">
        <f>G29</f>
        <v>-2034</v>
      </c>
      <c r="I28" s="103"/>
    </row>
    <row r="29" spans="1:9" ht="64.5" customHeight="1">
      <c r="A29" s="92"/>
      <c r="B29" s="102"/>
      <c r="C29" s="102"/>
      <c r="D29" s="102"/>
      <c r="E29" s="102"/>
      <c r="F29" s="100" t="s">
        <v>114</v>
      </c>
      <c r="G29" s="101">
        <v>-2034</v>
      </c>
    </row>
    <row r="30" spans="1:9" ht="17.25">
      <c r="A30" s="84">
        <v>1148</v>
      </c>
      <c r="B30" s="236" t="s">
        <v>73</v>
      </c>
      <c r="C30" s="237"/>
      <c r="D30" s="237"/>
      <c r="E30" s="238"/>
      <c r="F30" s="85"/>
      <c r="G30" s="86">
        <f>G31</f>
        <v>-8103.4</v>
      </c>
    </row>
    <row r="31" spans="1:9" ht="84" customHeight="1">
      <c r="A31" s="91"/>
      <c r="B31" s="196">
        <v>11007</v>
      </c>
      <c r="C31" s="239" t="s">
        <v>99</v>
      </c>
      <c r="D31" s="240"/>
      <c r="E31" s="241"/>
      <c r="F31" s="87" t="s">
        <v>32</v>
      </c>
      <c r="G31" s="83">
        <f>+G32</f>
        <v>-8103.4</v>
      </c>
    </row>
    <row r="32" spans="1:9" ht="64.5" customHeight="1">
      <c r="A32" s="92"/>
      <c r="B32" s="93"/>
      <c r="C32" s="94"/>
      <c r="D32" s="90"/>
      <c r="E32" s="90"/>
      <c r="F32" s="90" t="s">
        <v>116</v>
      </c>
      <c r="G32" s="101">
        <v>-8103.4</v>
      </c>
    </row>
  </sheetData>
  <mergeCells count="21">
    <mergeCell ref="A10:F10"/>
    <mergeCell ref="B11:E11"/>
    <mergeCell ref="A12:A24"/>
    <mergeCell ref="C12:E12"/>
    <mergeCell ref="B25:E25"/>
    <mergeCell ref="C17:E17"/>
    <mergeCell ref="C19:E19"/>
    <mergeCell ref="C21:E21"/>
    <mergeCell ref="F1:G1"/>
    <mergeCell ref="F2:G2"/>
    <mergeCell ref="F3:G3"/>
    <mergeCell ref="A6:G6"/>
    <mergeCell ref="A8:B8"/>
    <mergeCell ref="C8:E9"/>
    <mergeCell ref="F8:F9"/>
    <mergeCell ref="B30:E30"/>
    <mergeCell ref="C31:E31"/>
    <mergeCell ref="C28:E28"/>
    <mergeCell ref="C26:E26"/>
    <mergeCell ref="C15:E15"/>
    <mergeCell ref="C23:E23"/>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6"/>
  <sheetViews>
    <sheetView topLeftCell="A58" zoomScale="90" zoomScaleNormal="90" zoomScaleSheetLayoutView="100" workbookViewId="0">
      <selection activeCell="A92" sqref="A92:XFD92"/>
    </sheetView>
  </sheetViews>
  <sheetFormatPr defaultColWidth="9.140625" defaultRowHeight="17.25"/>
  <cols>
    <col min="1" max="1" width="5.28515625" style="16" customWidth="1"/>
    <col min="2" max="2" width="24.5703125" style="16" customWidth="1"/>
    <col min="3" max="3" width="88.5703125" style="16" customWidth="1"/>
    <col min="4" max="4" width="39.140625" style="157" customWidth="1"/>
    <col min="5" max="5" width="22.5703125" style="157" customWidth="1"/>
    <col min="6" max="16384" width="9.140625" style="16"/>
  </cols>
  <sheetData>
    <row r="1" spans="1:5" ht="37.5" customHeight="1">
      <c r="A1" s="271" t="s">
        <v>54</v>
      </c>
      <c r="B1" s="271"/>
      <c r="C1" s="271"/>
      <c r="D1" s="271"/>
      <c r="E1" s="41"/>
    </row>
    <row r="2" spans="1:5" ht="17.45" customHeight="1">
      <c r="A2" s="271" t="s">
        <v>49</v>
      </c>
      <c r="B2" s="271"/>
      <c r="C2" s="271"/>
      <c r="D2" s="271"/>
      <c r="E2" s="41"/>
    </row>
    <row r="3" spans="1:5" ht="17.45" customHeight="1">
      <c r="A3" s="271" t="s">
        <v>9</v>
      </c>
      <c r="B3" s="271"/>
      <c r="C3" s="271"/>
      <c r="D3" s="271"/>
      <c r="E3" s="41"/>
    </row>
    <row r="5" spans="1:5" ht="59.45" customHeight="1">
      <c r="A5" s="160"/>
      <c r="B5" s="217" t="s">
        <v>268</v>
      </c>
      <c r="C5" s="217"/>
      <c r="D5" s="217"/>
      <c r="E5" s="160"/>
    </row>
    <row r="6" spans="1:5" ht="23.45" customHeight="1"/>
    <row r="7" spans="1:5" ht="21.95" customHeight="1">
      <c r="A7" s="272" t="s">
        <v>47</v>
      </c>
      <c r="B7" s="272"/>
      <c r="C7" s="272"/>
      <c r="D7" s="272"/>
      <c r="E7" s="180"/>
    </row>
    <row r="8" spans="1:5" ht="38.65" customHeight="1">
      <c r="C8" s="181" t="s">
        <v>41</v>
      </c>
      <c r="D8" s="182"/>
      <c r="E8" s="182"/>
    </row>
    <row r="9" spans="1:5">
      <c r="B9" s="34" t="s">
        <v>11</v>
      </c>
      <c r="C9" s="35"/>
      <c r="E9" s="16"/>
    </row>
    <row r="10" spans="1:5" s="13" customFormat="1">
      <c r="D10" s="183"/>
      <c r="E10" s="183"/>
    </row>
    <row r="12" spans="1:5">
      <c r="B12" s="3"/>
      <c r="C12" s="184"/>
      <c r="D12" s="185"/>
      <c r="E12" s="185"/>
    </row>
    <row r="13" spans="1:5">
      <c r="B13" s="14" t="s">
        <v>1</v>
      </c>
      <c r="C13" s="30" t="s">
        <v>2</v>
      </c>
      <c r="D13" s="185"/>
      <c r="E13" s="185"/>
    </row>
    <row r="14" spans="1:5">
      <c r="B14" s="15">
        <v>1041</v>
      </c>
      <c r="C14" s="36" t="s">
        <v>51</v>
      </c>
      <c r="D14" s="185"/>
      <c r="E14" s="185"/>
    </row>
    <row r="15" spans="1:5" ht="26.45" customHeight="1">
      <c r="E15" s="41"/>
    </row>
    <row r="16" spans="1:5">
      <c r="B16" s="37"/>
      <c r="C16" s="37"/>
      <c r="D16" s="188"/>
      <c r="E16" s="53"/>
    </row>
    <row r="17" spans="2:5" ht="26.45" customHeight="1">
      <c r="B17" s="269" t="s">
        <v>3</v>
      </c>
      <c r="C17" s="270"/>
      <c r="D17" s="189"/>
      <c r="E17" s="16"/>
    </row>
    <row r="18" spans="2:5" ht="72.95" customHeight="1">
      <c r="B18" s="55" t="s">
        <v>4</v>
      </c>
      <c r="C18" s="56">
        <v>1041</v>
      </c>
      <c r="D18" s="54" t="s">
        <v>48</v>
      </c>
      <c r="E18" s="16"/>
    </row>
    <row r="19" spans="2:5" ht="34.5">
      <c r="B19" s="55" t="s">
        <v>5</v>
      </c>
      <c r="C19" s="57">
        <v>12003</v>
      </c>
      <c r="D19" s="54" t="s">
        <v>12</v>
      </c>
      <c r="E19" s="16"/>
    </row>
    <row r="20" spans="2:5" ht="51.75">
      <c r="B20" s="55" t="s">
        <v>6</v>
      </c>
      <c r="C20" s="58" t="s">
        <v>254</v>
      </c>
      <c r="D20" s="190"/>
      <c r="E20" s="16"/>
    </row>
    <row r="21" spans="2:5" ht="51.75">
      <c r="B21" s="55" t="s">
        <v>10</v>
      </c>
      <c r="C21" s="186" t="s">
        <v>254</v>
      </c>
      <c r="D21" s="191"/>
      <c r="E21" s="16"/>
    </row>
    <row r="22" spans="2:5" ht="34.5">
      <c r="B22" s="55" t="s">
        <v>7</v>
      </c>
      <c r="C22" s="186" t="s">
        <v>62</v>
      </c>
      <c r="D22" s="191"/>
      <c r="E22" s="16"/>
    </row>
    <row r="23" spans="2:5" ht="51.75">
      <c r="B23" s="59" t="s">
        <v>61</v>
      </c>
      <c r="C23" s="186" t="s">
        <v>255</v>
      </c>
      <c r="D23" s="192"/>
      <c r="E23" s="16"/>
    </row>
    <row r="24" spans="2:5" ht="17.45" customHeight="1">
      <c r="B24" s="267" t="s">
        <v>0</v>
      </c>
      <c r="C24" s="268"/>
      <c r="D24" s="159"/>
      <c r="E24" s="16"/>
    </row>
    <row r="25" spans="2:5">
      <c r="B25" s="60" t="s">
        <v>8</v>
      </c>
      <c r="C25" s="60"/>
      <c r="D25" s="49">
        <v>112426.1</v>
      </c>
      <c r="E25" s="187"/>
    </row>
    <row r="26" spans="2:5">
      <c r="B26" s="37"/>
      <c r="C26" s="37"/>
      <c r="D26" s="188"/>
      <c r="E26" s="182"/>
    </row>
    <row r="27" spans="2:5">
      <c r="B27" s="37"/>
      <c r="C27" s="37"/>
      <c r="D27" s="188"/>
      <c r="E27" s="182"/>
    </row>
    <row r="28" spans="2:5">
      <c r="B28" s="37"/>
      <c r="C28" s="37"/>
      <c r="D28" s="188"/>
      <c r="E28" s="53"/>
    </row>
    <row r="29" spans="2:5" ht="26.45" customHeight="1">
      <c r="B29" s="269" t="s">
        <v>3</v>
      </c>
      <c r="C29" s="270"/>
      <c r="D29" s="189"/>
      <c r="E29" s="16"/>
    </row>
    <row r="30" spans="2:5" ht="72.95" customHeight="1">
      <c r="B30" s="55" t="s">
        <v>4</v>
      </c>
      <c r="C30" s="56">
        <v>1041</v>
      </c>
      <c r="D30" s="54" t="s">
        <v>246</v>
      </c>
      <c r="E30" s="16"/>
    </row>
    <row r="31" spans="2:5" ht="34.5">
      <c r="B31" s="55" t="s">
        <v>5</v>
      </c>
      <c r="C31" s="57">
        <v>12002</v>
      </c>
      <c r="D31" s="54" t="s">
        <v>12</v>
      </c>
      <c r="E31" s="16"/>
    </row>
    <row r="32" spans="2:5" ht="69">
      <c r="B32" s="55" t="s">
        <v>6</v>
      </c>
      <c r="C32" s="58" t="s">
        <v>136</v>
      </c>
      <c r="D32" s="190"/>
      <c r="E32" s="16"/>
    </row>
    <row r="33" spans="2:5" ht="69">
      <c r="B33" s="55" t="s">
        <v>10</v>
      </c>
      <c r="C33" s="186" t="s">
        <v>136</v>
      </c>
      <c r="D33" s="191"/>
      <c r="E33" s="16"/>
    </row>
    <row r="34" spans="2:5" ht="34.5">
      <c r="B34" s="55" t="s">
        <v>7</v>
      </c>
      <c r="C34" s="186" t="s">
        <v>60</v>
      </c>
      <c r="D34" s="191"/>
      <c r="E34" s="16"/>
    </row>
    <row r="35" spans="2:5" ht="69">
      <c r="B35" s="59" t="s">
        <v>61</v>
      </c>
      <c r="C35" s="186" t="s">
        <v>137</v>
      </c>
      <c r="D35" s="136"/>
      <c r="E35" s="16"/>
    </row>
    <row r="36" spans="2:5" ht="17.45" customHeight="1">
      <c r="B36" s="267" t="s">
        <v>0</v>
      </c>
      <c r="C36" s="268"/>
      <c r="D36" s="136"/>
      <c r="E36" s="16"/>
    </row>
    <row r="37" spans="2:5">
      <c r="B37" s="60" t="s">
        <v>8</v>
      </c>
      <c r="C37" s="60"/>
      <c r="D37" s="195">
        <v>-1780.8</v>
      </c>
      <c r="E37" s="187"/>
    </row>
    <row r="40" spans="2:5">
      <c r="B40" s="37"/>
      <c r="C40" s="37"/>
      <c r="D40" s="188"/>
      <c r="E40" s="53"/>
    </row>
    <row r="41" spans="2:5" ht="26.45" customHeight="1">
      <c r="B41" s="269" t="s">
        <v>3</v>
      </c>
      <c r="C41" s="270"/>
      <c r="D41" s="189"/>
      <c r="E41" s="16"/>
    </row>
    <row r="42" spans="2:5" ht="72.95" customHeight="1">
      <c r="B42" s="55" t="s">
        <v>4</v>
      </c>
      <c r="C42" s="56">
        <v>1041</v>
      </c>
      <c r="D42" s="54" t="s">
        <v>246</v>
      </c>
      <c r="E42" s="16"/>
    </row>
    <row r="43" spans="2:5" ht="34.5">
      <c r="B43" s="55" t="s">
        <v>5</v>
      </c>
      <c r="C43" s="57">
        <v>11003</v>
      </c>
      <c r="D43" s="54" t="s">
        <v>12</v>
      </c>
      <c r="E43" s="16"/>
    </row>
    <row r="44" spans="2:5" ht="34.5">
      <c r="B44" s="55" t="s">
        <v>6</v>
      </c>
      <c r="C44" s="58" t="s">
        <v>68</v>
      </c>
      <c r="D44" s="190"/>
      <c r="E44" s="16"/>
    </row>
    <row r="45" spans="2:5" ht="51.75">
      <c r="B45" s="55" t="s">
        <v>10</v>
      </c>
      <c r="C45" s="186" t="s">
        <v>138</v>
      </c>
      <c r="D45" s="191"/>
      <c r="E45" s="16"/>
    </row>
    <row r="46" spans="2:5" ht="34.5">
      <c r="B46" s="55" t="s">
        <v>7</v>
      </c>
      <c r="C46" s="186" t="s">
        <v>139</v>
      </c>
      <c r="D46" s="191"/>
      <c r="E46" s="16"/>
    </row>
    <row r="47" spans="2:5" ht="69">
      <c r="B47" s="59" t="s">
        <v>140</v>
      </c>
      <c r="C47" s="186" t="s">
        <v>141</v>
      </c>
      <c r="D47" s="192"/>
      <c r="E47" s="16"/>
    </row>
    <row r="48" spans="2:5" ht="17.45" customHeight="1">
      <c r="B48" s="267" t="s">
        <v>0</v>
      </c>
      <c r="C48" s="268"/>
      <c r="D48" s="159"/>
      <c r="E48" s="16"/>
    </row>
    <row r="49" spans="2:5" ht="17.45" customHeight="1">
      <c r="B49" s="261" t="s">
        <v>160</v>
      </c>
      <c r="C49" s="262"/>
      <c r="D49" s="49">
        <v>-2</v>
      </c>
      <c r="E49" s="16"/>
    </row>
    <row r="50" spans="2:5" ht="17.45" customHeight="1">
      <c r="B50" s="261" t="s">
        <v>256</v>
      </c>
      <c r="C50" s="262"/>
      <c r="D50" s="49">
        <f>-138-50</f>
        <v>-188</v>
      </c>
      <c r="E50" s="16"/>
    </row>
    <row r="51" spans="2:5" ht="17.45" customHeight="1">
      <c r="B51" s="261" t="s">
        <v>257</v>
      </c>
      <c r="C51" s="262"/>
      <c r="D51" s="179">
        <v>-53</v>
      </c>
      <c r="E51" s="16"/>
    </row>
    <row r="52" spans="2:5" ht="17.45" customHeight="1">
      <c r="B52" s="261" t="s">
        <v>264</v>
      </c>
      <c r="C52" s="262"/>
      <c r="D52" s="49">
        <v>-135</v>
      </c>
      <c r="E52" s="16"/>
    </row>
    <row r="53" spans="2:5" ht="17.45" customHeight="1">
      <c r="B53" s="261" t="s">
        <v>265</v>
      </c>
      <c r="C53" s="262"/>
      <c r="D53" s="179">
        <v>-1</v>
      </c>
      <c r="E53" s="16"/>
    </row>
    <row r="54" spans="2:5" ht="17.45" customHeight="1">
      <c r="B54" s="261" t="s">
        <v>266</v>
      </c>
      <c r="C54" s="262"/>
      <c r="D54" s="179">
        <v>-4</v>
      </c>
      <c r="E54" s="16"/>
    </row>
    <row r="55" spans="2:5" ht="17.45" customHeight="1">
      <c r="B55" s="261" t="s">
        <v>267</v>
      </c>
      <c r="C55" s="262"/>
      <c r="D55" s="49">
        <v>-1</v>
      </c>
      <c r="E55" s="16"/>
    </row>
    <row r="56" spans="2:5">
      <c r="B56" s="60" t="s">
        <v>8</v>
      </c>
      <c r="C56" s="60"/>
      <c r="D56" s="49">
        <v>-15218.4</v>
      </c>
      <c r="E56" s="187"/>
    </row>
    <row r="59" spans="2:5">
      <c r="B59" s="37"/>
      <c r="C59" s="37"/>
      <c r="D59" s="188"/>
      <c r="E59" s="53"/>
    </row>
    <row r="60" spans="2:5" ht="26.45" customHeight="1">
      <c r="B60" s="269" t="s">
        <v>3</v>
      </c>
      <c r="C60" s="270"/>
      <c r="D60" s="189"/>
      <c r="E60" s="16"/>
    </row>
    <row r="61" spans="2:5" ht="72.95" customHeight="1">
      <c r="B61" s="55" t="s">
        <v>4</v>
      </c>
      <c r="C61" s="56">
        <v>1041</v>
      </c>
      <c r="D61" s="54" t="s">
        <v>246</v>
      </c>
      <c r="E61" s="16"/>
    </row>
    <row r="62" spans="2:5" ht="34.5">
      <c r="B62" s="55" t="s">
        <v>5</v>
      </c>
      <c r="C62" s="57">
        <v>11005</v>
      </c>
      <c r="D62" s="54" t="s">
        <v>12</v>
      </c>
      <c r="E62" s="16"/>
    </row>
    <row r="63" spans="2:5" ht="34.5">
      <c r="B63" s="55" t="s">
        <v>6</v>
      </c>
      <c r="C63" s="58" t="s">
        <v>142</v>
      </c>
      <c r="D63" s="190"/>
      <c r="E63" s="16"/>
    </row>
    <row r="64" spans="2:5">
      <c r="B64" s="55" t="s">
        <v>10</v>
      </c>
      <c r="C64" s="186" t="s">
        <v>143</v>
      </c>
      <c r="D64" s="191"/>
      <c r="E64" s="16"/>
    </row>
    <row r="65" spans="2:5" ht="34.5">
      <c r="B65" s="55" t="s">
        <v>7</v>
      </c>
      <c r="C65" s="186" t="s">
        <v>139</v>
      </c>
      <c r="D65" s="191"/>
      <c r="E65" s="16"/>
    </row>
    <row r="66" spans="2:5" ht="69">
      <c r="B66" s="59" t="s">
        <v>140</v>
      </c>
      <c r="C66" s="186" t="s">
        <v>258</v>
      </c>
      <c r="D66" s="192"/>
      <c r="E66" s="16"/>
    </row>
    <row r="67" spans="2:5" ht="17.45" customHeight="1">
      <c r="B67" s="267" t="s">
        <v>0</v>
      </c>
      <c r="C67" s="268"/>
      <c r="D67" s="159"/>
      <c r="E67" s="16"/>
    </row>
    <row r="68" spans="2:5" ht="17.45" customHeight="1">
      <c r="B68" s="261" t="s">
        <v>144</v>
      </c>
      <c r="C68" s="262"/>
      <c r="D68" s="194">
        <v>-3</v>
      </c>
      <c r="E68" s="16"/>
    </row>
    <row r="69" spans="2:5" ht="17.45" customHeight="1">
      <c r="B69" s="261" t="s">
        <v>145</v>
      </c>
      <c r="C69" s="262"/>
      <c r="D69" s="193">
        <v>-96</v>
      </c>
      <c r="E69" s="16"/>
    </row>
    <row r="70" spans="2:5">
      <c r="B70" s="60" t="s">
        <v>8</v>
      </c>
      <c r="C70" s="60"/>
      <c r="D70" s="49">
        <v>-3133.8</v>
      </c>
      <c r="E70" s="187"/>
    </row>
    <row r="73" spans="2:5" ht="26.45" customHeight="1">
      <c r="B73" s="239" t="s">
        <v>3</v>
      </c>
      <c r="C73" s="241"/>
      <c r="D73" s="189"/>
      <c r="E73" s="16"/>
    </row>
    <row r="74" spans="2:5" ht="72.95" customHeight="1">
      <c r="B74" s="55" t="s">
        <v>4</v>
      </c>
      <c r="C74" s="56">
        <v>1041</v>
      </c>
      <c r="D74" s="54" t="s">
        <v>246</v>
      </c>
      <c r="E74" s="16"/>
    </row>
    <row r="75" spans="2:5" ht="34.5">
      <c r="B75" s="55" t="s">
        <v>5</v>
      </c>
      <c r="C75" s="57">
        <v>11012</v>
      </c>
      <c r="D75" s="54" t="s">
        <v>12</v>
      </c>
      <c r="E75" s="16"/>
    </row>
    <row r="76" spans="2:5" ht="34.5">
      <c r="B76" s="55" t="s">
        <v>6</v>
      </c>
      <c r="C76" s="58" t="s">
        <v>262</v>
      </c>
      <c r="D76" s="190"/>
      <c r="E76" s="16"/>
    </row>
    <row r="77" spans="2:5" ht="34.5">
      <c r="B77" s="55" t="s">
        <v>10</v>
      </c>
      <c r="C77" s="186" t="s">
        <v>263</v>
      </c>
      <c r="D77" s="191"/>
      <c r="E77" s="16"/>
    </row>
    <row r="78" spans="2:5" ht="34.5">
      <c r="B78" s="55" t="s">
        <v>7</v>
      </c>
      <c r="C78" s="186" t="s">
        <v>147</v>
      </c>
      <c r="D78" s="191"/>
      <c r="E78" s="16"/>
    </row>
    <row r="79" spans="2:5" ht="69">
      <c r="B79" s="59" t="s">
        <v>148</v>
      </c>
      <c r="C79" s="186" t="s">
        <v>153</v>
      </c>
      <c r="D79" s="192"/>
      <c r="E79" s="16"/>
    </row>
    <row r="80" spans="2:5" ht="17.45" customHeight="1">
      <c r="B80" s="263" t="s">
        <v>0</v>
      </c>
      <c r="C80" s="264"/>
      <c r="D80" s="159"/>
      <c r="E80" s="16"/>
    </row>
    <row r="81" spans="2:5">
      <c r="B81" s="60" t="s">
        <v>8</v>
      </c>
      <c r="C81" s="60"/>
      <c r="D81" s="49">
        <v>-1961.5</v>
      </c>
      <c r="E81" s="187"/>
    </row>
    <row r="82" spans="2:5">
      <c r="B82" s="37"/>
      <c r="C82" s="37"/>
      <c r="D82" s="188"/>
      <c r="E82" s="53"/>
    </row>
    <row r="83" spans="2:5">
      <c r="B83" s="37"/>
      <c r="C83" s="37"/>
      <c r="D83" s="188"/>
      <c r="E83" s="53"/>
    </row>
    <row r="84" spans="2:5" ht="26.45" customHeight="1">
      <c r="B84" s="239" t="s">
        <v>3</v>
      </c>
      <c r="C84" s="241"/>
      <c r="D84" s="189"/>
      <c r="E84" s="16"/>
    </row>
    <row r="85" spans="2:5" ht="72.95" customHeight="1">
      <c r="B85" s="55" t="s">
        <v>4</v>
      </c>
      <c r="C85" s="56">
        <v>1041</v>
      </c>
      <c r="D85" s="54" t="s">
        <v>246</v>
      </c>
      <c r="E85" s="16"/>
    </row>
    <row r="86" spans="2:5" ht="34.5">
      <c r="B86" s="55" t="s">
        <v>5</v>
      </c>
      <c r="C86" s="57">
        <v>11021</v>
      </c>
      <c r="D86" s="54" t="s">
        <v>12</v>
      </c>
      <c r="E86" s="16"/>
    </row>
    <row r="87" spans="2:5" ht="69">
      <c r="B87" s="55" t="s">
        <v>6</v>
      </c>
      <c r="C87" s="58" t="s">
        <v>170</v>
      </c>
      <c r="D87" s="190"/>
      <c r="E87" s="16"/>
    </row>
    <row r="88" spans="2:5" ht="69">
      <c r="B88" s="55" t="s">
        <v>10</v>
      </c>
      <c r="C88" s="186" t="s">
        <v>177</v>
      </c>
      <c r="D88" s="191"/>
      <c r="E88" s="16"/>
    </row>
    <row r="89" spans="2:5" ht="34.5">
      <c r="B89" s="55" t="s">
        <v>7</v>
      </c>
      <c r="C89" s="186" t="s">
        <v>147</v>
      </c>
      <c r="D89" s="191"/>
      <c r="E89" s="16"/>
    </row>
    <row r="90" spans="2:5" ht="69">
      <c r="B90" s="59" t="s">
        <v>148</v>
      </c>
      <c r="C90" s="186" t="s">
        <v>159</v>
      </c>
      <c r="D90" s="192"/>
      <c r="E90" s="16"/>
    </row>
    <row r="91" spans="2:5" ht="17.45" customHeight="1">
      <c r="B91" s="263" t="s">
        <v>0</v>
      </c>
      <c r="C91" s="264"/>
      <c r="D91" s="159"/>
      <c r="E91" s="16"/>
    </row>
    <row r="92" spans="2:5">
      <c r="B92" s="60" t="s">
        <v>8</v>
      </c>
      <c r="C92" s="60"/>
      <c r="D92" s="49">
        <v>-21671.3</v>
      </c>
      <c r="E92" s="187"/>
    </row>
    <row r="94" spans="2:5">
      <c r="B94" s="37"/>
      <c r="C94" s="37"/>
      <c r="D94" s="188"/>
      <c r="E94" s="53"/>
    </row>
    <row r="95" spans="2:5" ht="26.45" customHeight="1">
      <c r="B95" s="239" t="s">
        <v>3</v>
      </c>
      <c r="C95" s="241"/>
      <c r="D95" s="189"/>
      <c r="E95" s="16"/>
    </row>
    <row r="96" spans="2:5" ht="72.95" customHeight="1">
      <c r="B96" s="55" t="s">
        <v>4</v>
      </c>
      <c r="C96" s="56">
        <v>1041</v>
      </c>
      <c r="D96" s="54" t="s">
        <v>246</v>
      </c>
      <c r="E96" s="16"/>
    </row>
    <row r="97" spans="2:5" ht="34.5">
      <c r="B97" s="55" t="s">
        <v>5</v>
      </c>
      <c r="C97" s="57">
        <v>11022</v>
      </c>
      <c r="D97" s="54" t="s">
        <v>12</v>
      </c>
      <c r="E97" s="16"/>
    </row>
    <row r="98" spans="2:5" ht="34.5">
      <c r="B98" s="55" t="s">
        <v>6</v>
      </c>
      <c r="C98" s="58" t="s">
        <v>146</v>
      </c>
      <c r="D98" s="190"/>
      <c r="E98" s="16"/>
    </row>
    <row r="99" spans="2:5" ht="34.5">
      <c r="B99" s="55" t="s">
        <v>10</v>
      </c>
      <c r="C99" s="186" t="s">
        <v>146</v>
      </c>
      <c r="D99" s="191"/>
      <c r="E99" s="16"/>
    </row>
    <row r="100" spans="2:5" ht="34.5">
      <c r="B100" s="55" t="s">
        <v>7</v>
      </c>
      <c r="C100" s="186" t="s">
        <v>147</v>
      </c>
      <c r="D100" s="191"/>
      <c r="E100" s="16"/>
    </row>
    <row r="101" spans="2:5" ht="69">
      <c r="B101" s="59" t="s">
        <v>148</v>
      </c>
      <c r="C101" s="186" t="s">
        <v>259</v>
      </c>
      <c r="D101" s="192"/>
      <c r="E101" s="16"/>
    </row>
    <row r="102" spans="2:5" ht="17.45" customHeight="1">
      <c r="B102" s="263" t="s">
        <v>0</v>
      </c>
      <c r="C102" s="264"/>
      <c r="D102" s="159"/>
      <c r="E102" s="16"/>
    </row>
    <row r="103" spans="2:5">
      <c r="B103" s="60" t="s">
        <v>8</v>
      </c>
      <c r="C103" s="60"/>
      <c r="D103" s="49">
        <v>-8929.5</v>
      </c>
      <c r="E103" s="187"/>
    </row>
    <row r="106" spans="2:5">
      <c r="B106" s="37"/>
      <c r="C106" s="37"/>
      <c r="D106" s="188"/>
      <c r="E106" s="53"/>
    </row>
    <row r="107" spans="2:5" ht="26.45" customHeight="1">
      <c r="B107" s="239" t="s">
        <v>3</v>
      </c>
      <c r="C107" s="241"/>
      <c r="D107" s="189"/>
      <c r="E107" s="16"/>
    </row>
    <row r="108" spans="2:5" ht="72.95" customHeight="1">
      <c r="B108" s="55" t="s">
        <v>4</v>
      </c>
      <c r="C108" s="56">
        <v>1041</v>
      </c>
      <c r="D108" s="54" t="s">
        <v>246</v>
      </c>
      <c r="E108" s="16"/>
    </row>
    <row r="109" spans="2:5" ht="34.5">
      <c r="B109" s="55" t="s">
        <v>5</v>
      </c>
      <c r="C109" s="57">
        <v>11036</v>
      </c>
      <c r="D109" s="54" t="s">
        <v>12</v>
      </c>
      <c r="E109" s="16"/>
    </row>
    <row r="110" spans="2:5" ht="34.5">
      <c r="B110" s="55" t="s">
        <v>6</v>
      </c>
      <c r="C110" s="58" t="s">
        <v>244</v>
      </c>
      <c r="D110" s="190"/>
      <c r="E110" s="16"/>
    </row>
    <row r="111" spans="2:5" ht="34.5">
      <c r="B111" s="55" t="s">
        <v>10</v>
      </c>
      <c r="C111" s="186" t="s">
        <v>244</v>
      </c>
      <c r="D111" s="191"/>
      <c r="E111" s="16"/>
    </row>
    <row r="112" spans="2:5" ht="34.5">
      <c r="B112" s="55" t="s">
        <v>7</v>
      </c>
      <c r="C112" s="186" t="s">
        <v>147</v>
      </c>
      <c r="D112" s="191"/>
      <c r="E112" s="16"/>
    </row>
    <row r="113" spans="2:5" ht="69">
      <c r="B113" s="59" t="s">
        <v>148</v>
      </c>
      <c r="C113" s="186" t="s">
        <v>260</v>
      </c>
      <c r="D113" s="192"/>
      <c r="E113" s="16"/>
    </row>
    <row r="114" spans="2:5" ht="17.45" customHeight="1">
      <c r="B114" s="263" t="s">
        <v>0</v>
      </c>
      <c r="C114" s="264"/>
      <c r="D114" s="159"/>
      <c r="E114" s="16"/>
    </row>
    <row r="115" spans="2:5">
      <c r="B115" s="60" t="s">
        <v>8</v>
      </c>
      <c r="C115" s="60"/>
      <c r="D115" s="49">
        <v>-4251.1000000000004</v>
      </c>
      <c r="E115" s="187"/>
    </row>
    <row r="117" spans="2:5">
      <c r="B117" s="37"/>
      <c r="C117" s="37"/>
      <c r="D117" s="188"/>
      <c r="E117" s="53"/>
    </row>
    <row r="118" spans="2:5" ht="26.45" customHeight="1">
      <c r="B118" s="239" t="s">
        <v>3</v>
      </c>
      <c r="C118" s="241"/>
      <c r="D118" s="189"/>
      <c r="E118" s="16"/>
    </row>
    <row r="119" spans="2:5" ht="72.95" customHeight="1">
      <c r="B119" s="55" t="s">
        <v>4</v>
      </c>
      <c r="C119" s="56">
        <v>1041</v>
      </c>
      <c r="D119" s="54" t="s">
        <v>246</v>
      </c>
      <c r="E119" s="16"/>
    </row>
    <row r="120" spans="2:5" ht="34.5">
      <c r="B120" s="55" t="s">
        <v>5</v>
      </c>
      <c r="C120" s="57">
        <v>11037</v>
      </c>
      <c r="D120" s="54" t="s">
        <v>12</v>
      </c>
      <c r="E120" s="16"/>
    </row>
    <row r="121" spans="2:5" ht="34.5">
      <c r="B121" s="55" t="s">
        <v>6</v>
      </c>
      <c r="C121" s="58" t="s">
        <v>261</v>
      </c>
      <c r="D121" s="190"/>
      <c r="E121" s="16"/>
    </row>
    <row r="122" spans="2:5" ht="34.5">
      <c r="B122" s="55" t="s">
        <v>10</v>
      </c>
      <c r="C122" s="186" t="s">
        <v>269</v>
      </c>
      <c r="D122" s="191"/>
      <c r="E122" s="16"/>
    </row>
    <row r="123" spans="2:5" ht="34.5">
      <c r="B123" s="55" t="s">
        <v>7</v>
      </c>
      <c r="C123" s="186" t="s">
        <v>147</v>
      </c>
      <c r="D123" s="191"/>
      <c r="E123" s="16"/>
    </row>
    <row r="124" spans="2:5" ht="69">
      <c r="B124" s="59" t="s">
        <v>148</v>
      </c>
      <c r="C124" s="186" t="s">
        <v>260</v>
      </c>
      <c r="D124" s="192"/>
      <c r="E124" s="16"/>
    </row>
    <row r="125" spans="2:5" ht="17.45" customHeight="1">
      <c r="B125" s="263" t="s">
        <v>0</v>
      </c>
      <c r="C125" s="264"/>
      <c r="D125" s="159"/>
      <c r="E125" s="16"/>
    </row>
    <row r="126" spans="2:5" ht="17.45" customHeight="1">
      <c r="B126" s="265" t="s">
        <v>145</v>
      </c>
      <c r="C126" s="266"/>
      <c r="D126" s="49">
        <v>-50</v>
      </c>
      <c r="E126" s="16"/>
    </row>
    <row r="127" spans="2:5">
      <c r="B127" s="60" t="s">
        <v>8</v>
      </c>
      <c r="C127" s="60"/>
      <c r="D127" s="49">
        <v>-26982.1</v>
      </c>
      <c r="E127" s="187"/>
    </row>
    <row r="131" spans="2:5">
      <c r="B131" s="14" t="s">
        <v>1</v>
      </c>
      <c r="C131" s="30" t="s">
        <v>2</v>
      </c>
      <c r="D131" s="185"/>
      <c r="E131" s="185"/>
    </row>
    <row r="132" spans="2:5">
      <c r="B132" s="15">
        <v>1063</v>
      </c>
      <c r="C132" s="36" t="s">
        <v>150</v>
      </c>
      <c r="D132" s="185"/>
      <c r="E132" s="185"/>
    </row>
    <row r="133" spans="2:5" ht="26.45" customHeight="1">
      <c r="E133" s="41"/>
    </row>
    <row r="134" spans="2:5">
      <c r="B134" s="37"/>
      <c r="C134" s="37"/>
      <c r="D134" s="188"/>
      <c r="E134" s="53"/>
    </row>
    <row r="135" spans="2:5" ht="26.45" customHeight="1">
      <c r="B135" s="239" t="s">
        <v>3</v>
      </c>
      <c r="C135" s="241"/>
      <c r="D135" s="189"/>
      <c r="E135" s="16"/>
    </row>
    <row r="136" spans="2:5" ht="72.95" customHeight="1">
      <c r="B136" s="55" t="s">
        <v>4</v>
      </c>
      <c r="C136" s="56">
        <v>1163</v>
      </c>
      <c r="D136" s="54" t="s">
        <v>246</v>
      </c>
      <c r="E136" s="16"/>
    </row>
    <row r="137" spans="2:5" ht="34.5">
      <c r="B137" s="55" t="s">
        <v>5</v>
      </c>
      <c r="C137" s="57">
        <v>11018</v>
      </c>
      <c r="D137" s="54" t="s">
        <v>12</v>
      </c>
      <c r="E137" s="16"/>
    </row>
    <row r="138" spans="2:5" ht="34.5">
      <c r="B138" s="55" t="s">
        <v>6</v>
      </c>
      <c r="C138" s="58" t="s">
        <v>149</v>
      </c>
      <c r="D138" s="190"/>
      <c r="E138" s="16"/>
    </row>
    <row r="139" spans="2:5" ht="34.5">
      <c r="B139" s="55" t="s">
        <v>10</v>
      </c>
      <c r="C139" s="186" t="s">
        <v>151</v>
      </c>
      <c r="D139" s="191"/>
      <c r="E139" s="16"/>
    </row>
    <row r="140" spans="2:5" ht="34.5">
      <c r="B140" s="55" t="s">
        <v>7</v>
      </c>
      <c r="C140" s="186" t="s">
        <v>152</v>
      </c>
      <c r="D140" s="191"/>
      <c r="E140" s="16"/>
    </row>
    <row r="141" spans="2:5" ht="69">
      <c r="B141" s="59" t="s">
        <v>140</v>
      </c>
      <c r="C141" s="186" t="s">
        <v>153</v>
      </c>
      <c r="D141" s="192"/>
      <c r="E141" s="16"/>
    </row>
    <row r="142" spans="2:5" ht="17.45" customHeight="1">
      <c r="B142" s="267" t="s">
        <v>0</v>
      </c>
      <c r="C142" s="268"/>
      <c r="D142" s="159"/>
      <c r="E142" s="16"/>
    </row>
    <row r="143" spans="2:5" ht="17.45" customHeight="1">
      <c r="B143" s="265" t="s">
        <v>154</v>
      </c>
      <c r="C143" s="266"/>
      <c r="D143" s="193">
        <v>-48</v>
      </c>
      <c r="E143" s="16"/>
    </row>
    <row r="144" spans="2:5">
      <c r="B144" s="60" t="s">
        <v>8</v>
      </c>
      <c r="C144" s="60"/>
      <c r="D144" s="49">
        <v>-4040.2</v>
      </c>
      <c r="E144" s="187"/>
    </row>
    <row r="147" spans="2:5">
      <c r="B147" s="37"/>
      <c r="C147" s="37"/>
      <c r="D147" s="188"/>
      <c r="E147" s="53"/>
    </row>
    <row r="148" spans="2:5" ht="26.45" customHeight="1">
      <c r="B148" s="269" t="s">
        <v>3</v>
      </c>
      <c r="C148" s="270"/>
      <c r="D148" s="189"/>
      <c r="E148" s="16"/>
    </row>
    <row r="149" spans="2:5" ht="72.95" customHeight="1">
      <c r="B149" s="55" t="s">
        <v>4</v>
      </c>
      <c r="C149" s="56">
        <v>1163</v>
      </c>
      <c r="D149" s="54" t="s">
        <v>42</v>
      </c>
      <c r="E149" s="16"/>
    </row>
    <row r="150" spans="2:5" ht="34.5">
      <c r="B150" s="55" t="s">
        <v>5</v>
      </c>
      <c r="C150" s="57">
        <v>11019</v>
      </c>
      <c r="D150" s="54" t="s">
        <v>12</v>
      </c>
      <c r="E150" s="16"/>
    </row>
    <row r="151" spans="2:5" ht="34.5">
      <c r="B151" s="55" t="s">
        <v>6</v>
      </c>
      <c r="C151" s="58" t="s">
        <v>155</v>
      </c>
      <c r="D151" s="190"/>
      <c r="E151" s="16"/>
    </row>
    <row r="152" spans="2:5" ht="34.5">
      <c r="B152" s="55" t="s">
        <v>10</v>
      </c>
      <c r="C152" s="186" t="s">
        <v>156</v>
      </c>
      <c r="D152" s="191"/>
      <c r="E152" s="16"/>
    </row>
    <row r="153" spans="2:5" ht="34.5">
      <c r="B153" s="55" t="s">
        <v>7</v>
      </c>
      <c r="C153" s="186" t="s">
        <v>152</v>
      </c>
      <c r="D153" s="191"/>
      <c r="E153" s="16"/>
    </row>
    <row r="154" spans="2:5" ht="69">
      <c r="B154" s="59" t="s">
        <v>140</v>
      </c>
      <c r="C154" s="186" t="s">
        <v>153</v>
      </c>
      <c r="D154" s="192"/>
      <c r="E154" s="16"/>
    </row>
    <row r="155" spans="2:5" ht="17.45" customHeight="1">
      <c r="B155" s="267" t="s">
        <v>0</v>
      </c>
      <c r="C155" s="268"/>
      <c r="D155" s="159"/>
      <c r="E155" s="16"/>
    </row>
    <row r="156" spans="2:5" ht="17.45" customHeight="1">
      <c r="B156" s="265" t="s">
        <v>145</v>
      </c>
      <c r="C156" s="266"/>
      <c r="D156" s="49">
        <v>500</v>
      </c>
      <c r="E156" s="16"/>
    </row>
    <row r="157" spans="2:5">
      <c r="B157" s="60" t="s">
        <v>8</v>
      </c>
      <c r="C157" s="60"/>
      <c r="D157" s="49">
        <v>-2034</v>
      </c>
      <c r="E157" s="187"/>
    </row>
    <row r="160" spans="2:5">
      <c r="B160" s="37"/>
      <c r="C160" s="37"/>
      <c r="D160" s="188"/>
    </row>
    <row r="161" spans="2:5">
      <c r="B161" s="269" t="s">
        <v>3</v>
      </c>
      <c r="C161" s="270"/>
      <c r="D161" s="189"/>
    </row>
    <row r="162" spans="2:5" ht="51.75">
      <c r="B162" s="55" t="s">
        <v>4</v>
      </c>
      <c r="C162" s="56">
        <v>1163</v>
      </c>
      <c r="D162" s="54" t="s">
        <v>246</v>
      </c>
    </row>
    <row r="163" spans="2:5" ht="34.5">
      <c r="B163" s="55" t="s">
        <v>5</v>
      </c>
      <c r="C163" s="57">
        <v>11022</v>
      </c>
      <c r="D163" s="54" t="s">
        <v>12</v>
      </c>
    </row>
    <row r="164" spans="2:5" ht="34.5">
      <c r="B164" s="55" t="s">
        <v>6</v>
      </c>
      <c r="C164" s="186" t="s">
        <v>157</v>
      </c>
      <c r="D164" s="190"/>
    </row>
    <row r="165" spans="2:5" ht="51.75">
      <c r="B165" s="55" t="s">
        <v>10</v>
      </c>
      <c r="C165" s="186" t="s">
        <v>158</v>
      </c>
      <c r="D165" s="191"/>
    </row>
    <row r="166" spans="2:5" ht="34.5">
      <c r="B166" s="55" t="s">
        <v>7</v>
      </c>
      <c r="C166" s="186" t="s">
        <v>152</v>
      </c>
      <c r="D166" s="191"/>
    </row>
    <row r="167" spans="2:5" ht="69">
      <c r="B167" s="59" t="s">
        <v>140</v>
      </c>
      <c r="C167" s="186" t="s">
        <v>159</v>
      </c>
      <c r="D167" s="192"/>
    </row>
    <row r="168" spans="2:5">
      <c r="B168" s="267" t="s">
        <v>0</v>
      </c>
      <c r="C168" s="268"/>
      <c r="D168" s="159"/>
    </row>
    <row r="169" spans="2:5">
      <c r="B169" s="265" t="s">
        <v>160</v>
      </c>
      <c r="C169" s="266"/>
      <c r="D169" s="193">
        <v>-1</v>
      </c>
    </row>
    <row r="170" spans="2:5">
      <c r="B170" s="60" t="s">
        <v>8</v>
      </c>
      <c r="C170" s="60"/>
      <c r="D170" s="49">
        <v>-14320</v>
      </c>
    </row>
    <row r="173" spans="2:5">
      <c r="B173" s="14" t="s">
        <v>1</v>
      </c>
      <c r="C173" s="30" t="s">
        <v>2</v>
      </c>
      <c r="D173" s="185"/>
      <c r="E173" s="185"/>
    </row>
    <row r="174" spans="2:5">
      <c r="B174" s="15">
        <v>1148</v>
      </c>
      <c r="C174" s="36" t="s">
        <v>51</v>
      </c>
      <c r="D174" s="185"/>
      <c r="E174" s="185"/>
    </row>
    <row r="175" spans="2:5" ht="26.45" customHeight="1">
      <c r="E175" s="41"/>
    </row>
    <row r="176" spans="2:5">
      <c r="B176" s="37"/>
      <c r="C176" s="37"/>
      <c r="D176" s="188"/>
      <c r="E176" s="53"/>
    </row>
    <row r="177" spans="2:5" ht="26.45" customHeight="1">
      <c r="B177" s="269" t="s">
        <v>3</v>
      </c>
      <c r="C177" s="270"/>
      <c r="D177" s="189"/>
      <c r="E177" s="16"/>
    </row>
    <row r="178" spans="2:5" ht="72.95" customHeight="1">
      <c r="B178" s="55" t="s">
        <v>4</v>
      </c>
      <c r="C178" s="56">
        <v>1148</v>
      </c>
      <c r="D178" s="54" t="s">
        <v>246</v>
      </c>
      <c r="E178" s="16"/>
    </row>
    <row r="179" spans="2:5" ht="34.5">
      <c r="B179" s="55" t="s">
        <v>5</v>
      </c>
      <c r="C179" s="57">
        <v>11007</v>
      </c>
      <c r="D179" s="54" t="s">
        <v>12</v>
      </c>
      <c r="E179" s="16"/>
    </row>
    <row r="180" spans="2:5" ht="34.5">
      <c r="B180" s="55" t="s">
        <v>6</v>
      </c>
      <c r="C180" s="186" t="s">
        <v>76</v>
      </c>
      <c r="D180" s="190"/>
      <c r="E180" s="16"/>
    </row>
    <row r="181" spans="2:5" ht="34.5">
      <c r="B181" s="55" t="s">
        <v>10</v>
      </c>
      <c r="C181" s="186" t="s">
        <v>161</v>
      </c>
      <c r="D181" s="191"/>
      <c r="E181" s="16"/>
    </row>
    <row r="182" spans="2:5" ht="34.5">
      <c r="B182" s="55" t="s">
        <v>7</v>
      </c>
      <c r="C182" s="186" t="s">
        <v>162</v>
      </c>
      <c r="D182" s="191"/>
      <c r="E182" s="16"/>
    </row>
    <row r="183" spans="2:5" ht="86.25">
      <c r="B183" s="59" t="s">
        <v>163</v>
      </c>
      <c r="C183" s="186" t="s">
        <v>164</v>
      </c>
      <c r="D183" s="192"/>
      <c r="E183" s="16"/>
    </row>
    <row r="184" spans="2:5" ht="17.45" customHeight="1">
      <c r="B184" s="267" t="s">
        <v>0</v>
      </c>
      <c r="C184" s="268"/>
      <c r="D184" s="159"/>
      <c r="E184" s="16"/>
    </row>
    <row r="185" spans="2:5" ht="17.45" customHeight="1">
      <c r="B185" s="261" t="s">
        <v>165</v>
      </c>
      <c r="C185" s="262"/>
      <c r="D185" s="193">
        <v>-176</v>
      </c>
      <c r="E185" s="16"/>
    </row>
    <row r="186" spans="2:5">
      <c r="B186" s="60" t="s">
        <v>8</v>
      </c>
      <c r="C186" s="60"/>
      <c r="D186" s="49">
        <v>-8103.4</v>
      </c>
      <c r="E186" s="187"/>
    </row>
  </sheetData>
  <mergeCells count="45">
    <mergeCell ref="A1:D1"/>
    <mergeCell ref="B5:D5"/>
    <mergeCell ref="A7:D7"/>
    <mergeCell ref="A3:D3"/>
    <mergeCell ref="B17:C17"/>
    <mergeCell ref="B24:C24"/>
    <mergeCell ref="B29:C29"/>
    <mergeCell ref="B36:C36"/>
    <mergeCell ref="A2:D2"/>
    <mergeCell ref="B41:C41"/>
    <mergeCell ref="B48:C48"/>
    <mergeCell ref="B60:C60"/>
    <mergeCell ref="B67:C67"/>
    <mergeCell ref="B95:C95"/>
    <mergeCell ref="B102:C102"/>
    <mergeCell ref="B68:C68"/>
    <mergeCell ref="B69:C69"/>
    <mergeCell ref="B84:C84"/>
    <mergeCell ref="B91:C91"/>
    <mergeCell ref="B49:C49"/>
    <mergeCell ref="B50:C50"/>
    <mergeCell ref="B52:C52"/>
    <mergeCell ref="B73:C73"/>
    <mergeCell ref="B80:C80"/>
    <mergeCell ref="B51:C51"/>
    <mergeCell ref="B55:C55"/>
    <mergeCell ref="B185:C185"/>
    <mergeCell ref="B161:C161"/>
    <mergeCell ref="B168:C168"/>
    <mergeCell ref="B169:C169"/>
    <mergeCell ref="B177:C177"/>
    <mergeCell ref="B184:C184"/>
    <mergeCell ref="B142:C142"/>
    <mergeCell ref="B143:C143"/>
    <mergeCell ref="B148:C148"/>
    <mergeCell ref="B155:C155"/>
    <mergeCell ref="B156:C156"/>
    <mergeCell ref="B53:C53"/>
    <mergeCell ref="B54:C54"/>
    <mergeCell ref="B135:C135"/>
    <mergeCell ref="B107:C107"/>
    <mergeCell ref="B114:C114"/>
    <mergeCell ref="B118:C118"/>
    <mergeCell ref="B125:C125"/>
    <mergeCell ref="B126:C126"/>
  </mergeCells>
  <pageMargins left="0.70866141732283472" right="0.70866141732283472" top="0.74803149606299213" bottom="0.74803149606299213" header="0.31496062992125984" footer="0.31496062992125984"/>
  <pageSetup paperSize="9" scale="5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7"/>
  <sheetViews>
    <sheetView topLeftCell="A88" zoomScale="90" zoomScaleNormal="90" zoomScaleSheetLayoutView="100" workbookViewId="0">
      <selection activeCell="A93" sqref="A93:XFD93"/>
    </sheetView>
  </sheetViews>
  <sheetFormatPr defaultColWidth="9.140625" defaultRowHeight="17.25"/>
  <cols>
    <col min="1" max="1" width="5.28515625" style="10" customWidth="1"/>
    <col min="2" max="2" width="24.5703125" style="10" customWidth="1"/>
    <col min="3" max="3" width="65.7109375" style="10" customWidth="1"/>
    <col min="4" max="4" width="39" style="63" customWidth="1"/>
    <col min="5" max="5" width="20.140625" style="12" customWidth="1"/>
    <col min="6" max="16384" width="9.140625" style="10"/>
  </cols>
  <sheetData>
    <row r="1" spans="1:5" ht="37.5" customHeight="1">
      <c r="D1" s="273" t="s">
        <v>249</v>
      </c>
      <c r="E1" s="273"/>
    </row>
    <row r="2" spans="1:5" ht="17.45" customHeight="1">
      <c r="C2" s="273" t="s">
        <v>49</v>
      </c>
      <c r="D2" s="273"/>
      <c r="E2" s="273"/>
    </row>
    <row r="3" spans="1:5" ht="17.45" customHeight="1">
      <c r="C3" s="273" t="s">
        <v>9</v>
      </c>
      <c r="D3" s="273"/>
      <c r="E3" s="273"/>
    </row>
    <row r="5" spans="1:5" ht="59.45" customHeight="1">
      <c r="A5" s="11"/>
      <c r="B5" s="274" t="s">
        <v>102</v>
      </c>
      <c r="C5" s="274"/>
      <c r="D5" s="274"/>
      <c r="E5" s="274"/>
    </row>
    <row r="6" spans="1:5" ht="23.45" customHeight="1"/>
    <row r="7" spans="1:5" ht="21.95" customHeight="1">
      <c r="A7" s="275" t="s">
        <v>50</v>
      </c>
      <c r="B7" s="275"/>
      <c r="C7" s="275"/>
      <c r="D7" s="275"/>
      <c r="E7" s="43"/>
    </row>
    <row r="9" spans="1:5" s="16" customFormat="1" ht="38.65" customHeight="1">
      <c r="C9" s="181" t="s">
        <v>41</v>
      </c>
      <c r="D9" s="182"/>
      <c r="E9" s="182"/>
    </row>
    <row r="10" spans="1:5" s="16" customFormat="1">
      <c r="B10" s="34" t="s">
        <v>11</v>
      </c>
      <c r="C10" s="35"/>
      <c r="D10" s="157"/>
    </row>
    <row r="11" spans="1:5" s="13" customFormat="1">
      <c r="D11" s="183"/>
      <c r="E11" s="183"/>
    </row>
    <row r="12" spans="1:5" s="16" customFormat="1">
      <c r="D12" s="157"/>
      <c r="E12" s="157"/>
    </row>
    <row r="13" spans="1:5" s="16" customFormat="1">
      <c r="B13" s="3"/>
      <c r="C13" s="184"/>
      <c r="D13" s="185"/>
      <c r="E13" s="185"/>
    </row>
    <row r="14" spans="1:5" s="16" customFormat="1">
      <c r="B14" s="14" t="s">
        <v>1</v>
      </c>
      <c r="C14" s="30" t="s">
        <v>2</v>
      </c>
      <c r="D14" s="185"/>
      <c r="E14" s="185"/>
    </row>
    <row r="15" spans="1:5" s="16" customFormat="1">
      <c r="B15" s="15">
        <v>1041</v>
      </c>
      <c r="C15" s="36" t="s">
        <v>51</v>
      </c>
      <c r="D15" s="185"/>
      <c r="E15" s="185"/>
    </row>
    <row r="16" spans="1:5" s="16" customFormat="1" ht="26.45" customHeight="1">
      <c r="D16" s="157"/>
      <c r="E16" s="41"/>
    </row>
    <row r="18" spans="2:5" s="16" customFormat="1" ht="26.45" customHeight="1">
      <c r="B18" s="269" t="s">
        <v>3</v>
      </c>
      <c r="C18" s="270"/>
      <c r="D18" s="189"/>
    </row>
    <row r="19" spans="2:5" s="16" customFormat="1" ht="72.95" customHeight="1">
      <c r="B19" s="55" t="s">
        <v>4</v>
      </c>
      <c r="C19" s="56">
        <v>1041</v>
      </c>
      <c r="D19" s="54" t="s">
        <v>48</v>
      </c>
    </row>
    <row r="20" spans="2:5" s="16" customFormat="1" ht="34.5">
      <c r="B20" s="55" t="s">
        <v>5</v>
      </c>
      <c r="C20" s="57">
        <v>12003</v>
      </c>
      <c r="D20" s="54" t="s">
        <v>12</v>
      </c>
    </row>
    <row r="21" spans="2:5" s="16" customFormat="1" ht="69">
      <c r="B21" s="55" t="s">
        <v>6</v>
      </c>
      <c r="C21" s="58" t="s">
        <v>254</v>
      </c>
      <c r="D21" s="190"/>
    </row>
    <row r="22" spans="2:5" s="16" customFormat="1" ht="69">
      <c r="B22" s="55" t="s">
        <v>10</v>
      </c>
      <c r="C22" s="186" t="s">
        <v>254</v>
      </c>
      <c r="D22" s="191"/>
    </row>
    <row r="23" spans="2:5" s="16" customFormat="1" ht="34.5">
      <c r="B23" s="55" t="s">
        <v>7</v>
      </c>
      <c r="C23" s="186" t="s">
        <v>62</v>
      </c>
      <c r="D23" s="191"/>
    </row>
    <row r="24" spans="2:5" s="16" customFormat="1" ht="69">
      <c r="B24" s="59" t="s">
        <v>61</v>
      </c>
      <c r="C24" s="186" t="s">
        <v>255</v>
      </c>
      <c r="D24" s="192"/>
    </row>
    <row r="25" spans="2:5" s="16" customFormat="1" ht="17.45" customHeight="1">
      <c r="B25" s="267" t="s">
        <v>0</v>
      </c>
      <c r="C25" s="268"/>
      <c r="D25" s="159"/>
    </row>
    <row r="26" spans="2:5" s="16" customFormat="1">
      <c r="B26" s="60" t="s">
        <v>8</v>
      </c>
      <c r="C26" s="60"/>
      <c r="D26" s="49">
        <v>112426.1</v>
      </c>
      <c r="E26" s="187"/>
    </row>
    <row r="27" spans="2:5" s="16" customFormat="1">
      <c r="B27" s="37"/>
      <c r="C27" s="37"/>
      <c r="D27" s="188"/>
      <c r="E27" s="182"/>
    </row>
    <row r="28" spans="2:5" s="16" customFormat="1">
      <c r="B28" s="37"/>
      <c r="C28" s="37"/>
      <c r="D28" s="188"/>
      <c r="E28" s="182"/>
    </row>
    <row r="29" spans="2:5" s="16" customFormat="1">
      <c r="B29" s="37"/>
      <c r="C29" s="37"/>
      <c r="D29" s="188"/>
      <c r="E29" s="53"/>
    </row>
    <row r="30" spans="2:5" s="16" customFormat="1" ht="26.45" customHeight="1">
      <c r="B30" s="269" t="s">
        <v>3</v>
      </c>
      <c r="C30" s="270"/>
      <c r="D30" s="189"/>
    </row>
    <row r="31" spans="2:5" s="16" customFormat="1" ht="72.95" customHeight="1">
      <c r="B31" s="55" t="s">
        <v>4</v>
      </c>
      <c r="C31" s="56">
        <v>1041</v>
      </c>
      <c r="D31" s="54" t="s">
        <v>246</v>
      </c>
    </row>
    <row r="32" spans="2:5" s="16" customFormat="1" ht="34.5">
      <c r="B32" s="55" t="s">
        <v>5</v>
      </c>
      <c r="C32" s="57">
        <v>12002</v>
      </c>
      <c r="D32" s="54" t="s">
        <v>12</v>
      </c>
    </row>
    <row r="33" spans="2:5" s="16" customFormat="1" ht="86.25">
      <c r="B33" s="55" t="s">
        <v>6</v>
      </c>
      <c r="C33" s="58" t="s">
        <v>136</v>
      </c>
      <c r="D33" s="190"/>
    </row>
    <row r="34" spans="2:5" s="16" customFormat="1" ht="86.25">
      <c r="B34" s="55" t="s">
        <v>10</v>
      </c>
      <c r="C34" s="186" t="s">
        <v>136</v>
      </c>
      <c r="D34" s="191"/>
    </row>
    <row r="35" spans="2:5" s="16" customFormat="1" ht="34.5">
      <c r="B35" s="55" t="s">
        <v>7</v>
      </c>
      <c r="C35" s="186" t="s">
        <v>60</v>
      </c>
      <c r="D35" s="191"/>
    </row>
    <row r="36" spans="2:5" s="16" customFormat="1" ht="103.5">
      <c r="B36" s="59" t="s">
        <v>61</v>
      </c>
      <c r="C36" s="186" t="s">
        <v>137</v>
      </c>
      <c r="D36" s="136"/>
    </row>
    <row r="37" spans="2:5" s="16" customFormat="1" ht="17.45" customHeight="1">
      <c r="B37" s="267" t="s">
        <v>0</v>
      </c>
      <c r="C37" s="268"/>
      <c r="D37" s="136"/>
    </row>
    <row r="38" spans="2:5" s="16" customFormat="1">
      <c r="B38" s="60" t="s">
        <v>8</v>
      </c>
      <c r="C38" s="60"/>
      <c r="D38" s="195">
        <v>-1780.8</v>
      </c>
      <c r="E38" s="187"/>
    </row>
    <row r="39" spans="2:5" s="16" customFormat="1">
      <c r="D39" s="165"/>
      <c r="E39" s="165"/>
    </row>
    <row r="40" spans="2:5" s="16" customFormat="1">
      <c r="D40" s="165"/>
      <c r="E40" s="165"/>
    </row>
    <row r="41" spans="2:5" s="16" customFormat="1">
      <c r="B41" s="37"/>
      <c r="C41" s="37"/>
      <c r="D41" s="188"/>
      <c r="E41" s="53"/>
    </row>
    <row r="42" spans="2:5" s="16" customFormat="1" ht="26.45" customHeight="1">
      <c r="B42" s="269" t="s">
        <v>3</v>
      </c>
      <c r="C42" s="270"/>
      <c r="D42" s="189"/>
    </row>
    <row r="43" spans="2:5" s="16" customFormat="1" ht="72.95" customHeight="1">
      <c r="B43" s="55" t="s">
        <v>4</v>
      </c>
      <c r="C43" s="56">
        <v>1041</v>
      </c>
      <c r="D43" s="54" t="s">
        <v>246</v>
      </c>
    </row>
    <row r="44" spans="2:5" s="16" customFormat="1" ht="34.5">
      <c r="B44" s="55" t="s">
        <v>5</v>
      </c>
      <c r="C44" s="57">
        <v>11003</v>
      </c>
      <c r="D44" s="54" t="s">
        <v>12</v>
      </c>
    </row>
    <row r="45" spans="2:5" s="16" customFormat="1" ht="34.5">
      <c r="B45" s="55" t="s">
        <v>6</v>
      </c>
      <c r="C45" s="58" t="s">
        <v>68</v>
      </c>
      <c r="D45" s="190"/>
    </row>
    <row r="46" spans="2:5" s="16" customFormat="1" ht="69">
      <c r="B46" s="55" t="s">
        <v>10</v>
      </c>
      <c r="C46" s="186" t="s">
        <v>138</v>
      </c>
      <c r="D46" s="191"/>
    </row>
    <row r="47" spans="2:5" s="16" customFormat="1" ht="34.5">
      <c r="B47" s="55" t="s">
        <v>7</v>
      </c>
      <c r="C47" s="186" t="s">
        <v>139</v>
      </c>
      <c r="D47" s="191"/>
    </row>
    <row r="48" spans="2:5" s="16" customFormat="1" ht="69">
      <c r="B48" s="59" t="s">
        <v>140</v>
      </c>
      <c r="C48" s="186" t="s">
        <v>141</v>
      </c>
      <c r="D48" s="192"/>
    </row>
    <row r="49" spans="2:5" s="16" customFormat="1" ht="17.45" customHeight="1">
      <c r="B49" s="267" t="s">
        <v>0</v>
      </c>
      <c r="C49" s="268"/>
      <c r="D49" s="159"/>
    </row>
    <row r="50" spans="2:5" s="16" customFormat="1" ht="17.45" customHeight="1">
      <c r="B50" s="261" t="s">
        <v>160</v>
      </c>
      <c r="C50" s="262"/>
      <c r="D50" s="49">
        <v>-2</v>
      </c>
    </row>
    <row r="51" spans="2:5" s="16" customFormat="1" ht="17.45" customHeight="1">
      <c r="B51" s="261" t="s">
        <v>256</v>
      </c>
      <c r="C51" s="262"/>
      <c r="D51" s="49">
        <f>-138-50</f>
        <v>-188</v>
      </c>
    </row>
    <row r="52" spans="2:5" s="16" customFormat="1" ht="17.45" customHeight="1">
      <c r="B52" s="261" t="s">
        <v>257</v>
      </c>
      <c r="C52" s="262"/>
      <c r="D52" s="179">
        <v>-53</v>
      </c>
    </row>
    <row r="53" spans="2:5" s="16" customFormat="1" ht="17.45" customHeight="1">
      <c r="B53" s="261" t="s">
        <v>264</v>
      </c>
      <c r="C53" s="262"/>
      <c r="D53" s="49">
        <v>-135</v>
      </c>
    </row>
    <row r="54" spans="2:5" s="16" customFormat="1" ht="17.45" customHeight="1">
      <c r="B54" s="261" t="s">
        <v>265</v>
      </c>
      <c r="C54" s="262"/>
      <c r="D54" s="179">
        <v>-1</v>
      </c>
    </row>
    <row r="55" spans="2:5" s="16" customFormat="1" ht="17.45" customHeight="1">
      <c r="B55" s="261" t="s">
        <v>266</v>
      </c>
      <c r="C55" s="262"/>
      <c r="D55" s="179">
        <v>-4</v>
      </c>
    </row>
    <row r="56" spans="2:5" s="16" customFormat="1" ht="17.45" customHeight="1">
      <c r="B56" s="261" t="s">
        <v>267</v>
      </c>
      <c r="C56" s="262"/>
      <c r="D56" s="49">
        <v>-1</v>
      </c>
    </row>
    <row r="57" spans="2:5" s="16" customFormat="1">
      <c r="B57" s="60" t="s">
        <v>8</v>
      </c>
      <c r="C57" s="60"/>
      <c r="D57" s="49">
        <v>-15218.4</v>
      </c>
      <c r="E57" s="187"/>
    </row>
    <row r="58" spans="2:5" s="16" customFormat="1">
      <c r="D58" s="165"/>
      <c r="E58" s="165"/>
    </row>
    <row r="59" spans="2:5" s="16" customFormat="1">
      <c r="D59" s="165"/>
      <c r="E59" s="165"/>
    </row>
    <row r="60" spans="2:5" s="16" customFormat="1">
      <c r="B60" s="37"/>
      <c r="C60" s="37"/>
      <c r="D60" s="188"/>
      <c r="E60" s="53"/>
    </row>
    <row r="61" spans="2:5" s="16" customFormat="1" ht="26.45" customHeight="1">
      <c r="B61" s="269" t="s">
        <v>3</v>
      </c>
      <c r="C61" s="270"/>
      <c r="D61" s="189"/>
    </row>
    <row r="62" spans="2:5" s="16" customFormat="1" ht="72.95" customHeight="1">
      <c r="B62" s="55" t="s">
        <v>4</v>
      </c>
      <c r="C62" s="56">
        <v>1041</v>
      </c>
      <c r="D62" s="54" t="s">
        <v>246</v>
      </c>
    </row>
    <row r="63" spans="2:5" s="16" customFormat="1" ht="34.5">
      <c r="B63" s="55" t="s">
        <v>5</v>
      </c>
      <c r="C63" s="57">
        <v>11005</v>
      </c>
      <c r="D63" s="54" t="s">
        <v>12</v>
      </c>
    </row>
    <row r="64" spans="2:5" s="16" customFormat="1" ht="34.5">
      <c r="B64" s="55" t="s">
        <v>6</v>
      </c>
      <c r="C64" s="58" t="s">
        <v>142</v>
      </c>
      <c r="D64" s="190"/>
    </row>
    <row r="65" spans="2:5" s="16" customFormat="1" ht="34.5">
      <c r="B65" s="55" t="s">
        <v>10</v>
      </c>
      <c r="C65" s="186" t="s">
        <v>143</v>
      </c>
      <c r="D65" s="191"/>
    </row>
    <row r="66" spans="2:5" s="16" customFormat="1" ht="34.5">
      <c r="B66" s="55" t="s">
        <v>7</v>
      </c>
      <c r="C66" s="186" t="s">
        <v>139</v>
      </c>
      <c r="D66" s="191"/>
    </row>
    <row r="67" spans="2:5" s="16" customFormat="1" ht="69">
      <c r="B67" s="59" t="s">
        <v>140</v>
      </c>
      <c r="C67" s="186" t="s">
        <v>258</v>
      </c>
      <c r="D67" s="192"/>
    </row>
    <row r="68" spans="2:5" s="16" customFormat="1" ht="17.45" customHeight="1">
      <c r="B68" s="267" t="s">
        <v>0</v>
      </c>
      <c r="C68" s="268"/>
      <c r="D68" s="159"/>
    </row>
    <row r="69" spans="2:5" s="16" customFormat="1" ht="17.45" customHeight="1">
      <c r="B69" s="261" t="s">
        <v>144</v>
      </c>
      <c r="C69" s="262"/>
      <c r="D69" s="194">
        <v>-3</v>
      </c>
    </row>
    <row r="70" spans="2:5" s="16" customFormat="1" ht="17.45" customHeight="1">
      <c r="B70" s="261" t="s">
        <v>145</v>
      </c>
      <c r="C70" s="262"/>
      <c r="D70" s="193">
        <v>-96</v>
      </c>
    </row>
    <row r="71" spans="2:5" s="16" customFormat="1">
      <c r="B71" s="60" t="s">
        <v>8</v>
      </c>
      <c r="C71" s="60"/>
      <c r="D71" s="49">
        <v>-3133.8</v>
      </c>
      <c r="E71" s="187"/>
    </row>
    <row r="72" spans="2:5" s="16" customFormat="1">
      <c r="D72" s="165"/>
      <c r="E72" s="165"/>
    </row>
    <row r="73" spans="2:5" s="16" customFormat="1">
      <c r="D73" s="165"/>
      <c r="E73" s="165"/>
    </row>
    <row r="74" spans="2:5" s="16" customFormat="1" ht="26.45" customHeight="1">
      <c r="B74" s="239" t="s">
        <v>3</v>
      </c>
      <c r="C74" s="241"/>
      <c r="D74" s="189"/>
    </row>
    <row r="75" spans="2:5" s="16" customFormat="1" ht="72.95" customHeight="1">
      <c r="B75" s="55" t="s">
        <v>4</v>
      </c>
      <c r="C75" s="56">
        <v>1041</v>
      </c>
      <c r="D75" s="54" t="s">
        <v>246</v>
      </c>
    </row>
    <row r="76" spans="2:5" s="16" customFormat="1" ht="34.5">
      <c r="B76" s="55" t="s">
        <v>5</v>
      </c>
      <c r="C76" s="57">
        <v>11012</v>
      </c>
      <c r="D76" s="54" t="s">
        <v>12</v>
      </c>
    </row>
    <row r="77" spans="2:5" s="16" customFormat="1" ht="34.5">
      <c r="B77" s="55" t="s">
        <v>6</v>
      </c>
      <c r="C77" s="58" t="s">
        <v>262</v>
      </c>
      <c r="D77" s="190"/>
    </row>
    <row r="78" spans="2:5" s="16" customFormat="1" ht="34.5">
      <c r="B78" s="55" t="s">
        <v>10</v>
      </c>
      <c r="C78" s="186" t="s">
        <v>263</v>
      </c>
      <c r="D78" s="191"/>
    </row>
    <row r="79" spans="2:5" s="16" customFormat="1" ht="34.5">
      <c r="B79" s="55" t="s">
        <v>7</v>
      </c>
      <c r="C79" s="186" t="s">
        <v>147</v>
      </c>
      <c r="D79" s="191"/>
    </row>
    <row r="80" spans="2:5" s="16" customFormat="1" ht="69">
      <c r="B80" s="59" t="s">
        <v>148</v>
      </c>
      <c r="C80" s="186" t="s">
        <v>153</v>
      </c>
      <c r="D80" s="192"/>
    </row>
    <row r="81" spans="2:5" s="16" customFormat="1" ht="17.45" customHeight="1">
      <c r="B81" s="263" t="s">
        <v>0</v>
      </c>
      <c r="C81" s="264"/>
      <c r="D81" s="159"/>
    </row>
    <row r="82" spans="2:5" s="16" customFormat="1">
      <c r="B82" s="60" t="s">
        <v>8</v>
      </c>
      <c r="C82" s="60"/>
      <c r="D82" s="49">
        <v>-1961.5</v>
      </c>
      <c r="E82" s="187"/>
    </row>
    <row r="83" spans="2:5" s="16" customFormat="1">
      <c r="B83" s="37"/>
      <c r="C83" s="37"/>
      <c r="D83" s="188"/>
      <c r="E83" s="53"/>
    </row>
    <row r="84" spans="2:5" s="16" customFormat="1">
      <c r="B84" s="37"/>
      <c r="C84" s="37"/>
      <c r="D84" s="188"/>
      <c r="E84" s="53"/>
    </row>
    <row r="85" spans="2:5" s="16" customFormat="1" ht="26.45" customHeight="1">
      <c r="B85" s="239" t="s">
        <v>3</v>
      </c>
      <c r="C85" s="241"/>
      <c r="D85" s="189"/>
    </row>
    <row r="86" spans="2:5" s="16" customFormat="1" ht="72.95" customHeight="1">
      <c r="B86" s="55" t="s">
        <v>4</v>
      </c>
      <c r="C86" s="56">
        <v>1041</v>
      </c>
      <c r="D86" s="54" t="s">
        <v>246</v>
      </c>
    </row>
    <row r="87" spans="2:5" s="16" customFormat="1" ht="34.5">
      <c r="B87" s="55" t="s">
        <v>5</v>
      </c>
      <c r="C87" s="57">
        <v>11021</v>
      </c>
      <c r="D87" s="54" t="s">
        <v>12</v>
      </c>
    </row>
    <row r="88" spans="2:5" s="16" customFormat="1" ht="103.5">
      <c r="B88" s="55" t="s">
        <v>6</v>
      </c>
      <c r="C88" s="58" t="s">
        <v>170</v>
      </c>
      <c r="D88" s="190"/>
    </row>
    <row r="89" spans="2:5" s="16" customFormat="1" ht="103.5">
      <c r="B89" s="55" t="s">
        <v>10</v>
      </c>
      <c r="C89" s="186" t="s">
        <v>177</v>
      </c>
      <c r="D89" s="191"/>
    </row>
    <row r="90" spans="2:5" s="16" customFormat="1" ht="34.5">
      <c r="B90" s="55" t="s">
        <v>7</v>
      </c>
      <c r="C90" s="186" t="s">
        <v>147</v>
      </c>
      <c r="D90" s="191"/>
    </row>
    <row r="91" spans="2:5" s="16" customFormat="1" ht="69">
      <c r="B91" s="59" t="s">
        <v>148</v>
      </c>
      <c r="C91" s="186" t="s">
        <v>159</v>
      </c>
      <c r="D91" s="192"/>
    </row>
    <row r="92" spans="2:5" s="16" customFormat="1" ht="17.45" customHeight="1">
      <c r="B92" s="263" t="s">
        <v>0</v>
      </c>
      <c r="C92" s="264"/>
      <c r="D92" s="159"/>
    </row>
    <row r="93" spans="2:5" s="16" customFormat="1">
      <c r="B93" s="60" t="s">
        <v>8</v>
      </c>
      <c r="C93" s="60"/>
      <c r="D93" s="49">
        <v>-21671.3</v>
      </c>
      <c r="E93" s="187"/>
    </row>
    <row r="94" spans="2:5" s="16" customFormat="1">
      <c r="D94" s="165"/>
      <c r="E94" s="165"/>
    </row>
    <row r="95" spans="2:5" s="16" customFormat="1">
      <c r="B95" s="37"/>
      <c r="C95" s="37"/>
      <c r="D95" s="188"/>
      <c r="E95" s="53"/>
    </row>
    <row r="96" spans="2:5" s="16" customFormat="1" ht="26.45" customHeight="1">
      <c r="B96" s="239" t="s">
        <v>3</v>
      </c>
      <c r="C96" s="241"/>
      <c r="D96" s="189"/>
    </row>
    <row r="97" spans="2:5" s="16" customFormat="1" ht="72.95" customHeight="1">
      <c r="B97" s="55" t="s">
        <v>4</v>
      </c>
      <c r="C97" s="56">
        <v>1041</v>
      </c>
      <c r="D97" s="54" t="s">
        <v>246</v>
      </c>
    </row>
    <row r="98" spans="2:5" s="16" customFormat="1" ht="34.5">
      <c r="B98" s="55" t="s">
        <v>5</v>
      </c>
      <c r="C98" s="57">
        <v>11022</v>
      </c>
      <c r="D98" s="54" t="s">
        <v>12</v>
      </c>
    </row>
    <row r="99" spans="2:5" s="16" customFormat="1" ht="51.75">
      <c r="B99" s="55" t="s">
        <v>6</v>
      </c>
      <c r="C99" s="58" t="s">
        <v>146</v>
      </c>
      <c r="D99" s="190"/>
    </row>
    <row r="100" spans="2:5" s="16" customFormat="1" ht="51.75">
      <c r="B100" s="55" t="s">
        <v>10</v>
      </c>
      <c r="C100" s="186" t="s">
        <v>146</v>
      </c>
      <c r="D100" s="191"/>
    </row>
    <row r="101" spans="2:5" s="16" customFormat="1" ht="34.5">
      <c r="B101" s="55" t="s">
        <v>7</v>
      </c>
      <c r="C101" s="186" t="s">
        <v>147</v>
      </c>
      <c r="D101" s="191"/>
    </row>
    <row r="102" spans="2:5" s="16" customFormat="1" ht="69">
      <c r="B102" s="59" t="s">
        <v>148</v>
      </c>
      <c r="C102" s="186" t="s">
        <v>259</v>
      </c>
      <c r="D102" s="192"/>
    </row>
    <row r="103" spans="2:5" s="16" customFormat="1" ht="17.45" customHeight="1">
      <c r="B103" s="263" t="s">
        <v>0</v>
      </c>
      <c r="C103" s="264"/>
      <c r="D103" s="159"/>
    </row>
    <row r="104" spans="2:5" s="16" customFormat="1">
      <c r="B104" s="60" t="s">
        <v>8</v>
      </c>
      <c r="C104" s="60"/>
      <c r="D104" s="49">
        <v>-8929.5</v>
      </c>
      <c r="E104" s="187"/>
    </row>
    <row r="105" spans="2:5" s="16" customFormat="1">
      <c r="D105" s="165"/>
      <c r="E105" s="165"/>
    </row>
    <row r="106" spans="2:5" s="16" customFormat="1">
      <c r="D106" s="165"/>
      <c r="E106" s="165"/>
    </row>
    <row r="107" spans="2:5" s="16" customFormat="1">
      <c r="B107" s="37"/>
      <c r="C107" s="37"/>
      <c r="D107" s="188"/>
      <c r="E107" s="53"/>
    </row>
    <row r="108" spans="2:5" s="16" customFormat="1" ht="26.45" customHeight="1">
      <c r="B108" s="239" t="s">
        <v>3</v>
      </c>
      <c r="C108" s="241"/>
      <c r="D108" s="189"/>
    </row>
    <row r="109" spans="2:5" s="16" customFormat="1" ht="72.95" customHeight="1">
      <c r="B109" s="55" t="s">
        <v>4</v>
      </c>
      <c r="C109" s="56">
        <v>1041</v>
      </c>
      <c r="D109" s="54" t="s">
        <v>246</v>
      </c>
    </row>
    <row r="110" spans="2:5" s="16" customFormat="1" ht="34.5">
      <c r="B110" s="55" t="s">
        <v>5</v>
      </c>
      <c r="C110" s="57">
        <v>11036</v>
      </c>
      <c r="D110" s="54" t="s">
        <v>12</v>
      </c>
    </row>
    <row r="111" spans="2:5" s="16" customFormat="1" ht="51.75">
      <c r="B111" s="55" t="s">
        <v>6</v>
      </c>
      <c r="C111" s="58" t="s">
        <v>244</v>
      </c>
      <c r="D111" s="190"/>
    </row>
    <row r="112" spans="2:5" s="16" customFormat="1" ht="51.75">
      <c r="B112" s="55" t="s">
        <v>10</v>
      </c>
      <c r="C112" s="186" t="s">
        <v>244</v>
      </c>
      <c r="D112" s="191"/>
    </row>
    <row r="113" spans="2:5" s="16" customFormat="1" ht="34.5">
      <c r="B113" s="55" t="s">
        <v>7</v>
      </c>
      <c r="C113" s="186" t="s">
        <v>147</v>
      </c>
      <c r="D113" s="191"/>
    </row>
    <row r="114" spans="2:5" s="16" customFormat="1" ht="69">
      <c r="B114" s="59" t="s">
        <v>148</v>
      </c>
      <c r="C114" s="186" t="s">
        <v>260</v>
      </c>
      <c r="D114" s="192"/>
    </row>
    <row r="115" spans="2:5" s="16" customFormat="1" ht="17.45" customHeight="1">
      <c r="B115" s="263" t="s">
        <v>0</v>
      </c>
      <c r="C115" s="264"/>
      <c r="D115" s="159"/>
    </row>
    <row r="116" spans="2:5" s="16" customFormat="1">
      <c r="B116" s="60" t="s">
        <v>8</v>
      </c>
      <c r="C116" s="60"/>
      <c r="D116" s="49">
        <v>-4251.1000000000004</v>
      </c>
      <c r="E116" s="187"/>
    </row>
    <row r="117" spans="2:5" s="16" customFormat="1">
      <c r="D117" s="165"/>
      <c r="E117" s="165"/>
    </row>
    <row r="118" spans="2:5" s="16" customFormat="1">
      <c r="B118" s="37"/>
      <c r="C118" s="37"/>
      <c r="D118" s="188"/>
      <c r="E118" s="53"/>
    </row>
    <row r="119" spans="2:5" s="16" customFormat="1" ht="26.45" customHeight="1">
      <c r="B119" s="239" t="s">
        <v>3</v>
      </c>
      <c r="C119" s="241"/>
      <c r="D119" s="189"/>
    </row>
    <row r="120" spans="2:5" s="16" customFormat="1" ht="72.95" customHeight="1">
      <c r="B120" s="55" t="s">
        <v>4</v>
      </c>
      <c r="C120" s="56">
        <v>1041</v>
      </c>
      <c r="D120" s="54" t="s">
        <v>246</v>
      </c>
    </row>
    <row r="121" spans="2:5" s="16" customFormat="1" ht="34.5">
      <c r="B121" s="55" t="s">
        <v>5</v>
      </c>
      <c r="C121" s="57">
        <v>11037</v>
      </c>
      <c r="D121" s="54" t="s">
        <v>12</v>
      </c>
    </row>
    <row r="122" spans="2:5" s="16" customFormat="1" ht="34.5">
      <c r="B122" s="55" t="s">
        <v>6</v>
      </c>
      <c r="C122" s="58" t="s">
        <v>261</v>
      </c>
      <c r="D122" s="190"/>
    </row>
    <row r="123" spans="2:5" s="16" customFormat="1" ht="34.5">
      <c r="B123" s="55" t="s">
        <v>10</v>
      </c>
      <c r="C123" s="186" t="s">
        <v>269</v>
      </c>
      <c r="D123" s="191"/>
    </row>
    <row r="124" spans="2:5" s="16" customFormat="1" ht="34.5">
      <c r="B124" s="55" t="s">
        <v>7</v>
      </c>
      <c r="C124" s="186" t="s">
        <v>147</v>
      </c>
      <c r="D124" s="191"/>
    </row>
    <row r="125" spans="2:5" s="16" customFormat="1" ht="69">
      <c r="B125" s="59" t="s">
        <v>148</v>
      </c>
      <c r="C125" s="186" t="s">
        <v>260</v>
      </c>
      <c r="D125" s="192"/>
    </row>
    <row r="126" spans="2:5" s="16" customFormat="1" ht="17.45" customHeight="1">
      <c r="B126" s="263" t="s">
        <v>0</v>
      </c>
      <c r="C126" s="264"/>
      <c r="D126" s="159"/>
    </row>
    <row r="127" spans="2:5" s="16" customFormat="1" ht="17.45" customHeight="1">
      <c r="B127" s="265" t="s">
        <v>145</v>
      </c>
      <c r="C127" s="266"/>
      <c r="D127" s="49">
        <v>-50</v>
      </c>
    </row>
    <row r="128" spans="2:5" s="16" customFormat="1">
      <c r="B128" s="60" t="s">
        <v>8</v>
      </c>
      <c r="C128" s="60"/>
      <c r="D128" s="49">
        <v>-26982.1</v>
      </c>
      <c r="E128" s="187"/>
    </row>
    <row r="129" spans="2:5" s="16" customFormat="1">
      <c r="D129" s="165"/>
      <c r="E129" s="165"/>
    </row>
    <row r="130" spans="2:5" s="16" customFormat="1">
      <c r="D130" s="165"/>
      <c r="E130" s="165"/>
    </row>
    <row r="131" spans="2:5" s="16" customFormat="1">
      <c r="D131" s="165"/>
      <c r="E131" s="165"/>
    </row>
    <row r="132" spans="2:5" s="16" customFormat="1">
      <c r="B132" s="14" t="s">
        <v>1</v>
      </c>
      <c r="C132" s="30" t="s">
        <v>2</v>
      </c>
      <c r="D132" s="185"/>
      <c r="E132" s="185"/>
    </row>
    <row r="133" spans="2:5" s="16" customFormat="1">
      <c r="B133" s="15">
        <v>1063</v>
      </c>
      <c r="C133" s="36" t="s">
        <v>150</v>
      </c>
      <c r="D133" s="185"/>
      <c r="E133" s="185"/>
    </row>
    <row r="134" spans="2:5" s="16" customFormat="1" ht="26.45" customHeight="1">
      <c r="D134" s="165"/>
      <c r="E134" s="41"/>
    </row>
    <row r="135" spans="2:5" s="16" customFormat="1">
      <c r="B135" s="37"/>
      <c r="C135" s="37"/>
      <c r="D135" s="188"/>
      <c r="E135" s="53"/>
    </row>
    <row r="136" spans="2:5" s="16" customFormat="1" ht="26.45" customHeight="1">
      <c r="B136" s="239" t="s">
        <v>3</v>
      </c>
      <c r="C136" s="241"/>
      <c r="D136" s="189"/>
    </row>
    <row r="137" spans="2:5" s="16" customFormat="1" ht="72.95" customHeight="1">
      <c r="B137" s="55" t="s">
        <v>4</v>
      </c>
      <c r="C137" s="56">
        <v>1163</v>
      </c>
      <c r="D137" s="54" t="s">
        <v>246</v>
      </c>
    </row>
    <row r="138" spans="2:5" s="16" customFormat="1" ht="34.5">
      <c r="B138" s="55" t="s">
        <v>5</v>
      </c>
      <c r="C138" s="57">
        <v>11018</v>
      </c>
      <c r="D138" s="54" t="s">
        <v>12</v>
      </c>
    </row>
    <row r="139" spans="2:5" s="16" customFormat="1" ht="51.75">
      <c r="B139" s="55" t="s">
        <v>6</v>
      </c>
      <c r="C139" s="58" t="s">
        <v>149</v>
      </c>
      <c r="D139" s="190"/>
    </row>
    <row r="140" spans="2:5" s="16" customFormat="1" ht="51.75">
      <c r="B140" s="55" t="s">
        <v>10</v>
      </c>
      <c r="C140" s="186" t="s">
        <v>151</v>
      </c>
      <c r="D140" s="191"/>
    </row>
    <row r="141" spans="2:5" s="16" customFormat="1" ht="34.5">
      <c r="B141" s="55" t="s">
        <v>7</v>
      </c>
      <c r="C141" s="186" t="s">
        <v>152</v>
      </c>
      <c r="D141" s="191"/>
    </row>
    <row r="142" spans="2:5" s="16" customFormat="1" ht="69">
      <c r="B142" s="59" t="s">
        <v>140</v>
      </c>
      <c r="C142" s="186" t="s">
        <v>153</v>
      </c>
      <c r="D142" s="192"/>
    </row>
    <row r="143" spans="2:5" s="16" customFormat="1" ht="17.45" customHeight="1">
      <c r="B143" s="267" t="s">
        <v>0</v>
      </c>
      <c r="C143" s="268"/>
      <c r="D143" s="159"/>
    </row>
    <row r="144" spans="2:5" s="16" customFormat="1" ht="17.45" customHeight="1">
      <c r="B144" s="265" t="s">
        <v>154</v>
      </c>
      <c r="C144" s="266"/>
      <c r="D144" s="193">
        <v>-48</v>
      </c>
    </row>
    <row r="145" spans="2:5" s="16" customFormat="1">
      <c r="B145" s="60" t="s">
        <v>8</v>
      </c>
      <c r="C145" s="60"/>
      <c r="D145" s="49">
        <v>-4040.2</v>
      </c>
      <c r="E145" s="187"/>
    </row>
    <row r="146" spans="2:5" s="16" customFormat="1">
      <c r="D146" s="165"/>
      <c r="E146" s="165"/>
    </row>
    <row r="147" spans="2:5" s="16" customFormat="1">
      <c r="D147" s="165"/>
      <c r="E147" s="165"/>
    </row>
    <row r="148" spans="2:5" s="16" customFormat="1">
      <c r="B148" s="37"/>
      <c r="C148" s="37"/>
      <c r="D148" s="188"/>
      <c r="E148" s="53"/>
    </row>
    <row r="149" spans="2:5" s="16" customFormat="1" ht="26.45" customHeight="1">
      <c r="B149" s="269" t="s">
        <v>3</v>
      </c>
      <c r="C149" s="270"/>
      <c r="D149" s="189"/>
    </row>
    <row r="150" spans="2:5" s="16" customFormat="1" ht="72.95" customHeight="1">
      <c r="B150" s="55" t="s">
        <v>4</v>
      </c>
      <c r="C150" s="56">
        <v>1163</v>
      </c>
      <c r="D150" s="54" t="s">
        <v>42</v>
      </c>
    </row>
    <row r="151" spans="2:5" s="16" customFormat="1" ht="34.5">
      <c r="B151" s="55" t="s">
        <v>5</v>
      </c>
      <c r="C151" s="57">
        <v>11019</v>
      </c>
      <c r="D151" s="54" t="s">
        <v>12</v>
      </c>
    </row>
    <row r="152" spans="2:5" s="16" customFormat="1" ht="51.75">
      <c r="B152" s="55" t="s">
        <v>6</v>
      </c>
      <c r="C152" s="58" t="s">
        <v>155</v>
      </c>
      <c r="D152" s="190"/>
    </row>
    <row r="153" spans="2:5" s="16" customFormat="1" ht="51.75">
      <c r="B153" s="55" t="s">
        <v>10</v>
      </c>
      <c r="C153" s="186" t="s">
        <v>156</v>
      </c>
      <c r="D153" s="191"/>
    </row>
    <row r="154" spans="2:5" s="16" customFormat="1" ht="34.5">
      <c r="B154" s="55" t="s">
        <v>7</v>
      </c>
      <c r="C154" s="186" t="s">
        <v>152</v>
      </c>
      <c r="D154" s="191"/>
    </row>
    <row r="155" spans="2:5" s="16" customFormat="1" ht="69">
      <c r="B155" s="59" t="s">
        <v>140</v>
      </c>
      <c r="C155" s="186" t="s">
        <v>153</v>
      </c>
      <c r="D155" s="192"/>
    </row>
    <row r="156" spans="2:5" s="16" customFormat="1" ht="17.45" customHeight="1">
      <c r="B156" s="267" t="s">
        <v>0</v>
      </c>
      <c r="C156" s="268"/>
      <c r="D156" s="159"/>
    </row>
    <row r="157" spans="2:5" s="16" customFormat="1" ht="17.45" customHeight="1">
      <c r="B157" s="265" t="s">
        <v>145</v>
      </c>
      <c r="C157" s="266"/>
      <c r="D157" s="49">
        <v>500</v>
      </c>
    </row>
    <row r="158" spans="2:5" s="16" customFormat="1">
      <c r="B158" s="60" t="s">
        <v>8</v>
      </c>
      <c r="C158" s="60"/>
      <c r="D158" s="49">
        <v>-2034</v>
      </c>
      <c r="E158" s="187"/>
    </row>
    <row r="159" spans="2:5" s="16" customFormat="1">
      <c r="D159" s="165"/>
      <c r="E159" s="165"/>
    </row>
    <row r="160" spans="2:5" s="16" customFormat="1">
      <c r="D160" s="165"/>
      <c r="E160" s="165"/>
    </row>
    <row r="161" spans="2:5" s="16" customFormat="1">
      <c r="B161" s="37"/>
      <c r="C161" s="37"/>
      <c r="D161" s="188"/>
      <c r="E161" s="165"/>
    </row>
    <row r="162" spans="2:5" s="16" customFormat="1">
      <c r="B162" s="269" t="s">
        <v>3</v>
      </c>
      <c r="C162" s="270"/>
      <c r="D162" s="189"/>
      <c r="E162" s="165"/>
    </row>
    <row r="163" spans="2:5" s="16" customFormat="1" ht="51.75">
      <c r="B163" s="55" t="s">
        <v>4</v>
      </c>
      <c r="C163" s="56">
        <v>1163</v>
      </c>
      <c r="D163" s="54" t="s">
        <v>246</v>
      </c>
      <c r="E163" s="165"/>
    </row>
    <row r="164" spans="2:5" s="16" customFormat="1" ht="34.5">
      <c r="B164" s="55" t="s">
        <v>5</v>
      </c>
      <c r="C164" s="57">
        <v>11022</v>
      </c>
      <c r="D164" s="54" t="s">
        <v>12</v>
      </c>
      <c r="E164" s="165"/>
    </row>
    <row r="165" spans="2:5" s="16" customFormat="1" ht="34.5">
      <c r="B165" s="55" t="s">
        <v>6</v>
      </c>
      <c r="C165" s="186" t="s">
        <v>157</v>
      </c>
      <c r="D165" s="190"/>
      <c r="E165" s="165"/>
    </row>
    <row r="166" spans="2:5" s="16" customFormat="1" ht="69">
      <c r="B166" s="55" t="s">
        <v>10</v>
      </c>
      <c r="C166" s="186" t="s">
        <v>158</v>
      </c>
      <c r="D166" s="191"/>
      <c r="E166" s="165"/>
    </row>
    <row r="167" spans="2:5" s="16" customFormat="1" ht="34.5">
      <c r="B167" s="55" t="s">
        <v>7</v>
      </c>
      <c r="C167" s="186" t="s">
        <v>152</v>
      </c>
      <c r="D167" s="191"/>
      <c r="E167" s="165"/>
    </row>
    <row r="168" spans="2:5" s="16" customFormat="1" ht="69">
      <c r="B168" s="59" t="s">
        <v>140</v>
      </c>
      <c r="C168" s="186" t="s">
        <v>159</v>
      </c>
      <c r="D168" s="192"/>
      <c r="E168" s="165"/>
    </row>
    <row r="169" spans="2:5" s="16" customFormat="1">
      <c r="B169" s="267" t="s">
        <v>0</v>
      </c>
      <c r="C169" s="268"/>
      <c r="D169" s="159"/>
      <c r="E169" s="165"/>
    </row>
    <row r="170" spans="2:5" s="16" customFormat="1">
      <c r="B170" s="265" t="s">
        <v>160</v>
      </c>
      <c r="C170" s="266"/>
      <c r="D170" s="193">
        <v>-1</v>
      </c>
      <c r="E170" s="165"/>
    </row>
    <row r="171" spans="2:5" s="16" customFormat="1">
      <c r="B171" s="60" t="s">
        <v>8</v>
      </c>
      <c r="C171" s="60"/>
      <c r="D171" s="49">
        <v>-14320</v>
      </c>
      <c r="E171" s="165"/>
    </row>
    <row r="172" spans="2:5" s="16" customFormat="1">
      <c r="D172" s="165"/>
      <c r="E172" s="165"/>
    </row>
    <row r="173" spans="2:5" s="16" customFormat="1">
      <c r="D173" s="165"/>
      <c r="E173" s="165"/>
    </row>
    <row r="174" spans="2:5" s="16" customFormat="1">
      <c r="B174" s="14" t="s">
        <v>1</v>
      </c>
      <c r="C174" s="30" t="s">
        <v>2</v>
      </c>
      <c r="D174" s="185"/>
      <c r="E174" s="185"/>
    </row>
    <row r="175" spans="2:5" s="16" customFormat="1">
      <c r="B175" s="15">
        <v>1148</v>
      </c>
      <c r="C175" s="36" t="s">
        <v>51</v>
      </c>
      <c r="D175" s="185"/>
      <c r="E175" s="185"/>
    </row>
    <row r="176" spans="2:5" s="16" customFormat="1" ht="26.45" customHeight="1">
      <c r="D176" s="165"/>
      <c r="E176" s="41"/>
    </row>
    <row r="177" spans="2:5" s="16" customFormat="1">
      <c r="B177" s="37"/>
      <c r="C177" s="37"/>
      <c r="D177" s="188"/>
      <c r="E177" s="53"/>
    </row>
    <row r="178" spans="2:5" s="16" customFormat="1" ht="26.45" customHeight="1">
      <c r="B178" s="269" t="s">
        <v>3</v>
      </c>
      <c r="C178" s="270"/>
      <c r="D178" s="189"/>
    </row>
    <row r="179" spans="2:5" s="16" customFormat="1" ht="72.95" customHeight="1">
      <c r="B179" s="55" t="s">
        <v>4</v>
      </c>
      <c r="C179" s="56">
        <v>1148</v>
      </c>
      <c r="D179" s="54" t="s">
        <v>246</v>
      </c>
    </row>
    <row r="180" spans="2:5" s="16" customFormat="1" ht="34.5">
      <c r="B180" s="55" t="s">
        <v>5</v>
      </c>
      <c r="C180" s="57">
        <v>11007</v>
      </c>
      <c r="D180" s="54" t="s">
        <v>12</v>
      </c>
    </row>
    <row r="181" spans="2:5" s="16" customFormat="1" ht="34.5">
      <c r="B181" s="55" t="s">
        <v>6</v>
      </c>
      <c r="C181" s="186" t="s">
        <v>76</v>
      </c>
      <c r="D181" s="190"/>
    </row>
    <row r="182" spans="2:5" s="16" customFormat="1" ht="51.75">
      <c r="B182" s="55" t="s">
        <v>10</v>
      </c>
      <c r="C182" s="186" t="s">
        <v>161</v>
      </c>
      <c r="D182" s="191"/>
    </row>
    <row r="183" spans="2:5" s="16" customFormat="1" ht="34.5">
      <c r="B183" s="55" t="s">
        <v>7</v>
      </c>
      <c r="C183" s="186" t="s">
        <v>162</v>
      </c>
      <c r="D183" s="191"/>
    </row>
    <row r="184" spans="2:5" s="16" customFormat="1" ht="86.25">
      <c r="B184" s="59" t="s">
        <v>163</v>
      </c>
      <c r="C184" s="186" t="s">
        <v>164</v>
      </c>
      <c r="D184" s="192"/>
    </row>
    <row r="185" spans="2:5" s="16" customFormat="1" ht="17.45" customHeight="1">
      <c r="B185" s="267" t="s">
        <v>0</v>
      </c>
      <c r="C185" s="268"/>
      <c r="D185" s="159"/>
    </row>
    <row r="186" spans="2:5" s="16" customFormat="1" ht="17.45" customHeight="1">
      <c r="B186" s="261" t="s">
        <v>165</v>
      </c>
      <c r="C186" s="262"/>
      <c r="D186" s="193">
        <v>-176</v>
      </c>
    </row>
    <row r="187" spans="2:5" s="16" customFormat="1">
      <c r="B187" s="60" t="s">
        <v>8</v>
      </c>
      <c r="C187" s="60"/>
      <c r="D187" s="49">
        <v>-8103.4</v>
      </c>
      <c r="E187" s="187"/>
    </row>
  </sheetData>
  <mergeCells count="45">
    <mergeCell ref="B144:C144"/>
    <mergeCell ref="B149:C149"/>
    <mergeCell ref="B156:C156"/>
    <mergeCell ref="B157:C157"/>
    <mergeCell ref="B186:C186"/>
    <mergeCell ref="B162:C162"/>
    <mergeCell ref="B169:C169"/>
    <mergeCell ref="B170:C170"/>
    <mergeCell ref="B178:C178"/>
    <mergeCell ref="B185:C185"/>
    <mergeCell ref="B119:C119"/>
    <mergeCell ref="B126:C126"/>
    <mergeCell ref="B127:C127"/>
    <mergeCell ref="B136:C136"/>
    <mergeCell ref="B143:C143"/>
    <mergeCell ref="B92:C92"/>
    <mergeCell ref="B96:C96"/>
    <mergeCell ref="B103:C103"/>
    <mergeCell ref="B108:C108"/>
    <mergeCell ref="B115:C115"/>
    <mergeCell ref="B69:C69"/>
    <mergeCell ref="B70:C70"/>
    <mergeCell ref="B74:C74"/>
    <mergeCell ref="B81:C81"/>
    <mergeCell ref="B85:C85"/>
    <mergeCell ref="B54:C54"/>
    <mergeCell ref="B55:C55"/>
    <mergeCell ref="B56:C56"/>
    <mergeCell ref="B61:C61"/>
    <mergeCell ref="B68:C68"/>
    <mergeCell ref="B49:C49"/>
    <mergeCell ref="B50:C50"/>
    <mergeCell ref="B51:C51"/>
    <mergeCell ref="B52:C52"/>
    <mergeCell ref="B53:C53"/>
    <mergeCell ref="B18:C18"/>
    <mergeCell ref="B25:C25"/>
    <mergeCell ref="B30:C30"/>
    <mergeCell ref="B37:C37"/>
    <mergeCell ref="B42:C42"/>
    <mergeCell ref="D1:E1"/>
    <mergeCell ref="C2:E2"/>
    <mergeCell ref="C3:E3"/>
    <mergeCell ref="B5:E5"/>
    <mergeCell ref="A7:D7"/>
  </mergeCells>
  <pageMargins left="0.70866141732283472" right="0.70866141732283472" top="0.74803149606299213" bottom="0.74803149606299213" header="0.31496062992125984" footer="0.31496062992125984"/>
  <pageSetup paperSize="9" scale="5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topLeftCell="A29" workbookViewId="0">
      <selection activeCell="A34" sqref="A34:G36"/>
    </sheetView>
  </sheetViews>
  <sheetFormatPr defaultRowHeight="15"/>
  <cols>
    <col min="1" max="1" width="22.7109375" customWidth="1"/>
    <col min="2" max="2" width="40.42578125" customWidth="1"/>
    <col min="3" max="3" width="18.140625" customWidth="1"/>
    <col min="4" max="4" width="18.28515625" customWidth="1"/>
    <col min="5" max="5" width="23" customWidth="1"/>
    <col min="6" max="6" width="25.85546875" customWidth="1"/>
    <col min="7" max="7" width="37.42578125" customWidth="1"/>
  </cols>
  <sheetData>
    <row r="1" spans="1:7" ht="17.25">
      <c r="A1" s="104"/>
      <c r="B1" s="105"/>
      <c r="C1" s="106"/>
      <c r="D1" s="106"/>
      <c r="E1" s="291" t="s">
        <v>135</v>
      </c>
      <c r="F1" s="291"/>
      <c r="G1" s="291"/>
    </row>
    <row r="2" spans="1:7" ht="17.25">
      <c r="A2" s="104"/>
      <c r="B2" s="107"/>
      <c r="C2" s="107"/>
      <c r="D2" s="107"/>
      <c r="E2" s="292" t="s">
        <v>117</v>
      </c>
      <c r="F2" s="292"/>
      <c r="G2" s="292"/>
    </row>
    <row r="3" spans="1:7" ht="17.25">
      <c r="A3" s="104"/>
      <c r="B3" s="107"/>
      <c r="C3" s="107"/>
      <c r="D3" s="107"/>
      <c r="E3" s="292" t="s">
        <v>118</v>
      </c>
      <c r="F3" s="292"/>
      <c r="G3" s="292"/>
    </row>
    <row r="4" spans="1:7" ht="35.450000000000003" customHeight="1">
      <c r="A4" s="293" t="s">
        <v>245</v>
      </c>
      <c r="B4" s="293"/>
      <c r="C4" s="293"/>
      <c r="D4" s="293"/>
      <c r="E4" s="293"/>
      <c r="F4" s="293"/>
      <c r="G4" s="293"/>
    </row>
    <row r="5" spans="1:7" ht="44.45" customHeight="1">
      <c r="A5" s="104"/>
      <c r="B5" s="108"/>
      <c r="C5" s="109"/>
      <c r="D5" s="109"/>
      <c r="E5" s="109"/>
      <c r="F5" s="109"/>
      <c r="G5" s="110"/>
    </row>
    <row r="6" spans="1:7" ht="39.950000000000003" customHeight="1">
      <c r="A6" s="294" t="s">
        <v>119</v>
      </c>
      <c r="B6" s="296" t="s">
        <v>120</v>
      </c>
      <c r="C6" s="296" t="s">
        <v>121</v>
      </c>
      <c r="D6" s="296" t="s">
        <v>122</v>
      </c>
      <c r="E6" s="296" t="s">
        <v>123</v>
      </c>
      <c r="F6" s="298" t="s">
        <v>246</v>
      </c>
      <c r="G6" s="299"/>
    </row>
    <row r="7" spans="1:7" ht="55.5" customHeight="1">
      <c r="A7" s="295"/>
      <c r="B7" s="297"/>
      <c r="C7" s="297"/>
      <c r="D7" s="297"/>
      <c r="E7" s="297"/>
      <c r="F7" s="111" t="s">
        <v>124</v>
      </c>
      <c r="G7" s="111" t="s">
        <v>125</v>
      </c>
    </row>
    <row r="8" spans="1:7" ht="17.25">
      <c r="A8" s="112">
        <v>1</v>
      </c>
      <c r="B8" s="111">
        <v>2</v>
      </c>
      <c r="C8" s="111">
        <v>3</v>
      </c>
      <c r="D8" s="111">
        <v>4</v>
      </c>
      <c r="E8" s="111">
        <v>5</v>
      </c>
      <c r="F8" s="111">
        <v>6</v>
      </c>
      <c r="G8" s="111">
        <v>7</v>
      </c>
    </row>
    <row r="9" spans="1:7" ht="17.25">
      <c r="A9" s="282" t="s">
        <v>178</v>
      </c>
      <c r="B9" s="283"/>
      <c r="C9" s="283"/>
      <c r="D9" s="283"/>
      <c r="E9" s="284"/>
      <c r="F9" s="113"/>
      <c r="G9" s="114">
        <f>G10</f>
        <v>-60490.100000000006</v>
      </c>
    </row>
    <row r="10" spans="1:7" ht="17.25">
      <c r="A10" s="115" t="s">
        <v>134</v>
      </c>
      <c r="B10" s="116" t="s">
        <v>126</v>
      </c>
      <c r="C10" s="116" t="s">
        <v>127</v>
      </c>
      <c r="D10" s="285" t="s">
        <v>46</v>
      </c>
      <c r="E10" s="286"/>
      <c r="F10" s="287"/>
      <c r="G10" s="114">
        <f>G12+G24+G30+G34+G38</f>
        <v>-60490.100000000006</v>
      </c>
    </row>
    <row r="11" spans="1:7" ht="172.5" customHeight="1">
      <c r="A11" s="130" t="s">
        <v>179</v>
      </c>
      <c r="B11" s="300" t="s">
        <v>201</v>
      </c>
      <c r="C11" s="301"/>
      <c r="D11" s="301"/>
      <c r="E11" s="301"/>
      <c r="F11" s="302"/>
      <c r="G11" s="114"/>
    </row>
    <row r="12" spans="1:7" ht="17.25">
      <c r="A12" s="115"/>
      <c r="B12" s="116" t="s">
        <v>202</v>
      </c>
      <c r="C12" s="116"/>
      <c r="D12" s="142"/>
      <c r="E12" s="142"/>
      <c r="F12" s="142"/>
      <c r="G12" s="114">
        <f>SUM(G13:G23)</f>
        <v>-21671.3</v>
      </c>
    </row>
    <row r="13" spans="1:7" ht="17.25">
      <c r="A13" s="145" t="s">
        <v>203</v>
      </c>
      <c r="B13" s="124" t="s">
        <v>204</v>
      </c>
      <c r="C13" s="123" t="s">
        <v>132</v>
      </c>
      <c r="D13" s="147" t="s">
        <v>205</v>
      </c>
      <c r="E13" s="142"/>
      <c r="F13" s="142"/>
      <c r="G13" s="146">
        <v>-130</v>
      </c>
    </row>
    <row r="14" spans="1:7" ht="17.25">
      <c r="A14" s="145" t="s">
        <v>206</v>
      </c>
      <c r="B14" s="144" t="s">
        <v>207</v>
      </c>
      <c r="C14" s="123" t="s">
        <v>132</v>
      </c>
      <c r="D14" s="147" t="s">
        <v>205</v>
      </c>
      <c r="E14" s="142"/>
      <c r="F14" s="142"/>
      <c r="G14" s="146">
        <v>-174.9</v>
      </c>
    </row>
    <row r="15" spans="1:7" ht="17.25">
      <c r="A15" s="145" t="s">
        <v>209</v>
      </c>
      <c r="B15" s="144" t="s">
        <v>208</v>
      </c>
      <c r="C15" s="123" t="s">
        <v>132</v>
      </c>
      <c r="D15" s="147" t="s">
        <v>205</v>
      </c>
      <c r="E15" s="142"/>
      <c r="F15" s="142"/>
      <c r="G15" s="146">
        <v>-442.4</v>
      </c>
    </row>
    <row r="16" spans="1:7" ht="17.25">
      <c r="A16" s="145" t="s">
        <v>212</v>
      </c>
      <c r="B16" s="144" t="s">
        <v>210</v>
      </c>
      <c r="C16" s="123" t="s">
        <v>132</v>
      </c>
      <c r="D16" s="147" t="s">
        <v>205</v>
      </c>
      <c r="E16" s="142"/>
      <c r="F16" s="142"/>
      <c r="G16" s="146">
        <v>-1106</v>
      </c>
    </row>
    <row r="17" spans="1:7" ht="17.25">
      <c r="A17" s="145" t="s">
        <v>211</v>
      </c>
      <c r="B17" s="144" t="s">
        <v>213</v>
      </c>
      <c r="C17" s="123" t="s">
        <v>132</v>
      </c>
      <c r="D17" s="147" t="s">
        <v>205</v>
      </c>
      <c r="E17" s="142"/>
      <c r="F17" s="142"/>
      <c r="G17" s="146">
        <v>-168.2</v>
      </c>
    </row>
    <row r="18" spans="1:7" ht="17.25">
      <c r="A18" s="149" t="s">
        <v>217</v>
      </c>
      <c r="B18" s="144" t="s">
        <v>214</v>
      </c>
      <c r="C18" s="120" t="s">
        <v>215</v>
      </c>
      <c r="D18" s="148" t="s">
        <v>216</v>
      </c>
      <c r="E18" s="142"/>
      <c r="F18" s="142"/>
      <c r="G18" s="146">
        <v>-17121</v>
      </c>
    </row>
    <row r="19" spans="1:7" ht="17.25">
      <c r="A19" s="149" t="s">
        <v>218</v>
      </c>
      <c r="B19" s="144" t="s">
        <v>219</v>
      </c>
      <c r="C19" s="123" t="s">
        <v>132</v>
      </c>
      <c r="D19" s="148" t="s">
        <v>220</v>
      </c>
      <c r="E19" s="142"/>
      <c r="F19" s="142"/>
      <c r="G19" s="146">
        <v>-772.8</v>
      </c>
    </row>
    <row r="20" spans="1:7" ht="17.25">
      <c r="A20" s="149" t="s">
        <v>222</v>
      </c>
      <c r="B20" s="144" t="s">
        <v>223</v>
      </c>
      <c r="C20" s="123" t="s">
        <v>132</v>
      </c>
      <c r="D20" s="148" t="s">
        <v>220</v>
      </c>
      <c r="E20" s="142"/>
      <c r="F20" s="142"/>
      <c r="G20" s="146">
        <v>-426</v>
      </c>
    </row>
    <row r="21" spans="1:7" ht="17.25">
      <c r="A21" s="149" t="s">
        <v>221</v>
      </c>
      <c r="B21" s="144" t="s">
        <v>207</v>
      </c>
      <c r="C21" s="123" t="s">
        <v>132</v>
      </c>
      <c r="D21" s="148" t="s">
        <v>220</v>
      </c>
      <c r="E21" s="142"/>
      <c r="F21" s="142"/>
      <c r="G21" s="146">
        <v>-504</v>
      </c>
    </row>
    <row r="22" spans="1:7" ht="17.25">
      <c r="A22" s="149" t="s">
        <v>225</v>
      </c>
      <c r="B22" s="144" t="s">
        <v>224</v>
      </c>
      <c r="C22" s="123" t="s">
        <v>132</v>
      </c>
      <c r="D22" s="148" t="s">
        <v>220</v>
      </c>
      <c r="E22" s="142"/>
      <c r="F22" s="142"/>
      <c r="G22" s="146">
        <v>-250</v>
      </c>
    </row>
    <row r="23" spans="1:7" ht="17.25">
      <c r="A23" s="149" t="s">
        <v>226</v>
      </c>
      <c r="B23" s="144" t="s">
        <v>227</v>
      </c>
      <c r="C23" s="123" t="s">
        <v>132</v>
      </c>
      <c r="D23" s="148" t="s">
        <v>228</v>
      </c>
      <c r="E23" s="142"/>
      <c r="F23" s="142"/>
      <c r="G23" s="146">
        <v>-576</v>
      </c>
    </row>
    <row r="24" spans="1:7" ht="32.450000000000003" customHeight="1">
      <c r="A24" s="130" t="s">
        <v>229</v>
      </c>
      <c r="B24" s="276" t="s">
        <v>112</v>
      </c>
      <c r="C24" s="277"/>
      <c r="D24" s="277"/>
      <c r="E24" s="278"/>
      <c r="F24" s="142"/>
      <c r="G24" s="114">
        <f>G25+G28</f>
        <v>-46.5</v>
      </c>
    </row>
    <row r="25" spans="1:7" ht="17.25">
      <c r="A25" s="149"/>
      <c r="B25" s="116" t="s">
        <v>202</v>
      </c>
      <c r="C25" s="120"/>
      <c r="D25" s="150"/>
      <c r="E25" s="142"/>
      <c r="F25" s="142"/>
      <c r="G25" s="146">
        <f>G26+G27</f>
        <v>-43.4</v>
      </c>
    </row>
    <row r="26" spans="1:7" ht="34.5">
      <c r="A26" s="149" t="s">
        <v>230</v>
      </c>
      <c r="B26" s="144" t="s">
        <v>231</v>
      </c>
      <c r="C26" s="123" t="s">
        <v>132</v>
      </c>
      <c r="D26" s="148" t="s">
        <v>228</v>
      </c>
      <c r="E26" s="142"/>
      <c r="F26" s="142"/>
      <c r="G26" s="146">
        <v>-41.4</v>
      </c>
    </row>
    <row r="27" spans="1:7" ht="17.25">
      <c r="A27" s="149" t="s">
        <v>232</v>
      </c>
      <c r="B27" s="144" t="s">
        <v>233</v>
      </c>
      <c r="C27" s="123" t="s">
        <v>132</v>
      </c>
      <c r="D27" s="148" t="s">
        <v>220</v>
      </c>
      <c r="E27" s="142"/>
      <c r="F27" s="142"/>
      <c r="G27" s="146">
        <v>-2</v>
      </c>
    </row>
    <row r="28" spans="1:7" ht="17.25">
      <c r="A28" s="149"/>
      <c r="B28" s="116" t="s">
        <v>130</v>
      </c>
      <c r="C28" s="123"/>
      <c r="D28" s="148"/>
      <c r="E28" s="142"/>
      <c r="F28" s="142"/>
      <c r="G28" s="146">
        <f>G29</f>
        <v>-3.1</v>
      </c>
    </row>
    <row r="29" spans="1:7" ht="34.5">
      <c r="A29" s="149" t="s">
        <v>234</v>
      </c>
      <c r="B29" s="144" t="s">
        <v>235</v>
      </c>
      <c r="C29" s="120" t="s">
        <v>236</v>
      </c>
      <c r="D29" s="148" t="s">
        <v>237</v>
      </c>
      <c r="E29" s="128">
        <v>-3100</v>
      </c>
      <c r="F29" s="142"/>
      <c r="G29" s="146">
        <v>-3.1</v>
      </c>
    </row>
    <row r="30" spans="1:7" ht="50.45" customHeight="1">
      <c r="A30" s="130" t="s">
        <v>238</v>
      </c>
      <c r="B30" s="276" t="s">
        <v>239</v>
      </c>
      <c r="C30" s="277"/>
      <c r="D30" s="277"/>
      <c r="E30" s="278"/>
      <c r="F30" s="142"/>
      <c r="G30" s="114">
        <f>G31</f>
        <v>-137.4</v>
      </c>
    </row>
    <row r="31" spans="1:7" ht="17.25">
      <c r="A31" s="149"/>
      <c r="B31" s="116" t="s">
        <v>202</v>
      </c>
      <c r="C31" s="120"/>
      <c r="D31" s="148"/>
      <c r="E31" s="151"/>
      <c r="F31" s="142"/>
      <c r="G31" s="146">
        <f>G32+G33</f>
        <v>-137.4</v>
      </c>
    </row>
    <row r="32" spans="1:7" ht="34.5">
      <c r="A32" s="149" t="s">
        <v>241</v>
      </c>
      <c r="B32" s="144" t="s">
        <v>240</v>
      </c>
      <c r="C32" s="123" t="s">
        <v>132</v>
      </c>
      <c r="D32" s="148" t="s">
        <v>228</v>
      </c>
      <c r="E32" s="151"/>
      <c r="F32" s="142"/>
      <c r="G32" s="146">
        <v>-132</v>
      </c>
    </row>
    <row r="33" spans="1:7" ht="17.25">
      <c r="A33" s="149" t="s">
        <v>243</v>
      </c>
      <c r="B33" s="144" t="s">
        <v>242</v>
      </c>
      <c r="C33" s="123" t="s">
        <v>132</v>
      </c>
      <c r="D33" s="148" t="s">
        <v>220</v>
      </c>
      <c r="E33" s="151"/>
      <c r="F33" s="142"/>
      <c r="G33" s="146">
        <v>-5.4</v>
      </c>
    </row>
    <row r="34" spans="1:7" s="198" customFormat="1" ht="50.45" customHeight="1">
      <c r="A34" s="199" t="s">
        <v>270</v>
      </c>
      <c r="B34" s="279" t="s">
        <v>199</v>
      </c>
      <c r="C34" s="280"/>
      <c r="D34" s="280"/>
      <c r="E34" s="281"/>
      <c r="F34" s="200"/>
      <c r="G34" s="114">
        <f>G35</f>
        <v>-24314.9</v>
      </c>
    </row>
    <row r="35" spans="1:7" s="198" customFormat="1" ht="17.25">
      <c r="A35" s="201"/>
      <c r="B35" s="202" t="s">
        <v>271</v>
      </c>
      <c r="C35" s="203"/>
      <c r="D35" s="204"/>
      <c r="E35" s="205"/>
      <c r="F35" s="200"/>
      <c r="G35" s="146">
        <f>G36</f>
        <v>-24314.9</v>
      </c>
    </row>
    <row r="36" spans="1:7" s="198" customFormat="1" ht="51.75">
      <c r="A36" s="201" t="s">
        <v>273</v>
      </c>
      <c r="B36" s="206" t="s">
        <v>272</v>
      </c>
      <c r="C36" s="207" t="s">
        <v>274</v>
      </c>
      <c r="D36" s="204" t="s">
        <v>237</v>
      </c>
      <c r="E36" s="205"/>
      <c r="F36" s="200"/>
      <c r="G36" s="146">
        <v>-24314.9</v>
      </c>
    </row>
    <row r="37" spans="1:7" ht="45.95" customHeight="1">
      <c r="A37" s="143" t="s">
        <v>128</v>
      </c>
      <c r="B37" s="288" t="s">
        <v>129</v>
      </c>
      <c r="C37" s="289"/>
      <c r="D37" s="289"/>
      <c r="E37" s="290"/>
      <c r="F37" s="117"/>
      <c r="G37" s="114">
        <f>G38</f>
        <v>-14320</v>
      </c>
    </row>
    <row r="38" spans="1:7" ht="30.95" customHeight="1">
      <c r="A38" s="118"/>
      <c r="B38" s="119" t="s">
        <v>130</v>
      </c>
      <c r="C38" s="120"/>
      <c r="D38" s="121"/>
      <c r="E38" s="122"/>
      <c r="F38" s="122"/>
      <c r="G38" s="114">
        <f>G39+G40+G41+G42</f>
        <v>-14320</v>
      </c>
    </row>
    <row r="39" spans="1:7" ht="39.950000000000003" customHeight="1">
      <c r="A39" s="123" t="s">
        <v>166</v>
      </c>
      <c r="B39" s="124" t="s">
        <v>131</v>
      </c>
      <c r="C39" s="123" t="s">
        <v>132</v>
      </c>
      <c r="D39" s="123" t="s">
        <v>133</v>
      </c>
      <c r="E39" s="128">
        <v>-6897200</v>
      </c>
      <c r="F39" s="125">
        <v>1</v>
      </c>
      <c r="G39" s="114">
        <f>E39*F39/1000</f>
        <v>-6897.2</v>
      </c>
    </row>
    <row r="40" spans="1:7" ht="39.950000000000003" customHeight="1">
      <c r="A40" s="123" t="s">
        <v>167</v>
      </c>
      <c r="B40" s="124" t="s">
        <v>131</v>
      </c>
      <c r="C40" s="123" t="s">
        <v>132</v>
      </c>
      <c r="D40" s="123" t="s">
        <v>133</v>
      </c>
      <c r="E40" s="128">
        <v>-3895901</v>
      </c>
      <c r="F40" s="127">
        <v>1</v>
      </c>
      <c r="G40" s="114">
        <v>-3895.9</v>
      </c>
    </row>
    <row r="41" spans="1:7" ht="39.950000000000003" customHeight="1">
      <c r="A41" s="123" t="s">
        <v>168</v>
      </c>
      <c r="B41" s="124" t="s">
        <v>131</v>
      </c>
      <c r="C41" s="123" t="s">
        <v>132</v>
      </c>
      <c r="D41" s="123" t="s">
        <v>133</v>
      </c>
      <c r="E41" s="128">
        <v>-2374600</v>
      </c>
      <c r="F41" s="127">
        <v>1</v>
      </c>
      <c r="G41" s="114">
        <v>-2374.6</v>
      </c>
    </row>
    <row r="42" spans="1:7" ht="38.450000000000003" customHeight="1">
      <c r="A42" s="123" t="s">
        <v>169</v>
      </c>
      <c r="B42" s="124" t="s">
        <v>131</v>
      </c>
      <c r="C42" s="123" t="s">
        <v>132</v>
      </c>
      <c r="D42" s="123" t="s">
        <v>133</v>
      </c>
      <c r="E42" s="128">
        <v>-1152301</v>
      </c>
      <c r="F42" s="126">
        <v>1</v>
      </c>
      <c r="G42" s="114">
        <v>-1152.3</v>
      </c>
    </row>
  </sheetData>
  <mergeCells count="17">
    <mergeCell ref="E1:G1"/>
    <mergeCell ref="E2:G2"/>
    <mergeCell ref="E3:G3"/>
    <mergeCell ref="A4:G4"/>
    <mergeCell ref="A6:A7"/>
    <mergeCell ref="B6:B7"/>
    <mergeCell ref="C6:C7"/>
    <mergeCell ref="D6:D7"/>
    <mergeCell ref="E6:E7"/>
    <mergeCell ref="F6:G6"/>
    <mergeCell ref="B30:E30"/>
    <mergeCell ref="B34:E34"/>
    <mergeCell ref="A9:E9"/>
    <mergeCell ref="D10:F10"/>
    <mergeCell ref="B37:E37"/>
    <mergeCell ref="B11:F11"/>
    <mergeCell ref="B24:E24"/>
  </mergeCells>
  <pageMargins left="0.7" right="0.7" top="0.75" bottom="0.75" header="0.3" footer="0.3"/>
  <pageSetup paperSize="9" scale="7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Havelvats 1</vt:lpstr>
      <vt:lpstr>Havelvas 2</vt:lpstr>
      <vt:lpstr>Havelvac 3</vt:lpstr>
      <vt:lpstr>Havelvac 4</vt:lpstr>
      <vt:lpstr>Havelvats 5</vt:lpstr>
      <vt:lpstr>Havelva 6</vt:lpstr>
      <vt:lpstr>'Havelvas 2'!Print_Area</vt:lpstr>
      <vt:lpstr>'Havelvats 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keywords>https://mul2.gov.am/tasks/897233/oneclick/havelvacner.xlsx?token=548477d3b9fe8bed71986a4b1a397639</cp:keywords>
  <cp:lastModifiedBy>Susanna Arzumanyan</cp:lastModifiedBy>
  <cp:lastPrinted>2023-12-12T07:08:54Z</cp:lastPrinted>
  <dcterms:created xsi:type="dcterms:W3CDTF">2021-08-23T10:50:47Z</dcterms:created>
  <dcterms:modified xsi:type="dcterms:W3CDTF">2023-12-13T08:58:08Z</dcterms:modified>
</cp:coreProperties>
</file>