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12December\74887Aroxj\Lramshakvac\"/>
    </mc:Choice>
  </mc:AlternateContent>
  <bookViews>
    <workbookView xWindow="0" yWindow="0" windowWidth="28800" windowHeight="12480"/>
  </bookViews>
  <sheets>
    <sheet name="1" sheetId="43" r:id="rId1"/>
    <sheet name="2" sheetId="44" r:id="rId2"/>
    <sheet name="3" sheetId="26" r:id="rId3"/>
    <sheet name="4" sheetId="27" r:id="rId4"/>
    <sheet name="5" sheetId="63" r:id="rId5"/>
    <sheet name="6" sheetId="62" r:id="rId6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2">'3'!$6:$7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I34" i="62" l="1"/>
  <c r="I13" i="62"/>
  <c r="I47" i="62"/>
  <c r="I46" i="62" s="1"/>
  <c r="I26" i="62"/>
  <c r="I28" i="62"/>
  <c r="I27" i="62" s="1"/>
  <c r="I30" i="62"/>
  <c r="I32" i="62"/>
  <c r="I31" i="62" s="1"/>
  <c r="I24" i="62"/>
  <c r="I23" i="62" s="1"/>
  <c r="I21" i="62"/>
  <c r="I20" i="62" s="1"/>
  <c r="I18" i="62"/>
  <c r="I17" i="62" s="1"/>
  <c r="I15" i="62"/>
  <c r="I14" i="62" s="1"/>
  <c r="D194" i="63" l="1"/>
  <c r="D181" i="63"/>
  <c r="D170" i="63"/>
  <c r="D160" i="63"/>
  <c r="C150" i="63"/>
  <c r="D147" i="63"/>
  <c r="D136" i="63"/>
  <c r="D125" i="63"/>
  <c r="D112" i="63"/>
  <c r="D98" i="63"/>
  <c r="D83" i="63"/>
  <c r="D72" i="63"/>
  <c r="D62" i="63"/>
  <c r="D51" i="63"/>
  <c r="C39" i="63"/>
  <c r="D36" i="63"/>
  <c r="D26" i="63"/>
  <c r="D16" i="63"/>
  <c r="E135" i="44"/>
  <c r="H208" i="26"/>
  <c r="H199" i="26"/>
  <c r="H190" i="26"/>
  <c r="H175" i="26"/>
  <c r="H160" i="26"/>
  <c r="H151" i="26"/>
  <c r="H140" i="26"/>
  <c r="H131" i="26"/>
  <c r="H114" i="26"/>
  <c r="H99" i="26"/>
  <c r="H84" i="26"/>
  <c r="H73" i="26"/>
  <c r="H62" i="26"/>
  <c r="H51" i="26"/>
  <c r="H42" i="26"/>
  <c r="H27" i="26"/>
  <c r="D195" i="27"/>
  <c r="D182" i="27"/>
  <c r="D171" i="27"/>
  <c r="D161" i="27"/>
  <c r="D148" i="27"/>
  <c r="D137" i="27"/>
  <c r="D126" i="27"/>
  <c r="D113" i="27"/>
  <c r="D98" i="27"/>
  <c r="D81" i="27"/>
  <c r="D70" i="27"/>
  <c r="D60" i="27"/>
  <c r="D49" i="27"/>
  <c r="D34" i="27"/>
  <c r="D24" i="27"/>
  <c r="D14" i="27"/>
  <c r="H226" i="26" l="1"/>
  <c r="H225" i="26" s="1"/>
  <c r="H224" i="26" s="1"/>
  <c r="H223" i="26" s="1"/>
  <c r="H221" i="26" s="1"/>
  <c r="H219" i="26" s="1"/>
  <c r="H217" i="26" s="1"/>
  <c r="H215" i="26" s="1"/>
  <c r="H213" i="26" s="1"/>
  <c r="H211" i="26" s="1"/>
  <c r="H209" i="26" s="1"/>
  <c r="E156" i="44"/>
  <c r="D209" i="27" l="1"/>
  <c r="D208" i="63"/>
  <c r="E149" i="44"/>
  <c r="E148" i="44" s="1"/>
  <c r="H25" i="26"/>
  <c r="H24" i="26" s="1"/>
  <c r="H23" i="26" s="1"/>
  <c r="H21" i="26" s="1"/>
  <c r="H19" i="26" s="1"/>
  <c r="H17" i="26" s="1"/>
  <c r="H15" i="26" s="1"/>
  <c r="E10" i="44"/>
  <c r="H206" i="26" l="1"/>
  <c r="H197" i="26"/>
  <c r="H158" i="26"/>
  <c r="H157" i="26" s="1"/>
  <c r="H129" i="26"/>
  <c r="H138" i="26"/>
  <c r="H112" i="26"/>
  <c r="H111" i="26" s="1"/>
  <c r="H110" i="26" s="1"/>
  <c r="H108" i="26" s="1"/>
  <c r="H106" i="26" s="1"/>
  <c r="H104" i="26" s="1"/>
  <c r="H102" i="26" s="1"/>
  <c r="H100" i="26" s="1"/>
  <c r="H97" i="26"/>
  <c r="H96" i="26" s="1"/>
  <c r="H95" i="26" s="1"/>
  <c r="H93" i="26" s="1"/>
  <c r="H91" i="26" s="1"/>
  <c r="H89" i="26" s="1"/>
  <c r="H82" i="26"/>
  <c r="H81" i="26" s="1"/>
  <c r="H80" i="26" s="1"/>
  <c r="H78" i="26" s="1"/>
  <c r="H76" i="26" s="1"/>
  <c r="H74" i="26" s="1"/>
  <c r="H71" i="26"/>
  <c r="H70" i="26" s="1"/>
  <c r="H69" i="26" s="1"/>
  <c r="H67" i="26" s="1"/>
  <c r="H65" i="26" s="1"/>
  <c r="H63" i="26" s="1"/>
  <c r="H60" i="26"/>
  <c r="H59" i="26" s="1"/>
  <c r="H58" i="26" s="1"/>
  <c r="H56" i="26" s="1"/>
  <c r="H54" i="26" s="1"/>
  <c r="H52" i="26" s="1"/>
  <c r="H49" i="26"/>
  <c r="H48" i="26" s="1"/>
  <c r="H47" i="26" s="1"/>
  <c r="H45" i="26" s="1"/>
  <c r="H43" i="26" s="1"/>
  <c r="H85" i="26" l="1"/>
  <c r="H87" i="26"/>
  <c r="H205" i="26"/>
  <c r="H204" i="26"/>
  <c r="H202" i="26" s="1"/>
  <c r="H200" i="26" s="1"/>
  <c r="H196" i="26"/>
  <c r="H195" i="26"/>
  <c r="H193" i="26" s="1"/>
  <c r="H191" i="26" s="1"/>
  <c r="H156" i="26"/>
  <c r="H154" i="26" s="1"/>
  <c r="H152" i="26" s="1"/>
  <c r="H128" i="26"/>
  <c r="H127" i="26"/>
  <c r="H125" i="26" s="1"/>
  <c r="H123" i="26" s="1"/>
  <c r="H137" i="26"/>
  <c r="H136" i="26"/>
  <c r="H134" i="26" s="1"/>
  <c r="H132" i="26" s="1"/>
  <c r="D9" i="43"/>
  <c r="D14" i="43"/>
  <c r="E110" i="44"/>
  <c r="D13" i="43" s="1"/>
  <c r="E79" i="44"/>
  <c r="D12" i="43" s="1"/>
  <c r="E35" i="44"/>
  <c r="D10" i="43" s="1"/>
  <c r="H121" i="26" l="1"/>
  <c r="E66" i="44"/>
  <c r="D11" i="43" l="1"/>
  <c r="D8" i="43" s="1"/>
  <c r="E9" i="44"/>
  <c r="E8" i="44" s="1"/>
  <c r="I50" i="62" l="1"/>
  <c r="I49" i="62" s="1"/>
  <c r="I45" i="62" s="1"/>
  <c r="I43" i="62"/>
  <c r="I42" i="62" s="1"/>
  <c r="I41" i="62" s="1"/>
  <c r="I35" i="62"/>
  <c r="I11" i="62"/>
  <c r="I10" i="62" s="1"/>
  <c r="I9" i="62" s="1"/>
  <c r="H188" i="26" l="1"/>
  <c r="H187" i="26" s="1"/>
  <c r="H186" i="26" l="1"/>
  <c r="H184" i="26" s="1"/>
  <c r="H182" i="26" s="1"/>
  <c r="H180" i="26" s="1"/>
  <c r="H178" i="26" l="1"/>
  <c r="H176" i="26"/>
  <c r="H40" i="26" l="1"/>
  <c r="H39" i="26" l="1"/>
  <c r="H38" i="26" s="1"/>
  <c r="H36" i="26" s="1"/>
  <c r="H34" i="26" s="1"/>
  <c r="H32" i="26" s="1"/>
  <c r="H30" i="26" s="1"/>
  <c r="H28" i="26" s="1"/>
  <c r="H13" i="26" l="1"/>
  <c r="H11" i="26" s="1"/>
  <c r="C151" i="27"/>
  <c r="C37" i="27"/>
  <c r="H173" i="26" l="1"/>
  <c r="H149" i="26"/>
  <c r="H148" i="26" s="1"/>
  <c r="H172" i="26" l="1"/>
  <c r="H171" i="26"/>
  <c r="H169" i="26" s="1"/>
  <c r="H167" i="26" s="1"/>
  <c r="H165" i="26" s="1"/>
  <c r="H147" i="26"/>
  <c r="H163" i="26" l="1"/>
  <c r="H161" i="26" s="1"/>
  <c r="H145" i="26"/>
  <c r="H143" i="26" s="1"/>
  <c r="H141" i="26" s="1"/>
  <c r="H119" i="26" s="1"/>
  <c r="H117" i="26" s="1"/>
  <c r="H115" i="26" l="1"/>
  <c r="H9" i="26" s="1"/>
  <c r="H8" i="26" s="1"/>
</calcChain>
</file>

<file path=xl/sharedStrings.xml><?xml version="1.0" encoding="utf-8"?>
<sst xmlns="http://schemas.openxmlformats.org/spreadsheetml/2006/main" count="1253" uniqueCount="303">
  <si>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</si>
  <si>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</si>
  <si>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</si>
  <si>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</si>
  <si>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</si>
  <si>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</si>
  <si>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</si>
  <si>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</si>
  <si>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</si>
  <si>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</si>
  <si>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</si>
  <si>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</si>
  <si>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</si>
  <si>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</si>
  <si>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</si>
  <si>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</si>
  <si>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</si>
  <si>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</si>
  <si>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</si>
  <si>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</si>
  <si>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</si>
  <si>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</si>
  <si>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</si>
  <si>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</si>
  <si>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</si>
  <si>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</si>
  <si>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</si>
  <si>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</si>
  <si>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</si>
  <si>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</si>
  <si>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</si>
  <si>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 xml:space="preserve">Ծրագրի անվանումը </t>
  </si>
  <si>
    <t>Ծրագրի նպատակը</t>
  </si>
  <si>
    <t>Վերջնական արդյունքի նկարագրությունը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</si>
  <si>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</si>
  <si>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</si>
  <si>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</si>
  <si>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Ծրագրի անվանումը</t>
  </si>
  <si>
    <t>Ընդամենը</t>
  </si>
  <si>
    <t>Հավելված  № 3</t>
  </si>
  <si>
    <t>07</t>
  </si>
  <si>
    <t>ԱՌՈՂՋԱՊԱՀՈՒԹՅՈՒՆ</t>
  </si>
  <si>
    <t>Հավելված  № 2</t>
  </si>
  <si>
    <t xml:space="preserve">Ծրագրի դասիչը </t>
  </si>
  <si>
    <t>Ցուցանիշների փոփոխությունը
 (ավելացումը նշված է դրական նշանով)</t>
  </si>
  <si>
    <t>Ծառայությունների մատուցում</t>
  </si>
  <si>
    <t>№ ---------- որոշման</t>
  </si>
  <si>
    <t>Ցուցանիշների փոփոխությունները (ավելացումները նշված են դրական նշանով, իսկ նվազեցումները` փակագծերում)</t>
  </si>
  <si>
    <t xml:space="preserve"> Միջոցառման տեսակը</t>
  </si>
  <si>
    <t xml:space="preserve"> Ծառայությունների մատուցում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</si>
  <si>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</si>
  <si>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փոփոխությունները
(ավելացումը նշված է դրական նշանով, իսկ նվազեցումը` փակագծերում)</t>
  </si>
  <si>
    <t xml:space="preserve"> Պայմանագրային այլ ծառայությունների ձեռքբերում</t>
  </si>
  <si>
    <t>հազար դրամ</t>
  </si>
  <si>
    <t>03</t>
  </si>
  <si>
    <t xml:space="preserve"> Հիվանդանոցային ծառայություններ</t>
  </si>
  <si>
    <t xml:space="preserve"> Մոր և մանկան առողջության պահպանում</t>
  </si>
  <si>
    <t xml:space="preserve"> Մոր և մանկան բժշկական ծառայություններ</t>
  </si>
  <si>
    <t xml:space="preserve"> Մոր և մանկան առողջության պահպանում, կանանց և երեխաներին մատուցվող բժշկական ծառայությունների մատչելիության և որակի բարելավում</t>
  </si>
  <si>
    <t xml:space="preserve"> Մանկական և մայրական մահացության և հիվանդացության կրճատում, կանանց վերարտադրողական առողջության բարելավում</t>
  </si>
  <si>
    <t xml:space="preserve"> Սոցիալապես անապահով և առանձին խմբերի անձանց բժշկական օգնություն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</si>
  <si>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</si>
  <si>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</si>
  <si>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</si>
  <si>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</si>
  <si>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</si>
  <si>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ԸՆԴԱՄԵՆԸ ԾԱԽՍԵՐ</t>
  </si>
  <si>
    <t xml:space="preserve"> ԸՆԹԱՑԻԿ ԾԱԽՍԵՐ</t>
  </si>
  <si>
    <t xml:space="preserve"> Ընդհանուր բնույթի հիվանդանոցային ծառայություններ</t>
  </si>
  <si>
    <t xml:space="preserve"> - Ընդհանուր բնույթի այլ ծառայություններ</t>
  </si>
  <si>
    <t>02</t>
  </si>
  <si>
    <t xml:space="preserve"> Մասնագիտացված հիվանդանոցային ծառայություններ</t>
  </si>
  <si>
    <t xml:space="preserve"> Արտահիվանդանոցային ծառայություններ</t>
  </si>
  <si>
    <t xml:space="preserve"> 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</si>
  <si>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</si>
  <si>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 xml:space="preserve"> Առողջության առաջնային պահպանում</t>
  </si>
  <si>
    <t xml:space="preserve"> Ընդհանուր բնույթի բժշկական ծառայություններ</t>
  </si>
  <si>
    <t xml:space="preserve"> Ամբուլատոր-պոլիկլինիկական բժշկական օգնության ծառայություններ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</si>
  <si>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</si>
  <si>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</si>
  <si>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</si>
  <si>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ԾԱՌԱՅՈՒԹՅՈՒՆՆԵՐԻ  ԵՎ   ԱՊՐԱՆՔՆԵՐԻ  ՁԵՌՔԲԵՐՈՒՄ</t>
  </si>
  <si>
    <t xml:space="preserve"> 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</si>
  <si>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 xml:space="preserve"> 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t>
  </si>
  <si>
    <t xml:space="preserve"> Ծառայությունը մատուցող կազմակերպության(ների) անվանում(ներ)ը </t>
  </si>
  <si>
    <t xml:space="preserve"> ՀՀ գնումների մասին օրենսդրությանը համապատասխան ընտրված կազմակերպություններ </t>
  </si>
  <si>
    <t xml:space="preserve"> Ոչ վարակիչ հիվանդությունների բժշկական օգնության ապահովում</t>
  </si>
  <si>
    <t xml:space="preserve"> 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</si>
  <si>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 xml:space="preserve"> Ոչ վարակիչ հիվանդություններով պայմանավորված հիվանդացության և մահացության նվազեցում</t>
  </si>
  <si>
    <t xml:space="preserve"> այդ թվում`</t>
  </si>
  <si>
    <t xml:space="preserve"> Ծրագրի դասիչը </t>
  </si>
  <si>
    <t xml:space="preserve"> 11002 </t>
  </si>
  <si>
    <t xml:space="preserve"> Միջոցառման տեսակը` </t>
  </si>
  <si>
    <t xml:space="preserve"> Ծառայությունների մատուցում </t>
  </si>
  <si>
    <t xml:space="preserve"> Միջոցառման վրա կատարվող ծախսը (հազար դրամ) </t>
  </si>
  <si>
    <t xml:space="preserve"> 1202 </t>
  </si>
  <si>
    <t xml:space="preserve"> Ոչ վարակիչ հիվանդությունների բժշկական օգնության ապահովում </t>
  </si>
  <si>
    <t xml:space="preserve"> Անհետաձգելի բժշկական օգնության ծառայություններ </t>
  </si>
  <si>
    <t xml:space="preserve"> Անհետաձգելի բժշկական օգնության իրականացում` ՀՀ առողջապահության նախարարի կողմից հաստատված հիվանդությունների, վիճակների ցանկի համաձայն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</si>
  <si>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</si>
  <si>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</si>
  <si>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</si>
  <si>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</si>
  <si>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</si>
  <si>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</si>
  <si>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                     (հազար դրամով)</t>
  </si>
  <si>
    <t xml:space="preserve"> Բաժին N 07</t>
  </si>
  <si>
    <t xml:space="preserve"> Խումբ N 02</t>
  </si>
  <si>
    <t xml:space="preserve"> Դաս N 01</t>
  </si>
  <si>
    <t>Ընդհանուր բնույթի բժշկական ծառայություններ</t>
  </si>
  <si>
    <t>Ամբուլատոր-պոլիկլինիկական բժշկական օգնության ծառայություններ</t>
  </si>
  <si>
    <t xml:space="preserve"> </t>
  </si>
  <si>
    <t xml:space="preserve"> ՄԱՍ III. ԾԱՌԱՅՈՒԹՅՈՒՆՆԵՐ</t>
  </si>
  <si>
    <t>85121120-1</t>
  </si>
  <si>
    <t>ամբուլատոր-բժշկական ծառայություններ</t>
  </si>
  <si>
    <t xml:space="preserve"> ՄԱ</t>
  </si>
  <si>
    <t xml:space="preserve"> դրամ</t>
  </si>
  <si>
    <t xml:space="preserve"> Դաս N 02</t>
  </si>
  <si>
    <t>85121100-1</t>
  </si>
  <si>
    <t>բժշկական ծառայություններ</t>
  </si>
  <si>
    <t xml:space="preserve"> Դաս N 03</t>
  </si>
  <si>
    <t xml:space="preserve"> Խումբ N 03</t>
  </si>
  <si>
    <t>Ընդհանուր բնույթի հիվանդանոցային ծառայություններ</t>
  </si>
  <si>
    <t>85111100-1</t>
  </si>
  <si>
    <t>հիվանդանոցային ծառայություններ</t>
  </si>
  <si>
    <t>Մասնագիտացված հիվանդանոցային ծառայություններ</t>
  </si>
  <si>
    <t>Մոր և մանկան բժշկական ծառայություններ</t>
  </si>
  <si>
    <t>Հավելված  № 6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</si>
  <si>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</si>
  <si>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</si>
  <si>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</si>
  <si>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Անպտուղ զույգերի համար վերարտադրողական օժանդակ տեխնոլոգիաների կիրառմամբ բժշկական օգնության ծառայություններ</t>
  </si>
  <si>
    <t xml:space="preserve"> Ուռուցքաբանական և արյունաբանական հիվանդությունների բժշկական օգնության ծառայություններ</t>
  </si>
  <si>
    <t xml:space="preserve"> 1200 </t>
  </si>
  <si>
    <t xml:space="preserve"> 11001 </t>
  </si>
  <si>
    <t xml:space="preserve"> 11003 </t>
  </si>
  <si>
    <t xml:space="preserve"> 11004 </t>
  </si>
  <si>
    <t xml:space="preserve"> 11006 </t>
  </si>
  <si>
    <t xml:space="preserve"> Անպտուղ զույգերի համար վերարտադրողական օժանդակ տեխնոլոգիաների կիրառմամբ բժշկական օգնության ծառայություններ 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</si>
  <si>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 </t>
  </si>
  <si>
    <t xml:space="preserve"> Հետազոտությունների քանակ, հատ </t>
  </si>
  <si>
    <t xml:space="preserve"> Հեմոդիալիզի և պերիտոնիալ դիալիզի անցկացման ծառայություններ </t>
  </si>
  <si>
    <t xml:space="preserve"> Հեմոդիալիզի կարիք ունեցող հիվանդների բժշկական օգնության համալիր միջոցառումների իրականացում </t>
  </si>
  <si>
    <t xml:space="preserve"> Հեմոդիալիզի սեանսների թիվ, հատ </t>
  </si>
  <si>
    <t xml:space="preserve"> Ուռուցքաբանական և արյունաբանական հիվանդությունների բժշկական օգնության ծառայություններ </t>
  </si>
  <si>
    <t xml:space="preserve"> Ուռուցքաբանական և արյունաբանական հիվանդների բուժում և շարունակական հսկողության համալիր միջոցառումների իրականացում </t>
  </si>
  <si>
    <t xml:space="preserve"> Ուռուցքաբանական և արյունաբանական հիվանդությունների բժշկական օգնության գծով ծառայություններից օգտվելու դեպքերի թիվ, հատ </t>
  </si>
  <si>
    <t xml:space="preserve"> Վիրաբուժական միջամտությունների թիվ, հատ </t>
  </si>
  <si>
    <t xml:space="preserve"> 11006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</si>
  <si>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</t>
  </si>
  <si>
    <t xml:space="preserve"> 11004</t>
  </si>
  <si>
    <t xml:space="preserve"> Ուռուցքաբանական և արյունաբանական հիվանդների բուժում և շարունակական հսկողության համալիր միջոցառումների իրականացում</t>
  </si>
  <si>
    <t xml:space="preserve"> 11005 </t>
  </si>
  <si>
    <t xml:space="preserve"> Սրտի անհետաձգելի վիրահատություններ </t>
  </si>
  <si>
    <t xml:space="preserve"> Սրտի անհետաձգելի վիրահատության կարիք ունեցող հիվանդների բժշկական օգնության իրականացում` ՀՀ առողջապահության նախարարի հրամանով սահմանված կարգով </t>
  </si>
  <si>
    <t xml:space="preserve"> 1200   11006</t>
  </si>
  <si>
    <t>Անպտուղ զույգերի համար վերարտադրողական օժանդակ տեխնոլոգիաների կիրառմամբ բժշկական օգնության ծառայություններ</t>
  </si>
  <si>
    <t xml:space="preserve"> Ախտորոշման ճշտման նպատակով լաբորատոր-գործիքային ախտորոշիչ հետազոտություններ նեղ մասնագիտացված կենտրոններում և շարունակական հսկողություն պահանջող և առանձին հիվանդությունների բուժման ծառայություններ </t>
  </si>
  <si>
    <t xml:space="preserve"> Ախտորոշման ճշտման նպատակով հետազոտությունների, քրոնիկ հիվանդությունների շարունակական բժշկական օգնության իրականացում նեղ մասնագիտացված կենտրոններում </t>
  </si>
  <si>
    <t xml:space="preserve">«ՀԱՅԱՍՏԱՆԻ ՀԱՆՐԱՊԵՏՈՒԹՅԱՆ 2023 ԹՎԱԿԱՆԻ ՊԵՏԱԿԱՆ ԲՅՈՒՋԵԻ ՄԱՍԻՆ» ՀԱՅԱՍՏԱՆԻ ՀԱՆՐԱՊԵՏՈՒԹՅԱՆ ՕՐԵՆՔԻ N 1 ՀԱՎԵԼՎԱԾԻ N 1 ԱՂՅՈՒՍԱԿՈՒՄ ԿԱՏԱՐՎՈՂ ՓՈՓՈԽՈՒԹՅՈՒՆԸ ԵՎ ԼՐԱՑՈՒՄԸ </t>
  </si>
  <si>
    <t>ՀՀ կառավարության 2023 թվականի ----------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</si>
  <si>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2022 ԹՎԱԿԱՆԻ ԴԵԿՏԵՄԲԵՐԻ 29-Ի  №  2111-Ն ՈՐՈՇՄԱՆ № 5 ՀԱՎԵԼՎԱԾԻ № 1 ԱՂՅՈՒՍԱԿՈՒՄ ԿԱՏԱՐՎՈՂ ՓՈՓՈԽՈՒԹՅՈՒՆԸ ԵՎ ԼՐԱՑՈՒՄԸ</t>
  </si>
  <si>
    <t xml:space="preserve"> Անհետաձգելի բժշկական օգնության ծառայություններ</t>
  </si>
  <si>
    <t xml:space="preserve"> Անհետաձգելի բժշկական օգնության իրականացում` ՀՀ առողջապահության նախարարի կողմից հաստատված հիվանդությունների, վիճակների ցանկի համաձայն</t>
  </si>
  <si>
    <t xml:space="preserve"> Սրտի անհետաձգելի վիրահատություններ</t>
  </si>
  <si>
    <t xml:space="preserve"> Սրտի անհետաձգելի վիրահատության կարիք ունեցող հիվանդների բժշկական օգնության իրականացում` ՀՀ առողջապահության նախարարի հրամանով սահմանված կարգով</t>
  </si>
  <si>
    <t xml:space="preserve">ՀՀ կառավարության 2023 թվականի  ----------- </t>
  </si>
  <si>
    <t>ՀԱՅԱՍՏԱՆԻ ՀԱՆՐԱՊԵՏՈՒԹՅԱՆ ԿԱՌԱՎԱՐՈՒԹՅԱՆ 2022 ԹՎԱԿԱՆԻ ԴԵԿՏԵՄԲԵՐԻ 29-Ի № 2111-Ն ՈՐՈՇՄԱՆ NN 3 և 4 ՀԱՎԵԼՎԱԾՆԵՐՈՒՄ ԿԱՏԱՐՎՈՂ ՓՈՓՈԽՈՒԹՅՈՒՆՆԵՐԸ ԵՎ ԼՐԱՑՈՒՄՆԵՐԸ</t>
  </si>
  <si>
    <t xml:space="preserve">ՀՀ կառավարության  2023 թվականի ----------- </t>
  </si>
  <si>
    <t xml:space="preserve">Սրտի անհետաձգելի վիրահատությունների դեպքերի թիվ, ստենտ </t>
  </si>
  <si>
    <t xml:space="preserve">Կորոնարոգրաֆիայով ավարտված դեպքերի թիվ, հատ </t>
  </si>
  <si>
    <t>Հավելված  № 5</t>
  </si>
  <si>
    <t xml:space="preserve"> Ամբուլատոր-պոլիկլինիկական բժշկական օգնության ծառայություններ </t>
  </si>
  <si>
    <t xml:space="preserve">ՀԱՅԱՍՏԱՆԻ ՀԱՆՐԱՊԵՏՈՒԹՅԱՆ ԿԱՌԱՎԱՐՈՒԹՅԱՆ 2022 ԹՎԱԿԱՆԻ ԴԵԿՏԵՄԲԵՐԻ 29-Ի N 2111-Ն ՈՐՈՇՄԱՆ N 10 ՀԱՎԵԼՎԱԾՈՒՄ ԿԱՏԱՐՎՈՂ ՓՈՓՈԽՈՒԹՅՈՒՆՆԵՐԸ  </t>
  </si>
  <si>
    <t>1099   11001</t>
  </si>
  <si>
    <t xml:space="preserve"> 1202  11002</t>
  </si>
  <si>
    <t>Անհետաձգելի բժշկական օգնության ծառայություններ</t>
  </si>
  <si>
    <t xml:space="preserve"> 1202  11004</t>
  </si>
  <si>
    <t>ՀՀ կառավարության պահուստային ֆոնդ</t>
  </si>
  <si>
    <t>ՀՀ կառավարություն</t>
  </si>
  <si>
    <t xml:space="preserve"> Ծրագրի անվանումը</t>
  </si>
  <si>
    <t xml:space="preserve"> ՀՀ կառավարության պահուստային ֆոնդ</t>
  </si>
  <si>
    <t xml:space="preserve"> Ծրագրի նպատակը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</si>
  <si>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</si>
  <si>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</si>
  <si>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Պահուստային ֆոնդի կառավարման արդյունավետության և թափանցիկության ապահովում</t>
  </si>
  <si>
    <t xml:space="preserve"> Միջոցառման անվանումը</t>
  </si>
  <si>
    <t xml:space="preserve"> 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</si>
  <si>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</si>
  <si>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</si>
  <si>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</si>
  <si>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</si>
  <si>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ԱՅԼ ԾԱԽՍԵՐ</t>
  </si>
  <si>
    <t>Պահուստային միջոցներ</t>
  </si>
  <si>
    <t>Ցուցանիշների փոփոխությունը
 (նվազեցումը նշված է փակագծերում)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</si>
  <si>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</si>
  <si>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Ախտորոշման ճշտման նպատակով լաբորատոր-գործիքային ախտորոշիչ հետազոտություններ նեղ մասնագիտացված կենտրոններում և շարունակական հսկողություն պահանջող և առանձին հիվանդությունների բուժման ծառայություններ</t>
  </si>
  <si>
    <t xml:space="preserve"> Ախտորոշման ճշտման նպատակով հետազոտությունների, քրոնիկ հիվանդությունների շարունակական բժշկական օգնության իրականացում նեղ մասնագիտացված կենտրոններում</t>
  </si>
  <si>
    <t xml:space="preserve"> Կոլոռեկտալ քաղցկեղի սքրինինգ</t>
  </si>
  <si>
    <t xml:space="preserve"> Կոլոռեկտալ քաղցկեղի ախտորոշման նպատակով հետազոտությունների իրականացում հատուկ ընտրված կենտրոններում</t>
  </si>
  <si>
    <t xml:space="preserve"> Երեխաներին բժշկական օգնության ծառայություններ</t>
  </si>
  <si>
    <t xml:space="preserve"> Երեխաների (0-18 տարեկան երեխաներին) հիվանդանոցային բժշկական օգնության իրականացում (հետազոտում, ախտորոշում, բուժում)</t>
  </si>
  <si>
    <t xml:space="preserve"> Մտավոր, հոգեկան (վարքագծային), լսողական, ֆիզիկական (շարժողական) և զարգացման այլ խանգարումներով երեխաների գնահատման և վերականգնողական բուժման ծառայություններ</t>
  </si>
  <si>
    <t xml:space="preserve"> Մտավոր, հոգեկան (վարքագծային), լսողական, ֆիզիկական (շարժողական) և զարգացման  այլ խանգարումներով երեխաների առողջական վիճակի գնահատումը և վերականգնողական ամբուլատոր բուժման կազմակերպումը</t>
  </si>
  <si>
    <t xml:space="preserve"> Շտապ բժշկական օգնություն</t>
  </si>
  <si>
    <t xml:space="preserve"> Մարդու կյանքին և առողջությանը վտանգ սպառնացող վիճակներում որակյալ շտապ բժշկական օգնության ծառայությունների տրամադրում</t>
  </si>
  <si>
    <t xml:space="preserve"> Շտապ օգնության համակարգի պատրաստվածության բարելավում, արձագանքման արագության, հասանելիության և բժշկական օգնության ծառայությունների որակի բարելավում</t>
  </si>
  <si>
    <t xml:space="preserve"> Շտապ բժշկական օգնության ծառայություններ</t>
  </si>
  <si>
    <t xml:space="preserve"> Շտապ բժշկական օգնության իրականացում</t>
  </si>
  <si>
    <t xml:space="preserve"> Հեմոդիալիզի և պերիտոնիալ դիալիզի անցկացման ծառայություններ</t>
  </si>
  <si>
    <t xml:space="preserve"> Հեմոդիալիզի կարիք ունեցող հիվանդների բժշկական օգնության համալիր միջոցառումների իրականացում</t>
  </si>
  <si>
    <t xml:space="preserve"> 11002</t>
  </si>
  <si>
    <t xml:space="preserve"> Ստոմատոլոգիական բժշկական օգնության ծառայություններ</t>
  </si>
  <si>
    <t xml:space="preserve"> Ստոմատոլոգիական բժշկական օգնության համալիր միջոցառումների (հետազոտում, ախտորոշում, բուժում) իրականացում սոցիալապես անապահով ու հատուկ խմբերում ընդգրկվածներին</t>
  </si>
  <si>
    <t xml:space="preserve"> 11003</t>
  </si>
  <si>
    <t xml:space="preserve"> Զինծառայողներին, ինչպես նաև փրկարար ծառայողներին և նրանց ընտանիքի անդամներին բժշկական օգնության ծառայություններ</t>
  </si>
  <si>
    <t xml:space="preserve"> 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</si>
  <si>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 xml:space="preserve"> Պետական հիմնարկների և կազմակերպությունների աշխատողների բժշկական օգնության և սպասարկման ծառայություններ</t>
  </si>
  <si>
    <t xml:space="preserve"> 1208</t>
  </si>
  <si>
    <t xml:space="preserve"> Վարակիչ հիվանդությունների կանխարգելման ծրագիր</t>
  </si>
  <si>
    <t xml:space="preserve"> Վարակիչ և բնակչության համար մեծ ռիսկ ներկայացնող հիվանդությունների (մալարիա, տուբերկուլյոզ, ՄԻԱՎ/ՁԻԱՀ և այլն) վաղ հայտնաբերում, արդյունվետ հակազդում և բժշկական օգնության ապահովում:</t>
  </si>
  <si>
    <t xml:space="preserve"> Վարակի փոխանցման, վարակիչ հիվանդություններով պայմանավորված հիվանդացության և մահացության նվազեցում</t>
  </si>
  <si>
    <t xml:space="preserve"> 11001</t>
  </si>
  <si>
    <t xml:space="preserve"> ՄԻԱՎ/ՁԻԱՀ-ի կանխարգելման և բուժօգնության ծառայություններ</t>
  </si>
  <si>
    <t xml:space="preserve"> ՄԻԱՎ/ՁԻԱՀ հիվանդացության կանխարգելում, ախտորոշում, բուժում և հիվանդների  դիսպանսերային հսկողություն, քարոզչություն</t>
  </si>
  <si>
    <t xml:space="preserve"> Մանկաբարձական բժշկական օգնության ծառայություններ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</si>
  <si>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</t>
  </si>
  <si>
    <t xml:space="preserve"> Մասնագիտացված բժշկական ծառայություններ</t>
  </si>
  <si>
    <t xml:space="preserve"> Ստոմատոլոգիական ծառայություններ</t>
  </si>
  <si>
    <t>04</t>
  </si>
  <si>
    <t xml:space="preserve"> Պարաբժշկական ծառայություններ</t>
  </si>
  <si>
    <t xml:space="preserve"> Կոլոռեկտալ քաղցկեղի սքրինինգ </t>
  </si>
  <si>
    <t xml:space="preserve"> Կոլոռեկտալ քաղցկեղի ախտորոշման նպատակով հետազոտությունների իրականացում հատուկ ընտրված կենտրոններում </t>
  </si>
  <si>
    <t xml:space="preserve"> Կոլոռեկտալ քաղցկեղի սկրինինգի հետազոտությունների թիվ </t>
  </si>
  <si>
    <r>
      <rPr>
        <b/>
        <sz val="9"/>
        <rFont val="GHEA Grapalat"/>
        <family val="3"/>
      </rPr>
      <t xml:space="preserve">ՀԱՅԱՍՏԱՆԻ ՀԱՆՐԱՊԵՏՈՒԹՅԱՆ ԿԱՌԱՎԱՐՈՒԹՅԱՆ 2022 ԹՎԱԿԱՆԻ ԴԵԿՏԵՄԲԵՐԻ 29-Ի N 2111-Ն ՈՐՈՇՄԱՆ N  9 ՀԱՎԵԼՎԱԾԻ 9.8 ԱՂՅՈՒՍԱԿՈՒՄ ԿԱՏԱՐՎՈՂ ՓՈՓՈԽՈՒԹՅՈՒՆՆԵՐԸ </t>
    </r>
    <r>
      <rPr>
        <sz val="9"/>
        <rFont val="GHEA Grapalat"/>
        <family val="3"/>
      </rPr>
      <t xml:space="preserve"> </t>
    </r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</si>
  <si>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2021 ԹՎԱԿԱՆԻ ԴԵԿՏԵՄԲԵՐԻ 23-Ի N 2111-Ն ՈՐՈՇՄԱՆ N  9 ՀԱՎԵԼՎԱԾԻ 9.47 ԱՂՅՈՒՍԱԿՈՒՄ ԿԱՏԱՐՎՈՂ ՓՈՓՈԽՈՒԹՅՈՒՆԸ</t>
    </r>
  </si>
  <si>
    <t>Ցուցանիշների փոփոխությունները (ավելացումները նշված են դրական նշանով)</t>
  </si>
  <si>
    <t xml:space="preserve"> Մանկաբարձական բժշկական օգնության ծառայություններ 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</si>
  <si>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 </t>
  </si>
  <si>
    <t xml:space="preserve"> Երեխաներին բժշկական օգնության ծառայություններ </t>
  </si>
  <si>
    <t xml:space="preserve"> Երեխաների (0-18 տարեկան երեխաներին) հիվանդանոցային բժշկական օգնության իրականացում (հետազոտում, ախտորոշում, բուժում) </t>
  </si>
  <si>
    <t xml:space="preserve">  Մանկաբարձական բժշկական օգնության ծառայություններից օգտվելու դեպքերի թիվ, հատ </t>
  </si>
  <si>
    <t xml:space="preserve">  Ծնունդների թիվ, հատ, որից </t>
  </si>
  <si>
    <t xml:space="preserve">  Կեսարյան հատումների թիվ, հատ </t>
  </si>
  <si>
    <t>950</t>
  </si>
  <si>
    <t>200</t>
  </si>
  <si>
    <t xml:space="preserve">  Երեխաների բժշկական օգնության գծով ծառայություններից օգտվելու դեպքերի թիվ, հատ </t>
  </si>
  <si>
    <t xml:space="preserve">  Ցերակային ստացիոնար և կարճաժամկետ կամ փոքր ծավալի բուժօգնության դեպքերի թիվ, հատ </t>
  </si>
  <si>
    <t xml:space="preserve"> Մտավոր, հոգեկան (վարքագծային), լսողական, ֆիզիկական (շարժողական) և զարգացման այլ խանգարումներով երեխաների գնահատման և վերականգնողական բուժման ծառայություններ </t>
  </si>
  <si>
    <t xml:space="preserve"> Մտավոր, հոգեկան (վարքագծային), լսողական, ֆիզիկական (շարժողական) և զարգացման  այլ խանգարումներով երեխաների առողջական վիճակի գնահատումը և վերականգնողական ամբուլատոր բուժման կազմակերպումը </t>
  </si>
  <si>
    <t xml:space="preserve">  Մտավոր, հոգեկան (վարքագծային), լսողական, ֆիզիկական (շարժողական) և զարգացման այլ խանգարումներով երեխաների վերականգնողական բուժման գծով ծառայություններից օգտվելու դեպքերի թիվ, հատ </t>
  </si>
  <si>
    <t xml:space="preserve">  Վերարտադրողական օժանդակ տեխնոլոգիաների կիրառմամբ բժշկական օգնության ծառայություններ ստացած զույգերի թիվ, հատ </t>
  </si>
  <si>
    <t xml:space="preserve">  Հետազոտություններ քանակ (հատ) </t>
  </si>
  <si>
    <t xml:space="preserve"> Շտապ բժշկական օգնության ծառայություններ </t>
  </si>
  <si>
    <t xml:space="preserve"> Շտապ բժշկական օգնության իրականացում </t>
  </si>
  <si>
    <t xml:space="preserve"> Շտապ բժշկական օգնության գծով կանչերի թիվ, հատ </t>
  </si>
  <si>
    <t xml:space="preserve"> Օդային ճանապարհով սանիտարականավիացիայի կանչերի թիվ, հատ </t>
  </si>
  <si>
    <t xml:space="preserve"> Մարզից Երևան կամ այլ տարածաշրջանային հիվանդանոցներ հիվանդի տեղափոխման դեպքերի թիվ, հատ </t>
  </si>
  <si>
    <t xml:space="preserve">Անհետաձգելի բժշկական օգնության ծառայություններից օգտվելու դեպքերի թիվ, հատ </t>
  </si>
  <si>
    <t xml:space="preserve">Գլխուղեղի սուր կամ ենթասուր իշեմիկ ինսուլտի բուժում (թրոմբոլիզ և/կամ թրոմբասպիրացիա), դեպք </t>
  </si>
  <si>
    <t xml:space="preserve">Աորտայի շերտազատված անևրիզմայի վիրահատական բուժում </t>
  </si>
  <si>
    <t xml:space="preserve">Հիվանդանոցային պայմաններում արտահիվանդանոցային բժշկական օգնություն (emergency) </t>
  </si>
  <si>
    <t xml:space="preserve"> 1207 </t>
  </si>
  <si>
    <t xml:space="preserve"> Ստոմատոլոգիական բժշկական օգնության ծառայություններ </t>
  </si>
  <si>
    <t xml:space="preserve"> Ստոմատոլոգիական բժշկական օգնության համալիր միջոցառումների (հետազոտում, ախտորոշում, բուժում) իրականացում սոցիալապես անապահով ու հատուկ խմբերում ընդգրկվածներին </t>
  </si>
  <si>
    <t xml:space="preserve"> Ստոմատոլոգիական բժշկական օգնության գծով դեպքերի թիվ, հատ </t>
  </si>
  <si>
    <t xml:space="preserve"> Զինծառայողներին, ինչպես նաև փրկարար ծառայողներին և նրանց ընտանիքի անդամներին բժշկական օգնության ծառայություններ </t>
  </si>
  <si>
    <t xml:space="preserve"> 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</si>
  <si>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 xml:space="preserve"> Բժշկական օգնության գծով ծառայություններից օգտվելու դեպքերի թիվ, հատ </t>
  </si>
  <si>
    <t xml:space="preserve"> Պետական հիմնարկների և կազմակերպությունների աշխատողների բժշկական օգնության և սպասարկման ծառայություններ </t>
  </si>
  <si>
    <t xml:space="preserve"> Պարտադիր կանխարգելիչ քննություններ անցած անձանց թիվ, մարդ </t>
  </si>
  <si>
    <t xml:space="preserve">Վարակիչ հիվանդությունների կանխարգելման ծրագիր </t>
  </si>
  <si>
    <t xml:space="preserve"> ՄԻԱՎ/ՁԻԱՀ-ի կանխարգելման և բուժօգնության ծառայություններ </t>
  </si>
  <si>
    <t xml:space="preserve"> ՄԻԱՎ/ՁԻԱՀ հիվանդացության կանխարգելում, ախտորոշում, բուժում և հիվանդների  դիսպանսերային հսկողություն, քարոզչություն </t>
  </si>
  <si>
    <t xml:space="preserve"> Հետազոտությունների թիվ, հատ </t>
  </si>
  <si>
    <t xml:space="preserve"> ՁԻԱՀ/ՄԻԱՎով հիվանդների դիսպանսերային հսկողության հիվանդ/ամիսների թիվ, հիվանդ/ամիս </t>
  </si>
  <si>
    <t>ՄԱՍ 1. ՊԵՏԱԿԱՆ ՄԱՐՄՆԻ ԳԾՈՎ ԱՐԴՅՈՒՆՔԱՅԻՆ (ԿԱՏԱՐՈՂԱԿԱՆ) ՑՈՒՑԱՆԻՇՆԵՐԸ</t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</si>
  <si>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2021 ԹՎԱԿԱՆԻ ԴԵԿՏԵՄԲԵՐԻ 23-Ի N 2111-Ն ՈՐՈՇՄԱՆ N  9 ՀԱՎԵԼՎԱԾԻ 9.1.58 ԱՂՅՈՒՍԱԿՈՒՄ ԿԱՏԱՐՎՈՂ ՓՈՓՈԽՈՒԹՅՈՒՆԸ</t>
    </r>
  </si>
  <si>
    <t>Մասնագիտացված բժշկական ծառայություններ</t>
  </si>
  <si>
    <t>1200  11004</t>
  </si>
  <si>
    <t xml:space="preserve"> բժշկական ծառայություններ</t>
  </si>
  <si>
    <t xml:space="preserve"> 85121100-1</t>
  </si>
  <si>
    <t>1208  11001</t>
  </si>
  <si>
    <t xml:space="preserve"> 85121120-1</t>
  </si>
  <si>
    <t xml:space="preserve"> ամբուլատոր-բժշկական ծառայություններ</t>
  </si>
  <si>
    <t>Ախտորոշման ճշտման նպատակով լաբորատոր-գործիքային ախտորոշիչ հետազոտություններ նեղ մասնագիտացված կենտրոններում և շարունակական հսկողություն պահանջող և առանձին հիվանդությունների բուժման ծառայություններ</t>
  </si>
  <si>
    <t>1099  11004</t>
  </si>
  <si>
    <t>1099  11006</t>
  </si>
  <si>
    <t>Կոլոռեկտալ քաղցկեղի սքրինինգ</t>
  </si>
  <si>
    <t xml:space="preserve"> Դաս N 04</t>
  </si>
  <si>
    <t>1201  11001</t>
  </si>
  <si>
    <t xml:space="preserve"> 85141210-1</t>
  </si>
  <si>
    <t xml:space="preserve">  շտապ օգնության ծառայություններ</t>
  </si>
  <si>
    <t>Ստոմատոլոգիական բժշկական օգնության ծառայություններ</t>
  </si>
  <si>
    <t>1207  11002</t>
  </si>
  <si>
    <t xml:space="preserve"> 85131100-1</t>
  </si>
  <si>
    <t xml:space="preserve">  ատամնաբուժական ծառայություններ</t>
  </si>
  <si>
    <t xml:space="preserve"> 1207  11004</t>
  </si>
  <si>
    <t xml:space="preserve"> 1200   11001</t>
  </si>
  <si>
    <t>Երեխաներին բժշկական օգնության ծառայություններ</t>
  </si>
  <si>
    <t xml:space="preserve"> 85111120-1</t>
  </si>
  <si>
    <t xml:space="preserve">  հիվանդանոցների կողմից մատուցվող բժշկական ծառայություններ</t>
  </si>
  <si>
    <r>
      <rPr>
        <b/>
        <sz val="10"/>
        <rFont val="GHEA Grapalat"/>
        <family val="3"/>
      </rPr>
      <t xml:space="preserve">ՀԱՅԱՍՏԱՆԻ ՀԱՆՐԱՊԵՏՈՒԹՅԱՆ ԿԱՌԱՎԱՐՈՒԹՅԱՆ 2022 ԹՎԱԿԱՆԻ ԴԵԿՏԵՄԲԵՐԻ 29-Ի N 2111-Ն ՈՐՈՇՄԱՆ N  9.1 ՀԱՎԵԼՎԱԾԻ 9.1.8 ԱՂՅՈՒՍԱԿՈՒՄ ԿԱՏԱՐՎՈՂ ՓՈՓՈԽՈՒԹՅՈՒՆՆԵՐԸ </t>
    </r>
    <r>
      <rPr>
        <sz val="10"/>
        <rFont val="GHEA Grapalat"/>
        <family val="3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</si>
</sst>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##,##0.0;\(##,##0.0\);\-"/>
  </numFmts>
  <fonts count="62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8"/>
      <name val="GHEA Grapalat"/>
      <family val="3"/>
    </font>
    <font>
      <sz val="8"/>
      <name val="GHEA Grapalat"/>
      <family val="2"/>
    </font>
    <font>
      <i/>
      <sz val="9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b/>
      <i/>
      <sz val="9"/>
      <name val="GHEA Grapalat"/>
      <family val="3"/>
    </font>
    <font>
      <i/>
      <sz val="9"/>
      <name val="GHEA Grapalat"/>
      <family val="2"/>
    </font>
    <font>
      <sz val="9"/>
      <name val="GHEA Grapalat"/>
      <family val="2"/>
    </font>
    <font>
      <sz val="9"/>
      <color rgb="FFFF0000"/>
      <name val="GHEA Grapalat"/>
      <family val="3"/>
    </font>
    <font>
      <i/>
      <sz val="9"/>
      <color rgb="FFFF0000"/>
      <name val="GHEA Grapalat"/>
      <family val="3"/>
    </font>
    <font>
      <b/>
      <sz val="9"/>
      <name val="GHEA Grapalat"/>
      <family val="2"/>
    </font>
    <font>
      <i/>
      <sz val="9"/>
      <color theme="1"/>
      <name val="GHEA Grapalat"/>
      <family val="3"/>
    </font>
    <font>
      <b/>
      <i/>
      <sz val="9"/>
      <color rgb="FFFF0000"/>
      <name val="GHEA Grapalat"/>
      <family val="3"/>
    </font>
    <font>
      <sz val="9"/>
      <color theme="3" tint="0.39997558519241921"/>
      <name val="GHEA Grapalat"/>
      <family val="3"/>
    </font>
    <font>
      <b/>
      <sz val="12"/>
      <name val="GHEA Grapalat"/>
      <family val="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</borders>
  <cellStyleXfs count="109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5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9" borderId="0" applyNumberFormat="0" applyBorder="0" applyAlignment="0" applyProtection="0"/>
    <xf numFmtId="0" fontId="28" fillId="3" borderId="0" applyNumberFormat="0" applyBorder="0" applyAlignment="0" applyProtection="0"/>
    <xf numFmtId="0" fontId="29" fillId="20" borderId="1" applyNumberFormat="0" applyAlignment="0" applyProtection="0"/>
    <xf numFmtId="0" fontId="30" fillId="21" borderId="2" applyNumberFormat="0" applyAlignment="0" applyProtection="0"/>
    <xf numFmtId="164" fontId="43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5" fillId="0" borderId="0" applyNumberFormat="0" applyFill="0" applyBorder="0" applyAlignment="0" applyProtection="0"/>
    <xf numFmtId="0" fontId="36" fillId="7" borderId="1" applyNumberFormat="0" applyAlignment="0" applyProtection="0"/>
    <xf numFmtId="0" fontId="37" fillId="0" borderId="6" applyNumberFormat="0" applyFill="0" applyAlignment="0" applyProtection="0"/>
    <xf numFmtId="0" fontId="38" fillId="22" borderId="0" applyNumberFormat="0" applyBorder="0" applyAlignment="0" applyProtection="0"/>
    <xf numFmtId="0" fontId="5" fillId="0" borderId="0"/>
    <xf numFmtId="0" fontId="6" fillId="0" borderId="0"/>
    <xf numFmtId="0" fontId="43" fillId="0" borderId="0"/>
    <xf numFmtId="0" fontId="6" fillId="0" borderId="0"/>
    <xf numFmtId="0" fontId="26" fillId="23" borderId="7" applyNumberFormat="0" applyFont="0" applyAlignment="0" applyProtection="0"/>
    <xf numFmtId="0" fontId="39" fillId="20" borderId="8" applyNumberFormat="0" applyAlignment="0" applyProtection="0"/>
    <xf numFmtId="0" fontId="40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2" fillId="0" borderId="0" applyNumberFormat="0" applyFill="0" applyBorder="0" applyAlignment="0" applyProtection="0"/>
    <xf numFmtId="0" fontId="44" fillId="0" borderId="0"/>
    <xf numFmtId="43" fontId="43" fillId="0" borderId="0" applyFont="0" applyFill="0" applyBorder="0" applyAlignment="0" applyProtection="0"/>
    <xf numFmtId="168" fontId="46" fillId="0" borderId="0" applyFill="0" applyBorder="0" applyProtection="0">
      <alignment horizontal="right" vertical="top"/>
    </xf>
    <xf numFmtId="0" fontId="43" fillId="0" borderId="0"/>
  </cellStyleXfs>
  <cellXfs count="30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48" fillId="0" borderId="0" xfId="0" applyFont="1" applyAlignment="1">
      <alignment vertical="center"/>
    </xf>
    <xf numFmtId="0" fontId="49" fillId="24" borderId="21" xfId="0" applyFont="1" applyFill="1" applyBorder="1" applyAlignment="1">
      <alignment horizontal="center" vertical="center" wrapText="1"/>
    </xf>
    <xf numFmtId="0" fontId="49" fillId="24" borderId="0" xfId="0" applyFont="1" applyFill="1" applyBorder="1" applyAlignment="1">
      <alignment horizontal="center" vertical="center" wrapText="1"/>
    </xf>
    <xf numFmtId="0" fontId="47" fillId="24" borderId="24" xfId="0" applyFont="1" applyFill="1" applyBorder="1" applyAlignment="1">
      <alignment horizontal="right" vertical="center" wrapText="1"/>
    </xf>
    <xf numFmtId="0" fontId="49" fillId="24" borderId="10" xfId="0" applyFont="1" applyFill="1" applyBorder="1" applyAlignment="1">
      <alignment vertical="center" wrapText="1"/>
    </xf>
    <xf numFmtId="0" fontId="51" fillId="0" borderId="10" xfId="0" applyFont="1" applyBorder="1" applyAlignment="1">
      <alignment horizontal="center" vertical="center" wrapText="1"/>
    </xf>
    <xf numFmtId="167" fontId="49" fillId="24" borderId="10" xfId="99" applyNumberFormat="1" applyFont="1" applyFill="1" applyBorder="1" applyAlignment="1">
      <alignment horizontal="center" vertical="center" wrapText="1"/>
    </xf>
    <xf numFmtId="0" fontId="48" fillId="24" borderId="13" xfId="0" applyFont="1" applyFill="1" applyBorder="1" applyAlignment="1">
      <alignment horizontal="center" vertical="center"/>
    </xf>
    <xf numFmtId="0" fontId="48" fillId="0" borderId="13" xfId="0" applyFont="1" applyFill="1" applyBorder="1" applyAlignment="1">
      <alignment horizontal="left" vertical="center" wrapText="1"/>
    </xf>
    <xf numFmtId="167" fontId="48" fillId="24" borderId="10" xfId="99" applyNumberFormat="1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8" fillId="0" borderId="0" xfId="0" applyFont="1" applyFill="1" applyAlignment="1">
      <alignment vertical="center"/>
    </xf>
    <xf numFmtId="0" fontId="49" fillId="0" borderId="10" xfId="99" applyFont="1" applyBorder="1" applyAlignment="1">
      <alignment vertical="center"/>
    </xf>
    <xf numFmtId="167" fontId="49" fillId="0" borderId="10" xfId="99" applyNumberFormat="1" applyFont="1" applyBorder="1" applyAlignment="1">
      <alignment horizontal="center" vertical="center" wrapText="1"/>
    </xf>
    <xf numFmtId="0" fontId="48" fillId="0" borderId="10" xfId="99" applyFont="1" applyBorder="1" applyAlignment="1">
      <alignment vertical="center"/>
    </xf>
    <xf numFmtId="167" fontId="48" fillId="0" borderId="10" xfId="99" applyNumberFormat="1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top" wrapText="1"/>
    </xf>
    <xf numFmtId="0" fontId="48" fillId="0" borderId="16" xfId="99" applyFont="1" applyBorder="1" applyAlignment="1">
      <alignment vertical="center"/>
    </xf>
    <xf numFmtId="0" fontId="48" fillId="24" borderId="10" xfId="0" applyFont="1" applyFill="1" applyBorder="1" applyAlignment="1">
      <alignment horizontal="left" vertical="top" wrapText="1"/>
    </xf>
    <xf numFmtId="167" fontId="49" fillId="24" borderId="10" xfId="0" applyNumberFormat="1" applyFont="1" applyFill="1" applyBorder="1" applyAlignment="1">
      <alignment horizontal="center" vertical="center" wrapText="1"/>
    </xf>
    <xf numFmtId="167" fontId="48" fillId="24" borderId="10" xfId="0" applyNumberFormat="1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left" vertical="center" wrapText="1"/>
    </xf>
    <xf numFmtId="166" fontId="48" fillId="0" borderId="0" xfId="0" applyNumberFormat="1" applyFont="1" applyAlignment="1">
      <alignment vertical="center"/>
    </xf>
    <xf numFmtId="0" fontId="51" fillId="24" borderId="0" xfId="0" applyFont="1" applyFill="1" applyAlignment="1">
      <alignment horizontal="center" vertical="center"/>
    </xf>
    <xf numFmtId="0" fontId="51" fillId="24" borderId="10" xfId="0" applyFont="1" applyFill="1" applyBorder="1" applyAlignment="1">
      <alignment horizontal="left" vertical="center" wrapText="1"/>
    </xf>
    <xf numFmtId="0" fontId="48" fillId="24" borderId="0" xfId="0" applyFont="1" applyFill="1" applyAlignment="1">
      <alignment horizontal="center" vertical="center"/>
    </xf>
    <xf numFmtId="166" fontId="48" fillId="24" borderId="10" xfId="0" applyNumberFormat="1" applyFont="1" applyFill="1" applyBorder="1" applyAlignment="1">
      <alignment horizontal="center" vertical="center" wrapText="1"/>
    </xf>
    <xf numFmtId="0" fontId="50" fillId="24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4" fontId="49" fillId="24" borderId="10" xfId="0" applyNumberFormat="1" applyFont="1" applyFill="1" applyBorder="1" applyAlignment="1">
      <alignment horizontal="center" vertical="center" wrapText="1"/>
    </xf>
    <xf numFmtId="0" fontId="51" fillId="24" borderId="0" xfId="0" applyFont="1" applyFill="1" applyAlignment="1">
      <alignment horizontal="center" vertical="center" wrapText="1"/>
    </xf>
    <xf numFmtId="0" fontId="49" fillId="24" borderId="0" xfId="0" applyFont="1" applyFill="1" applyAlignment="1">
      <alignment horizontal="center" vertical="center"/>
    </xf>
    <xf numFmtId="0" fontId="47" fillId="24" borderId="10" xfId="0" applyFont="1" applyFill="1" applyBorder="1" applyAlignment="1">
      <alignment horizontal="right" vertical="center" wrapText="1"/>
    </xf>
    <xf numFmtId="167" fontId="52" fillId="24" borderId="10" xfId="99" applyNumberFormat="1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left" vertical="top" wrapText="1"/>
    </xf>
    <xf numFmtId="0" fontId="49" fillId="0" borderId="0" xfId="0" applyFont="1" applyFill="1" applyAlignment="1">
      <alignment vertical="center"/>
    </xf>
    <xf numFmtId="0" fontId="48" fillId="24" borderId="0" xfId="0" applyFont="1" applyFill="1" applyAlignment="1">
      <alignment vertical="center"/>
    </xf>
    <xf numFmtId="4" fontId="48" fillId="24" borderId="10" xfId="0" applyNumberFormat="1" applyFont="1" applyFill="1" applyBorder="1" applyAlignment="1">
      <alignment horizontal="center" vertical="center" wrapText="1"/>
    </xf>
    <xf numFmtId="43" fontId="49" fillId="24" borderId="10" xfId="0" applyNumberFormat="1" applyFont="1" applyFill="1" applyBorder="1" applyAlignment="1">
      <alignment horizontal="center" vertical="center" wrapText="1"/>
    </xf>
    <xf numFmtId="0" fontId="48" fillId="24" borderId="13" xfId="0" applyFont="1" applyFill="1" applyBorder="1" applyAlignment="1">
      <alignment horizontal="left" vertical="center" wrapText="1"/>
    </xf>
    <xf numFmtId="0" fontId="48" fillId="24" borderId="0" xfId="0" applyFont="1" applyFill="1" applyAlignment="1">
      <alignment horizontal="left" vertical="center" wrapText="1"/>
    </xf>
    <xf numFmtId="4" fontId="52" fillId="24" borderId="10" xfId="0" applyNumberFormat="1" applyFont="1" applyFill="1" applyBorder="1" applyAlignment="1">
      <alignment horizontal="center" vertical="center" wrapText="1"/>
    </xf>
    <xf numFmtId="0" fontId="52" fillId="24" borderId="0" xfId="0" applyFont="1" applyFill="1" applyAlignment="1">
      <alignment horizontal="left" vertical="center" wrapText="1"/>
    </xf>
    <xf numFmtId="4" fontId="49" fillId="24" borderId="10" xfId="0" applyNumberFormat="1" applyFont="1" applyFill="1" applyBorder="1" applyAlignment="1">
      <alignment horizontal="center" vertical="center"/>
    </xf>
    <xf numFmtId="0" fontId="48" fillId="0" borderId="10" xfId="0" applyFont="1" applyBorder="1" applyAlignment="1">
      <alignment horizontal="left" vertical="center" wrapText="1"/>
    </xf>
    <xf numFmtId="0" fontId="48" fillId="0" borderId="0" xfId="0" applyFont="1" applyAlignment="1">
      <alignment horizontal="left" vertical="center" wrapText="1"/>
    </xf>
    <xf numFmtId="0" fontId="47" fillId="0" borderId="10" xfId="0" applyFont="1" applyBorder="1" applyAlignment="1">
      <alignment horizontal="right" vertical="center" wrapText="1"/>
    </xf>
    <xf numFmtId="0" fontId="52" fillId="0" borderId="0" xfId="0" applyFont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top" wrapText="1"/>
    </xf>
    <xf numFmtId="0" fontId="47" fillId="0" borderId="10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left" vertical="top" wrapText="1"/>
    </xf>
    <xf numFmtId="0" fontId="49" fillId="25" borderId="10" xfId="0" applyFont="1" applyFill="1" applyBorder="1" applyAlignment="1">
      <alignment horizontal="center" vertical="center" wrapText="1"/>
    </xf>
    <xf numFmtId="0" fontId="48" fillId="24" borderId="0" xfId="0" applyFont="1" applyFill="1" applyBorder="1" applyAlignment="1">
      <alignment horizontal="center" vertical="center"/>
    </xf>
    <xf numFmtId="167" fontId="48" fillId="24" borderId="10" xfId="0" applyNumberFormat="1" applyFont="1" applyFill="1" applyBorder="1" applyAlignment="1">
      <alignment horizontal="center" vertical="center"/>
    </xf>
    <xf numFmtId="167" fontId="49" fillId="24" borderId="10" xfId="0" applyNumberFormat="1" applyFont="1" applyFill="1" applyBorder="1" applyAlignment="1">
      <alignment horizontal="center" vertical="center"/>
    </xf>
    <xf numFmtId="0" fontId="49" fillId="24" borderId="16" xfId="0" applyFont="1" applyFill="1" applyBorder="1" applyAlignment="1">
      <alignment horizontal="center" vertical="center" wrapText="1"/>
    </xf>
    <xf numFmtId="0" fontId="51" fillId="24" borderId="10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52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/>
    </xf>
    <xf numFmtId="0" fontId="49" fillId="24" borderId="10" xfId="0" applyFont="1" applyFill="1" applyBorder="1" applyAlignment="1">
      <alignment horizontal="left" vertical="center" wrapText="1"/>
    </xf>
    <xf numFmtId="0" fontId="52" fillId="24" borderId="13" xfId="0" applyFont="1" applyFill="1" applyBorder="1" applyAlignment="1">
      <alignment horizontal="left" vertical="center" wrapText="1"/>
    </xf>
    <xf numFmtId="0" fontId="49" fillId="25" borderId="10" xfId="0" applyFont="1" applyFill="1" applyBorder="1" applyAlignment="1">
      <alignment horizontal="left" vertical="center" wrapText="1"/>
    </xf>
    <xf numFmtId="4" fontId="52" fillId="24" borderId="13" xfId="0" applyNumberFormat="1" applyFont="1" applyFill="1" applyBorder="1" applyAlignment="1">
      <alignment horizontal="left" vertical="center" wrapText="1"/>
    </xf>
    <xf numFmtId="4" fontId="52" fillId="24" borderId="15" xfId="0" applyNumberFormat="1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55" fillId="24" borderId="0" xfId="0" applyFont="1" applyFill="1" applyAlignment="1">
      <alignment horizontal="center" vertical="center"/>
    </xf>
    <xf numFmtId="0" fontId="49" fillId="24" borderId="10" xfId="0" applyFont="1" applyFill="1" applyBorder="1" applyAlignment="1">
      <alignment horizontal="center" vertical="top"/>
    </xf>
    <xf numFmtId="0" fontId="48" fillId="24" borderId="10" xfId="0" applyFont="1" applyFill="1" applyBorder="1" applyAlignment="1">
      <alignment horizontal="center" vertical="top"/>
    </xf>
    <xf numFmtId="0" fontId="48" fillId="24" borderId="0" xfId="0" applyFont="1" applyFill="1" applyAlignment="1">
      <alignment horizontal="center" vertical="top"/>
    </xf>
    <xf numFmtId="166" fontId="49" fillId="24" borderId="10" xfId="0" applyNumberFormat="1" applyFont="1" applyFill="1" applyBorder="1" applyAlignment="1">
      <alignment horizontal="center" vertical="center"/>
    </xf>
    <xf numFmtId="0" fontId="50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/>
    </xf>
    <xf numFmtId="0" fontId="55" fillId="0" borderId="0" xfId="0" applyFont="1" applyFill="1" applyAlignment="1">
      <alignment vertical="center"/>
    </xf>
    <xf numFmtId="0" fontId="1" fillId="0" borderId="10" xfId="0" applyFont="1" applyBorder="1" applyAlignment="1">
      <alignment horizontal="left" vertical="center" wrapText="1"/>
    </xf>
    <xf numFmtId="0" fontId="45" fillId="0" borderId="10" xfId="0" applyFont="1" applyBorder="1" applyAlignment="1">
      <alignment horizontal="left" vertical="center" wrapText="1"/>
    </xf>
    <xf numFmtId="0" fontId="51" fillId="0" borderId="10" xfId="0" applyFont="1" applyBorder="1" applyAlignment="1">
      <alignment horizontal="left" vertical="center" wrapText="1"/>
    </xf>
    <xf numFmtId="0" fontId="51" fillId="0" borderId="0" xfId="0" applyFont="1" applyFill="1" applyBorder="1" applyAlignment="1">
      <alignment horizontal="center" vertical="center" wrapText="1"/>
    </xf>
    <xf numFmtId="0" fontId="51" fillId="0" borderId="0" xfId="0" applyFont="1" applyFill="1" applyBorder="1" applyAlignment="1">
      <alignment vertical="center" wrapText="1"/>
    </xf>
    <xf numFmtId="0" fontId="51" fillId="0" borderId="0" xfId="0" applyFont="1" applyFill="1" applyAlignment="1">
      <alignment vertical="center"/>
    </xf>
    <xf numFmtId="0" fontId="50" fillId="0" borderId="10" xfId="0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center" vertical="center"/>
    </xf>
    <xf numFmtId="0" fontId="51" fillId="0" borderId="10" xfId="0" applyFont="1" applyFill="1" applyBorder="1" applyAlignment="1">
      <alignment horizontal="center" vertical="center" wrapText="1"/>
    </xf>
    <xf numFmtId="0" fontId="50" fillId="24" borderId="10" xfId="99" applyFont="1" applyFill="1" applyBorder="1" applyAlignment="1">
      <alignment vertical="center"/>
    </xf>
    <xf numFmtId="0" fontId="50" fillId="0" borderId="0" xfId="0" applyFont="1" applyFill="1" applyAlignment="1">
      <alignment vertical="center"/>
    </xf>
    <xf numFmtId="0" fontId="51" fillId="24" borderId="10" xfId="99" applyFont="1" applyFill="1" applyBorder="1" applyAlignment="1">
      <alignment vertical="center"/>
    </xf>
    <xf numFmtId="167" fontId="51" fillId="0" borderId="10" xfId="99" applyNumberFormat="1" applyFont="1" applyBorder="1" applyAlignment="1">
      <alignment horizontal="center" vertical="center" wrapText="1"/>
    </xf>
    <xf numFmtId="0" fontId="51" fillId="0" borderId="10" xfId="99" applyFont="1" applyBorder="1" applyAlignment="1">
      <alignment vertical="center"/>
    </xf>
    <xf numFmtId="0" fontId="50" fillId="0" borderId="10" xfId="0" applyFont="1" applyBorder="1" applyAlignment="1">
      <alignment horizontal="left" vertical="center" wrapText="1"/>
    </xf>
    <xf numFmtId="0" fontId="50" fillId="0" borderId="10" xfId="99" applyFont="1" applyBorder="1" applyAlignment="1">
      <alignment vertical="center"/>
    </xf>
    <xf numFmtId="0" fontId="51" fillId="0" borderId="10" xfId="0" applyFont="1" applyFill="1" applyBorder="1" applyAlignment="1">
      <alignment horizontal="left" vertical="center" wrapText="1"/>
    </xf>
    <xf numFmtId="167" fontId="50" fillId="0" borderId="10" xfId="99" applyNumberFormat="1" applyFont="1" applyBorder="1" applyAlignment="1">
      <alignment horizontal="center" vertical="center" wrapText="1"/>
    </xf>
    <xf numFmtId="0" fontId="58" fillId="0" borderId="10" xfId="0" applyFont="1" applyBorder="1" applyAlignment="1">
      <alignment horizontal="left" vertical="center" wrapText="1"/>
    </xf>
    <xf numFmtId="167" fontId="50" fillId="24" borderId="10" xfId="99" applyNumberFormat="1" applyFont="1" applyFill="1" applyBorder="1" applyAlignment="1">
      <alignment horizontal="center" vertical="center" wrapText="1"/>
    </xf>
    <xf numFmtId="0" fontId="51" fillId="0" borderId="10" xfId="99" applyFont="1" applyBorder="1" applyAlignment="1">
      <alignment horizontal="center" vertical="center" wrapText="1"/>
    </xf>
    <xf numFmtId="167" fontId="51" fillId="24" borderId="10" xfId="99" applyNumberFormat="1" applyFont="1" applyFill="1" applyBorder="1" applyAlignment="1">
      <alignment horizontal="center" vertical="center" wrapText="1"/>
    </xf>
    <xf numFmtId="166" fontId="50" fillId="24" borderId="10" xfId="99" applyNumberFormat="1" applyFont="1" applyFill="1" applyBorder="1" applyAlignment="1">
      <alignment horizontal="center" vertical="center" wrapText="1"/>
    </xf>
    <xf numFmtId="166" fontId="51" fillId="0" borderId="0" xfId="0" applyNumberFormat="1" applyFont="1" applyFill="1" applyAlignment="1">
      <alignment vertical="center"/>
    </xf>
    <xf numFmtId="0" fontId="50" fillId="24" borderId="0" xfId="0" applyFont="1" applyFill="1" applyAlignment="1">
      <alignment vertical="center"/>
    </xf>
    <xf numFmtId="0" fontId="51" fillId="24" borderId="0" xfId="0" applyFont="1" applyFill="1" applyAlignment="1">
      <alignment vertical="center"/>
    </xf>
    <xf numFmtId="166" fontId="51" fillId="24" borderId="10" xfId="99" applyNumberFormat="1" applyFont="1" applyFill="1" applyBorder="1" applyAlignment="1">
      <alignment horizontal="center" vertical="center" wrapText="1"/>
    </xf>
    <xf numFmtId="0" fontId="53" fillId="0" borderId="10" xfId="0" applyFont="1" applyBorder="1" applyAlignment="1">
      <alignment horizontal="left" vertical="center" wrapText="1"/>
    </xf>
    <xf numFmtId="0" fontId="55" fillId="0" borderId="0" xfId="0" applyFont="1" applyAlignment="1">
      <alignment horizontal="left" vertical="center" wrapText="1"/>
    </xf>
    <xf numFmtId="167" fontId="59" fillId="24" borderId="10" xfId="99" applyNumberFormat="1" applyFont="1" applyFill="1" applyBorder="1" applyAlignment="1">
      <alignment horizontal="center" vertical="center" wrapText="1"/>
    </xf>
    <xf numFmtId="0" fontId="58" fillId="24" borderId="10" xfId="0" applyFont="1" applyFill="1" applyBorder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47" fillId="24" borderId="0" xfId="0" applyFont="1" applyFill="1" applyAlignment="1">
      <alignment horizontal="center" vertical="center"/>
    </xf>
    <xf numFmtId="166" fontId="47" fillId="24" borderId="10" xfId="0" applyNumberFormat="1" applyFont="1" applyFill="1" applyBorder="1" applyAlignment="1">
      <alignment horizontal="center" vertical="center" wrapText="1"/>
    </xf>
    <xf numFmtId="0" fontId="60" fillId="0" borderId="0" xfId="0" applyFont="1" applyFill="1" applyAlignment="1">
      <alignment vertical="center"/>
    </xf>
    <xf numFmtId="0" fontId="57" fillId="0" borderId="10" xfId="0" applyFont="1" applyBorder="1" applyAlignment="1">
      <alignment horizontal="left" vertical="center" wrapText="1"/>
    </xf>
    <xf numFmtId="0" fontId="54" fillId="0" borderId="10" xfId="0" applyFont="1" applyBorder="1" applyAlignment="1">
      <alignment horizontal="left" vertical="center" wrapText="1"/>
    </xf>
    <xf numFmtId="0" fontId="50" fillId="0" borderId="0" xfId="0" applyFont="1" applyFill="1" applyAlignment="1">
      <alignment horizontal="center" vertical="top"/>
    </xf>
    <xf numFmtId="0" fontId="48" fillId="0" borderId="10" xfId="0" applyFont="1" applyBorder="1" applyAlignment="1">
      <alignment horizontal="left" vertical="center"/>
    </xf>
    <xf numFmtId="4" fontId="48" fillId="0" borderId="10" xfId="0" applyNumberFormat="1" applyFont="1" applyFill="1" applyBorder="1" applyAlignment="1">
      <alignment vertical="center"/>
    </xf>
    <xf numFmtId="0" fontId="47" fillId="0" borderId="0" xfId="0" applyFont="1" applyFill="1" applyAlignment="1">
      <alignment vertical="center"/>
    </xf>
    <xf numFmtId="49" fontId="47" fillId="0" borderId="10" xfId="0" applyNumberFormat="1" applyFont="1" applyFill="1" applyBorder="1" applyAlignment="1">
      <alignment horizontal="left" vertical="center" wrapText="1"/>
    </xf>
    <xf numFmtId="0" fontId="49" fillId="26" borderId="10" xfId="0" applyFont="1" applyFill="1" applyBorder="1" applyAlignment="1">
      <alignment horizontal="left" vertical="center" wrapText="1"/>
    </xf>
    <xf numFmtId="0" fontId="49" fillId="26" borderId="13" xfId="0" applyFont="1" applyFill="1" applyBorder="1" applyAlignment="1">
      <alignment horizontal="left" vertical="center" wrapText="1"/>
    </xf>
    <xf numFmtId="0" fontId="48" fillId="26" borderId="10" xfId="0" applyFont="1" applyFill="1" applyBorder="1" applyAlignment="1">
      <alignment horizontal="center" vertical="center"/>
    </xf>
    <xf numFmtId="0" fontId="49" fillId="24" borderId="13" xfId="0" applyFont="1" applyFill="1" applyBorder="1" applyAlignment="1">
      <alignment horizontal="left" vertical="center" wrapText="1"/>
    </xf>
    <xf numFmtId="0" fontId="51" fillId="24" borderId="13" xfId="0" applyFont="1" applyFill="1" applyBorder="1" applyAlignment="1">
      <alignment horizontal="left" vertical="center" wrapText="1"/>
    </xf>
    <xf numFmtId="43" fontId="52" fillId="24" borderId="12" xfId="0" applyNumberFormat="1" applyFont="1" applyFill="1" applyBorder="1" applyAlignment="1">
      <alignment horizontal="center" vertical="center"/>
    </xf>
    <xf numFmtId="0" fontId="52" fillId="24" borderId="14" xfId="0" applyFont="1" applyFill="1" applyBorder="1" applyAlignment="1">
      <alignment horizontal="left" vertical="center" wrapText="1"/>
    </xf>
    <xf numFmtId="167" fontId="52" fillId="24" borderId="15" xfId="99" applyNumberFormat="1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/>
    </xf>
    <xf numFmtId="0" fontId="56" fillId="0" borderId="0" xfId="0" applyFont="1" applyAlignment="1">
      <alignment horizontal="left" vertical="center" wrapText="1"/>
    </xf>
    <xf numFmtId="0" fontId="56" fillId="24" borderId="0" xfId="0" applyFont="1" applyFill="1" applyAlignment="1">
      <alignment horizontal="center" vertical="center"/>
    </xf>
    <xf numFmtId="0" fontId="55" fillId="24" borderId="0" xfId="0" applyFont="1" applyFill="1" applyAlignment="1">
      <alignment horizontal="left" vertical="center" wrapText="1"/>
    </xf>
    <xf numFmtId="167" fontId="47" fillId="24" borderId="10" xfId="99" applyNumberFormat="1" applyFont="1" applyFill="1" applyBorder="1" applyAlignment="1">
      <alignment horizontal="right" vertical="center" wrapText="1"/>
    </xf>
    <xf numFmtId="49" fontId="47" fillId="24" borderId="10" xfId="99" applyNumberFormat="1" applyFont="1" applyFill="1" applyBorder="1" applyAlignment="1">
      <alignment horizontal="right" vertical="center" wrapText="1"/>
    </xf>
    <xf numFmtId="0" fontId="59" fillId="24" borderId="0" xfId="0" applyFont="1" applyFill="1" applyAlignment="1">
      <alignment horizontal="left" vertical="center" wrapText="1"/>
    </xf>
    <xf numFmtId="0" fontId="59" fillId="24" borderId="10" xfId="0" applyFont="1" applyFill="1" applyBorder="1" applyAlignment="1">
      <alignment horizontal="left" vertical="center" wrapText="1"/>
    </xf>
    <xf numFmtId="37" fontId="47" fillId="24" borderId="10" xfId="99" applyNumberFormat="1" applyFont="1" applyFill="1" applyBorder="1" applyAlignment="1">
      <alignment horizontal="right" vertical="center" wrapText="1"/>
    </xf>
    <xf numFmtId="0" fontId="51" fillId="25" borderId="10" xfId="0" applyFont="1" applyFill="1" applyBorder="1" applyAlignment="1">
      <alignment horizontal="left" vertical="center" wrapText="1"/>
    </xf>
    <xf numFmtId="0" fontId="51" fillId="25" borderId="10" xfId="0" applyFont="1" applyFill="1" applyBorder="1" applyAlignment="1">
      <alignment horizontal="center" vertical="center" wrapText="1"/>
    </xf>
    <xf numFmtId="168" fontId="24" fillId="0" borderId="10" xfId="107" applyNumberFormat="1" applyFont="1" applyFill="1" applyBorder="1" applyAlignment="1">
      <alignment horizontal="center" vertical="center" wrapText="1"/>
    </xf>
    <xf numFmtId="168" fontId="1" fillId="0" borderId="10" xfId="107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left" vertical="top" wrapText="1"/>
    </xf>
    <xf numFmtId="3" fontId="1" fillId="0" borderId="10" xfId="0" applyNumberFormat="1" applyFont="1" applyBorder="1" applyAlignment="1">
      <alignment horizontal="center" vertical="center" wrapText="1"/>
    </xf>
    <xf numFmtId="166" fontId="1" fillId="0" borderId="0" xfId="0" applyNumberFormat="1" applyFont="1" applyAlignment="1">
      <alignment horizontal="left" vertical="top" wrapText="1"/>
    </xf>
    <xf numFmtId="166" fontId="1" fillId="0" borderId="0" xfId="0" applyNumberFormat="1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center" wrapText="1"/>
    </xf>
    <xf numFmtId="0" fontId="48" fillId="24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top" wrapText="1"/>
    </xf>
    <xf numFmtId="0" fontId="49" fillId="24" borderId="10" xfId="0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/>
    </xf>
    <xf numFmtId="0" fontId="49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/>
    </xf>
    <xf numFmtId="166" fontId="48" fillId="24" borderId="0" xfId="0" applyNumberFormat="1" applyFont="1" applyFill="1" applyAlignment="1">
      <alignment horizontal="center" vertical="center"/>
    </xf>
    <xf numFmtId="0" fontId="49" fillId="24" borderId="23" xfId="0" applyFont="1" applyFill="1" applyBorder="1" applyAlignment="1">
      <alignment horizontal="center" vertical="center" wrapText="1"/>
    </xf>
    <xf numFmtId="0" fontId="49" fillId="24" borderId="17" xfId="0" applyFont="1" applyFill="1" applyBorder="1" applyAlignment="1">
      <alignment horizontal="center" vertical="center" wrapText="1"/>
    </xf>
    <xf numFmtId="0" fontId="49" fillId="24" borderId="24" xfId="0" applyFont="1" applyFill="1" applyBorder="1" applyAlignment="1">
      <alignment horizontal="center" vertical="center" wrapText="1"/>
    </xf>
    <xf numFmtId="0" fontId="49" fillId="24" borderId="13" xfId="0" applyFont="1" applyFill="1" applyBorder="1" applyAlignment="1">
      <alignment horizontal="left" vertical="center"/>
    </xf>
    <xf numFmtId="0" fontId="49" fillId="24" borderId="15" xfId="0" applyFont="1" applyFill="1" applyBorder="1" applyAlignment="1">
      <alignment horizontal="left" vertical="center"/>
    </xf>
    <xf numFmtId="0" fontId="47" fillId="0" borderId="19" xfId="99" applyFont="1" applyBorder="1" applyAlignment="1">
      <alignment horizontal="right" vertical="center"/>
    </xf>
    <xf numFmtId="0" fontId="47" fillId="0" borderId="20" xfId="99" applyFont="1" applyBorder="1" applyAlignment="1">
      <alignment horizontal="right" vertical="center"/>
    </xf>
    <xf numFmtId="0" fontId="47" fillId="0" borderId="18" xfId="99" applyFont="1" applyBorder="1" applyAlignment="1">
      <alignment horizontal="right" vertical="center"/>
    </xf>
    <xf numFmtId="0" fontId="47" fillId="0" borderId="21" xfId="99" applyFont="1" applyBorder="1" applyAlignment="1">
      <alignment horizontal="right" vertical="center"/>
    </xf>
    <xf numFmtId="0" fontId="47" fillId="0" borderId="0" xfId="99" applyFont="1" applyBorder="1" applyAlignment="1">
      <alignment horizontal="right" vertical="center"/>
    </xf>
    <xf numFmtId="0" fontId="47" fillId="0" borderId="22" xfId="99" applyFont="1" applyBorder="1" applyAlignment="1">
      <alignment horizontal="right" vertical="center"/>
    </xf>
    <xf numFmtId="0" fontId="47" fillId="0" borderId="23" xfId="99" applyFont="1" applyFill="1" applyBorder="1" applyAlignment="1">
      <alignment horizontal="right" vertical="center"/>
    </xf>
    <xf numFmtId="0" fontId="47" fillId="0" borderId="17" xfId="99" applyFont="1" applyFill="1" applyBorder="1" applyAlignment="1">
      <alignment horizontal="right" vertical="center"/>
    </xf>
    <xf numFmtId="0" fontId="47" fillId="0" borderId="24" xfId="99" applyFont="1" applyFill="1" applyBorder="1" applyAlignment="1">
      <alignment horizontal="right" vertical="center"/>
    </xf>
    <xf numFmtId="0" fontId="49" fillId="24" borderId="16" xfId="0" applyFont="1" applyFill="1" applyBorder="1" applyAlignment="1">
      <alignment horizontal="center" vertical="center" wrapText="1"/>
    </xf>
    <xf numFmtId="0" fontId="49" fillId="24" borderId="11" xfId="0" applyFont="1" applyFill="1" applyBorder="1" applyAlignment="1">
      <alignment horizontal="center" vertical="center" wrapText="1"/>
    </xf>
    <xf numFmtId="0" fontId="49" fillId="24" borderId="12" xfId="0" applyFont="1" applyFill="1" applyBorder="1" applyAlignment="1">
      <alignment horizontal="center" vertical="center" wrapText="1"/>
    </xf>
    <xf numFmtId="0" fontId="48" fillId="24" borderId="16" xfId="0" applyFont="1" applyFill="1" applyBorder="1" applyAlignment="1">
      <alignment horizontal="center" vertical="center"/>
    </xf>
    <xf numFmtId="0" fontId="48" fillId="24" borderId="11" xfId="0" applyFont="1" applyFill="1" applyBorder="1" applyAlignment="1">
      <alignment horizontal="center" vertical="center"/>
    </xf>
    <xf numFmtId="0" fontId="48" fillId="24" borderId="12" xfId="0" applyFont="1" applyFill="1" applyBorder="1" applyAlignment="1">
      <alignment horizontal="center" vertical="center"/>
    </xf>
    <xf numFmtId="0" fontId="49" fillId="0" borderId="16" xfId="0" applyFont="1" applyBorder="1" applyAlignment="1">
      <alignment horizontal="center" vertical="top" wrapText="1"/>
    </xf>
    <xf numFmtId="0" fontId="49" fillId="0" borderId="11" xfId="0" applyFont="1" applyBorder="1" applyAlignment="1">
      <alignment horizontal="center" vertical="top" wrapText="1"/>
    </xf>
    <xf numFmtId="0" fontId="49" fillId="0" borderId="12" xfId="0" applyFont="1" applyBorder="1" applyAlignment="1">
      <alignment horizontal="center" vertical="top" wrapText="1"/>
    </xf>
    <xf numFmtId="0" fontId="49" fillId="24" borderId="10" xfId="0" applyFont="1" applyFill="1" applyBorder="1" applyAlignment="1">
      <alignment horizontal="center" vertical="center" wrapText="1"/>
    </xf>
    <xf numFmtId="0" fontId="49" fillId="24" borderId="16" xfId="0" applyFont="1" applyFill="1" applyBorder="1" applyAlignment="1">
      <alignment horizontal="center" vertical="top" wrapText="1"/>
    </xf>
    <xf numFmtId="0" fontId="49" fillId="24" borderId="11" xfId="0" applyFont="1" applyFill="1" applyBorder="1" applyAlignment="1">
      <alignment horizontal="center" vertical="top" wrapText="1"/>
    </xf>
    <xf numFmtId="0" fontId="49" fillId="24" borderId="12" xfId="0" applyFont="1" applyFill="1" applyBorder="1" applyAlignment="1">
      <alignment horizontal="center" vertical="top" wrapText="1"/>
    </xf>
    <xf numFmtId="0" fontId="48" fillId="0" borderId="16" xfId="0" applyFont="1" applyBorder="1" applyAlignment="1">
      <alignment horizontal="center" vertical="top" wrapText="1"/>
    </xf>
    <xf numFmtId="0" fontId="48" fillId="0" borderId="11" xfId="0" applyFont="1" applyBorder="1" applyAlignment="1">
      <alignment horizontal="center" vertical="top" wrapText="1"/>
    </xf>
    <xf numFmtId="0" fontId="48" fillId="0" borderId="12" xfId="0" applyFont="1" applyBorder="1" applyAlignment="1">
      <alignment horizontal="center" vertical="top" wrapText="1"/>
    </xf>
    <xf numFmtId="0" fontId="49" fillId="24" borderId="13" xfId="0" applyFont="1" applyFill="1" applyBorder="1" applyAlignment="1">
      <alignment horizontal="center" vertical="center" wrapText="1"/>
    </xf>
    <xf numFmtId="0" fontId="49" fillId="24" borderId="14" xfId="0" applyFont="1" applyFill="1" applyBorder="1" applyAlignment="1">
      <alignment horizontal="center" vertical="center" wrapText="1"/>
    </xf>
    <xf numFmtId="0" fontId="49" fillId="24" borderId="15" xfId="0" applyFont="1" applyFill="1" applyBorder="1" applyAlignment="1">
      <alignment horizontal="center" vertical="center" wrapText="1"/>
    </xf>
    <xf numFmtId="0" fontId="48" fillId="24" borderId="16" xfId="0" applyFont="1" applyFill="1" applyBorder="1" applyAlignment="1">
      <alignment horizontal="center" vertical="top"/>
    </xf>
    <xf numFmtId="0" fontId="48" fillId="24" borderId="11" xfId="0" applyFont="1" applyFill="1" applyBorder="1" applyAlignment="1">
      <alignment horizontal="center" vertical="top"/>
    </xf>
    <xf numFmtId="0" fontId="48" fillId="24" borderId="12" xfId="0" applyFont="1" applyFill="1" applyBorder="1" applyAlignment="1">
      <alignment horizontal="center" vertical="top"/>
    </xf>
    <xf numFmtId="0" fontId="49" fillId="24" borderId="10" xfId="0" applyFont="1" applyFill="1" applyBorder="1" applyAlignment="1">
      <alignment horizontal="center" vertical="top" wrapText="1"/>
    </xf>
    <xf numFmtId="0" fontId="49" fillId="24" borderId="16" xfId="0" applyFont="1" applyFill="1" applyBorder="1" applyAlignment="1">
      <alignment horizontal="center" vertical="center"/>
    </xf>
    <xf numFmtId="0" fontId="49" fillId="24" borderId="11" xfId="0" applyFont="1" applyFill="1" applyBorder="1" applyAlignment="1">
      <alignment horizontal="center" vertical="center"/>
    </xf>
    <xf numFmtId="0" fontId="49" fillId="24" borderId="12" xfId="0" applyFont="1" applyFill="1" applyBorder="1" applyAlignment="1">
      <alignment horizontal="center" vertical="center"/>
    </xf>
    <xf numFmtId="0" fontId="47" fillId="24" borderId="19" xfId="99" applyFont="1" applyFill="1" applyBorder="1" applyAlignment="1">
      <alignment horizontal="right" vertical="center"/>
    </xf>
    <xf numFmtId="0" fontId="47" fillId="24" borderId="20" xfId="99" applyFont="1" applyFill="1" applyBorder="1" applyAlignment="1">
      <alignment horizontal="right" vertical="center"/>
    </xf>
    <xf numFmtId="0" fontId="47" fillId="24" borderId="18" xfId="99" applyFont="1" applyFill="1" applyBorder="1" applyAlignment="1">
      <alignment horizontal="right" vertical="center"/>
    </xf>
    <xf numFmtId="0" fontId="47" fillId="24" borderId="21" xfId="99" applyFont="1" applyFill="1" applyBorder="1" applyAlignment="1">
      <alignment horizontal="right" vertical="center"/>
    </xf>
    <xf numFmtId="0" fontId="47" fillId="24" borderId="0" xfId="99" applyFont="1" applyFill="1" applyBorder="1" applyAlignment="1">
      <alignment horizontal="right" vertical="center"/>
    </xf>
    <xf numFmtId="0" fontId="47" fillId="24" borderId="22" xfId="99" applyFont="1" applyFill="1" applyBorder="1" applyAlignment="1">
      <alignment horizontal="right" vertical="center"/>
    </xf>
    <xf numFmtId="0" fontId="47" fillId="24" borderId="23" xfId="99" applyFont="1" applyFill="1" applyBorder="1" applyAlignment="1">
      <alignment horizontal="right" vertical="center"/>
    </xf>
    <xf numFmtId="0" fontId="47" fillId="24" borderId="17" xfId="99" applyFont="1" applyFill="1" applyBorder="1" applyAlignment="1">
      <alignment horizontal="right" vertical="center"/>
    </xf>
    <xf numFmtId="0" fontId="47" fillId="24" borderId="24" xfId="99" applyFont="1" applyFill="1" applyBorder="1" applyAlignment="1">
      <alignment horizontal="right" vertical="center"/>
    </xf>
    <xf numFmtId="0" fontId="49" fillId="24" borderId="10" xfId="0" applyFont="1" applyFill="1" applyBorder="1" applyAlignment="1">
      <alignment horizontal="center" vertical="center"/>
    </xf>
    <xf numFmtId="49" fontId="49" fillId="0" borderId="16" xfId="99" applyNumberFormat="1" applyFont="1" applyBorder="1" applyAlignment="1">
      <alignment horizontal="center" vertical="top"/>
    </xf>
    <xf numFmtId="49" fontId="49" fillId="0" borderId="11" xfId="99" applyNumberFormat="1" applyFont="1" applyBorder="1" applyAlignment="1">
      <alignment horizontal="center" vertical="top"/>
    </xf>
    <xf numFmtId="49" fontId="49" fillId="0" borderId="12" xfId="99" applyNumberFormat="1" applyFont="1" applyBorder="1" applyAlignment="1">
      <alignment horizontal="center" vertical="top"/>
    </xf>
    <xf numFmtId="0" fontId="49" fillId="0" borderId="10" xfId="99" applyFont="1" applyBorder="1" applyAlignment="1">
      <alignment horizontal="center" vertical="top"/>
    </xf>
    <xf numFmtId="0" fontId="49" fillId="0" borderId="16" xfId="99" applyFont="1" applyBorder="1" applyAlignment="1">
      <alignment horizontal="center" vertical="top"/>
    </xf>
    <xf numFmtId="0" fontId="49" fillId="0" borderId="11" xfId="99" applyFont="1" applyBorder="1" applyAlignment="1">
      <alignment horizontal="center" vertical="top"/>
    </xf>
    <xf numFmtId="0" fontId="49" fillId="0" borderId="12" xfId="99" applyFont="1" applyBorder="1" applyAlignment="1">
      <alignment horizontal="center" vertical="top"/>
    </xf>
    <xf numFmtId="49" fontId="49" fillId="0" borderId="10" xfId="99" applyNumberFormat="1" applyFont="1" applyBorder="1" applyAlignment="1">
      <alignment horizontal="center" vertical="top"/>
    </xf>
    <xf numFmtId="0" fontId="50" fillId="0" borderId="16" xfId="99" applyFont="1" applyBorder="1" applyAlignment="1">
      <alignment horizontal="center" vertical="top"/>
    </xf>
    <xf numFmtId="0" fontId="50" fillId="0" borderId="11" xfId="99" applyFont="1" applyBorder="1" applyAlignment="1">
      <alignment horizontal="center" vertical="top"/>
    </xf>
    <xf numFmtId="0" fontId="50" fillId="0" borderId="12" xfId="99" applyFont="1" applyBorder="1" applyAlignment="1">
      <alignment horizontal="center" vertical="top"/>
    </xf>
    <xf numFmtId="0" fontId="50" fillId="0" borderId="10" xfId="99" applyFont="1" applyBorder="1" applyAlignment="1">
      <alignment horizontal="center" vertical="top"/>
    </xf>
    <xf numFmtId="0" fontId="50" fillId="24" borderId="10" xfId="99" applyFont="1" applyFill="1" applyBorder="1" applyAlignment="1">
      <alignment horizontal="center" vertical="top"/>
    </xf>
    <xf numFmtId="49" fontId="50" fillId="0" borderId="16" xfId="99" applyNumberFormat="1" applyFont="1" applyBorder="1" applyAlignment="1">
      <alignment horizontal="center" vertical="top" wrapText="1"/>
    </xf>
    <xf numFmtId="49" fontId="50" fillId="0" borderId="11" xfId="99" applyNumberFormat="1" applyFont="1" applyBorder="1" applyAlignment="1">
      <alignment horizontal="center" vertical="top" wrapText="1"/>
    </xf>
    <xf numFmtId="49" fontId="50" fillId="0" borderId="12" xfId="99" applyNumberFormat="1" applyFont="1" applyBorder="1" applyAlignment="1">
      <alignment horizontal="center" vertical="top" wrapText="1"/>
    </xf>
    <xf numFmtId="49" fontId="50" fillId="0" borderId="16" xfId="99" applyNumberFormat="1" applyFont="1" applyBorder="1" applyAlignment="1">
      <alignment horizontal="center" vertical="top"/>
    </xf>
    <xf numFmtId="49" fontId="50" fillId="0" borderId="11" xfId="99" applyNumberFormat="1" applyFont="1" applyBorder="1" applyAlignment="1">
      <alignment horizontal="center" vertical="top"/>
    </xf>
    <xf numFmtId="49" fontId="50" fillId="0" borderId="12" xfId="99" applyNumberFormat="1" applyFont="1" applyBorder="1" applyAlignment="1">
      <alignment horizontal="center" vertical="top"/>
    </xf>
    <xf numFmtId="0" fontId="50" fillId="0" borderId="16" xfId="0" applyFont="1" applyFill="1" applyBorder="1" applyAlignment="1">
      <alignment horizontal="center" vertical="center" wrapText="1"/>
    </xf>
    <xf numFmtId="0" fontId="50" fillId="0" borderId="12" xfId="0" applyFont="1" applyFill="1" applyBorder="1" applyAlignment="1">
      <alignment horizontal="center" vertical="center" wrapText="1"/>
    </xf>
    <xf numFmtId="0" fontId="50" fillId="0" borderId="13" xfId="0" applyFont="1" applyFill="1" applyBorder="1" applyAlignment="1">
      <alignment horizontal="center" vertical="center" wrapText="1"/>
    </xf>
    <xf numFmtId="0" fontId="50" fillId="0" borderId="14" xfId="0" applyFont="1" applyFill="1" applyBorder="1" applyAlignment="1">
      <alignment horizontal="center" vertical="center" wrapText="1"/>
    </xf>
    <xf numFmtId="0" fontId="50" fillId="0" borderId="13" xfId="0" applyFont="1" applyFill="1" applyBorder="1" applyAlignment="1">
      <alignment horizontal="center" vertical="center"/>
    </xf>
    <xf numFmtId="0" fontId="50" fillId="0" borderId="14" xfId="0" applyFont="1" applyFill="1" applyBorder="1" applyAlignment="1">
      <alignment horizontal="center" vertical="center"/>
    </xf>
    <xf numFmtId="0" fontId="50" fillId="0" borderId="15" xfId="0" applyFont="1" applyFill="1" applyBorder="1" applyAlignment="1">
      <alignment horizontal="center" vertical="center"/>
    </xf>
    <xf numFmtId="0" fontId="50" fillId="0" borderId="15" xfId="0" applyFont="1" applyFill="1" applyBorder="1" applyAlignment="1">
      <alignment horizontal="center" vertical="center" wrapText="1"/>
    </xf>
    <xf numFmtId="49" fontId="50" fillId="0" borderId="10" xfId="99" applyNumberFormat="1" applyFont="1" applyBorder="1" applyAlignment="1">
      <alignment horizontal="center" vertical="top"/>
    </xf>
    <xf numFmtId="0" fontId="58" fillId="0" borderId="19" xfId="0" applyFont="1" applyFill="1" applyBorder="1" applyAlignment="1">
      <alignment horizontal="right" vertical="center"/>
    </xf>
    <xf numFmtId="0" fontId="58" fillId="0" borderId="20" xfId="0" applyFont="1" applyFill="1" applyBorder="1" applyAlignment="1">
      <alignment horizontal="right" vertical="center"/>
    </xf>
    <xf numFmtId="0" fontId="58" fillId="0" borderId="18" xfId="0" applyFont="1" applyFill="1" applyBorder="1" applyAlignment="1">
      <alignment horizontal="right" vertical="center"/>
    </xf>
    <xf numFmtId="0" fontId="58" fillId="0" borderId="21" xfId="0" applyFont="1" applyFill="1" applyBorder="1" applyAlignment="1">
      <alignment horizontal="right" vertical="center"/>
    </xf>
    <xf numFmtId="0" fontId="58" fillId="0" borderId="0" xfId="0" applyFont="1" applyFill="1" applyBorder="1" applyAlignment="1">
      <alignment horizontal="right" vertical="center"/>
    </xf>
    <xf numFmtId="0" fontId="58" fillId="0" borderId="22" xfId="0" applyFont="1" applyFill="1" applyBorder="1" applyAlignment="1">
      <alignment horizontal="right" vertical="center"/>
    </xf>
    <xf numFmtId="0" fontId="50" fillId="0" borderId="21" xfId="0" applyFont="1" applyFill="1" applyBorder="1" applyAlignment="1">
      <alignment horizontal="center" vertical="center" wrapText="1"/>
    </xf>
    <xf numFmtId="0" fontId="50" fillId="0" borderId="0" xfId="0" applyFont="1" applyFill="1" applyBorder="1" applyAlignment="1">
      <alignment horizontal="center" vertical="center" wrapText="1"/>
    </xf>
    <xf numFmtId="0" fontId="50" fillId="0" borderId="22" xfId="0" applyFont="1" applyFill="1" applyBorder="1" applyAlignment="1">
      <alignment horizontal="center" vertical="center" wrapText="1"/>
    </xf>
    <xf numFmtId="0" fontId="58" fillId="0" borderId="23" xfId="0" applyFont="1" applyFill="1" applyBorder="1" applyAlignment="1">
      <alignment horizontal="right" vertical="center" wrapText="1"/>
    </xf>
    <xf numFmtId="0" fontId="58" fillId="0" borderId="17" xfId="0" applyFont="1" applyFill="1" applyBorder="1" applyAlignment="1">
      <alignment horizontal="right" vertical="center" wrapText="1"/>
    </xf>
    <xf numFmtId="0" fontId="58" fillId="0" borderId="24" xfId="0" applyFont="1" applyFill="1" applyBorder="1" applyAlignment="1">
      <alignment horizontal="right" vertical="center" wrapText="1"/>
    </xf>
    <xf numFmtId="0" fontId="53" fillId="0" borderId="10" xfId="0" applyFont="1" applyBorder="1" applyAlignment="1">
      <alignment horizontal="left" vertical="center" wrapText="1"/>
    </xf>
    <xf numFmtId="0" fontId="52" fillId="24" borderId="10" xfId="0" applyFont="1" applyFill="1" applyBorder="1" applyAlignment="1">
      <alignment horizontal="left" vertical="center" wrapText="1"/>
    </xf>
    <xf numFmtId="0" fontId="51" fillId="24" borderId="10" xfId="0" applyFont="1" applyFill="1" applyBorder="1" applyAlignment="1">
      <alignment horizontal="center" vertical="center" wrapText="1"/>
    </xf>
    <xf numFmtId="0" fontId="52" fillId="0" borderId="10" xfId="0" applyFont="1" applyBorder="1" applyAlignment="1">
      <alignment horizontal="left" vertical="center" wrapText="1"/>
    </xf>
    <xf numFmtId="0" fontId="52" fillId="0" borderId="13" xfId="0" applyFont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 wrapText="1"/>
    </xf>
    <xf numFmtId="0" fontId="52" fillId="0" borderId="15" xfId="0" applyFont="1" applyBorder="1" applyAlignment="1">
      <alignment horizontal="center" vertical="center" wrapText="1"/>
    </xf>
    <xf numFmtId="4" fontId="52" fillId="24" borderId="13" xfId="0" applyNumberFormat="1" applyFont="1" applyFill="1" applyBorder="1" applyAlignment="1">
      <alignment horizontal="left" vertical="center" wrapText="1"/>
    </xf>
    <xf numFmtId="4" fontId="52" fillId="24" borderId="15" xfId="0" applyNumberFormat="1" applyFont="1" applyFill="1" applyBorder="1" applyAlignment="1">
      <alignment horizontal="left" vertical="center" wrapText="1"/>
    </xf>
    <xf numFmtId="0" fontId="49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4" fontId="52" fillId="24" borderId="10" xfId="0" applyNumberFormat="1" applyFont="1" applyFill="1" applyBorder="1" applyAlignment="1">
      <alignment horizontal="left" vertical="center" wrapText="1"/>
    </xf>
    <xf numFmtId="0" fontId="51" fillId="24" borderId="13" xfId="0" applyFont="1" applyFill="1" applyBorder="1" applyAlignment="1">
      <alignment horizontal="center" vertical="center" wrapText="1"/>
    </xf>
    <xf numFmtId="0" fontId="51" fillId="24" borderId="14" xfId="0" applyFont="1" applyFill="1" applyBorder="1" applyAlignment="1">
      <alignment horizontal="center" vertical="center" wrapText="1"/>
    </xf>
    <xf numFmtId="0" fontId="51" fillId="24" borderId="15" xfId="0" applyFont="1" applyFill="1" applyBorder="1" applyAlignment="1">
      <alignment horizontal="center" vertical="center" wrapText="1"/>
    </xf>
    <xf numFmtId="0" fontId="47" fillId="24" borderId="13" xfId="0" applyFont="1" applyFill="1" applyBorder="1" applyAlignment="1">
      <alignment horizontal="right" vertical="center" wrapText="1"/>
    </xf>
    <xf numFmtId="0" fontId="47" fillId="24" borderId="14" xfId="0" applyFont="1" applyFill="1" applyBorder="1" applyAlignment="1">
      <alignment horizontal="right" vertical="center" wrapText="1"/>
    </xf>
    <xf numFmtId="0" fontId="47" fillId="24" borderId="15" xfId="0" applyFont="1" applyFill="1" applyBorder="1" applyAlignment="1">
      <alignment horizontal="right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13" xfId="0" applyFont="1" applyFill="1" applyBorder="1" applyAlignment="1">
      <alignment horizontal="center" vertical="center" wrapText="1"/>
    </xf>
    <xf numFmtId="0" fontId="49" fillId="25" borderId="10" xfId="0" applyFont="1" applyFill="1" applyBorder="1" applyAlignment="1">
      <alignment horizontal="left" vertical="center" wrapText="1"/>
    </xf>
    <xf numFmtId="0" fontId="52" fillId="24" borderId="13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/>
    </xf>
    <xf numFmtId="0" fontId="52" fillId="24" borderId="13" xfId="0" applyFont="1" applyFill="1" applyBorder="1" applyAlignment="1">
      <alignment horizontal="center" vertical="center" wrapText="1"/>
    </xf>
    <xf numFmtId="0" fontId="52" fillId="24" borderId="14" xfId="0" applyFont="1" applyFill="1" applyBorder="1" applyAlignment="1">
      <alignment horizontal="center" vertical="center" wrapText="1"/>
    </xf>
    <xf numFmtId="0" fontId="52" fillId="24" borderId="15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24" borderId="19" xfId="0" applyFont="1" applyFill="1" applyBorder="1" applyAlignment="1">
      <alignment horizontal="right" vertical="center"/>
    </xf>
    <xf numFmtId="0" fontId="47" fillId="24" borderId="20" xfId="0" applyFont="1" applyFill="1" applyBorder="1" applyAlignment="1">
      <alignment horizontal="right" vertical="center"/>
    </xf>
    <xf numFmtId="0" fontId="47" fillId="24" borderId="18" xfId="0" applyFont="1" applyFill="1" applyBorder="1" applyAlignment="1">
      <alignment horizontal="right" vertical="center"/>
    </xf>
    <xf numFmtId="0" fontId="47" fillId="24" borderId="21" xfId="0" applyFont="1" applyFill="1" applyBorder="1" applyAlignment="1">
      <alignment horizontal="right" vertical="center"/>
    </xf>
    <xf numFmtId="0" fontId="47" fillId="24" borderId="0" xfId="0" applyFont="1" applyFill="1" applyBorder="1" applyAlignment="1">
      <alignment horizontal="right" vertical="center"/>
    </xf>
    <xf numFmtId="0" fontId="47" fillId="24" borderId="22" xfId="0" applyFont="1" applyFill="1" applyBorder="1" applyAlignment="1">
      <alignment horizontal="right" vertical="center"/>
    </xf>
    <xf numFmtId="0" fontId="47" fillId="24" borderId="23" xfId="0" applyFont="1" applyFill="1" applyBorder="1" applyAlignment="1">
      <alignment horizontal="right" vertical="center"/>
    </xf>
    <xf numFmtId="0" fontId="47" fillId="24" borderId="17" xfId="0" applyFont="1" applyFill="1" applyBorder="1" applyAlignment="1">
      <alignment horizontal="right" vertical="center"/>
    </xf>
    <xf numFmtId="0" fontId="47" fillId="24" borderId="24" xfId="0" applyFont="1" applyFill="1" applyBorder="1" applyAlignment="1">
      <alignment horizontal="right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24" fillId="0" borderId="10" xfId="0" applyFont="1" applyFill="1" applyBorder="1" applyAlignment="1">
      <alignment horizontal="left" vertical="center" wrapText="1"/>
    </xf>
    <xf numFmtId="0" fontId="45" fillId="0" borderId="21" xfId="0" applyFont="1" applyBorder="1" applyAlignment="1">
      <alignment horizontal="right" vertical="center"/>
    </xf>
    <xf numFmtId="0" fontId="45" fillId="0" borderId="0" xfId="0" applyFont="1" applyBorder="1" applyAlignment="1">
      <alignment horizontal="right" vertical="center"/>
    </xf>
    <xf numFmtId="0" fontId="45" fillId="0" borderId="21" xfId="0" applyFont="1" applyFill="1" applyBorder="1" applyAlignment="1">
      <alignment horizontal="right" vertical="center"/>
    </xf>
    <xf numFmtId="0" fontId="45" fillId="0" borderId="0" xfId="0" applyFont="1" applyFill="1" applyBorder="1" applyAlignment="1">
      <alignment horizontal="right" vertical="center"/>
    </xf>
    <xf numFmtId="0" fontId="24" fillId="0" borderId="0" xfId="0" applyFont="1" applyAlignment="1">
      <alignment horizontal="center" vertical="center" wrapText="1"/>
    </xf>
    <xf numFmtId="0" fontId="1" fillId="0" borderId="25" xfId="0" applyFont="1" applyBorder="1" applyAlignment="1">
      <alignment horizontal="center" vertical="top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61" fillId="0" borderId="13" xfId="0" applyFont="1" applyBorder="1" applyAlignment="1">
      <alignment horizontal="center" vertical="center" wrapText="1"/>
    </xf>
    <xf numFmtId="0" fontId="61" fillId="0" borderId="14" xfId="0" applyFont="1" applyBorder="1" applyAlignment="1">
      <alignment horizontal="center" vertical="center" wrapText="1"/>
    </xf>
    <xf numFmtId="0" fontId="61" fillId="0" borderId="15" xfId="0" applyFont="1" applyBorder="1" applyAlignment="1">
      <alignment horizontal="center" vertical="center" wrapText="1"/>
    </xf>
  </cellXfs>
  <cellStyles count="109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9" xfId="108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7"/>
  <sheetViews>
    <sheetView tabSelected="1" workbookViewId="0">
      <selection activeCell="F9" sqref="F9"/>
    </sheetView>
  </sheetViews>
  <sheetFormatPr defaultRowHeight="13.5" x14ac:dyDescent="0.2"/>
  <cols>
    <col min="1" max="1" width="2.5703125" style="2" customWidth="1"/>
    <col min="2" max="2" width="14.85546875" style="2" customWidth="1"/>
    <col min="3" max="3" width="64.28515625" style="2" customWidth="1"/>
    <col min="4" max="4" width="33.85546875" style="2" customWidth="1"/>
    <col min="5" max="5" width="9.85546875" style="2" customWidth="1"/>
    <col min="6" max="6" width="23.140625" style="2" customWidth="1"/>
    <col min="7" max="7" width="13.28515625" style="2" customWidth="1"/>
    <col min="8" max="8" width="9.42578125" style="2" bestFit="1" customWidth="1"/>
    <col min="9" max="16384" width="9.140625" style="2"/>
  </cols>
  <sheetData>
    <row r="1" spans="2:9" ht="15.75" customHeight="1" x14ac:dyDescent="0.2">
      <c r="B1" s="167" t="s">
        <v>28</v>
      </c>
      <c r="C1" s="168"/>
      <c r="D1" s="169"/>
    </row>
    <row r="2" spans="2:9" ht="15.75" customHeight="1" x14ac:dyDescent="0.2">
      <c r="B2" s="170" t="s">
        <v>160</v>
      </c>
      <c r="C2" s="171"/>
      <c r="D2" s="172"/>
    </row>
    <row r="3" spans="2:9" ht="15.75" customHeight="1" x14ac:dyDescent="0.2">
      <c r="B3" s="173" t="s">
        <v>46</v>
      </c>
      <c r="C3" s="174"/>
      <c r="D3" s="175"/>
    </row>
    <row r="4" spans="2:9" ht="53.25" customHeight="1" x14ac:dyDescent="0.2">
      <c r="B4" s="162" t="s">
        <v>159</v>
      </c>
      <c r="C4" s="163"/>
      <c r="D4" s="164"/>
    </row>
    <row r="5" spans="2:9" ht="13.5" customHeight="1" x14ac:dyDescent="0.2">
      <c r="B5" s="3"/>
      <c r="C5" s="4"/>
      <c r="D5" s="5" t="s">
        <v>53</v>
      </c>
    </row>
    <row r="6" spans="2:9" ht="69.75" customHeight="1" x14ac:dyDescent="0.2">
      <c r="B6" s="58" t="s">
        <v>1</v>
      </c>
      <c r="C6" s="58" t="s">
        <v>37</v>
      </c>
      <c r="D6" s="77" t="s">
        <v>51</v>
      </c>
    </row>
    <row r="7" spans="2:9" ht="19.5" customHeight="1" x14ac:dyDescent="0.2">
      <c r="B7" s="6"/>
      <c r="C7" s="6"/>
      <c r="D7" s="7" t="s">
        <v>0</v>
      </c>
    </row>
    <row r="8" spans="2:9" ht="15.95" customHeight="1" x14ac:dyDescent="0.2">
      <c r="B8" s="165" t="s">
        <v>38</v>
      </c>
      <c r="C8" s="166"/>
      <c r="D8" s="8">
        <f>+D9+D10+D11+D12+D13+D14+D15</f>
        <v>0</v>
      </c>
    </row>
    <row r="9" spans="2:9" ht="15.95" customHeight="1" x14ac:dyDescent="0.2">
      <c r="B9" s="65">
        <v>1099</v>
      </c>
      <c r="C9" s="10" t="s">
        <v>75</v>
      </c>
      <c r="D9" s="11">
        <f>+'2'!E10</f>
        <v>-396000</v>
      </c>
    </row>
    <row r="10" spans="2:9" ht="15.95" customHeight="1" x14ac:dyDescent="0.2">
      <c r="B10" s="9">
        <v>1200</v>
      </c>
      <c r="C10" s="10" t="s">
        <v>56</v>
      </c>
      <c r="D10" s="11">
        <f>+'2'!E35</f>
        <v>150000</v>
      </c>
    </row>
    <row r="11" spans="2:9" ht="15.95" customHeight="1" x14ac:dyDescent="0.2">
      <c r="B11" s="9">
        <v>1201</v>
      </c>
      <c r="C11" s="10" t="s">
        <v>204</v>
      </c>
      <c r="D11" s="11">
        <f>+'2'!E66</f>
        <v>-20000</v>
      </c>
    </row>
    <row r="12" spans="2:9" ht="15.95" customHeight="1" x14ac:dyDescent="0.2">
      <c r="B12" s="65">
        <v>1202</v>
      </c>
      <c r="C12" s="12" t="s">
        <v>86</v>
      </c>
      <c r="D12" s="11">
        <f>+'2'!E79</f>
        <v>317000</v>
      </c>
      <c r="H12" s="24"/>
    </row>
    <row r="13" spans="2:9" ht="32.25" customHeight="1" x14ac:dyDescent="0.2">
      <c r="B13" s="65">
        <v>1207</v>
      </c>
      <c r="C13" s="12" t="s">
        <v>60</v>
      </c>
      <c r="D13" s="11">
        <f>+'2'!E110</f>
        <v>-415000</v>
      </c>
      <c r="G13" s="24"/>
      <c r="H13" s="24"/>
      <c r="I13" s="24"/>
    </row>
    <row r="14" spans="2:9" ht="15.95" customHeight="1" x14ac:dyDescent="0.2">
      <c r="B14" s="78">
        <v>1208</v>
      </c>
      <c r="C14" s="12" t="s">
        <v>219</v>
      </c>
      <c r="D14" s="11">
        <f>+'2'!E135</f>
        <v>45000</v>
      </c>
    </row>
    <row r="15" spans="2:9" ht="15.95" customHeight="1" x14ac:dyDescent="0.2">
      <c r="B15" s="78">
        <v>1139</v>
      </c>
      <c r="C15" s="118" t="s">
        <v>179</v>
      </c>
      <c r="D15" s="11">
        <v>319000</v>
      </c>
    </row>
    <row r="16" spans="2:9" x14ac:dyDescent="0.2">
      <c r="D16" s="24"/>
    </row>
    <row r="17" spans="4:4" x14ac:dyDescent="0.2">
      <c r="D17" s="24"/>
    </row>
  </sheetData>
  <mergeCells count="5">
    <mergeCell ref="B4:D4"/>
    <mergeCell ref="B8:C8"/>
    <mergeCell ref="B1:D1"/>
    <mergeCell ref="B2:D2"/>
    <mergeCell ref="B3:D3"/>
  </mergeCells>
  <pageMargins left="0.7" right="0.7" top="0.75" bottom="0.75" header="0.3" footer="0.3"/>
  <pageSetup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61"/>
  <sheetViews>
    <sheetView workbookViewId="0">
      <selection activeCell="D133" sqref="D133"/>
    </sheetView>
  </sheetViews>
  <sheetFormatPr defaultRowHeight="13.5" x14ac:dyDescent="0.2"/>
  <cols>
    <col min="1" max="1" width="3.42578125" style="27" customWidth="1"/>
    <col min="2" max="2" width="9.7109375" style="27" customWidth="1"/>
    <col min="3" max="3" width="11.28515625" style="75" customWidth="1"/>
    <col min="4" max="4" width="85" style="27" customWidth="1"/>
    <col min="5" max="5" width="37.28515625" style="27" customWidth="1"/>
    <col min="6" max="9" width="9.140625" style="27"/>
    <col min="10" max="10" width="9.42578125" style="27" bestFit="1" customWidth="1"/>
    <col min="11" max="12" width="9.140625" style="27" customWidth="1"/>
    <col min="13" max="16384" width="9.140625" style="27"/>
  </cols>
  <sheetData>
    <row r="1" spans="2:10" ht="15.75" customHeight="1" x14ac:dyDescent="0.2">
      <c r="B1" s="202" t="s">
        <v>42</v>
      </c>
      <c r="C1" s="203"/>
      <c r="D1" s="203"/>
      <c r="E1" s="204"/>
    </row>
    <row r="2" spans="2:10" ht="15.75" customHeight="1" x14ac:dyDescent="0.2">
      <c r="B2" s="205" t="s">
        <v>160</v>
      </c>
      <c r="C2" s="206"/>
      <c r="D2" s="206"/>
      <c r="E2" s="207"/>
    </row>
    <row r="3" spans="2:10" ht="15.75" customHeight="1" x14ac:dyDescent="0.2">
      <c r="B3" s="208" t="s">
        <v>46</v>
      </c>
      <c r="C3" s="209"/>
      <c r="D3" s="209"/>
      <c r="E3" s="210"/>
    </row>
    <row r="4" spans="2:10" ht="51" customHeight="1" x14ac:dyDescent="0.2">
      <c r="B4" s="192" t="s">
        <v>161</v>
      </c>
      <c r="C4" s="193"/>
      <c r="D4" s="193"/>
      <c r="E4" s="194"/>
    </row>
    <row r="5" spans="2:10" s="39" customFormat="1" ht="17.25" customHeight="1" x14ac:dyDescent="0.2">
      <c r="B5" s="192"/>
      <c r="C5" s="193"/>
      <c r="D5" s="194"/>
      <c r="E5" s="35" t="s">
        <v>53</v>
      </c>
    </row>
    <row r="6" spans="2:10" ht="66" customHeight="1" x14ac:dyDescent="0.2">
      <c r="B6" s="211" t="s">
        <v>1</v>
      </c>
      <c r="C6" s="211"/>
      <c r="D6" s="185" t="s">
        <v>23</v>
      </c>
      <c r="E6" s="155" t="s">
        <v>47</v>
      </c>
    </row>
    <row r="7" spans="2:10" ht="31.5" customHeight="1" x14ac:dyDescent="0.2">
      <c r="B7" s="156" t="s">
        <v>20</v>
      </c>
      <c r="C7" s="73" t="s">
        <v>21</v>
      </c>
      <c r="D7" s="185"/>
      <c r="E7" s="159" t="s">
        <v>0</v>
      </c>
    </row>
    <row r="8" spans="2:10" ht="19.5" customHeight="1" x14ac:dyDescent="0.2">
      <c r="B8" s="160"/>
      <c r="C8" s="74"/>
      <c r="D8" s="155" t="s">
        <v>22</v>
      </c>
      <c r="E8" s="21">
        <f>+E9+E148</f>
        <v>0</v>
      </c>
    </row>
    <row r="9" spans="2:10" ht="19.5" customHeight="1" x14ac:dyDescent="0.2">
      <c r="B9" s="160"/>
      <c r="C9" s="74"/>
      <c r="D9" s="157" t="s">
        <v>25</v>
      </c>
      <c r="E9" s="21">
        <f>+E10+E35+E66+E79+E110+E135</f>
        <v>-319000</v>
      </c>
    </row>
    <row r="10" spans="2:10" ht="14.25" customHeight="1" x14ac:dyDescent="0.2">
      <c r="B10" s="199">
        <v>1099</v>
      </c>
      <c r="C10" s="195"/>
      <c r="D10" s="158" t="s">
        <v>61</v>
      </c>
      <c r="E10" s="21">
        <f>+E17+E23+E29</f>
        <v>-396000</v>
      </c>
    </row>
    <row r="11" spans="2:10" ht="14.25" customHeight="1" x14ac:dyDescent="0.2">
      <c r="B11" s="200"/>
      <c r="C11" s="196"/>
      <c r="D11" s="157" t="s">
        <v>75</v>
      </c>
      <c r="E11" s="21"/>
    </row>
    <row r="12" spans="2:10" ht="14.25" customHeight="1" x14ac:dyDescent="0.2">
      <c r="B12" s="200"/>
      <c r="C12" s="196"/>
      <c r="D12" s="158" t="s">
        <v>62</v>
      </c>
      <c r="E12" s="21"/>
    </row>
    <row r="13" spans="2:10" ht="39.75" customHeight="1" x14ac:dyDescent="0.2">
      <c r="B13" s="200"/>
      <c r="C13" s="196"/>
      <c r="D13" s="12" t="s">
        <v>82</v>
      </c>
      <c r="E13" s="21"/>
    </row>
    <row r="14" spans="2:10" ht="15" customHeight="1" x14ac:dyDescent="0.2">
      <c r="B14" s="200"/>
      <c r="C14" s="196"/>
      <c r="D14" s="158" t="s">
        <v>63</v>
      </c>
      <c r="E14" s="21"/>
    </row>
    <row r="15" spans="2:10" ht="69" customHeight="1" x14ac:dyDescent="0.2">
      <c r="B15" s="201"/>
      <c r="C15" s="197"/>
      <c r="D15" s="12" t="s">
        <v>83</v>
      </c>
      <c r="E15" s="21"/>
      <c r="J15" s="161"/>
    </row>
    <row r="16" spans="2:10" ht="19.5" customHeight="1" x14ac:dyDescent="0.2">
      <c r="B16" s="185" t="s">
        <v>24</v>
      </c>
      <c r="C16" s="185"/>
      <c r="D16" s="192"/>
      <c r="E16" s="21"/>
    </row>
    <row r="17" spans="2:5" ht="19.5" customHeight="1" x14ac:dyDescent="0.2">
      <c r="B17" s="179"/>
      <c r="C17" s="182">
        <v>11001</v>
      </c>
      <c r="D17" s="52" t="s">
        <v>64</v>
      </c>
      <c r="E17" s="22">
        <v>-400000</v>
      </c>
    </row>
    <row r="18" spans="2:5" ht="15" customHeight="1" x14ac:dyDescent="0.2">
      <c r="B18" s="180"/>
      <c r="C18" s="183"/>
      <c r="D18" s="18" t="s">
        <v>77</v>
      </c>
      <c r="E18" s="22"/>
    </row>
    <row r="19" spans="2:5" ht="15" customHeight="1" x14ac:dyDescent="0.2">
      <c r="B19" s="180"/>
      <c r="C19" s="183"/>
      <c r="D19" s="52" t="s">
        <v>65</v>
      </c>
      <c r="E19" s="21"/>
    </row>
    <row r="20" spans="2:5" ht="15" customHeight="1" x14ac:dyDescent="0.2">
      <c r="B20" s="180"/>
      <c r="C20" s="183"/>
      <c r="D20" s="53" t="s">
        <v>77</v>
      </c>
      <c r="E20" s="21"/>
    </row>
    <row r="21" spans="2:5" ht="15" customHeight="1" x14ac:dyDescent="0.2">
      <c r="B21" s="180"/>
      <c r="C21" s="183"/>
      <c r="D21" s="52" t="s">
        <v>48</v>
      </c>
      <c r="E21" s="21"/>
    </row>
    <row r="22" spans="2:5" ht="15" customHeight="1" x14ac:dyDescent="0.2">
      <c r="B22" s="181"/>
      <c r="C22" s="184"/>
      <c r="D22" s="53" t="s">
        <v>49</v>
      </c>
      <c r="E22" s="22"/>
    </row>
    <row r="23" spans="2:5" ht="15" customHeight="1" x14ac:dyDescent="0.2">
      <c r="B23" s="179"/>
      <c r="C23" s="182" t="s">
        <v>150</v>
      </c>
      <c r="D23" s="52" t="s">
        <v>64</v>
      </c>
      <c r="E23" s="22">
        <v>10000</v>
      </c>
    </row>
    <row r="24" spans="2:5" ht="44.25" customHeight="1" x14ac:dyDescent="0.2">
      <c r="B24" s="180"/>
      <c r="C24" s="183"/>
      <c r="D24" s="18" t="s">
        <v>196</v>
      </c>
      <c r="E24" s="22"/>
    </row>
    <row r="25" spans="2:5" ht="19.5" customHeight="1" x14ac:dyDescent="0.2">
      <c r="B25" s="180"/>
      <c r="C25" s="183"/>
      <c r="D25" s="52" t="s">
        <v>65</v>
      </c>
      <c r="E25" s="21"/>
    </row>
    <row r="26" spans="2:5" ht="32.25" customHeight="1" x14ac:dyDescent="0.2">
      <c r="B26" s="180"/>
      <c r="C26" s="183"/>
      <c r="D26" s="53" t="s">
        <v>197</v>
      </c>
      <c r="E26" s="21"/>
    </row>
    <row r="27" spans="2:5" ht="19.5" customHeight="1" x14ac:dyDescent="0.2">
      <c r="B27" s="180"/>
      <c r="C27" s="183"/>
      <c r="D27" s="52" t="s">
        <v>48</v>
      </c>
      <c r="E27" s="21"/>
    </row>
    <row r="28" spans="2:5" ht="19.5" customHeight="1" x14ac:dyDescent="0.2">
      <c r="B28" s="181"/>
      <c r="C28" s="184"/>
      <c r="D28" s="53" t="s">
        <v>49</v>
      </c>
      <c r="E28" s="22"/>
    </row>
    <row r="29" spans="2:5" ht="19.5" customHeight="1" x14ac:dyDescent="0.2">
      <c r="B29" s="179"/>
      <c r="C29" s="182" t="s">
        <v>148</v>
      </c>
      <c r="D29" s="52" t="s">
        <v>64</v>
      </c>
      <c r="E29" s="22">
        <v>-6000</v>
      </c>
    </row>
    <row r="30" spans="2:5" ht="19.5" customHeight="1" x14ac:dyDescent="0.2">
      <c r="B30" s="180"/>
      <c r="C30" s="183"/>
      <c r="D30" s="18" t="s">
        <v>198</v>
      </c>
      <c r="E30" s="22"/>
    </row>
    <row r="31" spans="2:5" ht="19.5" customHeight="1" x14ac:dyDescent="0.2">
      <c r="B31" s="180"/>
      <c r="C31" s="183"/>
      <c r="D31" s="52" t="s">
        <v>65</v>
      </c>
      <c r="E31" s="21"/>
    </row>
    <row r="32" spans="2:5" ht="26.25" customHeight="1" x14ac:dyDescent="0.2">
      <c r="B32" s="180"/>
      <c r="C32" s="183"/>
      <c r="D32" s="53" t="s">
        <v>199</v>
      </c>
      <c r="E32" s="21"/>
    </row>
    <row r="33" spans="2:5" ht="19.5" customHeight="1" x14ac:dyDescent="0.2">
      <c r="B33" s="180"/>
      <c r="C33" s="183"/>
      <c r="D33" s="52" t="s">
        <v>48</v>
      </c>
      <c r="E33" s="21"/>
    </row>
    <row r="34" spans="2:5" ht="19.5" customHeight="1" x14ac:dyDescent="0.2">
      <c r="B34" s="181"/>
      <c r="C34" s="184"/>
      <c r="D34" s="53" t="s">
        <v>49</v>
      </c>
      <c r="E34" s="22"/>
    </row>
    <row r="35" spans="2:5" ht="19.5" customHeight="1" x14ac:dyDescent="0.2">
      <c r="B35" s="185">
        <v>1200</v>
      </c>
      <c r="C35" s="198"/>
      <c r="D35" s="158" t="s">
        <v>31</v>
      </c>
      <c r="E35" s="21">
        <f>+E42+E48+E54+E60</f>
        <v>150000</v>
      </c>
    </row>
    <row r="36" spans="2:5" ht="15" customHeight="1" x14ac:dyDescent="0.2">
      <c r="B36" s="185"/>
      <c r="C36" s="198"/>
      <c r="D36" s="157" t="s">
        <v>56</v>
      </c>
      <c r="E36" s="32"/>
    </row>
    <row r="37" spans="2:5" ht="19.5" customHeight="1" x14ac:dyDescent="0.2">
      <c r="B37" s="185"/>
      <c r="C37" s="198"/>
      <c r="D37" s="158" t="s">
        <v>32</v>
      </c>
      <c r="E37" s="40"/>
    </row>
    <row r="38" spans="2:5" ht="33.75" customHeight="1" x14ac:dyDescent="0.2">
      <c r="B38" s="185"/>
      <c r="C38" s="198"/>
      <c r="D38" s="12" t="s">
        <v>58</v>
      </c>
      <c r="E38" s="40"/>
    </row>
    <row r="39" spans="2:5" ht="19.5" customHeight="1" x14ac:dyDescent="0.2">
      <c r="B39" s="185"/>
      <c r="C39" s="198"/>
      <c r="D39" s="158" t="s">
        <v>33</v>
      </c>
      <c r="E39" s="40"/>
    </row>
    <row r="40" spans="2:5" ht="33.75" customHeight="1" x14ac:dyDescent="0.2">
      <c r="B40" s="185"/>
      <c r="C40" s="198"/>
      <c r="D40" s="12" t="s">
        <v>59</v>
      </c>
      <c r="E40" s="40"/>
    </row>
    <row r="41" spans="2:5" ht="19.5" customHeight="1" x14ac:dyDescent="0.2">
      <c r="B41" s="185" t="s">
        <v>24</v>
      </c>
      <c r="C41" s="185"/>
      <c r="D41" s="185"/>
      <c r="E41" s="41"/>
    </row>
    <row r="42" spans="2:5" ht="19.5" customHeight="1" x14ac:dyDescent="0.2">
      <c r="B42" s="176"/>
      <c r="C42" s="186">
        <v>11001</v>
      </c>
      <c r="D42" s="52" t="s">
        <v>64</v>
      </c>
      <c r="E42" s="22">
        <v>-60000</v>
      </c>
    </row>
    <row r="43" spans="2:5" ht="16.5" customHeight="1" x14ac:dyDescent="0.2">
      <c r="B43" s="177"/>
      <c r="C43" s="187"/>
      <c r="D43" s="18" t="s">
        <v>225</v>
      </c>
      <c r="E43" s="46"/>
    </row>
    <row r="44" spans="2:5" ht="19.5" customHeight="1" x14ac:dyDescent="0.2">
      <c r="B44" s="177"/>
      <c r="C44" s="187"/>
      <c r="D44" s="52" t="s">
        <v>65</v>
      </c>
      <c r="E44" s="40"/>
    </row>
    <row r="45" spans="2:5" ht="29.25" customHeight="1" x14ac:dyDescent="0.2">
      <c r="B45" s="177"/>
      <c r="C45" s="187"/>
      <c r="D45" s="53" t="s">
        <v>226</v>
      </c>
      <c r="E45" s="40"/>
    </row>
    <row r="46" spans="2:5" ht="19.5" customHeight="1" x14ac:dyDescent="0.2">
      <c r="B46" s="177"/>
      <c r="C46" s="187"/>
      <c r="D46" s="52" t="s">
        <v>48</v>
      </c>
      <c r="E46" s="40"/>
    </row>
    <row r="47" spans="2:5" ht="19.5" customHeight="1" x14ac:dyDescent="0.2">
      <c r="B47" s="178"/>
      <c r="C47" s="188"/>
      <c r="D47" s="53" t="s">
        <v>49</v>
      </c>
      <c r="E47" s="40"/>
    </row>
    <row r="48" spans="2:5" ht="19.5" customHeight="1" x14ac:dyDescent="0.2">
      <c r="B48" s="176"/>
      <c r="C48" s="186">
        <v>11003</v>
      </c>
      <c r="D48" s="52" t="s">
        <v>64</v>
      </c>
      <c r="E48" s="22">
        <v>105000</v>
      </c>
    </row>
    <row r="49" spans="2:5" ht="16.5" customHeight="1" x14ac:dyDescent="0.2">
      <c r="B49" s="177"/>
      <c r="C49" s="187"/>
      <c r="D49" s="18" t="s">
        <v>200</v>
      </c>
      <c r="E49" s="46"/>
    </row>
    <row r="50" spans="2:5" ht="19.5" customHeight="1" x14ac:dyDescent="0.2">
      <c r="B50" s="177"/>
      <c r="C50" s="187"/>
      <c r="D50" s="52" t="s">
        <v>65</v>
      </c>
      <c r="E50" s="40"/>
    </row>
    <row r="51" spans="2:5" ht="29.25" customHeight="1" x14ac:dyDescent="0.2">
      <c r="B51" s="177"/>
      <c r="C51" s="187"/>
      <c r="D51" s="53" t="s">
        <v>201</v>
      </c>
      <c r="E51" s="40"/>
    </row>
    <row r="52" spans="2:5" ht="19.5" customHeight="1" x14ac:dyDescent="0.2">
      <c r="B52" s="177"/>
      <c r="C52" s="187"/>
      <c r="D52" s="52" t="s">
        <v>48</v>
      </c>
      <c r="E52" s="40"/>
    </row>
    <row r="53" spans="2:5" ht="19.5" customHeight="1" x14ac:dyDescent="0.2">
      <c r="B53" s="178"/>
      <c r="C53" s="188"/>
      <c r="D53" s="53" t="s">
        <v>49</v>
      </c>
      <c r="E53" s="40"/>
    </row>
    <row r="54" spans="2:5" ht="19.5" customHeight="1" x14ac:dyDescent="0.2">
      <c r="B54" s="176"/>
      <c r="C54" s="186">
        <v>11004</v>
      </c>
      <c r="D54" s="52" t="s">
        <v>64</v>
      </c>
      <c r="E54" s="22">
        <v>10000</v>
      </c>
    </row>
    <row r="55" spans="2:5" ht="29.25" customHeight="1" x14ac:dyDescent="0.2">
      <c r="B55" s="177"/>
      <c r="C55" s="187"/>
      <c r="D55" s="18" t="s">
        <v>202</v>
      </c>
      <c r="E55" s="46"/>
    </row>
    <row r="56" spans="2:5" ht="19.5" customHeight="1" x14ac:dyDescent="0.2">
      <c r="B56" s="177"/>
      <c r="C56" s="187"/>
      <c r="D56" s="52" t="s">
        <v>65</v>
      </c>
      <c r="E56" s="40"/>
    </row>
    <row r="57" spans="2:5" ht="42.75" customHeight="1" x14ac:dyDescent="0.2">
      <c r="B57" s="177"/>
      <c r="C57" s="187"/>
      <c r="D57" s="53" t="s">
        <v>203</v>
      </c>
      <c r="E57" s="40"/>
    </row>
    <row r="58" spans="2:5" ht="19.5" customHeight="1" x14ac:dyDescent="0.2">
      <c r="B58" s="177"/>
      <c r="C58" s="187"/>
      <c r="D58" s="52" t="s">
        <v>48</v>
      </c>
      <c r="E58" s="40"/>
    </row>
    <row r="59" spans="2:5" ht="19.5" customHeight="1" x14ac:dyDescent="0.2">
      <c r="B59" s="178"/>
      <c r="C59" s="188"/>
      <c r="D59" s="53" t="s">
        <v>49</v>
      </c>
      <c r="E59" s="40"/>
    </row>
    <row r="60" spans="2:5" ht="19.5" customHeight="1" x14ac:dyDescent="0.2">
      <c r="B60" s="176"/>
      <c r="C60" s="186" t="s">
        <v>148</v>
      </c>
      <c r="D60" s="51" t="s">
        <v>64</v>
      </c>
      <c r="E60" s="22">
        <v>95000</v>
      </c>
    </row>
    <row r="61" spans="2:5" ht="26.25" customHeight="1" x14ac:dyDescent="0.2">
      <c r="B61" s="177"/>
      <c r="C61" s="187"/>
      <c r="D61" s="37" t="s">
        <v>131</v>
      </c>
      <c r="E61" s="46"/>
    </row>
    <row r="62" spans="2:5" ht="19.5" customHeight="1" x14ac:dyDescent="0.2">
      <c r="B62" s="177"/>
      <c r="C62" s="187"/>
      <c r="D62" s="51" t="s">
        <v>65</v>
      </c>
      <c r="E62" s="40"/>
    </row>
    <row r="63" spans="2:5" ht="42.75" customHeight="1" x14ac:dyDescent="0.2">
      <c r="B63" s="177"/>
      <c r="C63" s="187"/>
      <c r="D63" s="20" t="s">
        <v>149</v>
      </c>
      <c r="E63" s="40"/>
    </row>
    <row r="64" spans="2:5" ht="19.5" customHeight="1" x14ac:dyDescent="0.2">
      <c r="B64" s="177"/>
      <c r="C64" s="187"/>
      <c r="D64" s="51" t="s">
        <v>48</v>
      </c>
      <c r="E64" s="40"/>
    </row>
    <row r="65" spans="2:5" ht="19.5" customHeight="1" x14ac:dyDescent="0.2">
      <c r="B65" s="178"/>
      <c r="C65" s="188"/>
      <c r="D65" s="20" t="s">
        <v>49</v>
      </c>
      <c r="E65" s="40"/>
    </row>
    <row r="66" spans="2:5" ht="14.25" customHeight="1" x14ac:dyDescent="0.2">
      <c r="B66" s="199">
        <v>1201</v>
      </c>
      <c r="C66" s="195"/>
      <c r="D66" s="52" t="s">
        <v>61</v>
      </c>
      <c r="E66" s="21">
        <f>+E73</f>
        <v>-20000</v>
      </c>
    </row>
    <row r="67" spans="2:5" ht="14.25" customHeight="1" x14ac:dyDescent="0.2">
      <c r="B67" s="200"/>
      <c r="C67" s="196"/>
      <c r="D67" s="18" t="s">
        <v>204</v>
      </c>
      <c r="E67" s="21"/>
    </row>
    <row r="68" spans="2:5" ht="14.25" customHeight="1" x14ac:dyDescent="0.2">
      <c r="B68" s="200"/>
      <c r="C68" s="196"/>
      <c r="D68" s="52" t="s">
        <v>62</v>
      </c>
      <c r="E68" s="21"/>
    </row>
    <row r="69" spans="2:5" ht="29.25" customHeight="1" x14ac:dyDescent="0.2">
      <c r="B69" s="200"/>
      <c r="C69" s="196"/>
      <c r="D69" s="53" t="s">
        <v>205</v>
      </c>
      <c r="E69" s="21"/>
    </row>
    <row r="70" spans="2:5" ht="15" customHeight="1" x14ac:dyDescent="0.2">
      <c r="B70" s="200"/>
      <c r="C70" s="196"/>
      <c r="D70" s="52" t="s">
        <v>63</v>
      </c>
      <c r="E70" s="21"/>
    </row>
    <row r="71" spans="2:5" ht="32.25" customHeight="1" x14ac:dyDescent="0.2">
      <c r="B71" s="201"/>
      <c r="C71" s="197"/>
      <c r="D71" s="53" t="s">
        <v>206</v>
      </c>
      <c r="E71" s="21"/>
    </row>
    <row r="72" spans="2:5" ht="19.5" customHeight="1" x14ac:dyDescent="0.2">
      <c r="B72" s="185" t="s">
        <v>24</v>
      </c>
      <c r="C72" s="185"/>
      <c r="D72" s="192"/>
      <c r="E72" s="21"/>
    </row>
    <row r="73" spans="2:5" ht="19.5" customHeight="1" x14ac:dyDescent="0.2">
      <c r="B73" s="179"/>
      <c r="C73" s="186">
        <v>11001</v>
      </c>
      <c r="D73" s="52" t="s">
        <v>64</v>
      </c>
      <c r="E73" s="22">
        <v>-20000</v>
      </c>
    </row>
    <row r="74" spans="2:5" ht="19.5" customHeight="1" x14ac:dyDescent="0.2">
      <c r="B74" s="180"/>
      <c r="C74" s="187"/>
      <c r="D74" s="18" t="s">
        <v>207</v>
      </c>
      <c r="E74" s="21"/>
    </row>
    <row r="75" spans="2:5" ht="19.5" customHeight="1" x14ac:dyDescent="0.2">
      <c r="B75" s="180"/>
      <c r="C75" s="187"/>
      <c r="D75" s="52" t="s">
        <v>65</v>
      </c>
      <c r="E75" s="21"/>
    </row>
    <row r="76" spans="2:5" ht="18" customHeight="1" x14ac:dyDescent="0.2">
      <c r="B76" s="180"/>
      <c r="C76" s="187"/>
      <c r="D76" s="53" t="s">
        <v>208</v>
      </c>
      <c r="E76" s="21"/>
    </row>
    <row r="77" spans="2:5" ht="19.5" customHeight="1" x14ac:dyDescent="0.2">
      <c r="B77" s="180"/>
      <c r="C77" s="187"/>
      <c r="D77" s="52" t="s">
        <v>48</v>
      </c>
      <c r="E77" s="21"/>
    </row>
    <row r="78" spans="2:5" ht="19.5" customHeight="1" x14ac:dyDescent="0.2">
      <c r="B78" s="181"/>
      <c r="C78" s="188"/>
      <c r="D78" s="53" t="s">
        <v>49</v>
      </c>
      <c r="E78" s="22"/>
    </row>
    <row r="79" spans="2:5" ht="14.25" customHeight="1" x14ac:dyDescent="0.2">
      <c r="B79" s="199">
        <v>1202</v>
      </c>
      <c r="C79" s="195"/>
      <c r="D79" s="158" t="s">
        <v>61</v>
      </c>
      <c r="E79" s="21">
        <f>+E86+E92+E98+E104</f>
        <v>317000</v>
      </c>
    </row>
    <row r="80" spans="2:5" ht="14.25" customHeight="1" x14ac:dyDescent="0.2">
      <c r="B80" s="200"/>
      <c r="C80" s="196"/>
      <c r="D80" s="157" t="s">
        <v>86</v>
      </c>
      <c r="E80" s="21"/>
    </row>
    <row r="81" spans="2:5" ht="14.25" customHeight="1" x14ac:dyDescent="0.2">
      <c r="B81" s="200"/>
      <c r="C81" s="196"/>
      <c r="D81" s="158" t="s">
        <v>62</v>
      </c>
      <c r="E81" s="21"/>
    </row>
    <row r="82" spans="2:5" ht="42.75" customHeight="1" x14ac:dyDescent="0.2">
      <c r="B82" s="200"/>
      <c r="C82" s="196"/>
      <c r="D82" s="12" t="s">
        <v>87</v>
      </c>
      <c r="E82" s="21"/>
    </row>
    <row r="83" spans="2:5" ht="15" customHeight="1" x14ac:dyDescent="0.2">
      <c r="B83" s="200"/>
      <c r="C83" s="196"/>
      <c r="D83" s="158" t="s">
        <v>63</v>
      </c>
      <c r="E83" s="21"/>
    </row>
    <row r="84" spans="2:5" ht="16.5" customHeight="1" x14ac:dyDescent="0.2">
      <c r="B84" s="201"/>
      <c r="C84" s="197"/>
      <c r="D84" s="12" t="s">
        <v>88</v>
      </c>
      <c r="E84" s="21"/>
    </row>
    <row r="85" spans="2:5" ht="19.5" customHeight="1" x14ac:dyDescent="0.2">
      <c r="B85" s="185" t="s">
        <v>24</v>
      </c>
      <c r="C85" s="185"/>
      <c r="D85" s="192"/>
      <c r="E85" s="21"/>
    </row>
    <row r="86" spans="2:5" ht="19.5" customHeight="1" x14ac:dyDescent="0.2">
      <c r="B86" s="179"/>
      <c r="C86" s="186">
        <v>11001</v>
      </c>
      <c r="D86" s="52" t="s">
        <v>64</v>
      </c>
      <c r="E86" s="22">
        <v>45000</v>
      </c>
    </row>
    <row r="87" spans="2:5" ht="19.5" customHeight="1" x14ac:dyDescent="0.2">
      <c r="B87" s="180"/>
      <c r="C87" s="187"/>
      <c r="D87" s="18" t="s">
        <v>209</v>
      </c>
      <c r="E87" s="21"/>
    </row>
    <row r="88" spans="2:5" ht="19.5" customHeight="1" x14ac:dyDescent="0.2">
      <c r="B88" s="180"/>
      <c r="C88" s="187"/>
      <c r="D88" s="52" t="s">
        <v>65</v>
      </c>
      <c r="E88" s="21"/>
    </row>
    <row r="89" spans="2:5" ht="28.5" customHeight="1" x14ac:dyDescent="0.2">
      <c r="B89" s="180"/>
      <c r="C89" s="187"/>
      <c r="D89" s="53" t="s">
        <v>210</v>
      </c>
      <c r="E89" s="21"/>
    </row>
    <row r="90" spans="2:5" ht="19.5" customHeight="1" x14ac:dyDescent="0.2">
      <c r="B90" s="180"/>
      <c r="C90" s="187"/>
      <c r="D90" s="52" t="s">
        <v>48</v>
      </c>
      <c r="E90" s="21"/>
    </row>
    <row r="91" spans="2:5" ht="19.5" customHeight="1" x14ac:dyDescent="0.2">
      <c r="B91" s="181"/>
      <c r="C91" s="188"/>
      <c r="D91" s="53" t="s">
        <v>49</v>
      </c>
      <c r="E91" s="22"/>
    </row>
    <row r="92" spans="2:5" ht="19.5" customHeight="1" x14ac:dyDescent="0.2">
      <c r="B92" s="179"/>
      <c r="C92" s="186">
        <v>11002</v>
      </c>
      <c r="D92" s="52" t="s">
        <v>64</v>
      </c>
      <c r="E92" s="22">
        <v>120000</v>
      </c>
    </row>
    <row r="93" spans="2:5" ht="19.5" customHeight="1" x14ac:dyDescent="0.2">
      <c r="B93" s="180"/>
      <c r="C93" s="187"/>
      <c r="D93" s="18" t="s">
        <v>162</v>
      </c>
      <c r="E93" s="21"/>
    </row>
    <row r="94" spans="2:5" ht="19.5" customHeight="1" x14ac:dyDescent="0.2">
      <c r="B94" s="180"/>
      <c r="C94" s="187"/>
      <c r="D94" s="52" t="s">
        <v>65</v>
      </c>
      <c r="E94" s="21"/>
    </row>
    <row r="95" spans="2:5" ht="28.5" customHeight="1" x14ac:dyDescent="0.2">
      <c r="B95" s="180"/>
      <c r="C95" s="187"/>
      <c r="D95" s="53" t="s">
        <v>163</v>
      </c>
      <c r="E95" s="21"/>
    </row>
    <row r="96" spans="2:5" ht="19.5" customHeight="1" x14ac:dyDescent="0.2">
      <c r="B96" s="180"/>
      <c r="C96" s="187"/>
      <c r="D96" s="52" t="s">
        <v>48</v>
      </c>
      <c r="E96" s="21"/>
    </row>
    <row r="97" spans="2:5" ht="19.5" customHeight="1" x14ac:dyDescent="0.2">
      <c r="B97" s="181"/>
      <c r="C97" s="188"/>
      <c r="D97" s="53" t="s">
        <v>49</v>
      </c>
      <c r="E97" s="22"/>
    </row>
    <row r="98" spans="2:5" ht="19.5" customHeight="1" x14ac:dyDescent="0.2">
      <c r="B98" s="179"/>
      <c r="C98" s="186" t="s">
        <v>150</v>
      </c>
      <c r="D98" s="51" t="s">
        <v>64</v>
      </c>
      <c r="E98" s="22">
        <v>115000</v>
      </c>
    </row>
    <row r="99" spans="2:5" ht="18.75" customHeight="1" x14ac:dyDescent="0.2">
      <c r="B99" s="180"/>
      <c r="C99" s="187"/>
      <c r="D99" s="37" t="s">
        <v>132</v>
      </c>
      <c r="E99" s="21"/>
    </row>
    <row r="100" spans="2:5" ht="19.5" customHeight="1" x14ac:dyDescent="0.2">
      <c r="B100" s="180"/>
      <c r="C100" s="187"/>
      <c r="D100" s="51" t="s">
        <v>65</v>
      </c>
      <c r="E100" s="21"/>
    </row>
    <row r="101" spans="2:5" ht="28.5" customHeight="1" x14ac:dyDescent="0.2">
      <c r="B101" s="180"/>
      <c r="C101" s="187"/>
      <c r="D101" s="20" t="s">
        <v>151</v>
      </c>
      <c r="E101" s="21"/>
    </row>
    <row r="102" spans="2:5" ht="19.5" customHeight="1" x14ac:dyDescent="0.2">
      <c r="B102" s="180"/>
      <c r="C102" s="187"/>
      <c r="D102" s="51" t="s">
        <v>48</v>
      </c>
      <c r="E102" s="21"/>
    </row>
    <row r="103" spans="2:5" ht="19.5" customHeight="1" x14ac:dyDescent="0.2">
      <c r="B103" s="181"/>
      <c r="C103" s="188"/>
      <c r="D103" s="20" t="s">
        <v>49</v>
      </c>
      <c r="E103" s="22"/>
    </row>
    <row r="104" spans="2:5" ht="19.5" customHeight="1" x14ac:dyDescent="0.2">
      <c r="B104" s="179"/>
      <c r="C104" s="186">
        <v>11005</v>
      </c>
      <c r="D104" s="52" t="s">
        <v>64</v>
      </c>
      <c r="E104" s="22">
        <v>37000</v>
      </c>
    </row>
    <row r="105" spans="2:5" ht="19.5" customHeight="1" x14ac:dyDescent="0.2">
      <c r="B105" s="180"/>
      <c r="C105" s="187"/>
      <c r="D105" s="18" t="s">
        <v>164</v>
      </c>
      <c r="E105" s="21"/>
    </row>
    <row r="106" spans="2:5" ht="19.5" customHeight="1" x14ac:dyDescent="0.2">
      <c r="B106" s="180"/>
      <c r="C106" s="187"/>
      <c r="D106" s="52" t="s">
        <v>65</v>
      </c>
      <c r="E106" s="21"/>
    </row>
    <row r="107" spans="2:5" ht="28.5" customHeight="1" x14ac:dyDescent="0.2">
      <c r="B107" s="180"/>
      <c r="C107" s="187"/>
      <c r="D107" s="53" t="s">
        <v>165</v>
      </c>
      <c r="E107" s="21"/>
    </row>
    <row r="108" spans="2:5" ht="19.5" customHeight="1" x14ac:dyDescent="0.2">
      <c r="B108" s="180"/>
      <c r="C108" s="187"/>
      <c r="D108" s="52" t="s">
        <v>48</v>
      </c>
      <c r="E108" s="21"/>
    </row>
    <row r="109" spans="2:5" ht="19.5" customHeight="1" x14ac:dyDescent="0.2">
      <c r="B109" s="181"/>
      <c r="C109" s="188"/>
      <c r="D109" s="53" t="s">
        <v>49</v>
      </c>
      <c r="E109" s="22"/>
    </row>
    <row r="110" spans="2:5" ht="19.5" customHeight="1" x14ac:dyDescent="0.2">
      <c r="B110" s="185">
        <v>1207</v>
      </c>
      <c r="C110" s="198"/>
      <c r="D110" s="158" t="s">
        <v>61</v>
      </c>
      <c r="E110" s="21">
        <f>+E117+E123+E129</f>
        <v>-415000</v>
      </c>
    </row>
    <row r="111" spans="2:5" ht="21.75" customHeight="1" x14ac:dyDescent="0.2">
      <c r="B111" s="185"/>
      <c r="C111" s="198"/>
      <c r="D111" s="157" t="s">
        <v>60</v>
      </c>
      <c r="E111" s="32"/>
    </row>
    <row r="112" spans="2:5" ht="15" customHeight="1" x14ac:dyDescent="0.2">
      <c r="B112" s="185"/>
      <c r="C112" s="198"/>
      <c r="D112" s="158" t="s">
        <v>62</v>
      </c>
      <c r="E112" s="40"/>
    </row>
    <row r="113" spans="2:5" ht="27" customHeight="1" x14ac:dyDescent="0.2">
      <c r="B113" s="185"/>
      <c r="C113" s="198"/>
      <c r="D113" s="12" t="s">
        <v>73</v>
      </c>
      <c r="E113" s="40"/>
    </row>
    <row r="114" spans="2:5" ht="15.75" customHeight="1" x14ac:dyDescent="0.2">
      <c r="B114" s="185"/>
      <c r="C114" s="198"/>
      <c r="D114" s="158" t="s">
        <v>63</v>
      </c>
      <c r="E114" s="40"/>
    </row>
    <row r="115" spans="2:5" ht="42" customHeight="1" x14ac:dyDescent="0.2">
      <c r="B115" s="185"/>
      <c r="C115" s="198"/>
      <c r="D115" s="12" t="s">
        <v>74</v>
      </c>
      <c r="E115" s="40"/>
    </row>
    <row r="116" spans="2:5" ht="19.5" customHeight="1" x14ac:dyDescent="0.2">
      <c r="B116" s="185" t="s">
        <v>24</v>
      </c>
      <c r="C116" s="185"/>
      <c r="D116" s="185"/>
      <c r="E116" s="41"/>
    </row>
    <row r="117" spans="2:5" x14ac:dyDescent="0.2">
      <c r="B117" s="179"/>
      <c r="C117" s="182" t="s">
        <v>211</v>
      </c>
      <c r="D117" s="52" t="s">
        <v>64</v>
      </c>
      <c r="E117" s="22">
        <v>-15000</v>
      </c>
    </row>
    <row r="118" spans="2:5" x14ac:dyDescent="0.2">
      <c r="B118" s="180"/>
      <c r="C118" s="183"/>
      <c r="D118" s="18" t="s">
        <v>212</v>
      </c>
      <c r="E118" s="22"/>
    </row>
    <row r="119" spans="2:5" x14ac:dyDescent="0.2">
      <c r="B119" s="180"/>
      <c r="C119" s="183"/>
      <c r="D119" s="52" t="s">
        <v>65</v>
      </c>
      <c r="E119" s="22"/>
    </row>
    <row r="120" spans="2:5" ht="30" customHeight="1" x14ac:dyDescent="0.2">
      <c r="B120" s="180"/>
      <c r="C120" s="183"/>
      <c r="D120" s="53" t="s">
        <v>213</v>
      </c>
      <c r="E120" s="22"/>
    </row>
    <row r="121" spans="2:5" x14ac:dyDescent="0.2">
      <c r="B121" s="180"/>
      <c r="C121" s="183"/>
      <c r="D121" s="52" t="s">
        <v>48</v>
      </c>
      <c r="E121" s="22"/>
    </row>
    <row r="122" spans="2:5" x14ac:dyDescent="0.2">
      <c r="B122" s="181"/>
      <c r="C122" s="184"/>
      <c r="D122" s="53" t="s">
        <v>49</v>
      </c>
      <c r="E122" s="22"/>
    </row>
    <row r="123" spans="2:5" x14ac:dyDescent="0.2">
      <c r="B123" s="179"/>
      <c r="C123" s="182" t="s">
        <v>214</v>
      </c>
      <c r="D123" s="52" t="s">
        <v>64</v>
      </c>
      <c r="E123" s="22">
        <v>-320000</v>
      </c>
    </row>
    <row r="124" spans="2:5" ht="27" x14ac:dyDescent="0.2">
      <c r="B124" s="180"/>
      <c r="C124" s="183"/>
      <c r="D124" s="18" t="s">
        <v>215</v>
      </c>
      <c r="E124" s="22"/>
    </row>
    <row r="125" spans="2:5" x14ac:dyDescent="0.2">
      <c r="B125" s="180"/>
      <c r="C125" s="183"/>
      <c r="D125" s="52" t="s">
        <v>65</v>
      </c>
      <c r="E125" s="22"/>
    </row>
    <row r="126" spans="2:5" ht="29.25" customHeight="1" x14ac:dyDescent="0.2">
      <c r="B126" s="180"/>
      <c r="C126" s="183"/>
      <c r="D126" s="53" t="s">
        <v>216</v>
      </c>
      <c r="E126" s="22"/>
    </row>
    <row r="127" spans="2:5" x14ac:dyDescent="0.2">
      <c r="B127" s="180"/>
      <c r="C127" s="183"/>
      <c r="D127" s="52" t="s">
        <v>48</v>
      </c>
      <c r="E127" s="22"/>
    </row>
    <row r="128" spans="2:5" x14ac:dyDescent="0.2">
      <c r="B128" s="181"/>
      <c r="C128" s="184"/>
      <c r="D128" s="53" t="s">
        <v>49</v>
      </c>
      <c r="E128" s="22"/>
    </row>
    <row r="129" spans="2:5" x14ac:dyDescent="0.2">
      <c r="B129" s="179"/>
      <c r="C129" s="182" t="s">
        <v>150</v>
      </c>
      <c r="D129" s="52" t="s">
        <v>64</v>
      </c>
      <c r="E129" s="22">
        <v>-80000</v>
      </c>
    </row>
    <row r="130" spans="2:5" ht="27" x14ac:dyDescent="0.2">
      <c r="B130" s="180"/>
      <c r="C130" s="183"/>
      <c r="D130" s="18" t="s">
        <v>217</v>
      </c>
      <c r="E130" s="160"/>
    </row>
    <row r="131" spans="2:5" x14ac:dyDescent="0.2">
      <c r="B131" s="180"/>
      <c r="C131" s="183"/>
      <c r="D131" s="52" t="s">
        <v>65</v>
      </c>
      <c r="E131" s="160"/>
    </row>
    <row r="132" spans="2:5" ht="27" x14ac:dyDescent="0.2">
      <c r="B132" s="180"/>
      <c r="C132" s="183"/>
      <c r="D132" s="53" t="s">
        <v>217</v>
      </c>
      <c r="E132" s="160"/>
    </row>
    <row r="133" spans="2:5" x14ac:dyDescent="0.2">
      <c r="B133" s="181"/>
      <c r="C133" s="184"/>
      <c r="D133" s="52" t="s">
        <v>48</v>
      </c>
      <c r="E133" s="160"/>
    </row>
    <row r="134" spans="2:5" x14ac:dyDescent="0.2">
      <c r="B134" s="153"/>
      <c r="C134" s="154"/>
      <c r="D134" s="53" t="s">
        <v>49</v>
      </c>
      <c r="E134" s="22"/>
    </row>
    <row r="135" spans="2:5" x14ac:dyDescent="0.2">
      <c r="B135" s="182" t="s">
        <v>218</v>
      </c>
      <c r="C135" s="189"/>
      <c r="D135" s="52" t="s">
        <v>61</v>
      </c>
      <c r="E135" s="76">
        <f>+E142</f>
        <v>45000</v>
      </c>
    </row>
    <row r="136" spans="2:5" x14ac:dyDescent="0.2">
      <c r="B136" s="183"/>
      <c r="C136" s="190"/>
      <c r="D136" s="18" t="s">
        <v>219</v>
      </c>
      <c r="E136" s="160"/>
    </row>
    <row r="137" spans="2:5" x14ac:dyDescent="0.2">
      <c r="B137" s="183"/>
      <c r="C137" s="190"/>
      <c r="D137" s="52" t="s">
        <v>62</v>
      </c>
      <c r="E137" s="160"/>
    </row>
    <row r="138" spans="2:5" ht="40.5" x14ac:dyDescent="0.2">
      <c r="B138" s="183"/>
      <c r="C138" s="190"/>
      <c r="D138" s="53" t="s">
        <v>220</v>
      </c>
      <c r="E138" s="160"/>
    </row>
    <row r="139" spans="2:5" x14ac:dyDescent="0.2">
      <c r="B139" s="183"/>
      <c r="C139" s="190"/>
      <c r="D139" s="52" t="s">
        <v>63</v>
      </c>
      <c r="E139" s="160"/>
    </row>
    <row r="140" spans="2:5" ht="27" x14ac:dyDescent="0.2">
      <c r="B140" s="184"/>
      <c r="C140" s="191"/>
      <c r="D140" s="53" t="s">
        <v>221</v>
      </c>
      <c r="E140" s="160"/>
    </row>
    <row r="141" spans="2:5" ht="19.5" customHeight="1" x14ac:dyDescent="0.2">
      <c r="B141" s="185" t="s">
        <v>24</v>
      </c>
      <c r="C141" s="185"/>
      <c r="D141" s="185"/>
      <c r="E141" s="41"/>
    </row>
    <row r="142" spans="2:5" x14ac:dyDescent="0.2">
      <c r="B142" s="179"/>
      <c r="C142" s="182" t="s">
        <v>222</v>
      </c>
      <c r="D142" s="52" t="s">
        <v>64</v>
      </c>
      <c r="E142" s="22">
        <v>45000</v>
      </c>
    </row>
    <row r="143" spans="2:5" x14ac:dyDescent="0.2">
      <c r="B143" s="180"/>
      <c r="C143" s="183"/>
      <c r="D143" s="18" t="s">
        <v>223</v>
      </c>
      <c r="E143" s="22"/>
    </row>
    <row r="144" spans="2:5" x14ac:dyDescent="0.2">
      <c r="B144" s="180"/>
      <c r="C144" s="183"/>
      <c r="D144" s="52" t="s">
        <v>65</v>
      </c>
      <c r="E144" s="22"/>
    </row>
    <row r="145" spans="2:5" ht="27" x14ac:dyDescent="0.2">
      <c r="B145" s="180"/>
      <c r="C145" s="183"/>
      <c r="D145" s="53" t="s">
        <v>224</v>
      </c>
      <c r="E145" s="22"/>
    </row>
    <row r="146" spans="2:5" x14ac:dyDescent="0.2">
      <c r="B146" s="180"/>
      <c r="C146" s="183"/>
      <c r="D146" s="52" t="s">
        <v>48</v>
      </c>
      <c r="E146" s="22"/>
    </row>
    <row r="147" spans="2:5" x14ac:dyDescent="0.2">
      <c r="B147" s="181"/>
      <c r="C147" s="184"/>
      <c r="D147" s="53" t="s">
        <v>49</v>
      </c>
      <c r="E147" s="22"/>
    </row>
    <row r="148" spans="2:5" ht="14.25" customHeight="1" x14ac:dyDescent="0.2">
      <c r="B148" s="155"/>
      <c r="C148" s="155"/>
      <c r="D148" s="157" t="s">
        <v>179</v>
      </c>
      <c r="E148" s="57">
        <f>+E149</f>
        <v>319000</v>
      </c>
    </row>
    <row r="149" spans="2:5" x14ac:dyDescent="0.2">
      <c r="B149" s="185">
        <v>1139</v>
      </c>
      <c r="C149" s="185"/>
      <c r="D149" s="12" t="s">
        <v>180</v>
      </c>
      <c r="E149" s="56">
        <f t="shared" ref="E149" si="0">+E156</f>
        <v>319000</v>
      </c>
    </row>
    <row r="150" spans="2:5" x14ac:dyDescent="0.2">
      <c r="B150" s="185"/>
      <c r="C150" s="185"/>
      <c r="D150" s="157" t="s">
        <v>181</v>
      </c>
      <c r="E150" s="160"/>
    </row>
    <row r="151" spans="2:5" x14ac:dyDescent="0.2">
      <c r="B151" s="185"/>
      <c r="C151" s="185"/>
      <c r="D151" s="12" t="s">
        <v>182</v>
      </c>
      <c r="E151" s="160"/>
    </row>
    <row r="152" spans="2:5" ht="27" x14ac:dyDescent="0.2">
      <c r="B152" s="185"/>
      <c r="C152" s="185"/>
      <c r="D152" s="12" t="s">
        <v>183</v>
      </c>
      <c r="E152" s="160"/>
    </row>
    <row r="153" spans="2:5" x14ac:dyDescent="0.2">
      <c r="B153" s="185"/>
      <c r="C153" s="185"/>
      <c r="D153" s="158" t="s">
        <v>184</v>
      </c>
      <c r="E153" s="160"/>
    </row>
    <row r="154" spans="2:5" x14ac:dyDescent="0.2">
      <c r="B154" s="185"/>
      <c r="C154" s="185"/>
      <c r="D154" s="12" t="s">
        <v>185</v>
      </c>
      <c r="E154" s="160"/>
    </row>
    <row r="155" spans="2:5" x14ac:dyDescent="0.2">
      <c r="B155" s="185" t="s">
        <v>24</v>
      </c>
      <c r="C155" s="185"/>
      <c r="D155" s="185"/>
      <c r="E155" s="160"/>
    </row>
    <row r="156" spans="2:5" x14ac:dyDescent="0.2">
      <c r="B156" s="176"/>
      <c r="C156" s="176">
        <v>11001</v>
      </c>
      <c r="D156" s="12" t="s">
        <v>186</v>
      </c>
      <c r="E156" s="11">
        <f>+'1'!D15</f>
        <v>319000</v>
      </c>
    </row>
    <row r="157" spans="2:5" x14ac:dyDescent="0.2">
      <c r="B157" s="177"/>
      <c r="C157" s="177"/>
      <c r="D157" s="157" t="s">
        <v>181</v>
      </c>
      <c r="E157" s="160"/>
    </row>
    <row r="158" spans="2:5" x14ac:dyDescent="0.2">
      <c r="B158" s="177"/>
      <c r="C158" s="177"/>
      <c r="D158" s="12" t="s">
        <v>187</v>
      </c>
      <c r="E158" s="160"/>
    </row>
    <row r="159" spans="2:5" ht="40.5" x14ac:dyDescent="0.2">
      <c r="B159" s="177"/>
      <c r="C159" s="177"/>
      <c r="D159" s="12" t="s">
        <v>188</v>
      </c>
      <c r="E159" s="160"/>
    </row>
    <row r="160" spans="2:5" x14ac:dyDescent="0.2">
      <c r="B160" s="177"/>
      <c r="C160" s="177"/>
      <c r="D160" s="12" t="s">
        <v>48</v>
      </c>
      <c r="E160" s="160"/>
    </row>
    <row r="161" spans="2:5" x14ac:dyDescent="0.2">
      <c r="B161" s="178"/>
      <c r="C161" s="178"/>
      <c r="D161" s="12" t="s">
        <v>49</v>
      </c>
      <c r="E161" s="160"/>
    </row>
  </sheetData>
  <mergeCells count="62">
    <mergeCell ref="B1:E1"/>
    <mergeCell ref="B2:E2"/>
    <mergeCell ref="B3:E3"/>
    <mergeCell ref="B5:D5"/>
    <mergeCell ref="C60:C65"/>
    <mergeCell ref="B60:B65"/>
    <mergeCell ref="B41:D41"/>
    <mergeCell ref="B6:C6"/>
    <mergeCell ref="D6:D7"/>
    <mergeCell ref="B35:B40"/>
    <mergeCell ref="C35:C40"/>
    <mergeCell ref="C23:C28"/>
    <mergeCell ref="B23:B28"/>
    <mergeCell ref="B16:D16"/>
    <mergeCell ref="B10:B15"/>
    <mergeCell ref="B54:B59"/>
    <mergeCell ref="C123:C128"/>
    <mergeCell ref="C129:C133"/>
    <mergeCell ref="B123:B128"/>
    <mergeCell ref="B129:B133"/>
    <mergeCell ref="B29:B34"/>
    <mergeCell ref="C29:C34"/>
    <mergeCell ref="B48:B53"/>
    <mergeCell ref="C48:C53"/>
    <mergeCell ref="B66:B71"/>
    <mergeCell ref="C66:C71"/>
    <mergeCell ref="B79:B84"/>
    <mergeCell ref="C79:C84"/>
    <mergeCell ref="B92:B97"/>
    <mergeCell ref="C92:C97"/>
    <mergeCell ref="B4:E4"/>
    <mergeCell ref="C54:C59"/>
    <mergeCell ref="B117:B122"/>
    <mergeCell ref="C117:C122"/>
    <mergeCell ref="B104:B109"/>
    <mergeCell ref="C104:C109"/>
    <mergeCell ref="C10:C15"/>
    <mergeCell ref="B110:B115"/>
    <mergeCell ref="C110:C115"/>
    <mergeCell ref="B116:D116"/>
    <mergeCell ref="B98:B103"/>
    <mergeCell ref="C98:C103"/>
    <mergeCell ref="C73:C78"/>
    <mergeCell ref="B85:D85"/>
    <mergeCell ref="B86:B91"/>
    <mergeCell ref="C86:C91"/>
    <mergeCell ref="B156:B161"/>
    <mergeCell ref="C156:C161"/>
    <mergeCell ref="B17:B22"/>
    <mergeCell ref="C17:C22"/>
    <mergeCell ref="B149:B154"/>
    <mergeCell ref="C149:C154"/>
    <mergeCell ref="B155:D155"/>
    <mergeCell ref="B42:B47"/>
    <mergeCell ref="C42:C47"/>
    <mergeCell ref="B141:D141"/>
    <mergeCell ref="B135:B140"/>
    <mergeCell ref="C135:C140"/>
    <mergeCell ref="B142:B147"/>
    <mergeCell ref="C142:C147"/>
    <mergeCell ref="B72:D72"/>
    <mergeCell ref="B73:B78"/>
  </mergeCells>
  <pageMargins left="0.17" right="0.17" top="0.31" bottom="0.17" header="0.3" footer="0.17"/>
  <pageSetup scale="9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N226"/>
  <sheetViews>
    <sheetView zoomScaleNormal="100" workbookViewId="0">
      <selection activeCell="H164" sqref="H164"/>
    </sheetView>
  </sheetViews>
  <sheetFormatPr defaultColWidth="9.140625" defaultRowHeight="13.5" x14ac:dyDescent="0.2"/>
  <cols>
    <col min="1" max="1" width="2.85546875" style="85" customWidth="1"/>
    <col min="2" max="2" width="9" style="117" customWidth="1"/>
    <col min="3" max="3" width="8.7109375" style="117" customWidth="1"/>
    <col min="4" max="4" width="8.28515625" style="117" customWidth="1"/>
    <col min="5" max="5" width="9.85546875" style="117" customWidth="1"/>
    <col min="6" max="6" width="12.28515625" style="117" customWidth="1"/>
    <col min="7" max="7" width="71" style="85" customWidth="1"/>
    <col min="8" max="8" width="38.28515625" style="85" customWidth="1"/>
    <col min="9" max="9" width="9.140625" style="85"/>
    <col min="10" max="10" width="9.42578125" style="85" customWidth="1"/>
    <col min="11" max="16384" width="9.140625" style="85"/>
  </cols>
  <sheetData>
    <row r="1" spans="2:248" ht="13.5" customHeight="1" x14ac:dyDescent="0.2">
      <c r="B1" s="240" t="s">
        <v>39</v>
      </c>
      <c r="C1" s="241"/>
      <c r="D1" s="241"/>
      <c r="E1" s="241"/>
      <c r="F1" s="241"/>
      <c r="G1" s="241"/>
      <c r="H1" s="242"/>
      <c r="I1" s="83"/>
      <c r="J1" s="83"/>
      <c r="K1" s="83"/>
      <c r="L1" s="83"/>
      <c r="M1" s="83"/>
      <c r="N1" s="83"/>
      <c r="O1" s="83"/>
      <c r="P1" s="84"/>
      <c r="Q1" s="83"/>
      <c r="R1" s="83"/>
      <c r="S1" s="83"/>
      <c r="T1" s="83"/>
      <c r="U1" s="83"/>
      <c r="V1" s="83"/>
      <c r="W1" s="83"/>
      <c r="X1" s="84"/>
      <c r="Y1" s="83"/>
      <c r="Z1" s="83"/>
      <c r="AA1" s="83"/>
      <c r="AB1" s="83"/>
      <c r="AC1" s="83"/>
      <c r="AD1" s="83"/>
      <c r="AE1" s="83"/>
      <c r="AF1" s="84"/>
      <c r="AG1" s="83"/>
      <c r="AH1" s="83"/>
      <c r="AI1" s="83"/>
      <c r="AJ1" s="83"/>
      <c r="AK1" s="83"/>
      <c r="AL1" s="83"/>
      <c r="AM1" s="83"/>
      <c r="AN1" s="84"/>
      <c r="AO1" s="83"/>
      <c r="AP1" s="83"/>
      <c r="AQ1" s="83"/>
      <c r="AR1" s="83"/>
      <c r="AS1" s="83"/>
      <c r="AT1" s="83"/>
      <c r="AU1" s="83"/>
      <c r="AV1" s="84"/>
      <c r="AW1" s="83"/>
      <c r="AX1" s="83"/>
      <c r="AY1" s="83"/>
      <c r="AZ1" s="83"/>
      <c r="BA1" s="83"/>
      <c r="BB1" s="83"/>
      <c r="BC1" s="83"/>
      <c r="BD1" s="84"/>
      <c r="BE1" s="83"/>
      <c r="BF1" s="83"/>
      <c r="BG1" s="83"/>
      <c r="BH1" s="83"/>
      <c r="BI1" s="83"/>
      <c r="BJ1" s="83"/>
      <c r="BK1" s="83"/>
      <c r="BL1" s="84"/>
      <c r="BM1" s="83"/>
      <c r="BN1" s="83"/>
      <c r="BO1" s="83"/>
      <c r="BP1" s="83"/>
      <c r="BQ1" s="83"/>
      <c r="BR1" s="83"/>
      <c r="BS1" s="83"/>
      <c r="BT1" s="84"/>
      <c r="BU1" s="83"/>
      <c r="BV1" s="83"/>
      <c r="BW1" s="83"/>
      <c r="BX1" s="83"/>
      <c r="BY1" s="83"/>
      <c r="BZ1" s="83"/>
      <c r="CA1" s="83"/>
      <c r="CB1" s="84"/>
      <c r="CC1" s="83"/>
      <c r="CD1" s="83"/>
      <c r="CE1" s="83"/>
      <c r="CF1" s="83"/>
      <c r="CG1" s="83"/>
      <c r="CH1" s="83"/>
      <c r="CI1" s="83"/>
      <c r="CJ1" s="84"/>
      <c r="CK1" s="83"/>
      <c r="CL1" s="83"/>
      <c r="CM1" s="83"/>
      <c r="CN1" s="83"/>
      <c r="CO1" s="83"/>
      <c r="CP1" s="83"/>
      <c r="CQ1" s="83"/>
      <c r="CR1" s="84"/>
      <c r="CS1" s="83"/>
      <c r="CT1" s="83"/>
      <c r="CU1" s="83"/>
      <c r="CV1" s="83"/>
      <c r="CW1" s="83"/>
      <c r="CX1" s="83"/>
      <c r="CY1" s="83"/>
      <c r="CZ1" s="84"/>
      <c r="DA1" s="83"/>
      <c r="DB1" s="83"/>
      <c r="DC1" s="83"/>
      <c r="DD1" s="83"/>
      <c r="DE1" s="83"/>
      <c r="DF1" s="83"/>
      <c r="DG1" s="83"/>
      <c r="DH1" s="84"/>
      <c r="DI1" s="83"/>
      <c r="DJ1" s="83"/>
      <c r="DK1" s="83"/>
      <c r="DL1" s="83"/>
      <c r="DM1" s="83"/>
      <c r="DN1" s="83"/>
      <c r="DO1" s="83"/>
      <c r="DP1" s="84"/>
      <c r="DQ1" s="83"/>
      <c r="DR1" s="83"/>
      <c r="DS1" s="83"/>
      <c r="DT1" s="83"/>
      <c r="DU1" s="83"/>
      <c r="DV1" s="83"/>
      <c r="DW1" s="83"/>
      <c r="DX1" s="84"/>
      <c r="DY1" s="83"/>
      <c r="DZ1" s="83"/>
      <c r="EA1" s="83"/>
      <c r="EB1" s="83"/>
      <c r="EC1" s="83"/>
      <c r="ED1" s="83"/>
      <c r="EE1" s="83"/>
      <c r="EF1" s="84"/>
      <c r="EG1" s="83"/>
      <c r="EH1" s="83"/>
      <c r="EI1" s="83"/>
      <c r="EJ1" s="83"/>
      <c r="EK1" s="83"/>
      <c r="EL1" s="83"/>
      <c r="EM1" s="83"/>
      <c r="EN1" s="84"/>
      <c r="EO1" s="83"/>
      <c r="EP1" s="83"/>
      <c r="EQ1" s="83"/>
      <c r="ER1" s="83"/>
      <c r="ES1" s="83"/>
      <c r="ET1" s="83"/>
      <c r="EU1" s="83"/>
      <c r="EV1" s="84"/>
      <c r="EW1" s="83"/>
      <c r="EX1" s="83"/>
      <c r="EY1" s="83"/>
      <c r="EZ1" s="83"/>
      <c r="FA1" s="83"/>
      <c r="FB1" s="83"/>
      <c r="FC1" s="83"/>
      <c r="FD1" s="84"/>
      <c r="FE1" s="83"/>
      <c r="FF1" s="83"/>
      <c r="FG1" s="83"/>
      <c r="FH1" s="83"/>
      <c r="FI1" s="83"/>
      <c r="FJ1" s="83"/>
      <c r="FK1" s="83"/>
      <c r="FL1" s="84"/>
      <c r="FM1" s="83"/>
      <c r="FN1" s="83"/>
      <c r="FO1" s="83"/>
      <c r="FP1" s="83"/>
      <c r="FQ1" s="83"/>
      <c r="FR1" s="83"/>
      <c r="FS1" s="83"/>
      <c r="FT1" s="84"/>
      <c r="FU1" s="83"/>
      <c r="FV1" s="83"/>
      <c r="FW1" s="83"/>
      <c r="FX1" s="83"/>
      <c r="FY1" s="83"/>
      <c r="FZ1" s="83"/>
      <c r="GA1" s="83"/>
      <c r="GB1" s="84"/>
      <c r="GC1" s="83"/>
      <c r="GD1" s="83"/>
      <c r="GE1" s="83"/>
      <c r="GF1" s="83"/>
      <c r="GG1" s="83"/>
      <c r="GH1" s="83"/>
      <c r="GI1" s="83"/>
      <c r="GJ1" s="84"/>
      <c r="GK1" s="83"/>
      <c r="GL1" s="83"/>
      <c r="GM1" s="83"/>
      <c r="GN1" s="83"/>
      <c r="GO1" s="83"/>
      <c r="GP1" s="83"/>
      <c r="GQ1" s="83"/>
      <c r="GR1" s="84"/>
      <c r="GS1" s="83"/>
      <c r="GT1" s="83"/>
      <c r="GU1" s="83"/>
      <c r="GV1" s="83"/>
      <c r="GW1" s="83"/>
      <c r="GX1" s="83"/>
      <c r="GY1" s="83"/>
      <c r="GZ1" s="84"/>
      <c r="HA1" s="83"/>
      <c r="HB1" s="83"/>
      <c r="HC1" s="83"/>
      <c r="HD1" s="83"/>
      <c r="HE1" s="83"/>
      <c r="HF1" s="83"/>
      <c r="HG1" s="83"/>
      <c r="HH1" s="84"/>
      <c r="HI1" s="83"/>
      <c r="HJ1" s="83"/>
      <c r="HK1" s="83"/>
      <c r="HL1" s="83"/>
      <c r="HM1" s="83"/>
      <c r="HN1" s="83"/>
      <c r="HO1" s="83"/>
      <c r="HP1" s="84"/>
      <c r="HQ1" s="83"/>
      <c r="HR1" s="83"/>
      <c r="HS1" s="83"/>
      <c r="HT1" s="83"/>
      <c r="HU1" s="83"/>
      <c r="HV1" s="83"/>
      <c r="HW1" s="83"/>
      <c r="HX1" s="84"/>
      <c r="HY1" s="83"/>
      <c r="HZ1" s="83"/>
      <c r="IA1" s="83"/>
      <c r="IB1" s="83"/>
      <c r="IC1" s="83"/>
      <c r="ID1" s="83"/>
      <c r="IE1" s="83"/>
      <c r="IF1" s="84"/>
      <c r="IG1" s="83"/>
      <c r="IH1" s="83"/>
      <c r="II1" s="83"/>
      <c r="IJ1" s="83"/>
      <c r="IK1" s="83"/>
      <c r="IL1" s="83"/>
      <c r="IM1" s="83"/>
      <c r="IN1" s="84"/>
    </row>
    <row r="2" spans="2:248" ht="13.5" customHeight="1" x14ac:dyDescent="0.2">
      <c r="B2" s="243" t="s">
        <v>166</v>
      </c>
      <c r="C2" s="244"/>
      <c r="D2" s="244"/>
      <c r="E2" s="244"/>
      <c r="F2" s="244"/>
      <c r="G2" s="244"/>
      <c r="H2" s="245"/>
      <c r="I2" s="83"/>
      <c r="J2" s="83"/>
      <c r="K2" s="83"/>
      <c r="L2" s="83"/>
      <c r="M2" s="83"/>
      <c r="N2" s="83"/>
      <c r="O2" s="83"/>
      <c r="P2" s="84"/>
      <c r="Q2" s="83"/>
      <c r="R2" s="83"/>
      <c r="S2" s="83"/>
      <c r="T2" s="83"/>
      <c r="U2" s="83"/>
      <c r="V2" s="83"/>
      <c r="W2" s="83"/>
      <c r="X2" s="84"/>
      <c r="Y2" s="83"/>
      <c r="Z2" s="83"/>
      <c r="AA2" s="83"/>
      <c r="AB2" s="83"/>
      <c r="AC2" s="83"/>
      <c r="AD2" s="83"/>
      <c r="AE2" s="83"/>
      <c r="AF2" s="84"/>
      <c r="AG2" s="83"/>
      <c r="AH2" s="83"/>
      <c r="AI2" s="83"/>
      <c r="AJ2" s="83"/>
      <c r="AK2" s="83"/>
      <c r="AL2" s="83"/>
      <c r="AM2" s="83"/>
      <c r="AN2" s="84"/>
      <c r="AO2" s="83"/>
      <c r="AP2" s="83"/>
      <c r="AQ2" s="83"/>
      <c r="AR2" s="83"/>
      <c r="AS2" s="83"/>
      <c r="AT2" s="83"/>
      <c r="AU2" s="83"/>
      <c r="AV2" s="84"/>
      <c r="AW2" s="83"/>
      <c r="AX2" s="83"/>
      <c r="AY2" s="83"/>
      <c r="AZ2" s="83"/>
      <c r="BA2" s="83"/>
      <c r="BB2" s="83"/>
      <c r="BC2" s="83"/>
      <c r="BD2" s="84"/>
      <c r="BE2" s="83"/>
      <c r="BF2" s="83"/>
      <c r="BG2" s="83"/>
      <c r="BH2" s="83"/>
      <c r="BI2" s="83"/>
      <c r="BJ2" s="83"/>
      <c r="BK2" s="83"/>
      <c r="BL2" s="84"/>
      <c r="BM2" s="83"/>
      <c r="BN2" s="83"/>
      <c r="BO2" s="83"/>
      <c r="BP2" s="83"/>
      <c r="BQ2" s="83"/>
      <c r="BR2" s="83"/>
      <c r="BS2" s="83"/>
      <c r="BT2" s="84"/>
      <c r="BU2" s="83"/>
      <c r="BV2" s="83"/>
      <c r="BW2" s="83"/>
      <c r="BX2" s="83"/>
      <c r="BY2" s="83"/>
      <c r="BZ2" s="83"/>
      <c r="CA2" s="83"/>
      <c r="CB2" s="84"/>
      <c r="CC2" s="83"/>
      <c r="CD2" s="83"/>
      <c r="CE2" s="83"/>
      <c r="CF2" s="83"/>
      <c r="CG2" s="83"/>
      <c r="CH2" s="83"/>
      <c r="CI2" s="83"/>
      <c r="CJ2" s="84"/>
      <c r="CK2" s="83"/>
      <c r="CL2" s="83"/>
      <c r="CM2" s="83"/>
      <c r="CN2" s="83"/>
      <c r="CO2" s="83"/>
      <c r="CP2" s="83"/>
      <c r="CQ2" s="83"/>
      <c r="CR2" s="84"/>
      <c r="CS2" s="83"/>
      <c r="CT2" s="83"/>
      <c r="CU2" s="83"/>
      <c r="CV2" s="83"/>
      <c r="CW2" s="83"/>
      <c r="CX2" s="83"/>
      <c r="CY2" s="83"/>
      <c r="CZ2" s="84"/>
      <c r="DA2" s="83"/>
      <c r="DB2" s="83"/>
      <c r="DC2" s="83"/>
      <c r="DD2" s="83"/>
      <c r="DE2" s="83"/>
      <c r="DF2" s="83"/>
      <c r="DG2" s="83"/>
      <c r="DH2" s="84"/>
      <c r="DI2" s="83"/>
      <c r="DJ2" s="83"/>
      <c r="DK2" s="83"/>
      <c r="DL2" s="83"/>
      <c r="DM2" s="83"/>
      <c r="DN2" s="83"/>
      <c r="DO2" s="83"/>
      <c r="DP2" s="84"/>
      <c r="DQ2" s="83"/>
      <c r="DR2" s="83"/>
      <c r="DS2" s="83"/>
      <c r="DT2" s="83"/>
      <c r="DU2" s="83"/>
      <c r="DV2" s="83"/>
      <c r="DW2" s="83"/>
      <c r="DX2" s="84"/>
      <c r="DY2" s="83"/>
      <c r="DZ2" s="83"/>
      <c r="EA2" s="83"/>
      <c r="EB2" s="83"/>
      <c r="EC2" s="83"/>
      <c r="ED2" s="83"/>
      <c r="EE2" s="83"/>
      <c r="EF2" s="84"/>
      <c r="EG2" s="83"/>
      <c r="EH2" s="83"/>
      <c r="EI2" s="83"/>
      <c r="EJ2" s="83"/>
      <c r="EK2" s="83"/>
      <c r="EL2" s="83"/>
      <c r="EM2" s="83"/>
      <c r="EN2" s="84"/>
      <c r="EO2" s="83"/>
      <c r="EP2" s="83"/>
      <c r="EQ2" s="83"/>
      <c r="ER2" s="83"/>
      <c r="ES2" s="83"/>
      <c r="ET2" s="83"/>
      <c r="EU2" s="83"/>
      <c r="EV2" s="84"/>
      <c r="EW2" s="83"/>
      <c r="EX2" s="83"/>
      <c r="EY2" s="83"/>
      <c r="EZ2" s="83"/>
      <c r="FA2" s="83"/>
      <c r="FB2" s="83"/>
      <c r="FC2" s="83"/>
      <c r="FD2" s="84"/>
      <c r="FE2" s="83"/>
      <c r="FF2" s="83"/>
      <c r="FG2" s="83"/>
      <c r="FH2" s="83"/>
      <c r="FI2" s="83"/>
      <c r="FJ2" s="83"/>
      <c r="FK2" s="83"/>
      <c r="FL2" s="84"/>
      <c r="FM2" s="83"/>
      <c r="FN2" s="83"/>
      <c r="FO2" s="83"/>
      <c r="FP2" s="83"/>
      <c r="FQ2" s="83"/>
      <c r="FR2" s="83"/>
      <c r="FS2" s="83"/>
      <c r="FT2" s="84"/>
      <c r="FU2" s="83"/>
      <c r="FV2" s="83"/>
      <c r="FW2" s="83"/>
      <c r="FX2" s="83"/>
      <c r="FY2" s="83"/>
      <c r="FZ2" s="83"/>
      <c r="GA2" s="83"/>
      <c r="GB2" s="84"/>
      <c r="GC2" s="83"/>
      <c r="GD2" s="83"/>
      <c r="GE2" s="83"/>
      <c r="GF2" s="83"/>
      <c r="GG2" s="83"/>
      <c r="GH2" s="83"/>
      <c r="GI2" s="83"/>
      <c r="GJ2" s="84"/>
      <c r="GK2" s="83"/>
      <c r="GL2" s="83"/>
      <c r="GM2" s="83"/>
      <c r="GN2" s="83"/>
      <c r="GO2" s="83"/>
      <c r="GP2" s="83"/>
      <c r="GQ2" s="83"/>
      <c r="GR2" s="84"/>
      <c r="GS2" s="83"/>
      <c r="GT2" s="83"/>
      <c r="GU2" s="83"/>
      <c r="GV2" s="83"/>
      <c r="GW2" s="83"/>
      <c r="GX2" s="83"/>
      <c r="GY2" s="83"/>
      <c r="GZ2" s="84"/>
      <c r="HA2" s="83"/>
      <c r="HB2" s="83"/>
      <c r="HC2" s="83"/>
      <c r="HD2" s="83"/>
      <c r="HE2" s="83"/>
      <c r="HF2" s="83"/>
      <c r="HG2" s="83"/>
      <c r="HH2" s="84"/>
      <c r="HI2" s="83"/>
      <c r="HJ2" s="83"/>
      <c r="HK2" s="83"/>
      <c r="HL2" s="83"/>
      <c r="HM2" s="83"/>
      <c r="HN2" s="83"/>
      <c r="HO2" s="83"/>
      <c r="HP2" s="84"/>
      <c r="HQ2" s="83"/>
      <c r="HR2" s="83"/>
      <c r="HS2" s="83"/>
      <c r="HT2" s="83"/>
      <c r="HU2" s="83"/>
      <c r="HV2" s="83"/>
      <c r="HW2" s="83"/>
      <c r="HX2" s="84"/>
      <c r="HY2" s="83"/>
      <c r="HZ2" s="83"/>
      <c r="IA2" s="83"/>
      <c r="IB2" s="83"/>
      <c r="IC2" s="83"/>
      <c r="ID2" s="83"/>
      <c r="IE2" s="83"/>
      <c r="IF2" s="84"/>
      <c r="IG2" s="83"/>
      <c r="IH2" s="83"/>
      <c r="II2" s="83"/>
      <c r="IJ2" s="83"/>
      <c r="IK2" s="83"/>
      <c r="IL2" s="83"/>
      <c r="IM2" s="83"/>
      <c r="IN2" s="84"/>
    </row>
    <row r="3" spans="2:248" ht="15.75" customHeight="1" x14ac:dyDescent="0.2">
      <c r="B3" s="243" t="s">
        <v>15</v>
      </c>
      <c r="C3" s="244"/>
      <c r="D3" s="244"/>
      <c r="E3" s="244"/>
      <c r="F3" s="244"/>
      <c r="G3" s="244"/>
      <c r="H3" s="245"/>
      <c r="I3" s="83"/>
      <c r="J3" s="83"/>
      <c r="K3" s="83"/>
      <c r="L3" s="83"/>
      <c r="M3" s="83"/>
      <c r="N3" s="83"/>
      <c r="O3" s="83"/>
      <c r="P3" s="84"/>
      <c r="Q3" s="83"/>
      <c r="R3" s="83"/>
      <c r="S3" s="83"/>
      <c r="T3" s="83"/>
      <c r="U3" s="83"/>
      <c r="V3" s="83"/>
      <c r="W3" s="83"/>
      <c r="X3" s="84"/>
      <c r="Y3" s="83"/>
      <c r="Z3" s="83"/>
      <c r="AA3" s="83"/>
      <c r="AB3" s="83"/>
      <c r="AC3" s="83"/>
      <c r="AD3" s="83"/>
      <c r="AE3" s="83"/>
      <c r="AF3" s="84"/>
      <c r="AG3" s="83"/>
      <c r="AH3" s="83"/>
      <c r="AI3" s="83"/>
      <c r="AJ3" s="83"/>
      <c r="AK3" s="83"/>
      <c r="AL3" s="83"/>
      <c r="AM3" s="83"/>
      <c r="AN3" s="84"/>
      <c r="AO3" s="83"/>
      <c r="AP3" s="83"/>
      <c r="AQ3" s="83"/>
      <c r="AR3" s="83"/>
      <c r="AS3" s="83"/>
      <c r="AT3" s="83"/>
      <c r="AU3" s="83"/>
      <c r="AV3" s="84"/>
      <c r="AW3" s="83"/>
      <c r="AX3" s="83"/>
      <c r="AY3" s="83"/>
      <c r="AZ3" s="83"/>
      <c r="BA3" s="83"/>
      <c r="BB3" s="83"/>
      <c r="BC3" s="83"/>
      <c r="BD3" s="84"/>
      <c r="BE3" s="83"/>
      <c r="BF3" s="83"/>
      <c r="BG3" s="83"/>
      <c r="BH3" s="83"/>
      <c r="BI3" s="83"/>
      <c r="BJ3" s="83"/>
      <c r="BK3" s="83"/>
      <c r="BL3" s="84"/>
      <c r="BM3" s="83"/>
      <c r="BN3" s="83"/>
      <c r="BO3" s="83"/>
      <c r="BP3" s="83"/>
      <c r="BQ3" s="83"/>
      <c r="BR3" s="83"/>
      <c r="BS3" s="83"/>
      <c r="BT3" s="84"/>
      <c r="BU3" s="83"/>
      <c r="BV3" s="83"/>
      <c r="BW3" s="83"/>
      <c r="BX3" s="83"/>
      <c r="BY3" s="83"/>
      <c r="BZ3" s="83"/>
      <c r="CA3" s="83"/>
      <c r="CB3" s="84"/>
      <c r="CC3" s="83"/>
      <c r="CD3" s="83"/>
      <c r="CE3" s="83"/>
      <c r="CF3" s="83"/>
      <c r="CG3" s="83"/>
      <c r="CH3" s="83"/>
      <c r="CI3" s="83"/>
      <c r="CJ3" s="84"/>
      <c r="CK3" s="83"/>
      <c r="CL3" s="83"/>
      <c r="CM3" s="83"/>
      <c r="CN3" s="83"/>
      <c r="CO3" s="83"/>
      <c r="CP3" s="83"/>
      <c r="CQ3" s="83"/>
      <c r="CR3" s="84"/>
      <c r="CS3" s="83"/>
      <c r="CT3" s="83"/>
      <c r="CU3" s="83"/>
      <c r="CV3" s="83"/>
      <c r="CW3" s="83"/>
      <c r="CX3" s="83"/>
      <c r="CY3" s="83"/>
      <c r="CZ3" s="84"/>
      <c r="DA3" s="83"/>
      <c r="DB3" s="83"/>
      <c r="DC3" s="83"/>
      <c r="DD3" s="83"/>
      <c r="DE3" s="83"/>
      <c r="DF3" s="83"/>
      <c r="DG3" s="83"/>
      <c r="DH3" s="84"/>
      <c r="DI3" s="83"/>
      <c r="DJ3" s="83"/>
      <c r="DK3" s="83"/>
      <c r="DL3" s="83"/>
      <c r="DM3" s="83"/>
      <c r="DN3" s="83"/>
      <c r="DO3" s="83"/>
      <c r="DP3" s="84"/>
      <c r="DQ3" s="83"/>
      <c r="DR3" s="83"/>
      <c r="DS3" s="83"/>
      <c r="DT3" s="83"/>
      <c r="DU3" s="83"/>
      <c r="DV3" s="83"/>
      <c r="DW3" s="83"/>
      <c r="DX3" s="84"/>
      <c r="DY3" s="83"/>
      <c r="DZ3" s="83"/>
      <c r="EA3" s="83"/>
      <c r="EB3" s="83"/>
      <c r="EC3" s="83"/>
      <c r="ED3" s="83"/>
      <c r="EE3" s="83"/>
      <c r="EF3" s="84"/>
      <c r="EG3" s="83"/>
      <c r="EH3" s="83"/>
      <c r="EI3" s="83"/>
      <c r="EJ3" s="83"/>
      <c r="EK3" s="83"/>
      <c r="EL3" s="83"/>
      <c r="EM3" s="83"/>
      <c r="EN3" s="84"/>
      <c r="EO3" s="83"/>
      <c r="EP3" s="83"/>
      <c r="EQ3" s="83"/>
      <c r="ER3" s="83"/>
      <c r="ES3" s="83"/>
      <c r="ET3" s="83"/>
      <c r="EU3" s="83"/>
      <c r="EV3" s="84"/>
      <c r="EW3" s="83"/>
      <c r="EX3" s="83"/>
      <c r="EY3" s="83"/>
      <c r="EZ3" s="83"/>
      <c r="FA3" s="83"/>
      <c r="FB3" s="83"/>
      <c r="FC3" s="83"/>
      <c r="FD3" s="84"/>
      <c r="FE3" s="83"/>
      <c r="FF3" s="83"/>
      <c r="FG3" s="83"/>
      <c r="FH3" s="83"/>
      <c r="FI3" s="83"/>
      <c r="FJ3" s="83"/>
      <c r="FK3" s="83"/>
      <c r="FL3" s="84"/>
      <c r="FM3" s="83"/>
      <c r="FN3" s="83"/>
      <c r="FO3" s="83"/>
      <c r="FP3" s="83"/>
      <c r="FQ3" s="83"/>
      <c r="FR3" s="83"/>
      <c r="FS3" s="83"/>
      <c r="FT3" s="84"/>
      <c r="FU3" s="83"/>
      <c r="FV3" s="83"/>
      <c r="FW3" s="83"/>
      <c r="FX3" s="83"/>
      <c r="FY3" s="83"/>
      <c r="FZ3" s="83"/>
      <c r="GA3" s="83"/>
      <c r="GB3" s="84"/>
      <c r="GC3" s="83"/>
      <c r="GD3" s="83"/>
      <c r="GE3" s="83"/>
      <c r="GF3" s="83"/>
      <c r="GG3" s="83"/>
      <c r="GH3" s="83"/>
      <c r="GI3" s="83"/>
      <c r="GJ3" s="84"/>
      <c r="GK3" s="83"/>
      <c r="GL3" s="83"/>
      <c r="GM3" s="83"/>
      <c r="GN3" s="83"/>
      <c r="GO3" s="83"/>
      <c r="GP3" s="83"/>
      <c r="GQ3" s="83"/>
      <c r="GR3" s="84"/>
      <c r="GS3" s="83"/>
      <c r="GT3" s="83"/>
      <c r="GU3" s="83"/>
      <c r="GV3" s="83"/>
      <c r="GW3" s="83"/>
      <c r="GX3" s="83"/>
      <c r="GY3" s="83"/>
      <c r="GZ3" s="84"/>
      <c r="HA3" s="83"/>
      <c r="HB3" s="83"/>
      <c r="HC3" s="83"/>
      <c r="HD3" s="83"/>
      <c r="HE3" s="83"/>
      <c r="HF3" s="83"/>
      <c r="HG3" s="83"/>
      <c r="HH3" s="84"/>
      <c r="HI3" s="83"/>
      <c r="HJ3" s="83"/>
      <c r="HK3" s="83"/>
      <c r="HL3" s="83"/>
      <c r="HM3" s="83"/>
      <c r="HN3" s="83"/>
      <c r="HO3" s="83"/>
      <c r="HP3" s="84"/>
      <c r="HQ3" s="83"/>
      <c r="HR3" s="83"/>
      <c r="HS3" s="83"/>
      <c r="HT3" s="83"/>
      <c r="HU3" s="83"/>
      <c r="HV3" s="83"/>
      <c r="HW3" s="83"/>
      <c r="HX3" s="84"/>
      <c r="HY3" s="83"/>
      <c r="HZ3" s="83"/>
      <c r="IA3" s="83"/>
      <c r="IB3" s="83"/>
      <c r="IC3" s="83"/>
      <c r="ID3" s="83"/>
      <c r="IE3" s="83"/>
      <c r="IF3" s="84"/>
      <c r="IG3" s="83"/>
      <c r="IH3" s="83"/>
      <c r="II3" s="83"/>
      <c r="IJ3" s="83"/>
      <c r="IK3" s="83"/>
      <c r="IL3" s="83"/>
      <c r="IM3" s="83"/>
      <c r="IN3" s="84"/>
    </row>
    <row r="4" spans="2:248" ht="36.75" customHeight="1" x14ac:dyDescent="0.2">
      <c r="B4" s="246" t="s">
        <v>167</v>
      </c>
      <c r="C4" s="247"/>
      <c r="D4" s="247"/>
      <c r="E4" s="247"/>
      <c r="F4" s="247"/>
      <c r="G4" s="247"/>
      <c r="H4" s="248"/>
      <c r="I4" s="83"/>
      <c r="J4" s="83"/>
      <c r="K4" s="83"/>
      <c r="L4" s="83"/>
      <c r="M4" s="83"/>
      <c r="N4" s="83"/>
      <c r="O4" s="83"/>
      <c r="P4" s="84"/>
      <c r="Q4" s="83"/>
      <c r="R4" s="83"/>
      <c r="S4" s="83"/>
      <c r="T4" s="83"/>
      <c r="U4" s="83"/>
      <c r="V4" s="83"/>
      <c r="W4" s="83"/>
      <c r="X4" s="84"/>
      <c r="Y4" s="83"/>
      <c r="Z4" s="83"/>
      <c r="AA4" s="83"/>
      <c r="AB4" s="83"/>
      <c r="AC4" s="83"/>
      <c r="AD4" s="83"/>
      <c r="AE4" s="83"/>
      <c r="AF4" s="84"/>
      <c r="AG4" s="83"/>
      <c r="AH4" s="83"/>
      <c r="AI4" s="83"/>
      <c r="AJ4" s="83"/>
      <c r="AK4" s="83"/>
      <c r="AL4" s="83"/>
      <c r="AM4" s="83"/>
      <c r="AN4" s="84"/>
      <c r="AO4" s="83"/>
      <c r="AP4" s="83"/>
      <c r="AQ4" s="83"/>
      <c r="AR4" s="83"/>
      <c r="AS4" s="83"/>
      <c r="AT4" s="83"/>
      <c r="AU4" s="83"/>
      <c r="AV4" s="84"/>
      <c r="AW4" s="83"/>
      <c r="AX4" s="83"/>
      <c r="AY4" s="83"/>
      <c r="AZ4" s="83"/>
      <c r="BA4" s="83"/>
      <c r="BB4" s="83"/>
      <c r="BC4" s="83"/>
      <c r="BD4" s="84"/>
      <c r="BE4" s="83"/>
      <c r="BF4" s="83"/>
      <c r="BG4" s="83"/>
      <c r="BH4" s="83"/>
      <c r="BI4" s="83"/>
      <c r="BJ4" s="83"/>
      <c r="BK4" s="83"/>
      <c r="BL4" s="84"/>
      <c r="BM4" s="83"/>
      <c r="BN4" s="83"/>
      <c r="BO4" s="83"/>
      <c r="BP4" s="83"/>
      <c r="BQ4" s="83"/>
      <c r="BR4" s="83"/>
      <c r="BS4" s="83"/>
      <c r="BT4" s="84"/>
      <c r="BU4" s="83"/>
      <c r="BV4" s="83"/>
      <c r="BW4" s="83"/>
      <c r="BX4" s="83"/>
      <c r="BY4" s="83"/>
      <c r="BZ4" s="83"/>
      <c r="CA4" s="83"/>
      <c r="CB4" s="84"/>
      <c r="CC4" s="83"/>
      <c r="CD4" s="83"/>
      <c r="CE4" s="83"/>
      <c r="CF4" s="83"/>
      <c r="CG4" s="83"/>
      <c r="CH4" s="83"/>
      <c r="CI4" s="83"/>
      <c r="CJ4" s="84"/>
      <c r="CK4" s="83"/>
      <c r="CL4" s="83"/>
      <c r="CM4" s="83"/>
      <c r="CN4" s="83"/>
      <c r="CO4" s="83"/>
      <c r="CP4" s="83"/>
      <c r="CQ4" s="83"/>
      <c r="CR4" s="84"/>
      <c r="CS4" s="83"/>
      <c r="CT4" s="83"/>
      <c r="CU4" s="83"/>
      <c r="CV4" s="83"/>
      <c r="CW4" s="83"/>
      <c r="CX4" s="83"/>
      <c r="CY4" s="83"/>
      <c r="CZ4" s="84"/>
      <c r="DA4" s="83"/>
      <c r="DB4" s="83"/>
      <c r="DC4" s="83"/>
      <c r="DD4" s="83"/>
      <c r="DE4" s="83"/>
      <c r="DF4" s="83"/>
      <c r="DG4" s="83"/>
      <c r="DH4" s="84"/>
      <c r="DI4" s="83"/>
      <c r="DJ4" s="83"/>
      <c r="DK4" s="83"/>
      <c r="DL4" s="83"/>
      <c r="DM4" s="83"/>
      <c r="DN4" s="83"/>
      <c r="DO4" s="83"/>
      <c r="DP4" s="84"/>
      <c r="DQ4" s="83"/>
      <c r="DR4" s="83"/>
      <c r="DS4" s="83"/>
      <c r="DT4" s="83"/>
      <c r="DU4" s="83"/>
      <c r="DV4" s="83"/>
      <c r="DW4" s="83"/>
      <c r="DX4" s="84"/>
      <c r="DY4" s="83"/>
      <c r="DZ4" s="83"/>
      <c r="EA4" s="83"/>
      <c r="EB4" s="83"/>
      <c r="EC4" s="83"/>
      <c r="ED4" s="83"/>
      <c r="EE4" s="83"/>
      <c r="EF4" s="84"/>
      <c r="EG4" s="83"/>
      <c r="EH4" s="83"/>
      <c r="EI4" s="83"/>
      <c r="EJ4" s="83"/>
      <c r="EK4" s="83"/>
      <c r="EL4" s="83"/>
      <c r="EM4" s="83"/>
      <c r="EN4" s="84"/>
      <c r="EO4" s="83"/>
      <c r="EP4" s="83"/>
      <c r="EQ4" s="83"/>
      <c r="ER4" s="83"/>
      <c r="ES4" s="83"/>
      <c r="ET4" s="83"/>
      <c r="EU4" s="83"/>
      <c r="EV4" s="84"/>
      <c r="EW4" s="83"/>
      <c r="EX4" s="83"/>
      <c r="EY4" s="83"/>
      <c r="EZ4" s="83"/>
      <c r="FA4" s="83"/>
      <c r="FB4" s="83"/>
      <c r="FC4" s="83"/>
      <c r="FD4" s="84"/>
      <c r="FE4" s="83"/>
      <c r="FF4" s="83"/>
      <c r="FG4" s="83"/>
      <c r="FH4" s="83"/>
      <c r="FI4" s="83"/>
      <c r="FJ4" s="83"/>
      <c r="FK4" s="83"/>
      <c r="FL4" s="84"/>
      <c r="FM4" s="83"/>
      <c r="FN4" s="83"/>
      <c r="FO4" s="83"/>
      <c r="FP4" s="83"/>
      <c r="FQ4" s="83"/>
      <c r="FR4" s="83"/>
      <c r="FS4" s="83"/>
      <c r="FT4" s="84"/>
      <c r="FU4" s="83"/>
      <c r="FV4" s="83"/>
      <c r="FW4" s="83"/>
      <c r="FX4" s="83"/>
      <c r="FY4" s="83"/>
      <c r="FZ4" s="83"/>
      <c r="GA4" s="83"/>
      <c r="GB4" s="84"/>
      <c r="GC4" s="83"/>
      <c r="GD4" s="83"/>
      <c r="GE4" s="83"/>
      <c r="GF4" s="83"/>
      <c r="GG4" s="83"/>
      <c r="GH4" s="83"/>
      <c r="GI4" s="83"/>
      <c r="GJ4" s="84"/>
      <c r="GK4" s="83"/>
      <c r="GL4" s="83"/>
      <c r="GM4" s="83"/>
      <c r="GN4" s="83"/>
      <c r="GO4" s="83"/>
      <c r="GP4" s="83"/>
      <c r="GQ4" s="83"/>
      <c r="GR4" s="84"/>
      <c r="GS4" s="83"/>
      <c r="GT4" s="83"/>
      <c r="GU4" s="83"/>
      <c r="GV4" s="83"/>
      <c r="GW4" s="83"/>
      <c r="GX4" s="83"/>
      <c r="GY4" s="83"/>
      <c r="GZ4" s="84"/>
      <c r="HA4" s="83"/>
      <c r="HB4" s="83"/>
      <c r="HC4" s="83"/>
      <c r="HD4" s="83"/>
      <c r="HE4" s="83"/>
      <c r="HF4" s="83"/>
      <c r="HG4" s="83"/>
      <c r="HH4" s="84"/>
      <c r="HI4" s="83"/>
      <c r="HJ4" s="83"/>
      <c r="HK4" s="83"/>
      <c r="HL4" s="83"/>
      <c r="HM4" s="83"/>
      <c r="HN4" s="83"/>
      <c r="HO4" s="83"/>
      <c r="HP4" s="84"/>
      <c r="HQ4" s="83"/>
      <c r="HR4" s="83"/>
      <c r="HS4" s="83"/>
      <c r="HT4" s="83"/>
      <c r="HU4" s="83"/>
      <c r="HV4" s="83"/>
      <c r="HW4" s="83"/>
      <c r="HX4" s="84"/>
      <c r="HY4" s="83"/>
      <c r="HZ4" s="83"/>
      <c r="IA4" s="83"/>
      <c r="IB4" s="83"/>
      <c r="IC4" s="83"/>
      <c r="ID4" s="83"/>
      <c r="IE4" s="83"/>
      <c r="IF4" s="84"/>
      <c r="IG4" s="83"/>
      <c r="IH4" s="83"/>
      <c r="II4" s="83"/>
      <c r="IJ4" s="83"/>
      <c r="IK4" s="83"/>
      <c r="IL4" s="83"/>
      <c r="IM4" s="83"/>
      <c r="IN4" s="84"/>
    </row>
    <row r="5" spans="2:248" ht="13.5" customHeight="1" x14ac:dyDescent="0.2">
      <c r="B5" s="249" t="s">
        <v>53</v>
      </c>
      <c r="C5" s="250"/>
      <c r="D5" s="250"/>
      <c r="E5" s="250"/>
      <c r="F5" s="250"/>
      <c r="G5" s="250"/>
      <c r="H5" s="251"/>
      <c r="I5" s="83"/>
      <c r="J5" s="83"/>
      <c r="K5" s="83"/>
      <c r="L5" s="83"/>
      <c r="M5" s="83"/>
      <c r="N5" s="83"/>
      <c r="O5" s="83"/>
      <c r="P5" s="84"/>
      <c r="Q5" s="83"/>
      <c r="R5" s="83"/>
      <c r="S5" s="83"/>
      <c r="T5" s="83"/>
      <c r="U5" s="83"/>
      <c r="V5" s="83"/>
      <c r="W5" s="83"/>
      <c r="X5" s="84"/>
      <c r="Y5" s="83"/>
      <c r="Z5" s="83"/>
      <c r="AA5" s="83"/>
      <c r="AB5" s="83"/>
      <c r="AC5" s="83"/>
      <c r="AD5" s="83"/>
      <c r="AE5" s="83"/>
      <c r="AF5" s="84"/>
      <c r="AG5" s="83"/>
      <c r="AH5" s="83"/>
      <c r="AI5" s="83"/>
      <c r="AJ5" s="83"/>
      <c r="AK5" s="83"/>
      <c r="AL5" s="83"/>
      <c r="AM5" s="83"/>
      <c r="AN5" s="84"/>
      <c r="AO5" s="83"/>
      <c r="AP5" s="83"/>
      <c r="AQ5" s="83"/>
      <c r="AR5" s="83"/>
      <c r="AS5" s="83"/>
      <c r="AT5" s="83"/>
      <c r="AU5" s="83"/>
      <c r="AV5" s="84"/>
      <c r="AW5" s="83"/>
      <c r="AX5" s="83"/>
      <c r="AY5" s="83"/>
      <c r="AZ5" s="83"/>
      <c r="BA5" s="83"/>
      <c r="BB5" s="83"/>
      <c r="BC5" s="83"/>
      <c r="BD5" s="84"/>
      <c r="BE5" s="83"/>
      <c r="BF5" s="83"/>
      <c r="BG5" s="83"/>
      <c r="BH5" s="83"/>
      <c r="BI5" s="83"/>
      <c r="BJ5" s="83"/>
      <c r="BK5" s="83"/>
      <c r="BL5" s="84"/>
      <c r="BM5" s="83"/>
      <c r="BN5" s="83"/>
      <c r="BO5" s="83"/>
      <c r="BP5" s="83"/>
      <c r="BQ5" s="83"/>
      <c r="BR5" s="83"/>
      <c r="BS5" s="83"/>
      <c r="BT5" s="84"/>
      <c r="BU5" s="83"/>
      <c r="BV5" s="83"/>
      <c r="BW5" s="83"/>
      <c r="BX5" s="83"/>
      <c r="BY5" s="83"/>
      <c r="BZ5" s="83"/>
      <c r="CA5" s="83"/>
      <c r="CB5" s="84"/>
      <c r="CC5" s="83"/>
      <c r="CD5" s="83"/>
      <c r="CE5" s="83"/>
      <c r="CF5" s="83"/>
      <c r="CG5" s="83"/>
      <c r="CH5" s="83"/>
      <c r="CI5" s="83"/>
      <c r="CJ5" s="84"/>
      <c r="CK5" s="83"/>
      <c r="CL5" s="83"/>
      <c r="CM5" s="83"/>
      <c r="CN5" s="83"/>
      <c r="CO5" s="83"/>
      <c r="CP5" s="83"/>
      <c r="CQ5" s="83"/>
      <c r="CR5" s="84"/>
      <c r="CS5" s="83"/>
      <c r="CT5" s="83"/>
      <c r="CU5" s="83"/>
      <c r="CV5" s="83"/>
      <c r="CW5" s="83"/>
      <c r="CX5" s="83"/>
      <c r="CY5" s="83"/>
      <c r="CZ5" s="84"/>
      <c r="DA5" s="83"/>
      <c r="DB5" s="83"/>
      <c r="DC5" s="83"/>
      <c r="DD5" s="83"/>
      <c r="DE5" s="83"/>
      <c r="DF5" s="83"/>
      <c r="DG5" s="83"/>
      <c r="DH5" s="84"/>
      <c r="DI5" s="83"/>
      <c r="DJ5" s="83"/>
      <c r="DK5" s="83"/>
      <c r="DL5" s="83"/>
      <c r="DM5" s="83"/>
      <c r="DN5" s="83"/>
      <c r="DO5" s="83"/>
      <c r="DP5" s="84"/>
      <c r="DQ5" s="83"/>
      <c r="DR5" s="83"/>
      <c r="DS5" s="83"/>
      <c r="DT5" s="83"/>
      <c r="DU5" s="83"/>
      <c r="DV5" s="83"/>
      <c r="DW5" s="83"/>
      <c r="DX5" s="84"/>
      <c r="DY5" s="83"/>
      <c r="DZ5" s="83"/>
      <c r="EA5" s="83"/>
      <c r="EB5" s="83"/>
      <c r="EC5" s="83"/>
      <c r="ED5" s="83"/>
      <c r="EE5" s="83"/>
      <c r="EF5" s="84"/>
      <c r="EG5" s="83"/>
      <c r="EH5" s="83"/>
      <c r="EI5" s="83"/>
      <c r="EJ5" s="83"/>
      <c r="EK5" s="83"/>
      <c r="EL5" s="83"/>
      <c r="EM5" s="83"/>
      <c r="EN5" s="84"/>
      <c r="EO5" s="83"/>
      <c r="EP5" s="83"/>
      <c r="EQ5" s="83"/>
      <c r="ER5" s="83"/>
      <c r="ES5" s="83"/>
      <c r="ET5" s="83"/>
      <c r="EU5" s="83"/>
      <c r="EV5" s="84"/>
      <c r="EW5" s="83"/>
      <c r="EX5" s="83"/>
      <c r="EY5" s="83"/>
      <c r="EZ5" s="83"/>
      <c r="FA5" s="83"/>
      <c r="FB5" s="83"/>
      <c r="FC5" s="83"/>
      <c r="FD5" s="84"/>
      <c r="FE5" s="83"/>
      <c r="FF5" s="83"/>
      <c r="FG5" s="83"/>
      <c r="FH5" s="83"/>
      <c r="FI5" s="83"/>
      <c r="FJ5" s="83"/>
      <c r="FK5" s="83"/>
      <c r="FL5" s="84"/>
      <c r="FM5" s="83"/>
      <c r="FN5" s="83"/>
      <c r="FO5" s="83"/>
      <c r="FP5" s="83"/>
      <c r="FQ5" s="83"/>
      <c r="FR5" s="83"/>
      <c r="FS5" s="83"/>
      <c r="FT5" s="84"/>
      <c r="FU5" s="83"/>
      <c r="FV5" s="83"/>
      <c r="FW5" s="83"/>
      <c r="FX5" s="83"/>
      <c r="FY5" s="83"/>
      <c r="FZ5" s="83"/>
      <c r="GA5" s="83"/>
      <c r="GB5" s="84"/>
      <c r="GC5" s="83"/>
      <c r="GD5" s="83"/>
      <c r="GE5" s="83"/>
      <c r="GF5" s="83"/>
      <c r="GG5" s="83"/>
      <c r="GH5" s="83"/>
      <c r="GI5" s="83"/>
      <c r="GJ5" s="84"/>
      <c r="GK5" s="83"/>
      <c r="GL5" s="83"/>
      <c r="GM5" s="83"/>
      <c r="GN5" s="83"/>
      <c r="GO5" s="83"/>
      <c r="GP5" s="83"/>
      <c r="GQ5" s="83"/>
      <c r="GR5" s="84"/>
      <c r="GS5" s="83"/>
      <c r="GT5" s="83"/>
      <c r="GU5" s="83"/>
      <c r="GV5" s="83"/>
      <c r="GW5" s="83"/>
      <c r="GX5" s="83"/>
      <c r="GY5" s="83"/>
      <c r="GZ5" s="84"/>
      <c r="HA5" s="83"/>
      <c r="HB5" s="83"/>
      <c r="HC5" s="83"/>
      <c r="HD5" s="83"/>
      <c r="HE5" s="83"/>
      <c r="HF5" s="83"/>
      <c r="HG5" s="83"/>
      <c r="HH5" s="84"/>
      <c r="HI5" s="83"/>
      <c r="HJ5" s="83"/>
      <c r="HK5" s="83"/>
      <c r="HL5" s="83"/>
      <c r="HM5" s="83"/>
      <c r="HN5" s="83"/>
      <c r="HO5" s="83"/>
      <c r="HP5" s="84"/>
      <c r="HQ5" s="83"/>
      <c r="HR5" s="83"/>
      <c r="HS5" s="83"/>
      <c r="HT5" s="83"/>
      <c r="HU5" s="83"/>
      <c r="HV5" s="83"/>
      <c r="HW5" s="83"/>
      <c r="HX5" s="84"/>
      <c r="HY5" s="83"/>
      <c r="HZ5" s="83"/>
      <c r="IA5" s="83"/>
      <c r="IB5" s="83"/>
      <c r="IC5" s="83"/>
      <c r="ID5" s="83"/>
      <c r="IE5" s="83"/>
      <c r="IF5" s="84"/>
      <c r="IG5" s="83"/>
      <c r="IH5" s="83"/>
      <c r="II5" s="83"/>
      <c r="IJ5" s="83"/>
      <c r="IK5" s="83"/>
      <c r="IL5" s="83"/>
      <c r="IM5" s="83"/>
      <c r="IN5" s="84"/>
    </row>
    <row r="6" spans="2:248" ht="82.5" customHeight="1" x14ac:dyDescent="0.2">
      <c r="B6" s="233" t="s">
        <v>16</v>
      </c>
      <c r="C6" s="234"/>
      <c r="D6" s="238"/>
      <c r="E6" s="233" t="s">
        <v>1</v>
      </c>
      <c r="F6" s="234"/>
      <c r="G6" s="231" t="s">
        <v>3</v>
      </c>
      <c r="H6" s="86" t="s">
        <v>50</v>
      </c>
    </row>
    <row r="7" spans="2:248" ht="24.75" customHeight="1" x14ac:dyDescent="0.2">
      <c r="B7" s="87" t="s">
        <v>17</v>
      </c>
      <c r="C7" s="87" t="s">
        <v>18</v>
      </c>
      <c r="D7" s="87" t="s">
        <v>19</v>
      </c>
      <c r="E7" s="87" t="s">
        <v>20</v>
      </c>
      <c r="F7" s="87" t="s">
        <v>21</v>
      </c>
      <c r="G7" s="232"/>
      <c r="H7" s="88" t="s">
        <v>0</v>
      </c>
    </row>
    <row r="8" spans="2:248" ht="21.75" customHeight="1" x14ac:dyDescent="0.2">
      <c r="B8" s="235" t="s">
        <v>22</v>
      </c>
      <c r="C8" s="236"/>
      <c r="D8" s="236"/>
      <c r="E8" s="236"/>
      <c r="F8" s="236"/>
      <c r="G8" s="237"/>
      <c r="H8" s="15">
        <f>+H9+H209</f>
        <v>0</v>
      </c>
    </row>
    <row r="9" spans="2:248" s="90" customFormat="1" x14ac:dyDescent="0.2">
      <c r="B9" s="225" t="s">
        <v>40</v>
      </c>
      <c r="C9" s="223"/>
      <c r="D9" s="220"/>
      <c r="E9" s="220"/>
      <c r="F9" s="220"/>
      <c r="G9" s="89" t="s">
        <v>41</v>
      </c>
      <c r="H9" s="15">
        <f>+H11+H115</f>
        <v>-319000</v>
      </c>
    </row>
    <row r="10" spans="2:248" x14ac:dyDescent="0.2">
      <c r="B10" s="226"/>
      <c r="C10" s="223"/>
      <c r="D10" s="221"/>
      <c r="E10" s="221"/>
      <c r="F10" s="221"/>
      <c r="G10" s="91" t="s">
        <v>2</v>
      </c>
      <c r="H10" s="15"/>
    </row>
    <row r="11" spans="2:248" x14ac:dyDescent="0.2">
      <c r="B11" s="226"/>
      <c r="C11" s="228" t="s">
        <v>70</v>
      </c>
      <c r="D11" s="221"/>
      <c r="E11" s="221"/>
      <c r="F11" s="221"/>
      <c r="G11" s="94" t="s">
        <v>72</v>
      </c>
      <c r="H11" s="15">
        <f>+H13+H28+H85+H100</f>
        <v>-331000</v>
      </c>
    </row>
    <row r="12" spans="2:248" x14ac:dyDescent="0.2">
      <c r="B12" s="226"/>
      <c r="C12" s="229"/>
      <c r="D12" s="222"/>
      <c r="E12" s="221"/>
      <c r="F12" s="221"/>
      <c r="G12" s="93" t="s">
        <v>2</v>
      </c>
      <c r="H12" s="92"/>
    </row>
    <row r="13" spans="2:248" s="79" customFormat="1" x14ac:dyDescent="0.2">
      <c r="B13" s="226"/>
      <c r="C13" s="229"/>
      <c r="D13" s="212" t="s">
        <v>30</v>
      </c>
      <c r="E13" s="221"/>
      <c r="F13" s="221"/>
      <c r="G13" s="115" t="s">
        <v>76</v>
      </c>
      <c r="H13" s="15">
        <f>+H15</f>
        <v>-400000</v>
      </c>
    </row>
    <row r="14" spans="2:248" s="79" customFormat="1" x14ac:dyDescent="0.2">
      <c r="B14" s="226"/>
      <c r="C14" s="229"/>
      <c r="D14" s="213"/>
      <c r="E14" s="221"/>
      <c r="F14" s="221"/>
      <c r="G14" s="116" t="s">
        <v>89</v>
      </c>
      <c r="H14" s="17"/>
    </row>
    <row r="15" spans="2:248" s="79" customFormat="1" x14ac:dyDescent="0.2">
      <c r="B15" s="226"/>
      <c r="C15" s="229"/>
      <c r="D15" s="213"/>
      <c r="E15" s="221"/>
      <c r="F15" s="221"/>
      <c r="G15" s="14" t="s">
        <v>25</v>
      </c>
      <c r="H15" s="15">
        <f>+H17</f>
        <v>-400000</v>
      </c>
    </row>
    <row r="16" spans="2:248" s="79" customFormat="1" x14ac:dyDescent="0.2">
      <c r="B16" s="226"/>
      <c r="C16" s="229"/>
      <c r="D16" s="213"/>
      <c r="E16" s="221"/>
      <c r="F16" s="221"/>
      <c r="G16" s="16" t="s">
        <v>2</v>
      </c>
      <c r="H16" s="17"/>
    </row>
    <row r="17" spans="2:8" x14ac:dyDescent="0.2">
      <c r="B17" s="226"/>
      <c r="C17" s="229"/>
      <c r="D17" s="213"/>
      <c r="E17" s="223">
        <v>1099</v>
      </c>
      <c r="F17" s="221"/>
      <c r="G17" s="14" t="s">
        <v>75</v>
      </c>
      <c r="H17" s="15">
        <f>+H19</f>
        <v>-400000</v>
      </c>
    </row>
    <row r="18" spans="2:8" s="114" customFormat="1" x14ac:dyDescent="0.2">
      <c r="B18" s="226"/>
      <c r="C18" s="229"/>
      <c r="D18" s="213"/>
      <c r="E18" s="223"/>
      <c r="F18" s="222"/>
      <c r="G18" s="31" t="s">
        <v>34</v>
      </c>
      <c r="H18" s="15"/>
    </row>
    <row r="19" spans="2:8" s="114" customFormat="1" ht="21" customHeight="1" x14ac:dyDescent="0.2">
      <c r="B19" s="226"/>
      <c r="C19" s="229"/>
      <c r="D19" s="213"/>
      <c r="E19" s="223"/>
      <c r="F19" s="215">
        <v>11001</v>
      </c>
      <c r="G19" s="94" t="s">
        <v>77</v>
      </c>
      <c r="H19" s="15">
        <f>+H21</f>
        <v>-400000</v>
      </c>
    </row>
    <row r="20" spans="2:8" s="114" customFormat="1" x14ac:dyDescent="0.2">
      <c r="B20" s="226"/>
      <c r="C20" s="229"/>
      <c r="D20" s="213"/>
      <c r="E20" s="223"/>
      <c r="F20" s="215"/>
      <c r="G20" s="80" t="s">
        <v>78</v>
      </c>
      <c r="H20" s="17"/>
    </row>
    <row r="21" spans="2:8" s="114" customFormat="1" x14ac:dyDescent="0.2">
      <c r="B21" s="226"/>
      <c r="C21" s="229"/>
      <c r="D21" s="213"/>
      <c r="E21" s="223"/>
      <c r="F21" s="215"/>
      <c r="G21" s="81" t="s">
        <v>79</v>
      </c>
      <c r="H21" s="17">
        <f>+H23</f>
        <v>-400000</v>
      </c>
    </row>
    <row r="22" spans="2:8" s="114" customFormat="1" ht="27" x14ac:dyDescent="0.2">
      <c r="B22" s="226"/>
      <c r="C22" s="229"/>
      <c r="D22" s="213"/>
      <c r="E22" s="223"/>
      <c r="F22" s="215"/>
      <c r="G22" s="80" t="s">
        <v>80</v>
      </c>
      <c r="H22" s="17"/>
    </row>
    <row r="23" spans="2:8" s="114" customFormat="1" x14ac:dyDescent="0.2">
      <c r="B23" s="226"/>
      <c r="C23" s="229"/>
      <c r="D23" s="213"/>
      <c r="E23" s="223"/>
      <c r="F23" s="215"/>
      <c r="G23" s="80" t="s">
        <v>66</v>
      </c>
      <c r="H23" s="17">
        <f t="shared" ref="H23:H24" si="0">+H24</f>
        <v>-400000</v>
      </c>
    </row>
    <row r="24" spans="2:8" s="114" customFormat="1" x14ac:dyDescent="0.2">
      <c r="B24" s="226"/>
      <c r="C24" s="229"/>
      <c r="D24" s="213"/>
      <c r="E24" s="223"/>
      <c r="F24" s="215"/>
      <c r="G24" s="80" t="s">
        <v>67</v>
      </c>
      <c r="H24" s="17">
        <f t="shared" si="0"/>
        <v>-400000</v>
      </c>
    </row>
    <row r="25" spans="2:8" s="114" customFormat="1" x14ac:dyDescent="0.2">
      <c r="B25" s="226"/>
      <c r="C25" s="229"/>
      <c r="D25" s="213"/>
      <c r="E25" s="223"/>
      <c r="F25" s="215"/>
      <c r="G25" s="80" t="s">
        <v>81</v>
      </c>
      <c r="H25" s="17">
        <f t="shared" ref="H25" si="1">+H27</f>
        <v>-400000</v>
      </c>
    </row>
    <row r="26" spans="2:8" s="114" customFormat="1" x14ac:dyDescent="0.2">
      <c r="B26" s="226"/>
      <c r="C26" s="229"/>
      <c r="D26" s="213"/>
      <c r="E26" s="223"/>
      <c r="F26" s="215"/>
      <c r="G26" s="80" t="s">
        <v>52</v>
      </c>
      <c r="H26" s="17"/>
    </row>
    <row r="27" spans="2:8" s="114" customFormat="1" x14ac:dyDescent="0.2">
      <c r="B27" s="226"/>
      <c r="C27" s="229"/>
      <c r="D27" s="213"/>
      <c r="E27" s="223"/>
      <c r="F27" s="215"/>
      <c r="G27" s="80" t="s">
        <v>69</v>
      </c>
      <c r="H27" s="17">
        <f>+'2'!E17</f>
        <v>-400000</v>
      </c>
    </row>
    <row r="28" spans="2:8" x14ac:dyDescent="0.2">
      <c r="B28" s="226"/>
      <c r="C28" s="229"/>
      <c r="D28" s="228" t="s">
        <v>70</v>
      </c>
      <c r="E28" s="220"/>
      <c r="F28" s="220"/>
      <c r="G28" s="94" t="s">
        <v>227</v>
      </c>
      <c r="H28" s="97">
        <f>+H30</f>
        <v>104000</v>
      </c>
    </row>
    <row r="29" spans="2:8" x14ac:dyDescent="0.2">
      <c r="B29" s="226"/>
      <c r="C29" s="229"/>
      <c r="D29" s="229"/>
      <c r="E29" s="221"/>
      <c r="F29" s="221"/>
      <c r="G29" s="93" t="s">
        <v>2</v>
      </c>
      <c r="H29" s="92"/>
    </row>
    <row r="30" spans="2:8" x14ac:dyDescent="0.2">
      <c r="B30" s="226"/>
      <c r="C30" s="229"/>
      <c r="D30" s="229"/>
      <c r="E30" s="221"/>
      <c r="F30" s="221"/>
      <c r="G30" s="95" t="s">
        <v>25</v>
      </c>
      <c r="H30" s="97">
        <f>+H32+H52+H63+H74</f>
        <v>104000</v>
      </c>
    </row>
    <row r="31" spans="2:8" x14ac:dyDescent="0.2">
      <c r="B31" s="226"/>
      <c r="C31" s="229"/>
      <c r="D31" s="229"/>
      <c r="E31" s="222"/>
      <c r="F31" s="221"/>
      <c r="G31" s="93" t="s">
        <v>2</v>
      </c>
      <c r="H31" s="92"/>
    </row>
    <row r="32" spans="2:8" x14ac:dyDescent="0.2">
      <c r="B32" s="226"/>
      <c r="C32" s="229"/>
      <c r="D32" s="229"/>
      <c r="E32" s="223">
        <v>1099</v>
      </c>
      <c r="F32" s="221"/>
      <c r="G32" s="95" t="s">
        <v>75</v>
      </c>
      <c r="H32" s="97">
        <f>+H34+H43</f>
        <v>4000</v>
      </c>
    </row>
    <row r="33" spans="2:8" x14ac:dyDescent="0.2">
      <c r="B33" s="226"/>
      <c r="C33" s="229"/>
      <c r="D33" s="229"/>
      <c r="E33" s="223"/>
      <c r="F33" s="222"/>
      <c r="G33" s="96" t="s">
        <v>34</v>
      </c>
      <c r="H33" s="92"/>
    </row>
    <row r="34" spans="2:8" ht="43.5" customHeight="1" x14ac:dyDescent="0.2">
      <c r="B34" s="226"/>
      <c r="C34" s="229"/>
      <c r="D34" s="229"/>
      <c r="E34" s="223"/>
      <c r="F34" s="223">
        <v>11004</v>
      </c>
      <c r="G34" s="94" t="s">
        <v>196</v>
      </c>
      <c r="H34" s="97">
        <f>+H36</f>
        <v>10000</v>
      </c>
    </row>
    <row r="35" spans="2:8" x14ac:dyDescent="0.2">
      <c r="B35" s="226"/>
      <c r="C35" s="229"/>
      <c r="D35" s="229"/>
      <c r="E35" s="223"/>
      <c r="F35" s="223"/>
      <c r="G35" s="26" t="s">
        <v>78</v>
      </c>
      <c r="H35" s="92"/>
    </row>
    <row r="36" spans="2:8" x14ac:dyDescent="0.2">
      <c r="B36" s="226"/>
      <c r="C36" s="229"/>
      <c r="D36" s="229"/>
      <c r="E36" s="223"/>
      <c r="F36" s="223"/>
      <c r="G36" s="110" t="s">
        <v>79</v>
      </c>
      <c r="H36" s="92">
        <f>+H38</f>
        <v>10000</v>
      </c>
    </row>
    <row r="37" spans="2:8" x14ac:dyDescent="0.2">
      <c r="B37" s="226"/>
      <c r="C37" s="229"/>
      <c r="D37" s="229"/>
      <c r="E37" s="223"/>
      <c r="F37" s="223"/>
      <c r="G37" s="26" t="s">
        <v>80</v>
      </c>
      <c r="H37" s="92"/>
    </row>
    <row r="38" spans="2:8" x14ac:dyDescent="0.2">
      <c r="B38" s="226"/>
      <c r="C38" s="229"/>
      <c r="D38" s="229"/>
      <c r="E38" s="223"/>
      <c r="F38" s="223"/>
      <c r="G38" s="82" t="s">
        <v>66</v>
      </c>
      <c r="H38" s="92">
        <f t="shared" ref="H38:H39" si="2">+H39</f>
        <v>10000</v>
      </c>
    </row>
    <row r="39" spans="2:8" x14ac:dyDescent="0.2">
      <c r="B39" s="226"/>
      <c r="C39" s="229"/>
      <c r="D39" s="229"/>
      <c r="E39" s="223"/>
      <c r="F39" s="223"/>
      <c r="G39" s="82" t="s">
        <v>67</v>
      </c>
      <c r="H39" s="92">
        <f t="shared" si="2"/>
        <v>10000</v>
      </c>
    </row>
    <row r="40" spans="2:8" x14ac:dyDescent="0.2">
      <c r="B40" s="226"/>
      <c r="C40" s="229"/>
      <c r="D40" s="229"/>
      <c r="E40" s="223"/>
      <c r="F40" s="223"/>
      <c r="G40" s="82" t="s">
        <v>81</v>
      </c>
      <c r="H40" s="92">
        <f t="shared" ref="H40" si="3">+H42</f>
        <v>10000</v>
      </c>
    </row>
    <row r="41" spans="2:8" x14ac:dyDescent="0.2">
      <c r="B41" s="226"/>
      <c r="C41" s="229"/>
      <c r="D41" s="229"/>
      <c r="E41" s="223"/>
      <c r="F41" s="223"/>
      <c r="G41" s="82" t="s">
        <v>52</v>
      </c>
      <c r="H41" s="92"/>
    </row>
    <row r="42" spans="2:8" x14ac:dyDescent="0.2">
      <c r="B42" s="226"/>
      <c r="C42" s="229"/>
      <c r="D42" s="229"/>
      <c r="E42" s="223"/>
      <c r="F42" s="223"/>
      <c r="G42" s="82" t="s">
        <v>69</v>
      </c>
      <c r="H42" s="92">
        <f>+'2'!E23</f>
        <v>10000</v>
      </c>
    </row>
    <row r="43" spans="2:8" x14ac:dyDescent="0.2">
      <c r="B43" s="226"/>
      <c r="C43" s="229"/>
      <c r="D43" s="229"/>
      <c r="E43" s="223"/>
      <c r="F43" s="223">
        <v>11006</v>
      </c>
      <c r="G43" s="94" t="s">
        <v>198</v>
      </c>
      <c r="H43" s="97">
        <f>+H45</f>
        <v>-6000</v>
      </c>
    </row>
    <row r="44" spans="2:8" x14ac:dyDescent="0.2">
      <c r="B44" s="226"/>
      <c r="C44" s="229"/>
      <c r="D44" s="229"/>
      <c r="E44" s="223"/>
      <c r="F44" s="223"/>
      <c r="G44" s="82" t="s">
        <v>78</v>
      </c>
      <c r="H44" s="92"/>
    </row>
    <row r="45" spans="2:8" x14ac:dyDescent="0.2">
      <c r="B45" s="226"/>
      <c r="C45" s="229"/>
      <c r="D45" s="229"/>
      <c r="E45" s="223"/>
      <c r="F45" s="223"/>
      <c r="G45" s="98" t="s">
        <v>79</v>
      </c>
      <c r="H45" s="92">
        <f>+H47</f>
        <v>-6000</v>
      </c>
    </row>
    <row r="46" spans="2:8" x14ac:dyDescent="0.2">
      <c r="B46" s="226"/>
      <c r="C46" s="229"/>
      <c r="D46" s="229"/>
      <c r="E46" s="223"/>
      <c r="F46" s="223"/>
      <c r="G46" s="82" t="s">
        <v>80</v>
      </c>
      <c r="H46" s="92"/>
    </row>
    <row r="47" spans="2:8" x14ac:dyDescent="0.2">
      <c r="B47" s="226"/>
      <c r="C47" s="229"/>
      <c r="D47" s="229"/>
      <c r="E47" s="223"/>
      <c r="F47" s="223"/>
      <c r="G47" s="82" t="s">
        <v>66</v>
      </c>
      <c r="H47" s="92">
        <f t="shared" ref="H47:H48" si="4">+H48</f>
        <v>-6000</v>
      </c>
    </row>
    <row r="48" spans="2:8" x14ac:dyDescent="0.2">
      <c r="B48" s="226"/>
      <c r="C48" s="229"/>
      <c r="D48" s="229"/>
      <c r="E48" s="223"/>
      <c r="F48" s="223"/>
      <c r="G48" s="82" t="s">
        <v>67</v>
      </c>
      <c r="H48" s="92">
        <f t="shared" si="4"/>
        <v>-6000</v>
      </c>
    </row>
    <row r="49" spans="2:8" x14ac:dyDescent="0.2">
      <c r="B49" s="226"/>
      <c r="C49" s="229"/>
      <c r="D49" s="229"/>
      <c r="E49" s="223"/>
      <c r="F49" s="223"/>
      <c r="G49" s="82" t="s">
        <v>81</v>
      </c>
      <c r="H49" s="92">
        <f t="shared" ref="H49" si="5">+H51</f>
        <v>-6000</v>
      </c>
    </row>
    <row r="50" spans="2:8" x14ac:dyDescent="0.2">
      <c r="B50" s="226"/>
      <c r="C50" s="229"/>
      <c r="D50" s="229"/>
      <c r="E50" s="223"/>
      <c r="F50" s="223"/>
      <c r="G50" s="82" t="s">
        <v>52</v>
      </c>
      <c r="H50" s="92"/>
    </row>
    <row r="51" spans="2:8" x14ac:dyDescent="0.2">
      <c r="B51" s="226"/>
      <c r="C51" s="229"/>
      <c r="D51" s="229"/>
      <c r="E51" s="223"/>
      <c r="F51" s="223"/>
      <c r="G51" s="82" t="s">
        <v>69</v>
      </c>
      <c r="H51" s="92">
        <f>+'2'!E29</f>
        <v>-6000</v>
      </c>
    </row>
    <row r="52" spans="2:8" x14ac:dyDescent="0.2">
      <c r="B52" s="226"/>
      <c r="C52" s="229"/>
      <c r="D52" s="229"/>
      <c r="E52" s="223">
        <v>1200</v>
      </c>
      <c r="F52" s="223"/>
      <c r="G52" s="29" t="s">
        <v>56</v>
      </c>
      <c r="H52" s="97">
        <f>+H54</f>
        <v>10000</v>
      </c>
    </row>
    <row r="53" spans="2:8" x14ac:dyDescent="0.2">
      <c r="B53" s="226"/>
      <c r="C53" s="229"/>
      <c r="D53" s="229"/>
      <c r="E53" s="223"/>
      <c r="F53" s="223"/>
      <c r="G53" s="96" t="s">
        <v>34</v>
      </c>
      <c r="H53" s="92"/>
    </row>
    <row r="54" spans="2:8" ht="40.5" x14ac:dyDescent="0.2">
      <c r="B54" s="226"/>
      <c r="C54" s="229"/>
      <c r="D54" s="229"/>
      <c r="E54" s="223"/>
      <c r="F54" s="223">
        <v>11004</v>
      </c>
      <c r="G54" s="94" t="s">
        <v>202</v>
      </c>
      <c r="H54" s="97">
        <f>+H56</f>
        <v>10000</v>
      </c>
    </row>
    <row r="55" spans="2:8" x14ac:dyDescent="0.2">
      <c r="B55" s="226"/>
      <c r="C55" s="229"/>
      <c r="D55" s="229"/>
      <c r="E55" s="223"/>
      <c r="F55" s="223"/>
      <c r="G55" s="82" t="s">
        <v>78</v>
      </c>
      <c r="H55" s="92"/>
    </row>
    <row r="56" spans="2:8" x14ac:dyDescent="0.2">
      <c r="B56" s="226"/>
      <c r="C56" s="229"/>
      <c r="D56" s="229"/>
      <c r="E56" s="223"/>
      <c r="F56" s="223"/>
      <c r="G56" s="98" t="s">
        <v>79</v>
      </c>
      <c r="H56" s="92">
        <f>+H58</f>
        <v>10000</v>
      </c>
    </row>
    <row r="57" spans="2:8" x14ac:dyDescent="0.2">
      <c r="B57" s="226"/>
      <c r="C57" s="229"/>
      <c r="D57" s="229"/>
      <c r="E57" s="223"/>
      <c r="F57" s="223"/>
      <c r="G57" s="82" t="s">
        <v>80</v>
      </c>
      <c r="H57" s="92"/>
    </row>
    <row r="58" spans="2:8" x14ac:dyDescent="0.2">
      <c r="B58" s="226"/>
      <c r="C58" s="229"/>
      <c r="D58" s="229"/>
      <c r="E58" s="223"/>
      <c r="F58" s="223"/>
      <c r="G58" s="82" t="s">
        <v>66</v>
      </c>
      <c r="H58" s="92">
        <f t="shared" ref="H58:H59" si="6">+H59</f>
        <v>10000</v>
      </c>
    </row>
    <row r="59" spans="2:8" x14ac:dyDescent="0.2">
      <c r="B59" s="226"/>
      <c r="C59" s="229"/>
      <c r="D59" s="229"/>
      <c r="E59" s="223"/>
      <c r="F59" s="223"/>
      <c r="G59" s="82" t="s">
        <v>67</v>
      </c>
      <c r="H59" s="92">
        <f t="shared" si="6"/>
        <v>10000</v>
      </c>
    </row>
    <row r="60" spans="2:8" x14ac:dyDescent="0.2">
      <c r="B60" s="226"/>
      <c r="C60" s="229"/>
      <c r="D60" s="229"/>
      <c r="E60" s="223"/>
      <c r="F60" s="223"/>
      <c r="G60" s="82" t="s">
        <v>81</v>
      </c>
      <c r="H60" s="92">
        <f t="shared" ref="H60" si="7">+H62</f>
        <v>10000</v>
      </c>
    </row>
    <row r="61" spans="2:8" x14ac:dyDescent="0.2">
      <c r="B61" s="226"/>
      <c r="C61" s="229"/>
      <c r="D61" s="229"/>
      <c r="E61" s="223"/>
      <c r="F61" s="223"/>
      <c r="G61" s="82" t="s">
        <v>52</v>
      </c>
      <c r="H61" s="92"/>
    </row>
    <row r="62" spans="2:8" x14ac:dyDescent="0.2">
      <c r="B62" s="226"/>
      <c r="C62" s="229"/>
      <c r="D62" s="229"/>
      <c r="E62" s="223"/>
      <c r="F62" s="223"/>
      <c r="G62" s="82" t="s">
        <v>69</v>
      </c>
      <c r="H62" s="92">
        <f>+'2'!E54</f>
        <v>10000</v>
      </c>
    </row>
    <row r="63" spans="2:8" x14ac:dyDescent="0.2">
      <c r="B63" s="226"/>
      <c r="C63" s="229"/>
      <c r="D63" s="229"/>
      <c r="E63" s="223">
        <v>1202</v>
      </c>
      <c r="F63" s="223"/>
      <c r="G63" s="29" t="s">
        <v>86</v>
      </c>
      <c r="H63" s="97">
        <f>+H65</f>
        <v>45000</v>
      </c>
    </row>
    <row r="64" spans="2:8" x14ac:dyDescent="0.2">
      <c r="B64" s="226"/>
      <c r="C64" s="229"/>
      <c r="D64" s="229"/>
      <c r="E64" s="223"/>
      <c r="F64" s="223"/>
      <c r="G64" s="96" t="s">
        <v>34</v>
      </c>
      <c r="H64" s="92"/>
    </row>
    <row r="65" spans="2:8" x14ac:dyDescent="0.2">
      <c r="B65" s="226"/>
      <c r="C65" s="229"/>
      <c r="D65" s="229"/>
      <c r="E65" s="223"/>
      <c r="F65" s="223">
        <v>11001</v>
      </c>
      <c r="G65" s="94" t="s">
        <v>209</v>
      </c>
      <c r="H65" s="97">
        <f>+H67</f>
        <v>45000</v>
      </c>
    </row>
    <row r="66" spans="2:8" x14ac:dyDescent="0.2">
      <c r="B66" s="226"/>
      <c r="C66" s="229"/>
      <c r="D66" s="229"/>
      <c r="E66" s="223"/>
      <c r="F66" s="223"/>
      <c r="G66" s="82" t="s">
        <v>78</v>
      </c>
      <c r="H66" s="92"/>
    </row>
    <row r="67" spans="2:8" x14ac:dyDescent="0.2">
      <c r="B67" s="226"/>
      <c r="C67" s="229"/>
      <c r="D67" s="229"/>
      <c r="E67" s="223"/>
      <c r="F67" s="223"/>
      <c r="G67" s="98" t="s">
        <v>79</v>
      </c>
      <c r="H67" s="92">
        <f>+H69</f>
        <v>45000</v>
      </c>
    </row>
    <row r="68" spans="2:8" x14ac:dyDescent="0.2">
      <c r="B68" s="226"/>
      <c r="C68" s="229"/>
      <c r="D68" s="229"/>
      <c r="E68" s="223"/>
      <c r="F68" s="223"/>
      <c r="G68" s="82" t="s">
        <v>80</v>
      </c>
      <c r="H68" s="92"/>
    </row>
    <row r="69" spans="2:8" x14ac:dyDescent="0.2">
      <c r="B69" s="226"/>
      <c r="C69" s="229"/>
      <c r="D69" s="229"/>
      <c r="E69" s="223"/>
      <c r="F69" s="223"/>
      <c r="G69" s="82" t="s">
        <v>66</v>
      </c>
      <c r="H69" s="92">
        <f t="shared" ref="H69:H70" si="8">+H70</f>
        <v>45000</v>
      </c>
    </row>
    <row r="70" spans="2:8" x14ac:dyDescent="0.2">
      <c r="B70" s="226"/>
      <c r="C70" s="229"/>
      <c r="D70" s="229"/>
      <c r="E70" s="223"/>
      <c r="F70" s="223"/>
      <c r="G70" s="82" t="s">
        <v>67</v>
      </c>
      <c r="H70" s="92">
        <f t="shared" si="8"/>
        <v>45000</v>
      </c>
    </row>
    <row r="71" spans="2:8" x14ac:dyDescent="0.2">
      <c r="B71" s="226"/>
      <c r="C71" s="229"/>
      <c r="D71" s="229"/>
      <c r="E71" s="223"/>
      <c r="F71" s="223"/>
      <c r="G71" s="82" t="s">
        <v>128</v>
      </c>
      <c r="H71" s="92">
        <f t="shared" ref="H71" si="9">+H73</f>
        <v>45000</v>
      </c>
    </row>
    <row r="72" spans="2:8" x14ac:dyDescent="0.2">
      <c r="B72" s="226"/>
      <c r="C72" s="229"/>
      <c r="D72" s="229"/>
      <c r="E72" s="223"/>
      <c r="F72" s="223"/>
      <c r="G72" s="82" t="s">
        <v>129</v>
      </c>
      <c r="H72" s="92"/>
    </row>
    <row r="73" spans="2:8" x14ac:dyDescent="0.2">
      <c r="B73" s="226"/>
      <c r="C73" s="229"/>
      <c r="D73" s="229"/>
      <c r="E73" s="223"/>
      <c r="F73" s="223"/>
      <c r="G73" s="82" t="s">
        <v>130</v>
      </c>
      <c r="H73" s="92">
        <f>+'2'!E86</f>
        <v>45000</v>
      </c>
    </row>
    <row r="74" spans="2:8" x14ac:dyDescent="0.2">
      <c r="B74" s="226"/>
      <c r="C74" s="229"/>
      <c r="D74" s="229"/>
      <c r="E74" s="223">
        <v>1208</v>
      </c>
      <c r="F74" s="223"/>
      <c r="G74" s="94" t="s">
        <v>219</v>
      </c>
      <c r="H74" s="97">
        <f>+H76</f>
        <v>45000</v>
      </c>
    </row>
    <row r="75" spans="2:8" x14ac:dyDescent="0.2">
      <c r="B75" s="226"/>
      <c r="C75" s="229"/>
      <c r="D75" s="229"/>
      <c r="E75" s="223"/>
      <c r="F75" s="223"/>
      <c r="G75" s="96" t="s">
        <v>34</v>
      </c>
      <c r="H75" s="92"/>
    </row>
    <row r="76" spans="2:8" x14ac:dyDescent="0.2">
      <c r="B76" s="226"/>
      <c r="C76" s="229"/>
      <c r="D76" s="229"/>
      <c r="E76" s="223"/>
      <c r="F76" s="223">
        <v>11001</v>
      </c>
      <c r="G76" s="94" t="s">
        <v>223</v>
      </c>
      <c r="H76" s="97">
        <f>+H78</f>
        <v>45000</v>
      </c>
    </row>
    <row r="77" spans="2:8" x14ac:dyDescent="0.2">
      <c r="B77" s="226"/>
      <c r="C77" s="229"/>
      <c r="D77" s="229"/>
      <c r="E77" s="223"/>
      <c r="F77" s="223"/>
      <c r="G77" s="82" t="s">
        <v>78</v>
      </c>
      <c r="H77" s="92"/>
    </row>
    <row r="78" spans="2:8" x14ac:dyDescent="0.2">
      <c r="B78" s="226"/>
      <c r="C78" s="229"/>
      <c r="D78" s="229"/>
      <c r="E78" s="223"/>
      <c r="F78" s="223"/>
      <c r="G78" s="98" t="s">
        <v>79</v>
      </c>
      <c r="H78" s="92">
        <f>+H80</f>
        <v>45000</v>
      </c>
    </row>
    <row r="79" spans="2:8" x14ac:dyDescent="0.2">
      <c r="B79" s="226"/>
      <c r="C79" s="229"/>
      <c r="D79" s="229"/>
      <c r="E79" s="223"/>
      <c r="F79" s="223"/>
      <c r="G79" s="82" t="s">
        <v>80</v>
      </c>
      <c r="H79" s="92"/>
    </row>
    <row r="80" spans="2:8" x14ac:dyDescent="0.2">
      <c r="B80" s="226"/>
      <c r="C80" s="229"/>
      <c r="D80" s="229"/>
      <c r="E80" s="223"/>
      <c r="F80" s="223"/>
      <c r="G80" s="82" t="s">
        <v>66</v>
      </c>
      <c r="H80" s="97">
        <f t="shared" ref="H80:H81" si="10">+H81</f>
        <v>45000</v>
      </c>
    </row>
    <row r="81" spans="2:8" x14ac:dyDescent="0.2">
      <c r="B81" s="226"/>
      <c r="C81" s="229"/>
      <c r="D81" s="229"/>
      <c r="E81" s="223"/>
      <c r="F81" s="223"/>
      <c r="G81" s="82" t="s">
        <v>67</v>
      </c>
      <c r="H81" s="97">
        <f t="shared" si="10"/>
        <v>45000</v>
      </c>
    </row>
    <row r="82" spans="2:8" x14ac:dyDescent="0.2">
      <c r="B82" s="226"/>
      <c r="C82" s="229"/>
      <c r="D82" s="229"/>
      <c r="E82" s="223"/>
      <c r="F82" s="223"/>
      <c r="G82" s="82" t="s">
        <v>81</v>
      </c>
      <c r="H82" s="97">
        <f t="shared" ref="H82" si="11">+H84</f>
        <v>45000</v>
      </c>
    </row>
    <row r="83" spans="2:8" x14ac:dyDescent="0.2">
      <c r="B83" s="226"/>
      <c r="C83" s="229"/>
      <c r="D83" s="229"/>
      <c r="E83" s="223"/>
      <c r="F83" s="223"/>
      <c r="G83" s="82" t="s">
        <v>52</v>
      </c>
      <c r="H83" s="92"/>
    </row>
    <row r="84" spans="2:8" x14ac:dyDescent="0.2">
      <c r="B84" s="226"/>
      <c r="C84" s="229"/>
      <c r="D84" s="230"/>
      <c r="E84" s="223"/>
      <c r="F84" s="223"/>
      <c r="G84" s="82" t="s">
        <v>69</v>
      </c>
      <c r="H84" s="92">
        <f>+'2'!E142</f>
        <v>45000</v>
      </c>
    </row>
    <row r="85" spans="2:8" x14ac:dyDescent="0.2">
      <c r="B85" s="226"/>
      <c r="C85" s="229"/>
      <c r="D85" s="228" t="s">
        <v>54</v>
      </c>
      <c r="E85" s="220"/>
      <c r="F85" s="220"/>
      <c r="G85" s="94" t="s">
        <v>228</v>
      </c>
      <c r="H85" s="97">
        <f>+H89</f>
        <v>-15000</v>
      </c>
    </row>
    <row r="86" spans="2:8" x14ac:dyDescent="0.2">
      <c r="B86" s="226"/>
      <c r="C86" s="229"/>
      <c r="D86" s="229"/>
      <c r="E86" s="221"/>
      <c r="F86" s="221"/>
      <c r="G86" s="82" t="s">
        <v>89</v>
      </c>
      <c r="H86" s="92"/>
    </row>
    <row r="87" spans="2:8" x14ac:dyDescent="0.2">
      <c r="B87" s="226"/>
      <c r="C87" s="229"/>
      <c r="D87" s="229"/>
      <c r="E87" s="221"/>
      <c r="F87" s="221"/>
      <c r="G87" s="95" t="s">
        <v>25</v>
      </c>
      <c r="H87" s="97">
        <f>+H89</f>
        <v>-15000</v>
      </c>
    </row>
    <row r="88" spans="2:8" x14ac:dyDescent="0.2">
      <c r="B88" s="226"/>
      <c r="C88" s="229"/>
      <c r="D88" s="229"/>
      <c r="E88" s="222"/>
      <c r="F88" s="221"/>
      <c r="G88" s="93" t="s">
        <v>2</v>
      </c>
      <c r="H88" s="97"/>
    </row>
    <row r="89" spans="2:8" x14ac:dyDescent="0.2">
      <c r="B89" s="226"/>
      <c r="C89" s="229"/>
      <c r="D89" s="229"/>
      <c r="E89" s="223">
        <v>1207</v>
      </c>
      <c r="F89" s="221"/>
      <c r="G89" s="29" t="s">
        <v>60</v>
      </c>
      <c r="H89" s="97">
        <f>+H91</f>
        <v>-15000</v>
      </c>
    </row>
    <row r="90" spans="2:8" x14ac:dyDescent="0.2">
      <c r="B90" s="226"/>
      <c r="C90" s="229"/>
      <c r="D90" s="229"/>
      <c r="E90" s="223"/>
      <c r="F90" s="222"/>
      <c r="G90" s="96" t="s">
        <v>34</v>
      </c>
      <c r="H90" s="92"/>
    </row>
    <row r="91" spans="2:8" x14ac:dyDescent="0.2">
      <c r="B91" s="226"/>
      <c r="C91" s="229"/>
      <c r="D91" s="229"/>
      <c r="E91" s="223"/>
      <c r="F91" s="223">
        <v>11002</v>
      </c>
      <c r="G91" s="94" t="s">
        <v>212</v>
      </c>
      <c r="H91" s="97">
        <f>+H93</f>
        <v>-15000</v>
      </c>
    </row>
    <row r="92" spans="2:8" x14ac:dyDescent="0.2">
      <c r="B92" s="226"/>
      <c r="C92" s="229"/>
      <c r="D92" s="229"/>
      <c r="E92" s="223"/>
      <c r="F92" s="223"/>
      <c r="G92" s="82" t="s">
        <v>78</v>
      </c>
      <c r="H92" s="92"/>
    </row>
    <row r="93" spans="2:8" x14ac:dyDescent="0.2">
      <c r="B93" s="226"/>
      <c r="C93" s="229"/>
      <c r="D93" s="229"/>
      <c r="E93" s="223"/>
      <c r="F93" s="223"/>
      <c r="G93" s="98" t="s">
        <v>79</v>
      </c>
      <c r="H93" s="92">
        <f>+H95</f>
        <v>-15000</v>
      </c>
    </row>
    <row r="94" spans="2:8" x14ac:dyDescent="0.2">
      <c r="B94" s="226"/>
      <c r="C94" s="229"/>
      <c r="D94" s="229"/>
      <c r="E94" s="223"/>
      <c r="F94" s="223"/>
      <c r="G94" s="82" t="s">
        <v>80</v>
      </c>
      <c r="H94" s="92"/>
    </row>
    <row r="95" spans="2:8" x14ac:dyDescent="0.2">
      <c r="B95" s="226"/>
      <c r="C95" s="229"/>
      <c r="D95" s="229"/>
      <c r="E95" s="223"/>
      <c r="F95" s="223"/>
      <c r="G95" s="82" t="s">
        <v>66</v>
      </c>
      <c r="H95" s="92">
        <f t="shared" ref="H95:H96" si="12">+H96</f>
        <v>-15000</v>
      </c>
    </row>
    <row r="96" spans="2:8" x14ac:dyDescent="0.2">
      <c r="B96" s="226"/>
      <c r="C96" s="229"/>
      <c r="D96" s="229"/>
      <c r="E96" s="223"/>
      <c r="F96" s="223"/>
      <c r="G96" s="82" t="s">
        <v>67</v>
      </c>
      <c r="H96" s="92">
        <f t="shared" si="12"/>
        <v>-15000</v>
      </c>
    </row>
    <row r="97" spans="2:8" x14ac:dyDescent="0.2">
      <c r="B97" s="226"/>
      <c r="C97" s="229"/>
      <c r="D97" s="229"/>
      <c r="E97" s="223"/>
      <c r="F97" s="223"/>
      <c r="G97" s="82" t="s">
        <v>81</v>
      </c>
      <c r="H97" s="92">
        <f t="shared" ref="H97" si="13">+H99</f>
        <v>-15000</v>
      </c>
    </row>
    <row r="98" spans="2:8" x14ac:dyDescent="0.2">
      <c r="B98" s="226"/>
      <c r="C98" s="229"/>
      <c r="D98" s="229"/>
      <c r="E98" s="223"/>
      <c r="F98" s="223"/>
      <c r="G98" s="82" t="s">
        <v>52</v>
      </c>
      <c r="H98" s="92"/>
    </row>
    <row r="99" spans="2:8" x14ac:dyDescent="0.2">
      <c r="B99" s="226"/>
      <c r="C99" s="229"/>
      <c r="D99" s="230"/>
      <c r="E99" s="223"/>
      <c r="F99" s="223"/>
      <c r="G99" s="82" t="s">
        <v>69</v>
      </c>
      <c r="H99" s="92">
        <f>+'2'!E117</f>
        <v>-15000</v>
      </c>
    </row>
    <row r="100" spans="2:8" x14ac:dyDescent="0.2">
      <c r="B100" s="226"/>
      <c r="C100" s="229"/>
      <c r="D100" s="228" t="s">
        <v>229</v>
      </c>
      <c r="E100" s="220"/>
      <c r="F100" s="220"/>
      <c r="G100" s="94" t="s">
        <v>230</v>
      </c>
      <c r="H100" s="97">
        <f>+H102</f>
        <v>-20000</v>
      </c>
    </row>
    <row r="101" spans="2:8" x14ac:dyDescent="0.2">
      <c r="B101" s="226"/>
      <c r="C101" s="229"/>
      <c r="D101" s="229"/>
      <c r="E101" s="221"/>
      <c r="F101" s="221"/>
      <c r="G101" s="82" t="s">
        <v>89</v>
      </c>
      <c r="H101" s="92"/>
    </row>
    <row r="102" spans="2:8" x14ac:dyDescent="0.2">
      <c r="B102" s="226"/>
      <c r="C102" s="229"/>
      <c r="D102" s="229"/>
      <c r="E102" s="221"/>
      <c r="F102" s="221"/>
      <c r="G102" s="95" t="s">
        <v>25</v>
      </c>
      <c r="H102" s="92">
        <f>+H104</f>
        <v>-20000</v>
      </c>
    </row>
    <row r="103" spans="2:8" x14ac:dyDescent="0.2">
      <c r="B103" s="226"/>
      <c r="C103" s="229"/>
      <c r="D103" s="229"/>
      <c r="E103" s="222"/>
      <c r="F103" s="221"/>
      <c r="G103" s="93" t="s">
        <v>2</v>
      </c>
      <c r="H103" s="92"/>
    </row>
    <row r="104" spans="2:8" x14ac:dyDescent="0.2">
      <c r="B104" s="226"/>
      <c r="C104" s="229"/>
      <c r="D104" s="229"/>
      <c r="E104" s="223">
        <v>1201</v>
      </c>
      <c r="F104" s="221"/>
      <c r="G104" s="94" t="s">
        <v>204</v>
      </c>
      <c r="H104" s="92">
        <f>+H106</f>
        <v>-20000</v>
      </c>
    </row>
    <row r="105" spans="2:8" x14ac:dyDescent="0.2">
      <c r="B105" s="226"/>
      <c r="C105" s="229"/>
      <c r="D105" s="229"/>
      <c r="E105" s="223"/>
      <c r="F105" s="222"/>
      <c r="G105" s="96" t="s">
        <v>34</v>
      </c>
      <c r="H105" s="92"/>
    </row>
    <row r="106" spans="2:8" x14ac:dyDescent="0.2">
      <c r="B106" s="226"/>
      <c r="C106" s="229"/>
      <c r="D106" s="229"/>
      <c r="E106" s="223"/>
      <c r="F106" s="223">
        <v>11001</v>
      </c>
      <c r="G106" s="94" t="s">
        <v>207</v>
      </c>
      <c r="H106" s="97">
        <f>+H108</f>
        <v>-20000</v>
      </c>
    </row>
    <row r="107" spans="2:8" x14ac:dyDescent="0.2">
      <c r="B107" s="226"/>
      <c r="C107" s="229"/>
      <c r="D107" s="229"/>
      <c r="E107" s="223"/>
      <c r="F107" s="223"/>
      <c r="G107" s="82" t="s">
        <v>78</v>
      </c>
      <c r="H107" s="92"/>
    </row>
    <row r="108" spans="2:8" x14ac:dyDescent="0.2">
      <c r="B108" s="226"/>
      <c r="C108" s="229"/>
      <c r="D108" s="229"/>
      <c r="E108" s="223"/>
      <c r="F108" s="223"/>
      <c r="G108" s="98" t="s">
        <v>79</v>
      </c>
      <c r="H108" s="92">
        <f>+H110</f>
        <v>-20000</v>
      </c>
    </row>
    <row r="109" spans="2:8" x14ac:dyDescent="0.2">
      <c r="B109" s="226"/>
      <c r="C109" s="229"/>
      <c r="D109" s="229"/>
      <c r="E109" s="223"/>
      <c r="F109" s="223"/>
      <c r="G109" s="82" t="s">
        <v>80</v>
      </c>
      <c r="H109" s="92"/>
    </row>
    <row r="110" spans="2:8" x14ac:dyDescent="0.2">
      <c r="B110" s="226"/>
      <c r="C110" s="229"/>
      <c r="D110" s="229"/>
      <c r="E110" s="223"/>
      <c r="F110" s="223"/>
      <c r="G110" s="82" t="s">
        <v>66</v>
      </c>
      <c r="H110" s="92">
        <f t="shared" ref="H110:H111" si="14">+H111</f>
        <v>-20000</v>
      </c>
    </row>
    <row r="111" spans="2:8" x14ac:dyDescent="0.2">
      <c r="B111" s="226"/>
      <c r="C111" s="229"/>
      <c r="D111" s="229"/>
      <c r="E111" s="223"/>
      <c r="F111" s="223"/>
      <c r="G111" s="82" t="s">
        <v>67</v>
      </c>
      <c r="H111" s="92">
        <f t="shared" si="14"/>
        <v>-20000</v>
      </c>
    </row>
    <row r="112" spans="2:8" x14ac:dyDescent="0.2">
      <c r="B112" s="226"/>
      <c r="C112" s="229"/>
      <c r="D112" s="229"/>
      <c r="E112" s="223"/>
      <c r="F112" s="223"/>
      <c r="G112" s="82" t="s">
        <v>81</v>
      </c>
      <c r="H112" s="92">
        <f t="shared" ref="H112" si="15">+H114</f>
        <v>-20000</v>
      </c>
    </row>
    <row r="113" spans="2:8" x14ac:dyDescent="0.2">
      <c r="B113" s="226"/>
      <c r="C113" s="229"/>
      <c r="D113" s="229"/>
      <c r="E113" s="223"/>
      <c r="F113" s="223"/>
      <c r="G113" s="82" t="s">
        <v>52</v>
      </c>
      <c r="H113" s="92"/>
    </row>
    <row r="114" spans="2:8" x14ac:dyDescent="0.2">
      <c r="B114" s="226"/>
      <c r="C114" s="230"/>
      <c r="D114" s="230"/>
      <c r="E114" s="223"/>
      <c r="F114" s="223"/>
      <c r="G114" s="82" t="s">
        <v>69</v>
      </c>
      <c r="H114" s="92">
        <f>+'2'!E73</f>
        <v>-20000</v>
      </c>
    </row>
    <row r="115" spans="2:8" s="90" customFormat="1" x14ac:dyDescent="0.2">
      <c r="B115" s="226"/>
      <c r="C115" s="228" t="s">
        <v>54</v>
      </c>
      <c r="D115" s="223"/>
      <c r="E115" s="223"/>
      <c r="F115" s="223"/>
      <c r="G115" s="95" t="s">
        <v>55</v>
      </c>
      <c r="H115" s="99">
        <f>+H117+H161+H176</f>
        <v>12000</v>
      </c>
    </row>
    <row r="116" spans="2:8" x14ac:dyDescent="0.2">
      <c r="B116" s="226"/>
      <c r="C116" s="229"/>
      <c r="D116" s="223"/>
      <c r="E116" s="223"/>
      <c r="F116" s="223"/>
      <c r="G116" s="93" t="s">
        <v>2</v>
      </c>
      <c r="H116" s="92"/>
    </row>
    <row r="117" spans="2:8" x14ac:dyDescent="0.2">
      <c r="B117" s="226"/>
      <c r="C117" s="229"/>
      <c r="D117" s="239" t="s">
        <v>30</v>
      </c>
      <c r="E117" s="223"/>
      <c r="F117" s="223"/>
      <c r="G117" s="94" t="s">
        <v>68</v>
      </c>
      <c r="H117" s="99">
        <f>+H119</f>
        <v>-243000</v>
      </c>
    </row>
    <row r="118" spans="2:8" x14ac:dyDescent="0.2">
      <c r="B118" s="226"/>
      <c r="C118" s="229"/>
      <c r="D118" s="239"/>
      <c r="E118" s="223"/>
      <c r="F118" s="223"/>
      <c r="G118" s="93" t="s">
        <v>2</v>
      </c>
      <c r="H118" s="100"/>
    </row>
    <row r="119" spans="2:8" x14ac:dyDescent="0.2">
      <c r="B119" s="226"/>
      <c r="C119" s="229"/>
      <c r="D119" s="239"/>
      <c r="E119" s="223"/>
      <c r="F119" s="223"/>
      <c r="G119" s="95" t="s">
        <v>25</v>
      </c>
      <c r="H119" s="97">
        <f>+H121+H141</f>
        <v>-243000</v>
      </c>
    </row>
    <row r="120" spans="2:8" x14ac:dyDescent="0.2">
      <c r="B120" s="226"/>
      <c r="C120" s="229"/>
      <c r="D120" s="239"/>
      <c r="E120" s="223"/>
      <c r="F120" s="223"/>
      <c r="G120" s="93" t="s">
        <v>2</v>
      </c>
      <c r="H120" s="100"/>
    </row>
    <row r="121" spans="2:8" x14ac:dyDescent="0.2">
      <c r="B121" s="226"/>
      <c r="C121" s="229"/>
      <c r="D121" s="239"/>
      <c r="E121" s="223">
        <v>1202</v>
      </c>
      <c r="F121" s="223"/>
      <c r="G121" s="29" t="s">
        <v>86</v>
      </c>
      <c r="H121" s="97">
        <f>+H123+H132</f>
        <v>157000</v>
      </c>
    </row>
    <row r="122" spans="2:8" x14ac:dyDescent="0.2">
      <c r="B122" s="226"/>
      <c r="C122" s="229"/>
      <c r="D122" s="239"/>
      <c r="E122" s="223"/>
      <c r="F122" s="223"/>
      <c r="G122" s="96" t="s">
        <v>34</v>
      </c>
      <c r="H122" s="100"/>
    </row>
    <row r="123" spans="2:8" ht="18.75" customHeight="1" x14ac:dyDescent="0.2">
      <c r="B123" s="226"/>
      <c r="C123" s="229"/>
      <c r="D123" s="239"/>
      <c r="E123" s="223"/>
      <c r="F123" s="223">
        <v>11002</v>
      </c>
      <c r="G123" s="94" t="s">
        <v>162</v>
      </c>
      <c r="H123" s="97">
        <f>H125</f>
        <v>120000</v>
      </c>
    </row>
    <row r="124" spans="2:8" x14ac:dyDescent="0.2">
      <c r="B124" s="226"/>
      <c r="C124" s="229"/>
      <c r="D124" s="239"/>
      <c r="E124" s="223"/>
      <c r="F124" s="223"/>
      <c r="G124" s="82" t="s">
        <v>78</v>
      </c>
      <c r="H124" s="92"/>
    </row>
    <row r="125" spans="2:8" x14ac:dyDescent="0.2">
      <c r="B125" s="226"/>
      <c r="C125" s="229"/>
      <c r="D125" s="239"/>
      <c r="E125" s="223"/>
      <c r="F125" s="223"/>
      <c r="G125" s="98" t="s">
        <v>79</v>
      </c>
      <c r="H125" s="101">
        <f>H127</f>
        <v>120000</v>
      </c>
    </row>
    <row r="126" spans="2:8" ht="15.75" customHeight="1" x14ac:dyDescent="0.2">
      <c r="B126" s="226"/>
      <c r="C126" s="229"/>
      <c r="D126" s="239"/>
      <c r="E126" s="223"/>
      <c r="F126" s="223"/>
      <c r="G126" s="82" t="s">
        <v>80</v>
      </c>
      <c r="H126" s="101"/>
    </row>
    <row r="127" spans="2:8" x14ac:dyDescent="0.2">
      <c r="B127" s="226"/>
      <c r="C127" s="229"/>
      <c r="D127" s="239"/>
      <c r="E127" s="223"/>
      <c r="F127" s="223"/>
      <c r="G127" s="82" t="s">
        <v>66</v>
      </c>
      <c r="H127" s="101">
        <f>H129</f>
        <v>120000</v>
      </c>
    </row>
    <row r="128" spans="2:8" x14ac:dyDescent="0.2">
      <c r="B128" s="226"/>
      <c r="C128" s="229"/>
      <c r="D128" s="239"/>
      <c r="E128" s="223"/>
      <c r="F128" s="223"/>
      <c r="G128" s="82" t="s">
        <v>67</v>
      </c>
      <c r="H128" s="106">
        <f>H129</f>
        <v>120000</v>
      </c>
    </row>
    <row r="129" spans="2:11" x14ac:dyDescent="0.2">
      <c r="B129" s="226"/>
      <c r="C129" s="229"/>
      <c r="D129" s="239"/>
      <c r="E129" s="223"/>
      <c r="F129" s="223"/>
      <c r="G129" s="82" t="s">
        <v>81</v>
      </c>
      <c r="H129" s="106">
        <f>H131</f>
        <v>120000</v>
      </c>
    </row>
    <row r="130" spans="2:11" x14ac:dyDescent="0.2">
      <c r="B130" s="226"/>
      <c r="C130" s="229"/>
      <c r="D130" s="239"/>
      <c r="E130" s="223"/>
      <c r="F130" s="223"/>
      <c r="G130" s="82" t="s">
        <v>52</v>
      </c>
      <c r="H130" s="102"/>
    </row>
    <row r="131" spans="2:11" x14ac:dyDescent="0.2">
      <c r="B131" s="226"/>
      <c r="C131" s="229"/>
      <c r="D131" s="239"/>
      <c r="E131" s="223"/>
      <c r="F131" s="223"/>
      <c r="G131" s="82" t="s">
        <v>69</v>
      </c>
      <c r="H131" s="101">
        <f>+'2'!E92</f>
        <v>120000</v>
      </c>
      <c r="K131" s="103"/>
    </row>
    <row r="132" spans="2:11" ht="17.25" customHeight="1" x14ac:dyDescent="0.2">
      <c r="B132" s="226"/>
      <c r="C132" s="229"/>
      <c r="D132" s="239"/>
      <c r="E132" s="223"/>
      <c r="F132" s="223">
        <v>11005</v>
      </c>
      <c r="G132" s="94" t="s">
        <v>164</v>
      </c>
      <c r="H132" s="97">
        <f>H134</f>
        <v>37000</v>
      </c>
    </row>
    <row r="133" spans="2:11" x14ac:dyDescent="0.2">
      <c r="B133" s="226"/>
      <c r="C133" s="229"/>
      <c r="D133" s="239"/>
      <c r="E133" s="223"/>
      <c r="F133" s="223"/>
      <c r="G133" s="82" t="s">
        <v>78</v>
      </c>
      <c r="H133" s="92"/>
    </row>
    <row r="134" spans="2:11" x14ac:dyDescent="0.2">
      <c r="B134" s="226"/>
      <c r="C134" s="229"/>
      <c r="D134" s="239"/>
      <c r="E134" s="223"/>
      <c r="F134" s="223"/>
      <c r="G134" s="98" t="s">
        <v>79</v>
      </c>
      <c r="H134" s="101">
        <f>H136</f>
        <v>37000</v>
      </c>
    </row>
    <row r="135" spans="2:11" ht="15.75" customHeight="1" x14ac:dyDescent="0.2">
      <c r="B135" s="226"/>
      <c r="C135" s="229"/>
      <c r="D135" s="239"/>
      <c r="E135" s="223"/>
      <c r="F135" s="223"/>
      <c r="G135" s="82" t="s">
        <v>80</v>
      </c>
      <c r="H135" s="101"/>
    </row>
    <row r="136" spans="2:11" x14ac:dyDescent="0.2">
      <c r="B136" s="226"/>
      <c r="C136" s="229"/>
      <c r="D136" s="239"/>
      <c r="E136" s="223"/>
      <c r="F136" s="223"/>
      <c r="G136" s="82" t="s">
        <v>66</v>
      </c>
      <c r="H136" s="101">
        <f>H138</f>
        <v>37000</v>
      </c>
    </row>
    <row r="137" spans="2:11" x14ac:dyDescent="0.2">
      <c r="B137" s="226"/>
      <c r="C137" s="229"/>
      <c r="D137" s="239"/>
      <c r="E137" s="223"/>
      <c r="F137" s="223"/>
      <c r="G137" s="82" t="s">
        <v>67</v>
      </c>
      <c r="H137" s="106">
        <f>H138</f>
        <v>37000</v>
      </c>
    </row>
    <row r="138" spans="2:11" x14ac:dyDescent="0.2">
      <c r="B138" s="226"/>
      <c r="C138" s="229"/>
      <c r="D138" s="239"/>
      <c r="E138" s="223"/>
      <c r="F138" s="223"/>
      <c r="G138" s="82" t="s">
        <v>128</v>
      </c>
      <c r="H138" s="106">
        <f>H140</f>
        <v>37000</v>
      </c>
    </row>
    <row r="139" spans="2:11" x14ac:dyDescent="0.2">
      <c r="B139" s="226"/>
      <c r="C139" s="229"/>
      <c r="D139" s="239"/>
      <c r="E139" s="223"/>
      <c r="F139" s="223"/>
      <c r="G139" s="82" t="s">
        <v>129</v>
      </c>
      <c r="H139" s="106"/>
    </row>
    <row r="140" spans="2:11" x14ac:dyDescent="0.2">
      <c r="B140" s="226"/>
      <c r="C140" s="229"/>
      <c r="D140" s="239"/>
      <c r="E140" s="223"/>
      <c r="F140" s="223"/>
      <c r="G140" s="82" t="s">
        <v>130</v>
      </c>
      <c r="H140" s="101">
        <f>+'2'!E104</f>
        <v>37000</v>
      </c>
      <c r="K140" s="103"/>
    </row>
    <row r="141" spans="2:11" x14ac:dyDescent="0.2">
      <c r="B141" s="226"/>
      <c r="C141" s="229"/>
      <c r="D141" s="239"/>
      <c r="E141" s="223">
        <v>1207</v>
      </c>
      <c r="F141" s="223"/>
      <c r="G141" s="29" t="s">
        <v>60</v>
      </c>
      <c r="H141" s="97">
        <f>+H143+H152</f>
        <v>-400000</v>
      </c>
    </row>
    <row r="142" spans="2:11" x14ac:dyDescent="0.2">
      <c r="B142" s="226"/>
      <c r="C142" s="229"/>
      <c r="D142" s="239"/>
      <c r="E142" s="223"/>
      <c r="F142" s="223"/>
      <c r="G142" s="96" t="s">
        <v>34</v>
      </c>
      <c r="H142" s="100"/>
    </row>
    <row r="143" spans="2:11" ht="30.75" customHeight="1" x14ac:dyDescent="0.2">
      <c r="B143" s="226"/>
      <c r="C143" s="229"/>
      <c r="D143" s="239"/>
      <c r="E143" s="223"/>
      <c r="F143" s="223">
        <v>11003</v>
      </c>
      <c r="G143" s="94" t="s">
        <v>215</v>
      </c>
      <c r="H143" s="97">
        <f>H145</f>
        <v>-320000</v>
      </c>
    </row>
    <row r="144" spans="2:11" x14ac:dyDescent="0.2">
      <c r="B144" s="226"/>
      <c r="C144" s="229"/>
      <c r="D144" s="239"/>
      <c r="E144" s="223"/>
      <c r="F144" s="223"/>
      <c r="G144" s="82" t="s">
        <v>78</v>
      </c>
      <c r="H144" s="92"/>
    </row>
    <row r="145" spans="2:11" x14ac:dyDescent="0.2">
      <c r="B145" s="226"/>
      <c r="C145" s="229"/>
      <c r="D145" s="239"/>
      <c r="E145" s="223"/>
      <c r="F145" s="223"/>
      <c r="G145" s="98" t="s">
        <v>79</v>
      </c>
      <c r="H145" s="101">
        <f>H147</f>
        <v>-320000</v>
      </c>
    </row>
    <row r="146" spans="2:11" ht="15.75" customHeight="1" x14ac:dyDescent="0.2">
      <c r="B146" s="226"/>
      <c r="C146" s="229"/>
      <c r="D146" s="239"/>
      <c r="E146" s="223"/>
      <c r="F146" s="223"/>
      <c r="G146" s="82" t="s">
        <v>80</v>
      </c>
      <c r="H146" s="101"/>
    </row>
    <row r="147" spans="2:11" x14ac:dyDescent="0.2">
      <c r="B147" s="226"/>
      <c r="C147" s="229"/>
      <c r="D147" s="239"/>
      <c r="E147" s="223"/>
      <c r="F147" s="223"/>
      <c r="G147" s="82" t="s">
        <v>66</v>
      </c>
      <c r="H147" s="101">
        <f>H149</f>
        <v>-320000</v>
      </c>
    </row>
    <row r="148" spans="2:11" x14ac:dyDescent="0.2">
      <c r="B148" s="226"/>
      <c r="C148" s="229"/>
      <c r="D148" s="239"/>
      <c r="E148" s="223"/>
      <c r="F148" s="223"/>
      <c r="G148" s="82" t="s">
        <v>67</v>
      </c>
      <c r="H148" s="101">
        <f>H149</f>
        <v>-320000</v>
      </c>
    </row>
    <row r="149" spans="2:11" x14ac:dyDescent="0.2">
      <c r="B149" s="226"/>
      <c r="C149" s="229"/>
      <c r="D149" s="239"/>
      <c r="E149" s="223"/>
      <c r="F149" s="223"/>
      <c r="G149" s="82" t="s">
        <v>128</v>
      </c>
      <c r="H149" s="101">
        <f>H151</f>
        <v>-320000</v>
      </c>
    </row>
    <row r="150" spans="2:11" x14ac:dyDescent="0.2">
      <c r="B150" s="226"/>
      <c r="C150" s="229"/>
      <c r="D150" s="239"/>
      <c r="E150" s="223"/>
      <c r="F150" s="223"/>
      <c r="G150" s="82" t="s">
        <v>129</v>
      </c>
      <c r="H150" s="102"/>
    </row>
    <row r="151" spans="2:11" x14ac:dyDescent="0.2">
      <c r="B151" s="226"/>
      <c r="C151" s="229"/>
      <c r="D151" s="239"/>
      <c r="E151" s="223"/>
      <c r="F151" s="223"/>
      <c r="G151" s="82" t="s">
        <v>130</v>
      </c>
      <c r="H151" s="101">
        <f>+'2'!E123</f>
        <v>-320000</v>
      </c>
      <c r="K151" s="103"/>
    </row>
    <row r="152" spans="2:11" ht="30.75" customHeight="1" x14ac:dyDescent="0.2">
      <c r="B152" s="226"/>
      <c r="C152" s="229"/>
      <c r="D152" s="239"/>
      <c r="E152" s="223"/>
      <c r="F152" s="223">
        <v>11004</v>
      </c>
      <c r="G152" s="94" t="s">
        <v>217</v>
      </c>
      <c r="H152" s="97">
        <f>H154</f>
        <v>-80000</v>
      </c>
    </row>
    <row r="153" spans="2:11" x14ac:dyDescent="0.2">
      <c r="B153" s="226"/>
      <c r="C153" s="229"/>
      <c r="D153" s="239"/>
      <c r="E153" s="223"/>
      <c r="F153" s="223"/>
      <c r="G153" s="82" t="s">
        <v>78</v>
      </c>
      <c r="H153" s="92"/>
    </row>
    <row r="154" spans="2:11" x14ac:dyDescent="0.2">
      <c r="B154" s="226"/>
      <c r="C154" s="229"/>
      <c r="D154" s="239"/>
      <c r="E154" s="223"/>
      <c r="F154" s="223"/>
      <c r="G154" s="98" t="s">
        <v>79</v>
      </c>
      <c r="H154" s="101">
        <f>H156</f>
        <v>-80000</v>
      </c>
    </row>
    <row r="155" spans="2:11" ht="15.75" customHeight="1" x14ac:dyDescent="0.2">
      <c r="B155" s="226"/>
      <c r="C155" s="229"/>
      <c r="D155" s="239"/>
      <c r="E155" s="223"/>
      <c r="F155" s="223"/>
      <c r="G155" s="82" t="s">
        <v>80</v>
      </c>
      <c r="H155" s="101"/>
    </row>
    <row r="156" spans="2:11" x14ac:dyDescent="0.2">
      <c r="B156" s="226"/>
      <c r="C156" s="229"/>
      <c r="D156" s="239"/>
      <c r="E156" s="223"/>
      <c r="F156" s="223"/>
      <c r="G156" s="82" t="s">
        <v>66</v>
      </c>
      <c r="H156" s="101">
        <f>H158</f>
        <v>-80000</v>
      </c>
    </row>
    <row r="157" spans="2:11" x14ac:dyDescent="0.2">
      <c r="B157" s="226"/>
      <c r="C157" s="229"/>
      <c r="D157" s="239"/>
      <c r="E157" s="223"/>
      <c r="F157" s="223"/>
      <c r="G157" s="82" t="s">
        <v>67</v>
      </c>
      <c r="H157" s="101">
        <f>H158</f>
        <v>-80000</v>
      </c>
    </row>
    <row r="158" spans="2:11" x14ac:dyDescent="0.2">
      <c r="B158" s="226"/>
      <c r="C158" s="229"/>
      <c r="D158" s="239"/>
      <c r="E158" s="223"/>
      <c r="F158" s="223"/>
      <c r="G158" s="82" t="s">
        <v>81</v>
      </c>
      <c r="H158" s="101">
        <f>H160</f>
        <v>-80000</v>
      </c>
    </row>
    <row r="159" spans="2:11" x14ac:dyDescent="0.2">
      <c r="B159" s="226"/>
      <c r="C159" s="229"/>
      <c r="D159" s="239"/>
      <c r="E159" s="223"/>
      <c r="F159" s="223"/>
      <c r="G159" s="82" t="s">
        <v>52</v>
      </c>
      <c r="H159" s="102"/>
    </row>
    <row r="160" spans="2:11" x14ac:dyDescent="0.2">
      <c r="B160" s="226"/>
      <c r="C160" s="229"/>
      <c r="D160" s="239"/>
      <c r="E160" s="223"/>
      <c r="F160" s="223"/>
      <c r="G160" s="82" t="s">
        <v>69</v>
      </c>
      <c r="H160" s="101">
        <f>+'2'!E129</f>
        <v>-80000</v>
      </c>
      <c r="K160" s="103"/>
    </row>
    <row r="161" spans="2:11" x14ac:dyDescent="0.2">
      <c r="B161" s="226"/>
      <c r="C161" s="229"/>
      <c r="D161" s="228" t="s">
        <v>70</v>
      </c>
      <c r="E161" s="223"/>
      <c r="F161" s="223"/>
      <c r="G161" s="94" t="s">
        <v>71</v>
      </c>
      <c r="H161" s="97">
        <f>+H163</f>
        <v>115000</v>
      </c>
      <c r="K161" s="103"/>
    </row>
    <row r="162" spans="2:11" x14ac:dyDescent="0.2">
      <c r="B162" s="226"/>
      <c r="C162" s="229"/>
      <c r="D162" s="229"/>
      <c r="E162" s="223"/>
      <c r="F162" s="223"/>
      <c r="G162" s="93" t="s">
        <v>2</v>
      </c>
      <c r="H162" s="100"/>
    </row>
    <row r="163" spans="2:11" x14ac:dyDescent="0.2">
      <c r="B163" s="226"/>
      <c r="C163" s="229"/>
      <c r="D163" s="229"/>
      <c r="E163" s="223"/>
      <c r="F163" s="223"/>
      <c r="G163" s="95" t="s">
        <v>25</v>
      </c>
      <c r="H163" s="97">
        <f>+H165</f>
        <v>115000</v>
      </c>
    </row>
    <row r="164" spans="2:11" x14ac:dyDescent="0.2">
      <c r="B164" s="226"/>
      <c r="C164" s="229"/>
      <c r="D164" s="229"/>
      <c r="E164" s="223"/>
      <c r="F164" s="223"/>
      <c r="G164" s="93" t="s">
        <v>2</v>
      </c>
      <c r="H164" s="100"/>
    </row>
    <row r="165" spans="2:11" x14ac:dyDescent="0.2">
      <c r="B165" s="226"/>
      <c r="C165" s="229"/>
      <c r="D165" s="229"/>
      <c r="E165" s="223">
        <v>1202</v>
      </c>
      <c r="F165" s="223"/>
      <c r="G165" s="29" t="s">
        <v>86</v>
      </c>
      <c r="H165" s="97">
        <f>+H167</f>
        <v>115000</v>
      </c>
    </row>
    <row r="166" spans="2:11" x14ac:dyDescent="0.2">
      <c r="B166" s="226"/>
      <c r="C166" s="229"/>
      <c r="D166" s="229"/>
      <c r="E166" s="223"/>
      <c r="F166" s="223"/>
      <c r="G166" s="26" t="s">
        <v>89</v>
      </c>
      <c r="H166" s="100"/>
    </row>
    <row r="167" spans="2:11" ht="30" customHeight="1" x14ac:dyDescent="0.2">
      <c r="B167" s="226"/>
      <c r="C167" s="229"/>
      <c r="D167" s="229"/>
      <c r="E167" s="223"/>
      <c r="F167" s="223">
        <v>11004</v>
      </c>
      <c r="G167" s="29" t="s">
        <v>132</v>
      </c>
      <c r="H167" s="97">
        <f>H169</f>
        <v>115000</v>
      </c>
    </row>
    <row r="168" spans="2:11" x14ac:dyDescent="0.2">
      <c r="B168" s="226"/>
      <c r="C168" s="229"/>
      <c r="D168" s="229"/>
      <c r="E168" s="223"/>
      <c r="F168" s="223"/>
      <c r="G168" s="26" t="s">
        <v>78</v>
      </c>
      <c r="H168" s="92"/>
    </row>
    <row r="169" spans="2:11" x14ac:dyDescent="0.2">
      <c r="B169" s="226"/>
      <c r="C169" s="229"/>
      <c r="D169" s="229"/>
      <c r="E169" s="223"/>
      <c r="F169" s="223"/>
      <c r="G169" s="110" t="s">
        <v>79</v>
      </c>
      <c r="H169" s="101">
        <f>H171</f>
        <v>115000</v>
      </c>
    </row>
    <row r="170" spans="2:11" ht="15.75" customHeight="1" x14ac:dyDescent="0.2">
      <c r="B170" s="226"/>
      <c r="C170" s="229"/>
      <c r="D170" s="229"/>
      <c r="E170" s="223"/>
      <c r="F170" s="223"/>
      <c r="G170" s="26" t="s">
        <v>80</v>
      </c>
      <c r="H170" s="101"/>
    </row>
    <row r="171" spans="2:11" x14ac:dyDescent="0.2">
      <c r="B171" s="226"/>
      <c r="C171" s="229"/>
      <c r="D171" s="229"/>
      <c r="E171" s="223"/>
      <c r="F171" s="223"/>
      <c r="G171" s="29" t="s">
        <v>66</v>
      </c>
      <c r="H171" s="101">
        <f>H173</f>
        <v>115000</v>
      </c>
    </row>
    <row r="172" spans="2:11" x14ac:dyDescent="0.2">
      <c r="B172" s="226"/>
      <c r="C172" s="229"/>
      <c r="D172" s="229"/>
      <c r="E172" s="223"/>
      <c r="F172" s="223"/>
      <c r="G172" s="29" t="s">
        <v>67</v>
      </c>
      <c r="H172" s="106">
        <f>H173</f>
        <v>115000</v>
      </c>
    </row>
    <row r="173" spans="2:11" x14ac:dyDescent="0.2">
      <c r="B173" s="226"/>
      <c r="C173" s="229"/>
      <c r="D173" s="229"/>
      <c r="E173" s="223"/>
      <c r="F173" s="223"/>
      <c r="G173" s="29" t="s">
        <v>81</v>
      </c>
      <c r="H173" s="106">
        <f>H175</f>
        <v>115000</v>
      </c>
    </row>
    <row r="174" spans="2:11" x14ac:dyDescent="0.2">
      <c r="B174" s="226"/>
      <c r="C174" s="229"/>
      <c r="D174" s="229"/>
      <c r="E174" s="223"/>
      <c r="F174" s="223"/>
      <c r="G174" s="26" t="s">
        <v>52</v>
      </c>
      <c r="H174" s="102"/>
    </row>
    <row r="175" spans="2:11" x14ac:dyDescent="0.2">
      <c r="B175" s="226"/>
      <c r="C175" s="229"/>
      <c r="D175" s="229"/>
      <c r="E175" s="223"/>
      <c r="F175" s="223"/>
      <c r="G175" s="26" t="s">
        <v>69</v>
      </c>
      <c r="H175" s="101">
        <f>+'2'!E98</f>
        <v>115000</v>
      </c>
    </row>
    <row r="176" spans="2:11" x14ac:dyDescent="0.2">
      <c r="B176" s="226"/>
      <c r="C176" s="229"/>
      <c r="D176" s="228" t="s">
        <v>54</v>
      </c>
      <c r="E176" s="220"/>
      <c r="F176" s="223"/>
      <c r="G176" s="94" t="s">
        <v>57</v>
      </c>
      <c r="H176" s="99">
        <f>+H180</f>
        <v>140000</v>
      </c>
    </row>
    <row r="177" spans="2:29" x14ac:dyDescent="0.2">
      <c r="B177" s="226"/>
      <c r="C177" s="229"/>
      <c r="D177" s="229"/>
      <c r="E177" s="221"/>
      <c r="F177" s="223"/>
      <c r="G177" s="82" t="s">
        <v>89</v>
      </c>
      <c r="H177" s="101"/>
    </row>
    <row r="178" spans="2:29" x14ac:dyDescent="0.2">
      <c r="B178" s="226"/>
      <c r="C178" s="229"/>
      <c r="D178" s="229"/>
      <c r="E178" s="221"/>
      <c r="F178" s="223"/>
      <c r="G178" s="95" t="s">
        <v>25</v>
      </c>
      <c r="H178" s="97">
        <f>H180</f>
        <v>140000</v>
      </c>
    </row>
    <row r="179" spans="2:29" x14ac:dyDescent="0.2">
      <c r="B179" s="226"/>
      <c r="C179" s="229"/>
      <c r="D179" s="229"/>
      <c r="E179" s="222"/>
      <c r="F179" s="223"/>
      <c r="G179" s="93" t="s">
        <v>2</v>
      </c>
      <c r="H179" s="100"/>
    </row>
    <row r="180" spans="2:29" x14ac:dyDescent="0.2">
      <c r="B180" s="226"/>
      <c r="C180" s="229"/>
      <c r="D180" s="229"/>
      <c r="E180" s="220">
        <v>1200</v>
      </c>
      <c r="F180" s="223"/>
      <c r="G180" s="95" t="s">
        <v>56</v>
      </c>
      <c r="H180" s="97">
        <f>+H182+H191+H200</f>
        <v>140000</v>
      </c>
    </row>
    <row r="181" spans="2:29" x14ac:dyDescent="0.2">
      <c r="B181" s="226"/>
      <c r="C181" s="229"/>
      <c r="D181" s="229"/>
      <c r="E181" s="221"/>
      <c r="F181" s="223"/>
      <c r="G181" s="96" t="s">
        <v>34</v>
      </c>
      <c r="H181" s="100"/>
    </row>
    <row r="182" spans="2:29" s="104" customFormat="1" ht="11.25" customHeight="1" x14ac:dyDescent="0.2">
      <c r="B182" s="226"/>
      <c r="C182" s="229"/>
      <c r="D182" s="229"/>
      <c r="E182" s="221"/>
      <c r="F182" s="224">
        <v>11001</v>
      </c>
      <c r="G182" s="64" t="s">
        <v>225</v>
      </c>
      <c r="H182" s="99">
        <f>H184</f>
        <v>-60000</v>
      </c>
      <c r="I182" s="85"/>
      <c r="J182" s="85"/>
      <c r="K182" s="85"/>
      <c r="L182" s="85"/>
      <c r="M182" s="85"/>
      <c r="N182" s="85"/>
      <c r="O182" s="85"/>
      <c r="P182" s="85"/>
      <c r="Q182" s="85"/>
      <c r="R182" s="85"/>
      <c r="S182" s="85"/>
      <c r="T182" s="85"/>
      <c r="U182" s="85"/>
      <c r="V182" s="85"/>
      <c r="W182" s="85"/>
      <c r="X182" s="85"/>
      <c r="Y182" s="85"/>
      <c r="Z182" s="85"/>
      <c r="AA182" s="85"/>
      <c r="AB182" s="85"/>
      <c r="AC182" s="85"/>
    </row>
    <row r="183" spans="2:29" s="105" customFormat="1" x14ac:dyDescent="0.2">
      <c r="B183" s="226"/>
      <c r="C183" s="229"/>
      <c r="D183" s="229"/>
      <c r="E183" s="221"/>
      <c r="F183" s="224"/>
      <c r="G183" s="47" t="s">
        <v>78</v>
      </c>
      <c r="H183" s="101"/>
      <c r="I183" s="85"/>
      <c r="J183" s="85"/>
      <c r="K183" s="85"/>
      <c r="L183" s="85"/>
      <c r="M183" s="85"/>
      <c r="N183" s="85"/>
      <c r="O183" s="85"/>
      <c r="P183" s="85"/>
      <c r="Q183" s="85"/>
      <c r="R183" s="85"/>
      <c r="S183" s="85"/>
      <c r="T183" s="85"/>
      <c r="U183" s="85"/>
      <c r="V183" s="85"/>
      <c r="W183" s="85"/>
      <c r="X183" s="85"/>
      <c r="Y183" s="85"/>
      <c r="Z183" s="85"/>
      <c r="AA183" s="85"/>
      <c r="AB183" s="85"/>
      <c r="AC183" s="85"/>
    </row>
    <row r="184" spans="2:29" s="105" customFormat="1" x14ac:dyDescent="0.2">
      <c r="B184" s="226"/>
      <c r="C184" s="229"/>
      <c r="D184" s="229"/>
      <c r="E184" s="221"/>
      <c r="F184" s="224"/>
      <c r="G184" s="63" t="s">
        <v>79</v>
      </c>
      <c r="H184" s="101">
        <f>H186</f>
        <v>-60000</v>
      </c>
      <c r="I184" s="85"/>
      <c r="J184" s="85"/>
      <c r="K184" s="85"/>
      <c r="L184" s="85"/>
      <c r="M184" s="85"/>
      <c r="N184" s="85"/>
      <c r="O184" s="85"/>
      <c r="P184" s="85"/>
      <c r="Q184" s="85"/>
      <c r="R184" s="85"/>
      <c r="S184" s="85"/>
      <c r="T184" s="85"/>
      <c r="U184" s="85"/>
      <c r="V184" s="85"/>
      <c r="W184" s="85"/>
      <c r="X184" s="85"/>
      <c r="Y184" s="85"/>
      <c r="Z184" s="85"/>
      <c r="AA184" s="85"/>
      <c r="AB184" s="85"/>
      <c r="AC184" s="85"/>
    </row>
    <row r="185" spans="2:29" s="105" customFormat="1" ht="18" customHeight="1" x14ac:dyDescent="0.2">
      <c r="B185" s="226"/>
      <c r="C185" s="229"/>
      <c r="D185" s="229"/>
      <c r="E185" s="221"/>
      <c r="F185" s="224"/>
      <c r="G185" s="47" t="s">
        <v>80</v>
      </c>
      <c r="H185" s="101"/>
      <c r="I185" s="85"/>
      <c r="J185" s="85"/>
      <c r="K185" s="85"/>
      <c r="L185" s="85"/>
      <c r="M185" s="85"/>
      <c r="N185" s="85"/>
      <c r="O185" s="85"/>
      <c r="P185" s="85"/>
      <c r="Q185" s="85"/>
      <c r="R185" s="85"/>
      <c r="S185" s="85"/>
      <c r="T185" s="85"/>
      <c r="U185" s="85"/>
      <c r="V185" s="85"/>
      <c r="W185" s="85"/>
      <c r="X185" s="85"/>
      <c r="Y185" s="85"/>
      <c r="Z185" s="85"/>
      <c r="AA185" s="85"/>
      <c r="AB185" s="85"/>
      <c r="AC185" s="85"/>
    </row>
    <row r="186" spans="2:29" s="105" customFormat="1" x14ac:dyDescent="0.2">
      <c r="B186" s="226"/>
      <c r="C186" s="229"/>
      <c r="D186" s="229"/>
      <c r="E186" s="221"/>
      <c r="F186" s="224"/>
      <c r="G186" s="47" t="s">
        <v>66</v>
      </c>
      <c r="H186" s="101">
        <f>H188</f>
        <v>-60000</v>
      </c>
      <c r="I186" s="85"/>
      <c r="J186" s="85"/>
      <c r="K186" s="85"/>
      <c r="L186" s="85"/>
      <c r="M186" s="85"/>
      <c r="N186" s="85"/>
      <c r="O186" s="85"/>
      <c r="P186" s="85"/>
      <c r="Q186" s="85"/>
      <c r="R186" s="85"/>
      <c r="S186" s="85"/>
      <c r="T186" s="85"/>
      <c r="U186" s="85"/>
      <c r="V186" s="85"/>
      <c r="W186" s="85"/>
      <c r="X186" s="85"/>
      <c r="Y186" s="85"/>
      <c r="Z186" s="85"/>
      <c r="AA186" s="85"/>
      <c r="AB186" s="85"/>
      <c r="AC186" s="85"/>
    </row>
    <row r="187" spans="2:29" s="105" customFormat="1" x14ac:dyDescent="0.2">
      <c r="B187" s="226"/>
      <c r="C187" s="229"/>
      <c r="D187" s="229"/>
      <c r="E187" s="221"/>
      <c r="F187" s="224"/>
      <c r="G187" s="47" t="s">
        <v>67</v>
      </c>
      <c r="H187" s="101">
        <f>H188</f>
        <v>-60000</v>
      </c>
      <c r="I187" s="85"/>
      <c r="J187" s="85"/>
      <c r="K187" s="85"/>
      <c r="L187" s="85"/>
      <c r="M187" s="85"/>
      <c r="N187" s="85"/>
      <c r="O187" s="85"/>
      <c r="P187" s="85"/>
      <c r="Q187" s="85"/>
      <c r="R187" s="85"/>
      <c r="S187" s="85"/>
      <c r="T187" s="85"/>
      <c r="U187" s="85"/>
      <c r="V187" s="85"/>
      <c r="W187" s="85"/>
      <c r="X187" s="85"/>
      <c r="Y187" s="85"/>
      <c r="Z187" s="85"/>
      <c r="AA187" s="85"/>
      <c r="AB187" s="85"/>
      <c r="AC187" s="85"/>
    </row>
    <row r="188" spans="2:29" s="105" customFormat="1" x14ac:dyDescent="0.2">
      <c r="B188" s="226"/>
      <c r="C188" s="229"/>
      <c r="D188" s="229"/>
      <c r="E188" s="221"/>
      <c r="F188" s="224"/>
      <c r="G188" s="47" t="s">
        <v>128</v>
      </c>
      <c r="H188" s="101">
        <f>H190</f>
        <v>-60000</v>
      </c>
      <c r="I188" s="85"/>
      <c r="J188" s="85"/>
      <c r="K188" s="85"/>
      <c r="L188" s="85"/>
      <c r="M188" s="85"/>
      <c r="N188" s="85"/>
      <c r="O188" s="85"/>
      <c r="P188" s="85"/>
      <c r="Q188" s="85"/>
      <c r="R188" s="85"/>
      <c r="S188" s="85"/>
      <c r="T188" s="85"/>
      <c r="U188" s="85"/>
      <c r="V188" s="85"/>
      <c r="W188" s="85"/>
      <c r="X188" s="85"/>
      <c r="Y188" s="85"/>
      <c r="Z188" s="85"/>
      <c r="AA188" s="85"/>
      <c r="AB188" s="85"/>
      <c r="AC188" s="85"/>
    </row>
    <row r="189" spans="2:29" s="105" customFormat="1" x14ac:dyDescent="0.2">
      <c r="B189" s="226"/>
      <c r="C189" s="229"/>
      <c r="D189" s="229"/>
      <c r="E189" s="221"/>
      <c r="F189" s="224"/>
      <c r="G189" s="47" t="s">
        <v>129</v>
      </c>
      <c r="H189" s="102"/>
      <c r="I189" s="85"/>
      <c r="J189" s="85"/>
      <c r="K189" s="85"/>
      <c r="L189" s="85"/>
      <c r="M189" s="85"/>
      <c r="N189" s="85"/>
      <c r="O189" s="85"/>
      <c r="P189" s="85"/>
      <c r="Q189" s="85"/>
      <c r="R189" s="85"/>
      <c r="S189" s="85"/>
      <c r="T189" s="85"/>
      <c r="U189" s="85"/>
      <c r="V189" s="85"/>
      <c r="W189" s="85"/>
      <c r="X189" s="85"/>
      <c r="Y189" s="85"/>
      <c r="Z189" s="85"/>
      <c r="AA189" s="85"/>
      <c r="AB189" s="85"/>
      <c r="AC189" s="85"/>
    </row>
    <row r="190" spans="2:29" s="105" customFormat="1" x14ac:dyDescent="0.2">
      <c r="B190" s="226"/>
      <c r="C190" s="229"/>
      <c r="D190" s="229"/>
      <c r="E190" s="221"/>
      <c r="F190" s="224"/>
      <c r="G190" s="47" t="s">
        <v>130</v>
      </c>
      <c r="H190" s="101">
        <f>+'2'!E42</f>
        <v>-60000</v>
      </c>
      <c r="I190" s="85"/>
      <c r="J190" s="85"/>
      <c r="K190" s="85"/>
      <c r="L190" s="85"/>
      <c r="M190" s="85"/>
      <c r="N190" s="85"/>
      <c r="O190" s="85"/>
      <c r="P190" s="85"/>
      <c r="Q190" s="85"/>
      <c r="R190" s="85"/>
      <c r="S190" s="85"/>
      <c r="T190" s="85"/>
      <c r="U190" s="85"/>
      <c r="V190" s="85"/>
      <c r="W190" s="85"/>
      <c r="X190" s="85"/>
      <c r="Y190" s="85"/>
      <c r="Z190" s="85"/>
      <c r="AA190" s="85"/>
      <c r="AB190" s="85"/>
      <c r="AC190" s="85"/>
    </row>
    <row r="191" spans="2:29" s="104" customFormat="1" ht="18" customHeight="1" x14ac:dyDescent="0.2">
      <c r="B191" s="226"/>
      <c r="C191" s="229"/>
      <c r="D191" s="229"/>
      <c r="E191" s="221"/>
      <c r="F191" s="224">
        <v>11003</v>
      </c>
      <c r="G191" s="64" t="s">
        <v>200</v>
      </c>
      <c r="H191" s="99">
        <f>H193</f>
        <v>105000</v>
      </c>
      <c r="I191" s="85"/>
      <c r="J191" s="85"/>
      <c r="K191" s="85"/>
      <c r="L191" s="85"/>
      <c r="M191" s="85"/>
      <c r="N191" s="85"/>
      <c r="O191" s="85"/>
      <c r="P191" s="85"/>
      <c r="Q191" s="85"/>
      <c r="R191" s="85"/>
      <c r="S191" s="85"/>
      <c r="T191" s="85"/>
      <c r="U191" s="85"/>
      <c r="V191" s="85"/>
      <c r="W191" s="85"/>
      <c r="X191" s="85"/>
      <c r="Y191" s="85"/>
      <c r="Z191" s="85"/>
      <c r="AA191" s="85"/>
      <c r="AB191" s="85"/>
      <c r="AC191" s="85"/>
    </row>
    <row r="192" spans="2:29" s="105" customFormat="1" x14ac:dyDescent="0.2">
      <c r="B192" s="226"/>
      <c r="C192" s="229"/>
      <c r="D192" s="229"/>
      <c r="E192" s="221"/>
      <c r="F192" s="224"/>
      <c r="G192" s="47" t="s">
        <v>78</v>
      </c>
      <c r="H192" s="101"/>
      <c r="I192" s="85"/>
      <c r="J192" s="85"/>
      <c r="K192" s="85"/>
      <c r="L192" s="85"/>
      <c r="M192" s="85"/>
      <c r="N192" s="85"/>
      <c r="O192" s="85"/>
      <c r="P192" s="85"/>
      <c r="Q192" s="85"/>
      <c r="R192" s="85"/>
      <c r="S192" s="85"/>
      <c r="T192" s="85"/>
      <c r="U192" s="85"/>
      <c r="V192" s="85"/>
      <c r="W192" s="85"/>
      <c r="X192" s="85"/>
      <c r="Y192" s="85"/>
      <c r="Z192" s="85"/>
      <c r="AA192" s="85"/>
      <c r="AB192" s="85"/>
      <c r="AC192" s="85"/>
    </row>
    <row r="193" spans="2:29" s="105" customFormat="1" x14ac:dyDescent="0.2">
      <c r="B193" s="226"/>
      <c r="C193" s="229"/>
      <c r="D193" s="229"/>
      <c r="E193" s="221"/>
      <c r="F193" s="224"/>
      <c r="G193" s="63" t="s">
        <v>79</v>
      </c>
      <c r="H193" s="101">
        <f>H195</f>
        <v>105000</v>
      </c>
      <c r="I193" s="85"/>
      <c r="J193" s="85"/>
      <c r="K193" s="85"/>
      <c r="L193" s="85"/>
      <c r="M193" s="85"/>
      <c r="N193" s="85"/>
      <c r="O193" s="85"/>
      <c r="P193" s="85"/>
      <c r="Q193" s="85"/>
      <c r="R193" s="85"/>
      <c r="S193" s="85"/>
      <c r="T193" s="85"/>
      <c r="U193" s="85"/>
      <c r="V193" s="85"/>
      <c r="W193" s="85"/>
      <c r="X193" s="85"/>
      <c r="Y193" s="85"/>
      <c r="Z193" s="85"/>
      <c r="AA193" s="85"/>
      <c r="AB193" s="85"/>
      <c r="AC193" s="85"/>
    </row>
    <row r="194" spans="2:29" s="105" customFormat="1" ht="18" customHeight="1" x14ac:dyDescent="0.2">
      <c r="B194" s="226"/>
      <c r="C194" s="229"/>
      <c r="D194" s="229"/>
      <c r="E194" s="221"/>
      <c r="F194" s="224"/>
      <c r="G194" s="47" t="s">
        <v>80</v>
      </c>
      <c r="H194" s="101"/>
      <c r="I194" s="85"/>
      <c r="J194" s="85"/>
      <c r="K194" s="85"/>
      <c r="L194" s="85"/>
      <c r="M194" s="85"/>
      <c r="N194" s="85"/>
      <c r="O194" s="85"/>
      <c r="P194" s="85"/>
      <c r="Q194" s="85"/>
      <c r="R194" s="85"/>
      <c r="S194" s="85"/>
      <c r="T194" s="85"/>
      <c r="U194" s="85"/>
      <c r="V194" s="85"/>
      <c r="W194" s="85"/>
      <c r="X194" s="85"/>
      <c r="Y194" s="85"/>
      <c r="Z194" s="85"/>
      <c r="AA194" s="85"/>
      <c r="AB194" s="85"/>
      <c r="AC194" s="85"/>
    </row>
    <row r="195" spans="2:29" s="105" customFormat="1" x14ac:dyDescent="0.2">
      <c r="B195" s="226"/>
      <c r="C195" s="229"/>
      <c r="D195" s="229"/>
      <c r="E195" s="221"/>
      <c r="F195" s="224"/>
      <c r="G195" s="47" t="s">
        <v>66</v>
      </c>
      <c r="H195" s="101">
        <f>H197</f>
        <v>105000</v>
      </c>
      <c r="I195" s="85"/>
      <c r="J195" s="85"/>
      <c r="K195" s="85"/>
      <c r="L195" s="85"/>
      <c r="M195" s="85"/>
      <c r="N195" s="85"/>
      <c r="O195" s="85"/>
      <c r="P195" s="85"/>
      <c r="Q195" s="85"/>
      <c r="R195" s="85"/>
      <c r="S195" s="85"/>
      <c r="T195" s="85"/>
      <c r="U195" s="85"/>
      <c r="V195" s="85"/>
      <c r="W195" s="85"/>
      <c r="X195" s="85"/>
      <c r="Y195" s="85"/>
      <c r="Z195" s="85"/>
      <c r="AA195" s="85"/>
      <c r="AB195" s="85"/>
      <c r="AC195" s="85"/>
    </row>
    <row r="196" spans="2:29" s="105" customFormat="1" x14ac:dyDescent="0.2">
      <c r="B196" s="226"/>
      <c r="C196" s="229"/>
      <c r="D196" s="229"/>
      <c r="E196" s="221"/>
      <c r="F196" s="224"/>
      <c r="G196" s="47" t="s">
        <v>67</v>
      </c>
      <c r="H196" s="106">
        <f>H197</f>
        <v>105000</v>
      </c>
      <c r="I196" s="85"/>
      <c r="J196" s="85"/>
      <c r="K196" s="85"/>
      <c r="L196" s="85"/>
      <c r="M196" s="85"/>
      <c r="N196" s="85"/>
      <c r="O196" s="85"/>
      <c r="P196" s="85"/>
      <c r="Q196" s="85"/>
      <c r="R196" s="85"/>
      <c r="S196" s="85"/>
      <c r="T196" s="85"/>
      <c r="U196" s="85"/>
      <c r="V196" s="85"/>
      <c r="W196" s="85"/>
      <c r="X196" s="85"/>
      <c r="Y196" s="85"/>
      <c r="Z196" s="85"/>
      <c r="AA196" s="85"/>
      <c r="AB196" s="85"/>
      <c r="AC196" s="85"/>
    </row>
    <row r="197" spans="2:29" s="105" customFormat="1" x14ac:dyDescent="0.2">
      <c r="B197" s="226"/>
      <c r="C197" s="229"/>
      <c r="D197" s="229"/>
      <c r="E197" s="221"/>
      <c r="F197" s="224"/>
      <c r="G197" s="47" t="s">
        <v>81</v>
      </c>
      <c r="H197" s="106">
        <f>H199</f>
        <v>105000</v>
      </c>
      <c r="I197" s="85"/>
      <c r="J197" s="85"/>
      <c r="K197" s="85"/>
      <c r="L197" s="85"/>
      <c r="M197" s="85"/>
      <c r="N197" s="85"/>
      <c r="O197" s="85"/>
      <c r="P197" s="85"/>
      <c r="Q197" s="85"/>
      <c r="R197" s="85"/>
      <c r="S197" s="85"/>
      <c r="T197" s="85"/>
      <c r="U197" s="85"/>
      <c r="V197" s="85"/>
      <c r="W197" s="85"/>
      <c r="X197" s="85"/>
      <c r="Y197" s="85"/>
      <c r="Z197" s="85"/>
      <c r="AA197" s="85"/>
      <c r="AB197" s="85"/>
      <c r="AC197" s="85"/>
    </row>
    <row r="198" spans="2:29" s="105" customFormat="1" x14ac:dyDescent="0.2">
      <c r="B198" s="226"/>
      <c r="C198" s="229"/>
      <c r="D198" s="229"/>
      <c r="E198" s="221"/>
      <c r="F198" s="224"/>
      <c r="G198" s="47" t="s">
        <v>52</v>
      </c>
      <c r="H198" s="102"/>
      <c r="I198" s="85"/>
      <c r="J198" s="85"/>
      <c r="K198" s="85"/>
      <c r="L198" s="85"/>
      <c r="M198" s="85"/>
      <c r="N198" s="85"/>
      <c r="O198" s="85"/>
      <c r="P198" s="85"/>
      <c r="Q198" s="85"/>
      <c r="R198" s="85"/>
      <c r="S198" s="85"/>
      <c r="T198" s="85"/>
      <c r="U198" s="85"/>
      <c r="V198" s="85"/>
      <c r="W198" s="85"/>
      <c r="X198" s="85"/>
      <c r="Y198" s="85"/>
      <c r="Z198" s="85"/>
      <c r="AA198" s="85"/>
      <c r="AB198" s="85"/>
      <c r="AC198" s="85"/>
    </row>
    <row r="199" spans="2:29" s="105" customFormat="1" x14ac:dyDescent="0.2">
      <c r="B199" s="226"/>
      <c r="C199" s="229"/>
      <c r="D199" s="229"/>
      <c r="E199" s="221"/>
      <c r="F199" s="224"/>
      <c r="G199" s="47" t="s">
        <v>69</v>
      </c>
      <c r="H199" s="101">
        <f>+'2'!E48</f>
        <v>105000</v>
      </c>
      <c r="I199" s="85"/>
      <c r="J199" s="85"/>
      <c r="K199" s="85"/>
      <c r="L199" s="85"/>
      <c r="M199" s="85"/>
      <c r="N199" s="85"/>
      <c r="O199" s="85"/>
      <c r="P199" s="85"/>
      <c r="Q199" s="85"/>
      <c r="R199" s="85"/>
      <c r="S199" s="85"/>
      <c r="T199" s="85"/>
      <c r="U199" s="85"/>
      <c r="V199" s="85"/>
      <c r="W199" s="85"/>
      <c r="X199" s="85"/>
      <c r="Y199" s="85"/>
      <c r="Z199" s="85"/>
      <c r="AA199" s="85"/>
      <c r="AB199" s="85"/>
      <c r="AC199" s="85"/>
    </row>
    <row r="200" spans="2:29" s="104" customFormat="1" ht="33" customHeight="1" x14ac:dyDescent="0.2">
      <c r="B200" s="226"/>
      <c r="C200" s="229"/>
      <c r="D200" s="229"/>
      <c r="E200" s="221"/>
      <c r="F200" s="224">
        <v>11006</v>
      </c>
      <c r="G200" s="94" t="s">
        <v>131</v>
      </c>
      <c r="H200" s="99">
        <f>H202</f>
        <v>95000</v>
      </c>
      <c r="I200" s="85"/>
      <c r="J200" s="85"/>
      <c r="K200" s="85"/>
      <c r="L200" s="85"/>
      <c r="M200" s="85"/>
      <c r="N200" s="85"/>
      <c r="O200" s="85"/>
      <c r="P200" s="85"/>
      <c r="Q200" s="85"/>
      <c r="R200" s="85"/>
      <c r="S200" s="85"/>
      <c r="T200" s="85"/>
      <c r="U200" s="85"/>
      <c r="V200" s="85"/>
      <c r="W200" s="85"/>
      <c r="X200" s="85"/>
      <c r="Y200" s="85"/>
      <c r="Z200" s="85"/>
      <c r="AA200" s="85"/>
      <c r="AB200" s="85"/>
      <c r="AC200" s="85"/>
    </row>
    <row r="201" spans="2:29" s="105" customFormat="1" x14ac:dyDescent="0.2">
      <c r="B201" s="226"/>
      <c r="C201" s="229"/>
      <c r="D201" s="229"/>
      <c r="E201" s="221"/>
      <c r="F201" s="224"/>
      <c r="G201" s="82" t="s">
        <v>78</v>
      </c>
      <c r="H201" s="101"/>
      <c r="I201" s="85"/>
      <c r="J201" s="85"/>
      <c r="K201" s="85"/>
      <c r="L201" s="85"/>
      <c r="M201" s="85"/>
      <c r="N201" s="85"/>
      <c r="O201" s="85"/>
      <c r="P201" s="85"/>
      <c r="Q201" s="85"/>
      <c r="R201" s="85"/>
      <c r="S201" s="85"/>
      <c r="T201" s="85"/>
      <c r="U201" s="85"/>
      <c r="V201" s="85"/>
      <c r="W201" s="85"/>
      <c r="X201" s="85"/>
      <c r="Y201" s="85"/>
      <c r="Z201" s="85"/>
      <c r="AA201" s="85"/>
      <c r="AB201" s="85"/>
      <c r="AC201" s="85"/>
    </row>
    <row r="202" spans="2:29" s="105" customFormat="1" x14ac:dyDescent="0.2">
      <c r="B202" s="226"/>
      <c r="C202" s="229"/>
      <c r="D202" s="229"/>
      <c r="E202" s="221"/>
      <c r="F202" s="224"/>
      <c r="G202" s="98" t="s">
        <v>79</v>
      </c>
      <c r="H202" s="101">
        <f>H204</f>
        <v>95000</v>
      </c>
      <c r="I202" s="85"/>
      <c r="J202" s="85"/>
      <c r="K202" s="85"/>
      <c r="L202" s="85"/>
      <c r="M202" s="85"/>
      <c r="N202" s="85"/>
      <c r="O202" s="85"/>
      <c r="P202" s="85"/>
      <c r="Q202" s="85"/>
      <c r="R202" s="85"/>
      <c r="S202" s="85"/>
      <c r="T202" s="85"/>
      <c r="U202" s="85"/>
      <c r="V202" s="85"/>
      <c r="W202" s="85"/>
      <c r="X202" s="85"/>
      <c r="Y202" s="85"/>
      <c r="Z202" s="85"/>
      <c r="AA202" s="85"/>
      <c r="AB202" s="85"/>
      <c r="AC202" s="85"/>
    </row>
    <row r="203" spans="2:29" s="105" customFormat="1" ht="18" customHeight="1" x14ac:dyDescent="0.2">
      <c r="B203" s="226"/>
      <c r="C203" s="229"/>
      <c r="D203" s="229"/>
      <c r="E203" s="221"/>
      <c r="F203" s="224"/>
      <c r="G203" s="82" t="s">
        <v>80</v>
      </c>
      <c r="H203" s="101"/>
      <c r="I203" s="85"/>
      <c r="J203" s="85"/>
      <c r="K203" s="85"/>
      <c r="L203" s="85"/>
      <c r="M203" s="85"/>
      <c r="N203" s="85"/>
      <c r="O203" s="85"/>
      <c r="P203" s="85"/>
      <c r="Q203" s="85"/>
      <c r="R203" s="85"/>
      <c r="S203" s="85"/>
      <c r="T203" s="85"/>
      <c r="U203" s="85"/>
      <c r="V203" s="85"/>
      <c r="W203" s="85"/>
      <c r="X203" s="85"/>
      <c r="Y203" s="85"/>
      <c r="Z203" s="85"/>
      <c r="AA203" s="85"/>
      <c r="AB203" s="85"/>
      <c r="AC203" s="85"/>
    </row>
    <row r="204" spans="2:29" s="105" customFormat="1" x14ac:dyDescent="0.2">
      <c r="B204" s="226"/>
      <c r="C204" s="229"/>
      <c r="D204" s="229"/>
      <c r="E204" s="221"/>
      <c r="F204" s="224"/>
      <c r="G204" s="94" t="s">
        <v>66</v>
      </c>
      <c r="H204" s="101">
        <f>H206</f>
        <v>95000</v>
      </c>
      <c r="I204" s="85"/>
      <c r="J204" s="85"/>
      <c r="K204" s="85"/>
      <c r="L204" s="85"/>
      <c r="M204" s="85"/>
      <c r="N204" s="85"/>
      <c r="O204" s="85"/>
      <c r="P204" s="85"/>
      <c r="Q204" s="85"/>
      <c r="R204" s="85"/>
      <c r="S204" s="85"/>
      <c r="T204" s="85"/>
      <c r="U204" s="85"/>
      <c r="V204" s="85"/>
      <c r="W204" s="85"/>
      <c r="X204" s="85"/>
      <c r="Y204" s="85"/>
      <c r="Z204" s="85"/>
      <c r="AA204" s="85"/>
      <c r="AB204" s="85"/>
      <c r="AC204" s="85"/>
    </row>
    <row r="205" spans="2:29" s="105" customFormat="1" x14ac:dyDescent="0.2">
      <c r="B205" s="226"/>
      <c r="C205" s="229"/>
      <c r="D205" s="229"/>
      <c r="E205" s="221"/>
      <c r="F205" s="224"/>
      <c r="G205" s="94" t="s">
        <v>67</v>
      </c>
      <c r="H205" s="106">
        <f>H206</f>
        <v>95000</v>
      </c>
      <c r="I205" s="85"/>
      <c r="J205" s="85"/>
      <c r="K205" s="85"/>
      <c r="L205" s="85"/>
      <c r="M205" s="85"/>
      <c r="N205" s="85"/>
      <c r="O205" s="85"/>
      <c r="P205" s="85"/>
      <c r="Q205" s="85"/>
      <c r="R205" s="85"/>
      <c r="S205" s="85"/>
      <c r="T205" s="85"/>
      <c r="U205" s="85"/>
      <c r="V205" s="85"/>
      <c r="W205" s="85"/>
      <c r="X205" s="85"/>
      <c r="Y205" s="85"/>
      <c r="Z205" s="85"/>
      <c r="AA205" s="85"/>
      <c r="AB205" s="85"/>
      <c r="AC205" s="85"/>
    </row>
    <row r="206" spans="2:29" s="105" customFormat="1" x14ac:dyDescent="0.2">
      <c r="B206" s="226"/>
      <c r="C206" s="229"/>
      <c r="D206" s="229"/>
      <c r="E206" s="221"/>
      <c r="F206" s="224"/>
      <c r="G206" s="94" t="s">
        <v>81</v>
      </c>
      <c r="H206" s="106">
        <f>H208</f>
        <v>95000</v>
      </c>
      <c r="I206" s="85"/>
      <c r="J206" s="85"/>
      <c r="K206" s="85"/>
      <c r="L206" s="85"/>
      <c r="M206" s="85"/>
      <c r="N206" s="85"/>
      <c r="O206" s="85"/>
      <c r="P206" s="85"/>
      <c r="Q206" s="85"/>
      <c r="R206" s="85"/>
      <c r="S206" s="85"/>
      <c r="T206" s="85"/>
      <c r="U206" s="85"/>
      <c r="V206" s="85"/>
      <c r="W206" s="85"/>
      <c r="X206" s="85"/>
      <c r="Y206" s="85"/>
      <c r="Z206" s="85"/>
      <c r="AA206" s="85"/>
      <c r="AB206" s="85"/>
      <c r="AC206" s="85"/>
    </row>
    <row r="207" spans="2:29" s="105" customFormat="1" x14ac:dyDescent="0.2">
      <c r="B207" s="226"/>
      <c r="C207" s="229"/>
      <c r="D207" s="229"/>
      <c r="E207" s="221"/>
      <c r="F207" s="224"/>
      <c r="G207" s="82" t="s">
        <v>52</v>
      </c>
      <c r="H207" s="102"/>
      <c r="I207" s="85"/>
      <c r="J207" s="85"/>
      <c r="K207" s="85"/>
      <c r="L207" s="85"/>
      <c r="M207" s="85"/>
      <c r="N207" s="85"/>
      <c r="O207" s="85"/>
      <c r="P207" s="85"/>
      <c r="Q207" s="85"/>
      <c r="R207" s="85"/>
      <c r="S207" s="85"/>
      <c r="T207" s="85"/>
      <c r="U207" s="85"/>
      <c r="V207" s="85"/>
      <c r="W207" s="85"/>
      <c r="X207" s="85"/>
      <c r="Y207" s="85"/>
      <c r="Z207" s="85"/>
      <c r="AA207" s="85"/>
      <c r="AB207" s="85"/>
      <c r="AC207" s="85"/>
    </row>
    <row r="208" spans="2:29" s="105" customFormat="1" x14ac:dyDescent="0.2">
      <c r="B208" s="227"/>
      <c r="C208" s="230"/>
      <c r="D208" s="230"/>
      <c r="E208" s="222"/>
      <c r="F208" s="224"/>
      <c r="G208" s="82" t="s">
        <v>69</v>
      </c>
      <c r="H208" s="101">
        <f>+'2'!E60</f>
        <v>95000</v>
      </c>
      <c r="I208" s="85"/>
      <c r="J208" s="85"/>
      <c r="K208" s="85"/>
      <c r="L208" s="85"/>
      <c r="M208" s="85"/>
      <c r="N208" s="85"/>
      <c r="O208" s="85"/>
      <c r="P208" s="85"/>
      <c r="Q208" s="85"/>
      <c r="R208" s="85"/>
      <c r="S208" s="85"/>
      <c r="T208" s="85"/>
      <c r="U208" s="85"/>
      <c r="V208" s="85"/>
      <c r="W208" s="85"/>
      <c r="X208" s="85"/>
      <c r="Y208" s="85"/>
      <c r="Z208" s="85"/>
      <c r="AA208" s="85"/>
      <c r="AB208" s="85"/>
      <c r="AC208" s="85"/>
    </row>
    <row r="209" spans="2:8" s="38" customFormat="1" x14ac:dyDescent="0.2">
      <c r="B209" s="212" t="s">
        <v>189</v>
      </c>
      <c r="C209" s="215"/>
      <c r="D209" s="215"/>
      <c r="E209" s="216"/>
      <c r="F209" s="216"/>
      <c r="G209" s="14" t="s">
        <v>190</v>
      </c>
      <c r="H209" s="46">
        <f>+H211+H227</f>
        <v>319000</v>
      </c>
    </row>
    <row r="210" spans="2:8" s="13" customFormat="1" x14ac:dyDescent="0.2">
      <c r="B210" s="213"/>
      <c r="C210" s="215"/>
      <c r="D210" s="215"/>
      <c r="E210" s="217"/>
      <c r="F210" s="217"/>
      <c r="G210" s="16" t="s">
        <v>2</v>
      </c>
      <c r="H210" s="119"/>
    </row>
    <row r="211" spans="2:8" s="38" customFormat="1" x14ac:dyDescent="0.2">
      <c r="B211" s="213"/>
      <c r="C211" s="219" t="s">
        <v>30</v>
      </c>
      <c r="D211" s="215"/>
      <c r="E211" s="217"/>
      <c r="F211" s="217"/>
      <c r="G211" s="14" t="s">
        <v>191</v>
      </c>
      <c r="H211" s="99">
        <f>+H213</f>
        <v>319000</v>
      </c>
    </row>
    <row r="212" spans="2:8" s="13" customFormat="1" x14ac:dyDescent="0.2">
      <c r="B212" s="213"/>
      <c r="C212" s="219"/>
      <c r="D212" s="215"/>
      <c r="E212" s="217"/>
      <c r="F212" s="217"/>
      <c r="G212" s="16" t="s">
        <v>2</v>
      </c>
      <c r="H212" s="101"/>
    </row>
    <row r="213" spans="2:8" s="38" customFormat="1" x14ac:dyDescent="0.2">
      <c r="B213" s="213"/>
      <c r="C213" s="219"/>
      <c r="D213" s="219" t="s">
        <v>30</v>
      </c>
      <c r="E213" s="217"/>
      <c r="F213" s="217"/>
      <c r="G213" s="14" t="s">
        <v>178</v>
      </c>
      <c r="H213" s="101">
        <f>+H215</f>
        <v>319000</v>
      </c>
    </row>
    <row r="214" spans="2:8" s="13" customFormat="1" x14ac:dyDescent="0.2">
      <c r="B214" s="213"/>
      <c r="C214" s="219"/>
      <c r="D214" s="219"/>
      <c r="E214" s="217"/>
      <c r="F214" s="217"/>
      <c r="G214" s="19" t="s">
        <v>2</v>
      </c>
      <c r="H214" s="101"/>
    </row>
    <row r="215" spans="2:8" s="13" customFormat="1" x14ac:dyDescent="0.2">
      <c r="B215" s="213"/>
      <c r="C215" s="219"/>
      <c r="D215" s="219"/>
      <c r="E215" s="217"/>
      <c r="F215" s="217"/>
      <c r="G215" s="14" t="s">
        <v>179</v>
      </c>
      <c r="H215" s="101">
        <f>+H217</f>
        <v>319000</v>
      </c>
    </row>
    <row r="216" spans="2:8" s="13" customFormat="1" x14ac:dyDescent="0.2">
      <c r="B216" s="213"/>
      <c r="C216" s="219"/>
      <c r="D216" s="219"/>
      <c r="E216" s="218"/>
      <c r="F216" s="217"/>
      <c r="G216" s="16" t="s">
        <v>2</v>
      </c>
      <c r="H216" s="101"/>
    </row>
    <row r="217" spans="2:8" s="38" customFormat="1" x14ac:dyDescent="0.2">
      <c r="B217" s="213"/>
      <c r="C217" s="219"/>
      <c r="D217" s="219"/>
      <c r="E217" s="216">
        <v>1139</v>
      </c>
      <c r="F217" s="217"/>
      <c r="G217" s="23" t="s">
        <v>178</v>
      </c>
      <c r="H217" s="99">
        <f>+H219</f>
        <v>319000</v>
      </c>
    </row>
    <row r="218" spans="2:8" s="13" customFormat="1" x14ac:dyDescent="0.2">
      <c r="B218" s="213"/>
      <c r="C218" s="219"/>
      <c r="D218" s="219"/>
      <c r="E218" s="217"/>
      <c r="F218" s="218"/>
      <c r="G218" s="31" t="s">
        <v>34</v>
      </c>
      <c r="H218" s="101"/>
    </row>
    <row r="219" spans="2:8" s="13" customFormat="1" x14ac:dyDescent="0.2">
      <c r="B219" s="213"/>
      <c r="C219" s="219"/>
      <c r="D219" s="219"/>
      <c r="E219" s="217"/>
      <c r="F219" s="215">
        <v>11001</v>
      </c>
      <c r="G219" s="23" t="s">
        <v>178</v>
      </c>
      <c r="H219" s="101">
        <f>+H221</f>
        <v>319000</v>
      </c>
    </row>
    <row r="220" spans="2:8" s="13" customFormat="1" x14ac:dyDescent="0.2">
      <c r="B220" s="213"/>
      <c r="C220" s="219"/>
      <c r="D220" s="219"/>
      <c r="E220" s="217"/>
      <c r="F220" s="215"/>
      <c r="G220" s="31" t="s">
        <v>35</v>
      </c>
      <c r="H220" s="101"/>
    </row>
    <row r="221" spans="2:8" s="13" customFormat="1" x14ac:dyDescent="0.2">
      <c r="B221" s="213"/>
      <c r="C221" s="219"/>
      <c r="D221" s="219"/>
      <c r="E221" s="217"/>
      <c r="F221" s="215"/>
      <c r="G221" s="30" t="s">
        <v>179</v>
      </c>
      <c r="H221" s="101">
        <f>+H223</f>
        <v>319000</v>
      </c>
    </row>
    <row r="222" spans="2:8" s="13" customFormat="1" x14ac:dyDescent="0.2">
      <c r="B222" s="213"/>
      <c r="C222" s="219"/>
      <c r="D222" s="219"/>
      <c r="E222" s="217"/>
      <c r="F222" s="215"/>
      <c r="G222" s="31" t="s">
        <v>36</v>
      </c>
      <c r="H222" s="101"/>
    </row>
    <row r="223" spans="2:8" s="13" customFormat="1" x14ac:dyDescent="0.2">
      <c r="B223" s="213"/>
      <c r="C223" s="219"/>
      <c r="D223" s="219"/>
      <c r="E223" s="217"/>
      <c r="F223" s="215"/>
      <c r="G223" s="23" t="s">
        <v>4</v>
      </c>
      <c r="H223" s="101">
        <f t="shared" ref="H223:H225" si="16">+H224</f>
        <v>319000</v>
      </c>
    </row>
    <row r="224" spans="2:8" s="13" customFormat="1" x14ac:dyDescent="0.2">
      <c r="B224" s="213"/>
      <c r="C224" s="219"/>
      <c r="D224" s="219"/>
      <c r="E224" s="217"/>
      <c r="F224" s="215"/>
      <c r="G224" s="23" t="s">
        <v>5</v>
      </c>
      <c r="H224" s="101">
        <f t="shared" si="16"/>
        <v>319000</v>
      </c>
    </row>
    <row r="225" spans="2:8" s="13" customFormat="1" x14ac:dyDescent="0.2">
      <c r="B225" s="213"/>
      <c r="C225" s="219"/>
      <c r="D225" s="219"/>
      <c r="E225" s="217"/>
      <c r="F225" s="215"/>
      <c r="G225" s="23" t="s">
        <v>192</v>
      </c>
      <c r="H225" s="101">
        <f t="shared" si="16"/>
        <v>319000</v>
      </c>
    </row>
    <row r="226" spans="2:8" s="120" customFormat="1" x14ac:dyDescent="0.2">
      <c r="B226" s="214"/>
      <c r="C226" s="219"/>
      <c r="D226" s="219"/>
      <c r="E226" s="218"/>
      <c r="F226" s="215"/>
      <c r="G226" s="121" t="s">
        <v>193</v>
      </c>
      <c r="H226" s="101">
        <f>+'1'!D15</f>
        <v>319000</v>
      </c>
    </row>
  </sheetData>
  <mergeCells count="77">
    <mergeCell ref="B1:H1"/>
    <mergeCell ref="B2:H2"/>
    <mergeCell ref="B3:H3"/>
    <mergeCell ref="B4:H4"/>
    <mergeCell ref="B5:H5"/>
    <mergeCell ref="E141:E160"/>
    <mergeCell ref="B6:D6"/>
    <mergeCell ref="F143:F151"/>
    <mergeCell ref="F182:F190"/>
    <mergeCell ref="F141:F142"/>
    <mergeCell ref="F176:F181"/>
    <mergeCell ref="E161:E164"/>
    <mergeCell ref="F161:F166"/>
    <mergeCell ref="E165:E175"/>
    <mergeCell ref="F167:F175"/>
    <mergeCell ref="F115:F120"/>
    <mergeCell ref="F152:F160"/>
    <mergeCell ref="D115:D116"/>
    <mergeCell ref="D117:D160"/>
    <mergeCell ref="E176:E179"/>
    <mergeCell ref="G6:G7"/>
    <mergeCell ref="E6:F6"/>
    <mergeCell ref="C9:C10"/>
    <mergeCell ref="B8:G8"/>
    <mergeCell ref="E115:E120"/>
    <mergeCell ref="E32:E51"/>
    <mergeCell ref="F52:F53"/>
    <mergeCell ref="E52:E62"/>
    <mergeCell ref="E63:E73"/>
    <mergeCell ref="F63:F64"/>
    <mergeCell ref="F65:F73"/>
    <mergeCell ref="E74:E84"/>
    <mergeCell ref="F74:F75"/>
    <mergeCell ref="F76:F84"/>
    <mergeCell ref="F34:F42"/>
    <mergeCell ref="F43:F51"/>
    <mergeCell ref="F191:F199"/>
    <mergeCell ref="F200:F208"/>
    <mergeCell ref="B9:B208"/>
    <mergeCell ref="C11:C114"/>
    <mergeCell ref="D28:D84"/>
    <mergeCell ref="D85:D99"/>
    <mergeCell ref="D100:D114"/>
    <mergeCell ref="E100:E103"/>
    <mergeCell ref="F100:F105"/>
    <mergeCell ref="D161:D175"/>
    <mergeCell ref="C115:C208"/>
    <mergeCell ref="D176:D208"/>
    <mergeCell ref="E180:E208"/>
    <mergeCell ref="E85:E88"/>
    <mergeCell ref="E104:E114"/>
    <mergeCell ref="F106:F114"/>
    <mergeCell ref="D9:D12"/>
    <mergeCell ref="D13:D27"/>
    <mergeCell ref="F19:F27"/>
    <mergeCell ref="E9:E16"/>
    <mergeCell ref="F9:F18"/>
    <mergeCell ref="E17:E27"/>
    <mergeCell ref="E28:E31"/>
    <mergeCell ref="F28:F33"/>
    <mergeCell ref="F132:F140"/>
    <mergeCell ref="F121:F122"/>
    <mergeCell ref="F123:F131"/>
    <mergeCell ref="E121:E140"/>
    <mergeCell ref="E89:E99"/>
    <mergeCell ref="F91:F99"/>
    <mergeCell ref="F85:F90"/>
    <mergeCell ref="F54:F62"/>
    <mergeCell ref="B209:B226"/>
    <mergeCell ref="C209:C210"/>
    <mergeCell ref="D209:D212"/>
    <mergeCell ref="E209:E216"/>
    <mergeCell ref="F209:F218"/>
    <mergeCell ref="C211:C226"/>
    <mergeCell ref="D213:D226"/>
    <mergeCell ref="E217:E226"/>
    <mergeCell ref="F219:F226"/>
  </mergeCells>
  <pageMargins left="0.17" right="0.17" top="0.55000000000000004" bottom="0.67" header="0.42" footer="0.39"/>
  <pageSetup paperSize="9" scale="7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209"/>
  <sheetViews>
    <sheetView topLeftCell="A190" zoomScaleNormal="100" workbookViewId="0">
      <selection activeCell="B6" sqref="B6:D6"/>
    </sheetView>
  </sheetViews>
  <sheetFormatPr defaultColWidth="9.140625" defaultRowHeight="13.5" x14ac:dyDescent="0.2"/>
  <cols>
    <col min="1" max="1" width="3.140625" style="27" customWidth="1"/>
    <col min="2" max="2" width="36.140625" style="27" customWidth="1"/>
    <col min="3" max="3" width="64.7109375" style="27" customWidth="1"/>
    <col min="4" max="4" width="38.5703125" style="27" customWidth="1"/>
    <col min="5" max="5" width="9.140625" style="27"/>
    <col min="6" max="6" width="9.7109375" style="27" customWidth="1"/>
    <col min="7" max="16384" width="9.140625" style="27"/>
  </cols>
  <sheetData>
    <row r="1" spans="2:26" ht="14.25" customHeight="1" x14ac:dyDescent="0.2">
      <c r="B1" s="279" t="s">
        <v>29</v>
      </c>
      <c r="C1" s="280"/>
      <c r="D1" s="281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spans="2:26" ht="14.25" customHeight="1" x14ac:dyDescent="0.2">
      <c r="B2" s="282" t="s">
        <v>168</v>
      </c>
      <c r="C2" s="283"/>
      <c r="D2" s="284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</row>
    <row r="3" spans="2:26" ht="14.25" customHeight="1" x14ac:dyDescent="0.2">
      <c r="B3" s="285" t="s">
        <v>15</v>
      </c>
      <c r="C3" s="286"/>
      <c r="D3" s="287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spans="2:26" s="33" customFormat="1" ht="32.25" customHeight="1" x14ac:dyDescent="0.2">
      <c r="B4" s="270" t="s">
        <v>234</v>
      </c>
      <c r="C4" s="270"/>
      <c r="D4" s="270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spans="2:26" s="33" customFormat="1" ht="20.25" customHeight="1" x14ac:dyDescent="0.2">
      <c r="B5" s="185" t="s">
        <v>26</v>
      </c>
      <c r="C5" s="185"/>
      <c r="D5" s="185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</row>
    <row r="6" spans="2:26" s="25" customFormat="1" ht="15.75" customHeight="1" x14ac:dyDescent="0.2">
      <c r="B6" s="267"/>
      <c r="C6" s="268"/>
      <c r="D6" s="269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</row>
    <row r="7" spans="2:26" s="25" customFormat="1" ht="19.5" customHeight="1" x14ac:dyDescent="0.2">
      <c r="B7" s="68" t="s">
        <v>43</v>
      </c>
      <c r="C7" s="68" t="s">
        <v>6</v>
      </c>
      <c r="D7" s="54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</row>
    <row r="8" spans="2:26" s="25" customFormat="1" ht="35.25" customHeight="1" x14ac:dyDescent="0.2">
      <c r="B8" s="139" t="s">
        <v>8</v>
      </c>
      <c r="C8" s="139">
        <v>1099</v>
      </c>
      <c r="D8" s="140" t="s">
        <v>194</v>
      </c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spans="2:26" ht="24.75" customHeight="1" x14ac:dyDescent="0.2">
      <c r="B9" s="116" t="s">
        <v>9</v>
      </c>
      <c r="C9" s="47" t="s">
        <v>134</v>
      </c>
      <c r="D9" s="254" t="s">
        <v>10</v>
      </c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spans="2:26" s="112" customFormat="1" ht="20.25" customHeight="1" x14ac:dyDescent="0.2">
      <c r="B10" s="116" t="s">
        <v>11</v>
      </c>
      <c r="C10" s="64" t="s">
        <v>172</v>
      </c>
      <c r="D10" s="254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11"/>
      <c r="Z10" s="111"/>
    </row>
    <row r="11" spans="2:26" s="112" customFormat="1" ht="20.25" customHeight="1" x14ac:dyDescent="0.2">
      <c r="B11" s="47" t="s">
        <v>12</v>
      </c>
      <c r="C11" s="63" t="s">
        <v>172</v>
      </c>
      <c r="D11" s="7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</row>
    <row r="12" spans="2:26" s="112" customFormat="1" ht="20.25" customHeight="1" x14ac:dyDescent="0.2">
      <c r="B12" s="47" t="s">
        <v>92</v>
      </c>
      <c r="C12" s="63" t="s">
        <v>93</v>
      </c>
      <c r="D12" s="113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</row>
    <row r="13" spans="2:26" s="112" customFormat="1" ht="32.25" customHeight="1" x14ac:dyDescent="0.2">
      <c r="B13" s="47" t="s">
        <v>84</v>
      </c>
      <c r="C13" s="63" t="s">
        <v>85</v>
      </c>
      <c r="D13" s="130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</row>
    <row r="14" spans="2:26" s="50" customFormat="1" ht="18" customHeight="1" x14ac:dyDescent="0.2">
      <c r="B14" s="255" t="s">
        <v>94</v>
      </c>
      <c r="C14" s="255"/>
      <c r="D14" s="36">
        <f>+'2'!E17</f>
        <v>-400000</v>
      </c>
      <c r="E14" s="111"/>
      <c r="F14" s="111"/>
      <c r="G14" s="111"/>
      <c r="H14" s="111"/>
      <c r="I14" s="111"/>
      <c r="J14" s="111"/>
      <c r="K14" s="111"/>
    </row>
    <row r="15" spans="2:26" s="50" customFormat="1" ht="18" customHeight="1" x14ac:dyDescent="0.2">
      <c r="B15" s="256"/>
      <c r="C15" s="257"/>
      <c r="D15" s="258"/>
      <c r="E15" s="48"/>
      <c r="F15" s="48"/>
      <c r="G15" s="48"/>
      <c r="H15" s="48"/>
      <c r="I15" s="48"/>
      <c r="J15" s="48"/>
      <c r="K15" s="48"/>
    </row>
    <row r="16" spans="2:26" s="25" customFormat="1" ht="50.25" customHeight="1" x14ac:dyDescent="0.2">
      <c r="B16" s="26" t="s">
        <v>8</v>
      </c>
      <c r="C16" s="26">
        <v>1099</v>
      </c>
      <c r="D16" s="60" t="s">
        <v>47</v>
      </c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spans="2:26" s="25" customFormat="1" ht="18" customHeight="1" x14ac:dyDescent="0.2">
      <c r="B17" s="26" t="s">
        <v>9</v>
      </c>
      <c r="C17" s="26">
        <v>11004</v>
      </c>
      <c r="D17" s="254" t="s">
        <v>10</v>
      </c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</row>
    <row r="18" spans="2:26" ht="63" customHeight="1" x14ac:dyDescent="0.2">
      <c r="B18" s="26" t="s">
        <v>11</v>
      </c>
      <c r="C18" s="64" t="s">
        <v>157</v>
      </c>
      <c r="D18" s="254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spans="2:26" s="112" customFormat="1" ht="45" customHeight="1" x14ac:dyDescent="0.2">
      <c r="B19" s="26" t="s">
        <v>12</v>
      </c>
      <c r="C19" s="63" t="s">
        <v>158</v>
      </c>
      <c r="D19" s="254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111"/>
    </row>
    <row r="20" spans="2:26" s="112" customFormat="1" ht="19.5" customHeight="1" x14ac:dyDescent="0.2">
      <c r="B20" s="12" t="s">
        <v>27</v>
      </c>
      <c r="C20" s="63" t="s">
        <v>93</v>
      </c>
      <c r="D20" s="7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</row>
    <row r="21" spans="2:26" s="112" customFormat="1" ht="40.5" customHeight="1" x14ac:dyDescent="0.2">
      <c r="B21" s="12" t="s">
        <v>84</v>
      </c>
      <c r="C21" s="63" t="s">
        <v>85</v>
      </c>
      <c r="D21" s="113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</row>
    <row r="22" spans="2:26" ht="14.25" customHeight="1" x14ac:dyDescent="0.2">
      <c r="B22" s="185" t="s">
        <v>13</v>
      </c>
      <c r="C22" s="185"/>
      <c r="D22" s="65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</row>
    <row r="23" spans="2:26" s="48" customFormat="1" ht="15.75" customHeight="1" x14ac:dyDescent="0.2">
      <c r="B23" s="278" t="s">
        <v>140</v>
      </c>
      <c r="C23" s="278"/>
      <c r="D23" s="134">
        <v>-10000</v>
      </c>
    </row>
    <row r="24" spans="2:26" s="50" customFormat="1" ht="18" customHeight="1" x14ac:dyDescent="0.2">
      <c r="B24" s="255" t="s">
        <v>94</v>
      </c>
      <c r="C24" s="255"/>
      <c r="D24" s="36">
        <f>+'2'!E23</f>
        <v>10000</v>
      </c>
      <c r="E24" s="48"/>
      <c r="F24" s="48"/>
      <c r="G24" s="48"/>
      <c r="H24" s="48"/>
      <c r="I24" s="48"/>
      <c r="J24" s="48"/>
      <c r="K24" s="48"/>
    </row>
    <row r="25" spans="2:26" s="50" customFormat="1" ht="18" customHeight="1" x14ac:dyDescent="0.2">
      <c r="B25" s="256"/>
      <c r="C25" s="257"/>
      <c r="D25" s="258"/>
      <c r="E25" s="48"/>
      <c r="F25" s="48"/>
      <c r="G25" s="48"/>
      <c r="H25" s="48"/>
      <c r="I25" s="48"/>
      <c r="J25" s="48"/>
      <c r="K25" s="48"/>
    </row>
    <row r="26" spans="2:26" s="72" customFormat="1" ht="48.75" customHeight="1" x14ac:dyDescent="0.2">
      <c r="B26" s="12" t="s">
        <v>8</v>
      </c>
      <c r="C26" s="12">
        <v>1099</v>
      </c>
      <c r="D26" s="60" t="s">
        <v>47</v>
      </c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</row>
    <row r="27" spans="2:26" s="72" customFormat="1" ht="18" customHeight="1" x14ac:dyDescent="0.2">
      <c r="B27" s="47" t="s">
        <v>9</v>
      </c>
      <c r="C27" s="63" t="s">
        <v>137</v>
      </c>
      <c r="D27" s="270" t="s">
        <v>10</v>
      </c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</row>
    <row r="28" spans="2:26" s="72" customFormat="1" ht="18" customHeight="1" x14ac:dyDescent="0.2">
      <c r="B28" s="47" t="s">
        <v>11</v>
      </c>
      <c r="C28" s="64" t="s">
        <v>231</v>
      </c>
      <c r="D28" s="270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</row>
    <row r="29" spans="2:26" s="132" customFormat="1" ht="29.25" customHeight="1" x14ac:dyDescent="0.2">
      <c r="B29" s="47" t="s">
        <v>12</v>
      </c>
      <c r="C29" s="63" t="s">
        <v>232</v>
      </c>
      <c r="D29" s="7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</row>
    <row r="30" spans="2:26" s="132" customFormat="1" ht="17.25" customHeight="1" x14ac:dyDescent="0.2">
      <c r="B30" s="47" t="s">
        <v>92</v>
      </c>
      <c r="C30" s="63" t="s">
        <v>93</v>
      </c>
      <c r="D30" s="113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131"/>
      <c r="R30" s="131"/>
    </row>
    <row r="31" spans="2:26" s="132" customFormat="1" ht="33.75" customHeight="1" x14ac:dyDescent="0.2">
      <c r="B31" s="47" t="s">
        <v>84</v>
      </c>
      <c r="C31" s="63" t="s">
        <v>85</v>
      </c>
      <c r="D31" s="130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</row>
    <row r="32" spans="2:26" s="108" customFormat="1" ht="15.75" customHeight="1" x14ac:dyDescent="0.2">
      <c r="B32" s="185" t="s">
        <v>13</v>
      </c>
      <c r="C32" s="185"/>
      <c r="D32" s="49"/>
    </row>
    <row r="33" spans="2:25" s="50" customFormat="1" ht="18" customHeight="1" x14ac:dyDescent="0.2">
      <c r="B33" s="278" t="s">
        <v>233</v>
      </c>
      <c r="C33" s="278"/>
      <c r="D33" s="135">
        <v>1000</v>
      </c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</row>
    <row r="34" spans="2:25" s="50" customFormat="1" ht="18" customHeight="1" x14ac:dyDescent="0.2">
      <c r="B34" s="255" t="s">
        <v>94</v>
      </c>
      <c r="C34" s="255"/>
      <c r="D34" s="36">
        <f>+'2'!E29</f>
        <v>-6000</v>
      </c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</row>
    <row r="35" spans="2:25" x14ac:dyDescent="0.2">
      <c r="D35" s="65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</row>
    <row r="36" spans="2:25" s="25" customFormat="1" ht="19.5" customHeight="1" x14ac:dyDescent="0.2">
      <c r="B36" s="68" t="s">
        <v>43</v>
      </c>
      <c r="C36" s="68" t="s">
        <v>6</v>
      </c>
      <c r="D36" s="54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48"/>
      <c r="T36" s="48"/>
      <c r="U36" s="48"/>
      <c r="V36" s="48"/>
    </row>
    <row r="37" spans="2:25" s="25" customFormat="1" ht="15.75" customHeight="1" x14ac:dyDescent="0.2">
      <c r="B37" s="68">
        <v>1200</v>
      </c>
      <c r="C37" s="68" t="str">
        <f>+'1'!C10</f>
        <v xml:space="preserve"> Մոր և մանկան առողջության պահպանում</v>
      </c>
      <c r="D37" s="54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48"/>
      <c r="T37" s="48"/>
      <c r="U37" s="48"/>
      <c r="V37" s="48"/>
    </row>
    <row r="38" spans="2:25" s="25" customFormat="1" ht="15" customHeight="1" x14ac:dyDescent="0.2">
      <c r="B38" s="261" t="s">
        <v>7</v>
      </c>
      <c r="C38" s="261"/>
      <c r="D38" s="261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</row>
    <row r="39" spans="2:25" s="43" customFormat="1" ht="45" customHeight="1" x14ac:dyDescent="0.2">
      <c r="B39" s="12" t="s">
        <v>8</v>
      </c>
      <c r="C39" s="12" t="s">
        <v>133</v>
      </c>
      <c r="D39" s="60" t="s">
        <v>47</v>
      </c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</row>
    <row r="40" spans="2:25" s="43" customFormat="1" ht="21.75" customHeight="1" x14ac:dyDescent="0.2">
      <c r="B40" s="116" t="s">
        <v>9</v>
      </c>
      <c r="C40" s="47" t="s">
        <v>134</v>
      </c>
      <c r="D40" s="254" t="s">
        <v>10</v>
      </c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</row>
    <row r="41" spans="2:25" s="43" customFormat="1" ht="18.75" customHeight="1" x14ac:dyDescent="0.2">
      <c r="B41" s="116" t="s">
        <v>11</v>
      </c>
      <c r="C41" s="64" t="s">
        <v>237</v>
      </c>
      <c r="D41" s="254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</row>
    <row r="42" spans="2:25" s="43" customFormat="1" ht="42.75" customHeight="1" x14ac:dyDescent="0.2">
      <c r="B42" s="116" t="s">
        <v>12</v>
      </c>
      <c r="C42" s="107" t="s">
        <v>238</v>
      </c>
      <c r="D42" s="254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</row>
    <row r="43" spans="2:25" s="43" customFormat="1" ht="22.5" customHeight="1" x14ac:dyDescent="0.2">
      <c r="B43" s="116" t="s">
        <v>92</v>
      </c>
      <c r="C43" s="107" t="s">
        <v>93</v>
      </c>
      <c r="D43" s="12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</row>
    <row r="44" spans="2:25" s="43" customFormat="1" ht="40.5" x14ac:dyDescent="0.2">
      <c r="B44" s="116" t="s">
        <v>84</v>
      </c>
      <c r="C44" s="107" t="s">
        <v>85</v>
      </c>
      <c r="D44" s="12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</row>
    <row r="45" spans="2:25" s="43" customFormat="1" ht="18.75" customHeight="1" x14ac:dyDescent="0.2">
      <c r="B45" s="185" t="s">
        <v>13</v>
      </c>
      <c r="C45" s="185"/>
      <c r="D45" s="12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</row>
    <row r="46" spans="2:25" s="43" customFormat="1" ht="18.75" customHeight="1" x14ac:dyDescent="0.2">
      <c r="B46" s="252" t="s">
        <v>241</v>
      </c>
      <c r="C46" s="252"/>
      <c r="D46" s="135">
        <v>500</v>
      </c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</row>
    <row r="47" spans="2:25" s="43" customFormat="1" ht="18.75" customHeight="1" x14ac:dyDescent="0.2">
      <c r="B47" s="252" t="s">
        <v>242</v>
      </c>
      <c r="C47" s="252"/>
      <c r="D47" s="135" t="s">
        <v>244</v>
      </c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</row>
    <row r="48" spans="2:25" s="43" customFormat="1" ht="18.75" customHeight="1" x14ac:dyDescent="0.2">
      <c r="B48" s="252" t="s">
        <v>243</v>
      </c>
      <c r="C48" s="252"/>
      <c r="D48" s="135" t="s">
        <v>245</v>
      </c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</row>
    <row r="49" spans="2:25" s="45" customFormat="1" ht="21" customHeight="1" x14ac:dyDescent="0.2">
      <c r="B49" s="263" t="s">
        <v>94</v>
      </c>
      <c r="C49" s="263"/>
      <c r="D49" s="36">
        <f>+'2'!E42</f>
        <v>-60000</v>
      </c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</row>
    <row r="50" spans="2:25" s="45" customFormat="1" ht="21" customHeight="1" x14ac:dyDescent="0.2">
      <c r="B50" s="69"/>
      <c r="C50" s="70"/>
      <c r="D50" s="36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</row>
    <row r="51" spans="2:25" s="43" customFormat="1" ht="45" customHeight="1" x14ac:dyDescent="0.2">
      <c r="B51" s="12" t="s">
        <v>8</v>
      </c>
      <c r="C51" s="12" t="s">
        <v>133</v>
      </c>
      <c r="D51" s="59" t="s">
        <v>44</v>
      </c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</row>
    <row r="52" spans="2:25" s="43" customFormat="1" ht="21.75" customHeight="1" x14ac:dyDescent="0.2">
      <c r="B52" s="116" t="s">
        <v>9</v>
      </c>
      <c r="C52" s="107" t="s">
        <v>135</v>
      </c>
      <c r="D52" s="254" t="s">
        <v>10</v>
      </c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</row>
    <row r="53" spans="2:25" s="43" customFormat="1" ht="15.75" customHeight="1" x14ac:dyDescent="0.2">
      <c r="B53" s="116" t="s">
        <v>11</v>
      </c>
      <c r="C53" s="107" t="s">
        <v>239</v>
      </c>
      <c r="D53" s="254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</row>
    <row r="54" spans="2:25" s="43" customFormat="1" ht="27" x14ac:dyDescent="0.2">
      <c r="B54" s="116" t="s">
        <v>12</v>
      </c>
      <c r="C54" s="107" t="s">
        <v>240</v>
      </c>
      <c r="D54" s="254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</row>
    <row r="55" spans="2:25" s="43" customFormat="1" ht="18.75" customHeight="1" x14ac:dyDescent="0.2">
      <c r="B55" s="116" t="s">
        <v>92</v>
      </c>
      <c r="C55" s="107" t="s">
        <v>93</v>
      </c>
      <c r="D55" s="12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</row>
    <row r="56" spans="2:25" s="43" customFormat="1" ht="40.5" x14ac:dyDescent="0.2">
      <c r="B56" s="116" t="s">
        <v>84</v>
      </c>
      <c r="C56" s="107" t="s">
        <v>85</v>
      </c>
      <c r="D56" s="12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</row>
    <row r="57" spans="2:25" s="43" customFormat="1" x14ac:dyDescent="0.2">
      <c r="B57" s="185" t="s">
        <v>13</v>
      </c>
      <c r="C57" s="185"/>
      <c r="D57" s="12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</row>
    <row r="58" spans="2:25" s="43" customFormat="1" ht="19.5" customHeight="1" x14ac:dyDescent="0.2">
      <c r="B58" s="252" t="s">
        <v>246</v>
      </c>
      <c r="C58" s="252"/>
      <c r="D58" s="135">
        <v>10353</v>
      </c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</row>
    <row r="59" spans="2:25" s="133" customFormat="1" ht="20.25" customHeight="1" x14ac:dyDescent="0.2">
      <c r="B59" s="252" t="s">
        <v>247</v>
      </c>
      <c r="C59" s="252"/>
      <c r="D59" s="135">
        <v>1035</v>
      </c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</row>
    <row r="60" spans="2:25" s="45" customFormat="1" ht="21" customHeight="1" x14ac:dyDescent="0.2">
      <c r="B60" s="259" t="s">
        <v>94</v>
      </c>
      <c r="C60" s="260"/>
      <c r="D60" s="44">
        <f>+'2'!E48</f>
        <v>105000</v>
      </c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</row>
    <row r="61" spans="2:25" s="45" customFormat="1" ht="21" customHeight="1" x14ac:dyDescent="0.2">
      <c r="B61" s="69"/>
      <c r="C61" s="70"/>
      <c r="D61" s="44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</row>
    <row r="62" spans="2:25" s="43" customFormat="1" ht="34.5" customHeight="1" x14ac:dyDescent="0.2">
      <c r="B62" s="12" t="s">
        <v>8</v>
      </c>
      <c r="C62" s="12" t="s">
        <v>133</v>
      </c>
      <c r="D62" s="59" t="s">
        <v>44</v>
      </c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</row>
    <row r="63" spans="2:25" s="43" customFormat="1" ht="21.75" customHeight="1" x14ac:dyDescent="0.2">
      <c r="B63" s="12" t="s">
        <v>9</v>
      </c>
      <c r="C63" s="12">
        <v>11004</v>
      </c>
      <c r="D63" s="254" t="s">
        <v>10</v>
      </c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</row>
    <row r="64" spans="2:25" s="43" customFormat="1" ht="43.5" customHeight="1" x14ac:dyDescent="0.2">
      <c r="B64" s="116" t="s">
        <v>11</v>
      </c>
      <c r="C64" s="64" t="s">
        <v>248</v>
      </c>
      <c r="D64" s="254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</row>
    <row r="65" spans="2:25" s="43" customFormat="1" ht="44.25" customHeight="1" x14ac:dyDescent="0.2">
      <c r="B65" s="116" t="s">
        <v>12</v>
      </c>
      <c r="C65" s="107" t="s">
        <v>249</v>
      </c>
      <c r="D65" s="254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</row>
    <row r="66" spans="2:25" s="43" customFormat="1" ht="18.75" customHeight="1" x14ac:dyDescent="0.2">
      <c r="B66" s="116" t="s">
        <v>92</v>
      </c>
      <c r="C66" s="107" t="s">
        <v>93</v>
      </c>
      <c r="D66" s="12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</row>
    <row r="67" spans="2:25" s="43" customFormat="1" ht="35.25" customHeight="1" x14ac:dyDescent="0.2">
      <c r="B67" s="116" t="s">
        <v>84</v>
      </c>
      <c r="C67" s="107" t="s">
        <v>85</v>
      </c>
      <c r="D67" s="12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</row>
    <row r="68" spans="2:25" s="43" customFormat="1" x14ac:dyDescent="0.2">
      <c r="B68" s="185" t="s">
        <v>13</v>
      </c>
      <c r="C68" s="185"/>
      <c r="D68" s="12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</row>
    <row r="69" spans="2:25" s="43" customFormat="1" ht="28.5" customHeight="1" x14ac:dyDescent="0.2">
      <c r="B69" s="252" t="s">
        <v>250</v>
      </c>
      <c r="C69" s="252"/>
      <c r="D69" s="35">
        <v>1100</v>
      </c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</row>
    <row r="70" spans="2:25" s="45" customFormat="1" ht="21" customHeight="1" x14ac:dyDescent="0.2">
      <c r="B70" s="259" t="s">
        <v>94</v>
      </c>
      <c r="C70" s="260"/>
      <c r="D70" s="44">
        <f>+'2'!E54</f>
        <v>10000</v>
      </c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</row>
    <row r="71" spans="2:25" s="45" customFormat="1" ht="14.25" customHeight="1" x14ac:dyDescent="0.2">
      <c r="B71" s="69"/>
      <c r="C71" s="70"/>
      <c r="D71" s="44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</row>
    <row r="72" spans="2:25" s="43" customFormat="1" ht="33" customHeight="1" x14ac:dyDescent="0.2">
      <c r="B72" s="12" t="s">
        <v>8</v>
      </c>
      <c r="C72" s="12" t="s">
        <v>133</v>
      </c>
      <c r="D72" s="59" t="s">
        <v>44</v>
      </c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</row>
    <row r="73" spans="2:25" s="43" customFormat="1" ht="21.75" customHeight="1" x14ac:dyDescent="0.2">
      <c r="B73" s="12" t="s">
        <v>9</v>
      </c>
      <c r="C73" s="12" t="s">
        <v>137</v>
      </c>
      <c r="D73" s="254" t="s">
        <v>10</v>
      </c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</row>
    <row r="74" spans="2:25" s="43" customFormat="1" ht="34.5" customHeight="1" x14ac:dyDescent="0.2">
      <c r="B74" s="12" t="s">
        <v>11</v>
      </c>
      <c r="C74" s="66" t="s">
        <v>138</v>
      </c>
      <c r="D74" s="254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</row>
    <row r="75" spans="2:25" s="43" customFormat="1" ht="40.5" x14ac:dyDescent="0.2">
      <c r="B75" s="12" t="s">
        <v>12</v>
      </c>
      <c r="C75" s="62" t="s">
        <v>139</v>
      </c>
      <c r="D75" s="254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</row>
    <row r="76" spans="2:25" s="43" customFormat="1" ht="18.75" customHeight="1" x14ac:dyDescent="0.2">
      <c r="B76" s="12" t="s">
        <v>92</v>
      </c>
      <c r="C76" s="62" t="s">
        <v>93</v>
      </c>
      <c r="D76" s="12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</row>
    <row r="77" spans="2:25" s="43" customFormat="1" ht="40.5" x14ac:dyDescent="0.2">
      <c r="B77" s="12" t="s">
        <v>84</v>
      </c>
      <c r="C77" s="62" t="s">
        <v>85</v>
      </c>
      <c r="D77" s="12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</row>
    <row r="78" spans="2:25" s="43" customFormat="1" x14ac:dyDescent="0.2">
      <c r="B78" s="185" t="s">
        <v>13</v>
      </c>
      <c r="C78" s="185"/>
      <c r="D78" s="12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</row>
    <row r="79" spans="2:25" s="43" customFormat="1" ht="28.5" customHeight="1" x14ac:dyDescent="0.2">
      <c r="B79" s="252" t="s">
        <v>251</v>
      </c>
      <c r="C79" s="252"/>
      <c r="D79" s="35">
        <v>1580</v>
      </c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</row>
    <row r="80" spans="2:25" s="43" customFormat="1" ht="19.5" customHeight="1" x14ac:dyDescent="0.2">
      <c r="B80" s="252" t="s">
        <v>252</v>
      </c>
      <c r="C80" s="252"/>
      <c r="D80" s="35">
        <v>500</v>
      </c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</row>
    <row r="81" spans="2:25" s="45" customFormat="1" ht="21" customHeight="1" x14ac:dyDescent="0.2">
      <c r="B81" s="259" t="s">
        <v>94</v>
      </c>
      <c r="C81" s="260"/>
      <c r="D81" s="44">
        <f>+'2'!E60</f>
        <v>95000</v>
      </c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</row>
    <row r="82" spans="2:25" s="45" customFormat="1" ht="13.5" customHeight="1" x14ac:dyDescent="0.2">
      <c r="B82" s="44"/>
      <c r="C82" s="44"/>
      <c r="D82" s="44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</row>
    <row r="83" spans="2:25" s="34" customFormat="1" ht="12.75" customHeight="1" x14ac:dyDescent="0.2">
      <c r="B83" s="275"/>
      <c r="C83" s="276"/>
      <c r="D83" s="277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</row>
    <row r="84" spans="2:25" s="133" customFormat="1" ht="23.25" customHeight="1" x14ac:dyDescent="0.2">
      <c r="B84" s="68" t="s">
        <v>90</v>
      </c>
      <c r="C84" s="272" t="s">
        <v>6</v>
      </c>
      <c r="D84" s="272"/>
      <c r="E84" s="108"/>
      <c r="F84" s="108"/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8"/>
    </row>
    <row r="85" spans="2:25" s="133" customFormat="1" ht="18.75" customHeight="1" x14ac:dyDescent="0.2">
      <c r="B85" s="68">
        <v>1201</v>
      </c>
      <c r="C85" s="272" t="s">
        <v>204</v>
      </c>
      <c r="D85" s="272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8"/>
    </row>
    <row r="86" spans="2:25" s="133" customFormat="1" ht="17.25" customHeight="1" x14ac:dyDescent="0.2">
      <c r="B86" s="261" t="s">
        <v>7</v>
      </c>
      <c r="C86" s="261"/>
      <c r="D86" s="261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</row>
    <row r="87" spans="2:25" s="133" customFormat="1" x14ac:dyDescent="0.2">
      <c r="B87" s="12"/>
      <c r="C87" s="12"/>
      <c r="D87" s="12"/>
      <c r="E87" s="108"/>
      <c r="F87" s="108"/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  <c r="V87" s="108"/>
      <c r="W87" s="108"/>
      <c r="X87" s="108"/>
      <c r="Y87" s="108"/>
    </row>
    <row r="88" spans="2:25" s="133" customFormat="1" ht="34.5" customHeight="1" x14ac:dyDescent="0.2">
      <c r="B88" s="12" t="s">
        <v>8</v>
      </c>
      <c r="C88" s="12">
        <v>1201</v>
      </c>
      <c r="D88" s="59" t="s">
        <v>194</v>
      </c>
      <c r="E88" s="108"/>
      <c r="F88" s="108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  <c r="V88" s="108"/>
      <c r="W88" s="108"/>
      <c r="X88" s="108"/>
      <c r="Y88" s="108"/>
    </row>
    <row r="89" spans="2:25" s="133" customFormat="1" ht="22.5" customHeight="1" x14ac:dyDescent="0.2">
      <c r="B89" s="12" t="s">
        <v>9</v>
      </c>
      <c r="C89" s="12" t="s">
        <v>134</v>
      </c>
      <c r="D89" s="270" t="s">
        <v>10</v>
      </c>
      <c r="E89" s="108"/>
      <c r="F89" s="108"/>
      <c r="G89" s="108"/>
      <c r="H89" s="108"/>
      <c r="I89" s="108"/>
      <c r="J89" s="108"/>
      <c r="K89" s="108"/>
      <c r="L89" s="108"/>
      <c r="M89" s="108"/>
      <c r="N89" s="108"/>
      <c r="O89" s="108"/>
      <c r="P89" s="108"/>
      <c r="Q89" s="108"/>
      <c r="R89" s="108"/>
      <c r="S89" s="108"/>
      <c r="T89" s="108"/>
      <c r="U89" s="108"/>
      <c r="V89" s="108"/>
      <c r="W89" s="108"/>
      <c r="X89" s="108"/>
      <c r="Y89" s="108"/>
    </row>
    <row r="90" spans="2:25" s="133" customFormat="1" ht="15" customHeight="1" x14ac:dyDescent="0.2">
      <c r="B90" s="47" t="s">
        <v>11</v>
      </c>
      <c r="C90" s="64" t="s">
        <v>253</v>
      </c>
      <c r="D90" s="270"/>
      <c r="E90" s="108"/>
      <c r="F90" s="108"/>
      <c r="G90" s="108"/>
      <c r="H90" s="108"/>
      <c r="I90" s="108"/>
      <c r="J90" s="108"/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  <c r="V90" s="108"/>
      <c r="W90" s="108"/>
      <c r="X90" s="108"/>
      <c r="Y90" s="108"/>
    </row>
    <row r="91" spans="2:25" s="133" customFormat="1" x14ac:dyDescent="0.2">
      <c r="B91" s="47" t="s">
        <v>12</v>
      </c>
      <c r="C91" s="63" t="s">
        <v>254</v>
      </c>
      <c r="D91" s="270"/>
      <c r="E91" s="108"/>
      <c r="F91" s="108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8"/>
      <c r="W91" s="108"/>
      <c r="X91" s="108"/>
      <c r="Y91" s="108"/>
    </row>
    <row r="92" spans="2:25" s="133" customFormat="1" x14ac:dyDescent="0.2">
      <c r="B92" s="47" t="s">
        <v>92</v>
      </c>
      <c r="C92" s="63" t="s">
        <v>93</v>
      </c>
      <c r="D92" s="12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8"/>
      <c r="Q92" s="108"/>
      <c r="R92" s="108"/>
      <c r="S92" s="108"/>
      <c r="T92" s="108"/>
      <c r="U92" s="108"/>
      <c r="V92" s="108"/>
      <c r="W92" s="108"/>
      <c r="X92" s="108"/>
      <c r="Y92" s="108"/>
    </row>
    <row r="93" spans="2:25" s="133" customFormat="1" ht="33" customHeight="1" x14ac:dyDescent="0.2">
      <c r="B93" s="47" t="s">
        <v>84</v>
      </c>
      <c r="C93" s="63" t="s">
        <v>85</v>
      </c>
      <c r="D93" s="12"/>
      <c r="E93" s="108"/>
      <c r="F93" s="108"/>
      <c r="G93" s="108"/>
      <c r="H93" s="108"/>
      <c r="I93" s="108"/>
      <c r="J93" s="108"/>
      <c r="K93" s="108"/>
      <c r="L93" s="108"/>
      <c r="M93" s="108"/>
      <c r="N93" s="108"/>
      <c r="O93" s="108"/>
      <c r="P93" s="108"/>
      <c r="Q93" s="108"/>
      <c r="R93" s="108"/>
      <c r="S93" s="108"/>
      <c r="T93" s="108"/>
      <c r="U93" s="108"/>
      <c r="V93" s="108"/>
      <c r="W93" s="108"/>
      <c r="X93" s="108"/>
      <c r="Y93" s="108"/>
    </row>
    <row r="94" spans="2:25" s="133" customFormat="1" x14ac:dyDescent="0.2">
      <c r="B94" s="185" t="s">
        <v>13</v>
      </c>
      <c r="C94" s="185"/>
      <c r="D94" s="12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8"/>
    </row>
    <row r="95" spans="2:25" s="133" customFormat="1" x14ac:dyDescent="0.2">
      <c r="B95" s="252" t="s">
        <v>255</v>
      </c>
      <c r="C95" s="252"/>
      <c r="D95" s="134">
        <v>-25000</v>
      </c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8"/>
    </row>
    <row r="96" spans="2:25" s="133" customFormat="1" x14ac:dyDescent="0.2">
      <c r="B96" s="252" t="s">
        <v>256</v>
      </c>
      <c r="C96" s="252"/>
      <c r="D96" s="134">
        <v>-20</v>
      </c>
      <c r="E96" s="108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  <c r="V96" s="108"/>
      <c r="W96" s="108"/>
      <c r="X96" s="108"/>
      <c r="Y96" s="108"/>
    </row>
    <row r="97" spans="2:25" s="133" customFormat="1" x14ac:dyDescent="0.2">
      <c r="B97" s="252" t="s">
        <v>257</v>
      </c>
      <c r="C97" s="252"/>
      <c r="D97" s="134">
        <v>-6000</v>
      </c>
      <c r="E97" s="108"/>
      <c r="F97" s="108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108"/>
      <c r="S97" s="108"/>
      <c r="T97" s="108"/>
      <c r="U97" s="108"/>
      <c r="V97" s="108"/>
      <c r="W97" s="108"/>
      <c r="X97" s="108"/>
      <c r="Y97" s="108"/>
    </row>
    <row r="98" spans="2:25" s="136" customFormat="1" x14ac:dyDescent="0.2">
      <c r="B98" s="253" t="s">
        <v>94</v>
      </c>
      <c r="C98" s="253"/>
      <c r="D98" s="36">
        <f>+'2'!E73</f>
        <v>-20000</v>
      </c>
      <c r="E98" s="108"/>
      <c r="F98" s="108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</row>
    <row r="99" spans="2:25" s="136" customFormat="1" x14ac:dyDescent="0.2">
      <c r="B99" s="137"/>
      <c r="C99" s="137"/>
      <c r="D99" s="109"/>
      <c r="E99" s="108"/>
      <c r="F99" s="108"/>
      <c r="G99" s="108"/>
      <c r="H99" s="108"/>
      <c r="I99" s="108"/>
      <c r="J99" s="108"/>
      <c r="K99" s="108"/>
      <c r="L99" s="108"/>
      <c r="M99" s="108"/>
      <c r="N99" s="108"/>
      <c r="O99" s="108"/>
      <c r="P99" s="108"/>
      <c r="Q99" s="108"/>
      <c r="R99" s="108"/>
      <c r="S99" s="108"/>
      <c r="T99" s="108"/>
      <c r="U99" s="108"/>
      <c r="V99" s="108"/>
      <c r="W99" s="108"/>
      <c r="X99" s="108"/>
      <c r="Y99" s="108"/>
    </row>
    <row r="100" spans="2:25" s="43" customFormat="1" ht="23.25" customHeight="1" x14ac:dyDescent="0.2">
      <c r="B100" s="68" t="s">
        <v>90</v>
      </c>
      <c r="C100" s="272" t="s">
        <v>6</v>
      </c>
      <c r="D100" s="272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</row>
    <row r="101" spans="2:25" s="43" customFormat="1" ht="18.75" customHeight="1" x14ac:dyDescent="0.2">
      <c r="B101" s="68" t="s">
        <v>95</v>
      </c>
      <c r="C101" s="272" t="s">
        <v>96</v>
      </c>
      <c r="D101" s="272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</row>
    <row r="102" spans="2:25" s="43" customFormat="1" x14ac:dyDescent="0.2">
      <c r="B102" s="12"/>
      <c r="C102" s="12"/>
      <c r="D102" s="12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</row>
    <row r="103" spans="2:25" s="43" customFormat="1" ht="17.25" customHeight="1" x14ac:dyDescent="0.2">
      <c r="B103" s="261" t="s">
        <v>7</v>
      </c>
      <c r="C103" s="261"/>
      <c r="D103" s="261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</row>
    <row r="104" spans="2:25" s="43" customFormat="1" x14ac:dyDescent="0.2">
      <c r="B104" s="12"/>
      <c r="C104" s="12"/>
      <c r="D104" s="12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</row>
    <row r="105" spans="2:25" s="43" customFormat="1" ht="33.75" customHeight="1" x14ac:dyDescent="0.2">
      <c r="B105" s="12" t="s">
        <v>8</v>
      </c>
      <c r="C105" s="12" t="s">
        <v>95</v>
      </c>
      <c r="D105" s="59" t="s">
        <v>44</v>
      </c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</row>
    <row r="106" spans="2:25" s="43" customFormat="1" ht="22.5" customHeight="1" x14ac:dyDescent="0.2">
      <c r="B106" s="12" t="s">
        <v>9</v>
      </c>
      <c r="C106" s="12" t="s">
        <v>134</v>
      </c>
      <c r="D106" s="254" t="s">
        <v>10</v>
      </c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</row>
    <row r="107" spans="2:25" s="43" customFormat="1" ht="24" customHeight="1" x14ac:dyDescent="0.2">
      <c r="B107" s="12" t="s">
        <v>11</v>
      </c>
      <c r="C107" s="66" t="s">
        <v>141</v>
      </c>
      <c r="D107" s="254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</row>
    <row r="108" spans="2:25" s="43" customFormat="1" ht="27" x14ac:dyDescent="0.2">
      <c r="B108" s="12" t="s">
        <v>12</v>
      </c>
      <c r="C108" s="62" t="s">
        <v>142</v>
      </c>
      <c r="D108" s="254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</row>
    <row r="109" spans="2:25" s="43" customFormat="1" x14ac:dyDescent="0.2">
      <c r="B109" s="12" t="s">
        <v>92</v>
      </c>
      <c r="C109" s="62" t="s">
        <v>93</v>
      </c>
      <c r="D109" s="12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</row>
    <row r="110" spans="2:25" s="43" customFormat="1" ht="40.5" x14ac:dyDescent="0.2">
      <c r="B110" s="12" t="s">
        <v>84</v>
      </c>
      <c r="C110" s="62" t="s">
        <v>85</v>
      </c>
      <c r="D110" s="12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</row>
    <row r="111" spans="2:25" s="43" customFormat="1" x14ac:dyDescent="0.2">
      <c r="B111" s="185" t="s">
        <v>13</v>
      </c>
      <c r="C111" s="185"/>
      <c r="D111" s="12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</row>
    <row r="112" spans="2:25" s="43" customFormat="1" x14ac:dyDescent="0.2">
      <c r="B112" s="262" t="s">
        <v>143</v>
      </c>
      <c r="C112" s="262"/>
      <c r="D112" s="35">
        <v>2046</v>
      </c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</row>
    <row r="113" spans="2:25" s="45" customFormat="1" x14ac:dyDescent="0.2">
      <c r="B113" s="253" t="s">
        <v>94</v>
      </c>
      <c r="C113" s="253"/>
      <c r="D113" s="36">
        <f>+'2'!E86</f>
        <v>45000</v>
      </c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</row>
    <row r="114" spans="2:25" s="45" customFormat="1" x14ac:dyDescent="0.2">
      <c r="B114" s="61"/>
      <c r="C114" s="61"/>
      <c r="D114" s="36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</row>
    <row r="115" spans="2:25" s="43" customFormat="1" ht="42" customHeight="1" x14ac:dyDescent="0.2">
      <c r="B115" s="12" t="s">
        <v>8</v>
      </c>
      <c r="C115" s="12" t="s">
        <v>95</v>
      </c>
      <c r="D115" s="60" t="s">
        <v>47</v>
      </c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</row>
    <row r="116" spans="2:25" s="43" customFormat="1" x14ac:dyDescent="0.2">
      <c r="B116" s="12" t="s">
        <v>9</v>
      </c>
      <c r="C116" s="12" t="s">
        <v>91</v>
      </c>
      <c r="D116" s="254" t="s">
        <v>10</v>
      </c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</row>
    <row r="117" spans="2:25" s="43" customFormat="1" x14ac:dyDescent="0.2">
      <c r="B117" s="12" t="s">
        <v>11</v>
      </c>
      <c r="C117" s="66" t="s">
        <v>97</v>
      </c>
      <c r="D117" s="254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</row>
    <row r="118" spans="2:25" s="43" customFormat="1" ht="40.5" x14ac:dyDescent="0.2">
      <c r="B118" s="12" t="s">
        <v>12</v>
      </c>
      <c r="C118" s="62" t="s">
        <v>98</v>
      </c>
      <c r="D118" s="254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</row>
    <row r="119" spans="2:25" s="43" customFormat="1" x14ac:dyDescent="0.2">
      <c r="B119" s="12" t="s">
        <v>92</v>
      </c>
      <c r="C119" s="62" t="s">
        <v>93</v>
      </c>
      <c r="D119" s="12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</row>
    <row r="120" spans="2:25" s="43" customFormat="1" ht="40.5" x14ac:dyDescent="0.2">
      <c r="B120" s="12" t="s">
        <v>84</v>
      </c>
      <c r="C120" s="62" t="s">
        <v>85</v>
      </c>
      <c r="D120" s="12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</row>
    <row r="121" spans="2:25" s="43" customFormat="1" x14ac:dyDescent="0.2">
      <c r="B121" s="185" t="s">
        <v>13</v>
      </c>
      <c r="C121" s="185"/>
      <c r="D121" s="12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</row>
    <row r="122" spans="2:25" s="43" customFormat="1" ht="13.5" customHeight="1" x14ac:dyDescent="0.2">
      <c r="B122" s="252" t="s">
        <v>258</v>
      </c>
      <c r="C122" s="252"/>
      <c r="D122" s="134">
        <v>-700</v>
      </c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</row>
    <row r="123" spans="2:25" s="43" customFormat="1" x14ac:dyDescent="0.2">
      <c r="B123" s="252" t="s">
        <v>259</v>
      </c>
      <c r="C123" s="252"/>
      <c r="D123" s="134">
        <v>141</v>
      </c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</row>
    <row r="124" spans="2:25" s="43" customFormat="1" x14ac:dyDescent="0.2">
      <c r="B124" s="252" t="s">
        <v>260</v>
      </c>
      <c r="C124" s="252"/>
      <c r="D124" s="134">
        <v>-35</v>
      </c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</row>
    <row r="125" spans="2:25" s="43" customFormat="1" x14ac:dyDescent="0.2">
      <c r="B125" s="252" t="s">
        <v>261</v>
      </c>
      <c r="C125" s="252"/>
      <c r="D125" s="134">
        <v>3835</v>
      </c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</row>
    <row r="126" spans="2:25" s="45" customFormat="1" ht="16.5" customHeight="1" x14ac:dyDescent="0.2">
      <c r="B126" s="253" t="s">
        <v>94</v>
      </c>
      <c r="C126" s="253"/>
      <c r="D126" s="36">
        <f>+'2'!E92</f>
        <v>120000</v>
      </c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</row>
    <row r="127" spans="2:25" s="43" customFormat="1" x14ac:dyDescent="0.2">
      <c r="B127" s="270"/>
      <c r="C127" s="270"/>
      <c r="D127" s="270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</row>
    <row r="128" spans="2:25" s="43" customFormat="1" ht="32.25" customHeight="1" x14ac:dyDescent="0.2">
      <c r="B128" s="12" t="s">
        <v>8</v>
      </c>
      <c r="C128" s="12" t="s">
        <v>95</v>
      </c>
      <c r="D128" s="59" t="s">
        <v>44</v>
      </c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</row>
    <row r="129" spans="2:25" s="43" customFormat="1" x14ac:dyDescent="0.2">
      <c r="B129" s="12" t="s">
        <v>9</v>
      </c>
      <c r="C129" s="12" t="s">
        <v>136</v>
      </c>
      <c r="D129" s="254" t="s">
        <v>10</v>
      </c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</row>
    <row r="130" spans="2:25" s="43" customFormat="1" ht="27" x14ac:dyDescent="0.2">
      <c r="B130" s="12" t="s">
        <v>11</v>
      </c>
      <c r="C130" s="66" t="s">
        <v>144</v>
      </c>
      <c r="D130" s="254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</row>
    <row r="131" spans="2:25" s="43" customFormat="1" ht="27" x14ac:dyDescent="0.2">
      <c r="B131" s="12" t="s">
        <v>12</v>
      </c>
      <c r="C131" s="62" t="s">
        <v>145</v>
      </c>
      <c r="D131" s="254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</row>
    <row r="132" spans="2:25" s="43" customFormat="1" x14ac:dyDescent="0.2">
      <c r="B132" s="12" t="s">
        <v>92</v>
      </c>
      <c r="C132" s="62" t="s">
        <v>93</v>
      </c>
      <c r="D132" s="12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</row>
    <row r="133" spans="2:25" s="43" customFormat="1" ht="40.5" x14ac:dyDescent="0.2">
      <c r="B133" s="12" t="s">
        <v>84</v>
      </c>
      <c r="C133" s="62" t="s">
        <v>85</v>
      </c>
      <c r="D133" s="12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</row>
    <row r="134" spans="2:25" s="43" customFormat="1" x14ac:dyDescent="0.2">
      <c r="B134" s="185" t="s">
        <v>13</v>
      </c>
      <c r="C134" s="185"/>
      <c r="D134" s="12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</row>
    <row r="135" spans="2:25" s="43" customFormat="1" x14ac:dyDescent="0.2">
      <c r="B135" s="262" t="s">
        <v>146</v>
      </c>
      <c r="C135" s="262"/>
      <c r="D135" s="35">
        <v>2825</v>
      </c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</row>
    <row r="136" spans="2:25" s="43" customFormat="1" x14ac:dyDescent="0.2">
      <c r="B136" s="262" t="s">
        <v>147</v>
      </c>
      <c r="C136" s="262"/>
      <c r="D136" s="35">
        <v>352</v>
      </c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</row>
    <row r="137" spans="2:25" s="45" customFormat="1" ht="16.5" customHeight="1" x14ac:dyDescent="0.2">
      <c r="B137" s="253" t="s">
        <v>94</v>
      </c>
      <c r="C137" s="273"/>
      <c r="D137" s="36">
        <f>+'2'!E98</f>
        <v>115000</v>
      </c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</row>
    <row r="138" spans="2:25" s="43" customFormat="1" x14ac:dyDescent="0.2">
      <c r="D138" s="12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</row>
    <row r="139" spans="2:25" s="43" customFormat="1" ht="46.5" customHeight="1" x14ac:dyDescent="0.2">
      <c r="B139" s="12" t="s">
        <v>8</v>
      </c>
      <c r="C139" s="42" t="s">
        <v>95</v>
      </c>
      <c r="D139" s="60" t="s">
        <v>47</v>
      </c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</row>
    <row r="140" spans="2:25" s="43" customFormat="1" x14ac:dyDescent="0.2">
      <c r="B140" s="12" t="s">
        <v>9</v>
      </c>
      <c r="C140" s="12" t="s">
        <v>152</v>
      </c>
      <c r="D140" s="254" t="s">
        <v>10</v>
      </c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</row>
    <row r="141" spans="2:25" s="43" customFormat="1" x14ac:dyDescent="0.2">
      <c r="B141" s="12" t="s">
        <v>11</v>
      </c>
      <c r="C141" s="66" t="s">
        <v>153</v>
      </c>
      <c r="D141" s="254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</row>
    <row r="142" spans="2:25" s="43" customFormat="1" ht="40.5" x14ac:dyDescent="0.2">
      <c r="B142" s="12" t="s">
        <v>12</v>
      </c>
      <c r="C142" s="62" t="s">
        <v>154</v>
      </c>
      <c r="D142" s="254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</row>
    <row r="143" spans="2:25" s="43" customFormat="1" x14ac:dyDescent="0.2">
      <c r="B143" s="12" t="s">
        <v>92</v>
      </c>
      <c r="C143" s="62" t="s">
        <v>93</v>
      </c>
      <c r="D143" s="12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</row>
    <row r="144" spans="2:25" s="43" customFormat="1" ht="40.5" x14ac:dyDescent="0.2">
      <c r="B144" s="12" t="s">
        <v>84</v>
      </c>
      <c r="C144" s="62" t="s">
        <v>85</v>
      </c>
      <c r="D144" s="12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</row>
    <row r="145" spans="2:25" s="43" customFormat="1" x14ac:dyDescent="0.2">
      <c r="B145" s="185" t="s">
        <v>13</v>
      </c>
      <c r="C145" s="185"/>
      <c r="D145" s="12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</row>
    <row r="146" spans="2:25" s="43" customFormat="1" x14ac:dyDescent="0.2">
      <c r="B146" s="262" t="s">
        <v>169</v>
      </c>
      <c r="C146" s="262"/>
      <c r="D146" s="35">
        <v>20</v>
      </c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</row>
    <row r="147" spans="2:25" s="43" customFormat="1" x14ac:dyDescent="0.2">
      <c r="B147" s="262" t="s">
        <v>170</v>
      </c>
      <c r="C147" s="262"/>
      <c r="D147" s="138">
        <v>-20</v>
      </c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</row>
    <row r="148" spans="2:25" s="45" customFormat="1" x14ac:dyDescent="0.2">
      <c r="B148" s="253" t="s">
        <v>94</v>
      </c>
      <c r="C148" s="253"/>
      <c r="D148" s="36">
        <f>+'2'!E104</f>
        <v>37000</v>
      </c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</row>
    <row r="149" spans="2:25" x14ac:dyDescent="0.2">
      <c r="B149" s="274"/>
      <c r="C149" s="274"/>
      <c r="D149" s="274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</row>
    <row r="150" spans="2:25" s="25" customFormat="1" ht="19.5" customHeight="1" x14ac:dyDescent="0.2">
      <c r="B150" s="68" t="s">
        <v>43</v>
      </c>
      <c r="C150" s="68" t="s">
        <v>6</v>
      </c>
      <c r="D150" s="54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</row>
    <row r="151" spans="2:25" s="25" customFormat="1" ht="32.25" customHeight="1" x14ac:dyDescent="0.2">
      <c r="B151" s="68">
        <v>1207</v>
      </c>
      <c r="C151" s="68" t="str">
        <f>+'1'!C13</f>
        <v xml:space="preserve"> Սոցիալապես անապահով և առանձին խմբերի անձանց բժշկական օգնություն</v>
      </c>
      <c r="D151" s="54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</row>
    <row r="152" spans="2:25" s="43" customFormat="1" ht="17.25" customHeight="1" x14ac:dyDescent="0.2">
      <c r="B152" s="261" t="s">
        <v>7</v>
      </c>
      <c r="C152" s="261"/>
      <c r="D152" s="261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</row>
    <row r="153" spans="2:25" s="25" customFormat="1" ht="32.25" customHeight="1" x14ac:dyDescent="0.2">
      <c r="B153" s="116" t="s">
        <v>8</v>
      </c>
      <c r="C153" s="107" t="s">
        <v>262</v>
      </c>
      <c r="D153" s="59" t="s">
        <v>194</v>
      </c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</row>
    <row r="154" spans="2:25" s="25" customFormat="1" ht="21.75" customHeight="1" x14ac:dyDescent="0.2">
      <c r="B154" s="116" t="s">
        <v>9</v>
      </c>
      <c r="C154" s="107" t="s">
        <v>91</v>
      </c>
      <c r="D154" s="254" t="s">
        <v>10</v>
      </c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</row>
    <row r="155" spans="2:25" ht="22.5" customHeight="1" x14ac:dyDescent="0.2">
      <c r="B155" s="116" t="s">
        <v>11</v>
      </c>
      <c r="C155" s="64" t="s">
        <v>263</v>
      </c>
      <c r="D155" s="254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</row>
    <row r="156" spans="2:25" ht="46.5" customHeight="1" x14ac:dyDescent="0.2">
      <c r="B156" s="116" t="s">
        <v>12</v>
      </c>
      <c r="C156" s="107" t="s">
        <v>264</v>
      </c>
      <c r="D156" s="254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</row>
    <row r="157" spans="2:25" ht="19.5" customHeight="1" x14ac:dyDescent="0.2">
      <c r="B157" s="116" t="s">
        <v>92</v>
      </c>
      <c r="C157" s="107" t="s">
        <v>93</v>
      </c>
      <c r="D157" s="60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</row>
    <row r="158" spans="2:25" ht="27" customHeight="1" x14ac:dyDescent="0.2">
      <c r="B158" s="116" t="s">
        <v>84</v>
      </c>
      <c r="C158" s="107" t="s">
        <v>85</v>
      </c>
      <c r="D158" s="2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</row>
    <row r="159" spans="2:25" x14ac:dyDescent="0.2">
      <c r="B159" s="185" t="s">
        <v>13</v>
      </c>
      <c r="C159" s="185"/>
      <c r="D159" s="65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</row>
    <row r="160" spans="2:25" s="43" customFormat="1" ht="19.5" customHeight="1" x14ac:dyDescent="0.2">
      <c r="B160" s="252" t="s">
        <v>265</v>
      </c>
      <c r="C160" s="252"/>
      <c r="D160" s="138">
        <v>-9000</v>
      </c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</row>
    <row r="161" spans="2:25" s="34" customFormat="1" ht="18" customHeight="1" x14ac:dyDescent="0.2">
      <c r="B161" s="253" t="s">
        <v>14</v>
      </c>
      <c r="C161" s="253"/>
      <c r="D161" s="36">
        <f>+'2'!E117</f>
        <v>-15000</v>
      </c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</row>
    <row r="162" spans="2:25" s="34" customFormat="1" ht="18" customHeight="1" x14ac:dyDescent="0.2">
      <c r="B162" s="61"/>
      <c r="C162" s="61"/>
      <c r="D162" s="36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</row>
    <row r="163" spans="2:25" s="25" customFormat="1" ht="42.75" customHeight="1" x14ac:dyDescent="0.2">
      <c r="B163" s="26" t="s">
        <v>8</v>
      </c>
      <c r="C163" s="26">
        <v>1207</v>
      </c>
      <c r="D163" s="60" t="s">
        <v>47</v>
      </c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</row>
    <row r="164" spans="2:25" s="25" customFormat="1" ht="21.75" customHeight="1" x14ac:dyDescent="0.2">
      <c r="B164" s="26" t="s">
        <v>9</v>
      </c>
      <c r="C164" s="26">
        <v>11003</v>
      </c>
      <c r="D164" s="254" t="s">
        <v>10</v>
      </c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</row>
    <row r="165" spans="2:25" ht="33.75" customHeight="1" x14ac:dyDescent="0.2">
      <c r="B165" s="116" t="s">
        <v>11</v>
      </c>
      <c r="C165" s="64" t="s">
        <v>266</v>
      </c>
      <c r="D165" s="254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</row>
    <row r="166" spans="2:25" ht="46.5" customHeight="1" x14ac:dyDescent="0.2">
      <c r="B166" s="116" t="s">
        <v>12</v>
      </c>
      <c r="C166" s="107" t="s">
        <v>267</v>
      </c>
      <c r="D166" s="254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</row>
    <row r="167" spans="2:25" ht="19.5" customHeight="1" x14ac:dyDescent="0.2">
      <c r="B167" s="116" t="s">
        <v>92</v>
      </c>
      <c r="C167" s="107" t="s">
        <v>93</v>
      </c>
      <c r="D167" s="60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</row>
    <row r="168" spans="2:25" ht="27" customHeight="1" x14ac:dyDescent="0.2">
      <c r="B168" s="116" t="s">
        <v>84</v>
      </c>
      <c r="C168" s="107" t="s">
        <v>85</v>
      </c>
      <c r="D168" s="2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</row>
    <row r="169" spans="2:25" x14ac:dyDescent="0.2">
      <c r="B169" s="185" t="s">
        <v>13</v>
      </c>
      <c r="C169" s="185"/>
      <c r="D169" s="65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</row>
    <row r="170" spans="2:25" s="43" customFormat="1" ht="23.25" customHeight="1" x14ac:dyDescent="0.2">
      <c r="B170" s="252" t="s">
        <v>268</v>
      </c>
      <c r="C170" s="252"/>
      <c r="D170" s="35">
        <v>600</v>
      </c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</row>
    <row r="171" spans="2:25" s="34" customFormat="1" ht="18" customHeight="1" x14ac:dyDescent="0.2">
      <c r="B171" s="253" t="s">
        <v>14</v>
      </c>
      <c r="C171" s="253"/>
      <c r="D171" s="36">
        <f>+'2'!E123</f>
        <v>-320000</v>
      </c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</row>
    <row r="172" spans="2:25" x14ac:dyDescent="0.2">
      <c r="E172" s="48"/>
      <c r="F172" s="48"/>
      <c r="G172" s="48"/>
      <c r="H172" s="48"/>
      <c r="I172" s="48"/>
      <c r="J172" s="48"/>
      <c r="K172" s="48"/>
    </row>
    <row r="173" spans="2:25" s="25" customFormat="1" ht="42.75" customHeight="1" x14ac:dyDescent="0.2">
      <c r="B173" s="26" t="s">
        <v>8</v>
      </c>
      <c r="C173" s="26">
        <v>1207</v>
      </c>
      <c r="D173" s="60" t="s">
        <v>47</v>
      </c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</row>
    <row r="174" spans="2:25" s="25" customFormat="1" ht="21.75" customHeight="1" x14ac:dyDescent="0.2">
      <c r="B174" s="26" t="s">
        <v>9</v>
      </c>
      <c r="C174" s="26">
        <v>11004</v>
      </c>
      <c r="D174" s="254" t="s">
        <v>10</v>
      </c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</row>
    <row r="175" spans="2:25" ht="33.75" customHeight="1" x14ac:dyDescent="0.2">
      <c r="B175" s="116" t="s">
        <v>11</v>
      </c>
      <c r="C175" s="64" t="s">
        <v>269</v>
      </c>
      <c r="D175" s="254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</row>
    <row r="176" spans="2:25" ht="46.5" customHeight="1" x14ac:dyDescent="0.2">
      <c r="B176" s="116" t="s">
        <v>12</v>
      </c>
      <c r="C176" s="107" t="s">
        <v>269</v>
      </c>
      <c r="D176" s="254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</row>
    <row r="177" spans="2:31" ht="19.5" customHeight="1" x14ac:dyDescent="0.2">
      <c r="B177" s="116" t="s">
        <v>92</v>
      </c>
      <c r="C177" s="107" t="s">
        <v>93</v>
      </c>
      <c r="D177" s="60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</row>
    <row r="178" spans="2:31" ht="27" customHeight="1" x14ac:dyDescent="0.2">
      <c r="B178" s="116" t="s">
        <v>84</v>
      </c>
      <c r="C178" s="107" t="s">
        <v>85</v>
      </c>
      <c r="D178" s="2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</row>
    <row r="179" spans="2:31" x14ac:dyDescent="0.2">
      <c r="B179" s="185" t="s">
        <v>13</v>
      </c>
      <c r="C179" s="185"/>
      <c r="D179" s="65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</row>
    <row r="180" spans="2:31" s="43" customFormat="1" ht="14.25" customHeight="1" x14ac:dyDescent="0.2">
      <c r="B180" s="252" t="s">
        <v>268</v>
      </c>
      <c r="C180" s="252"/>
      <c r="D180" s="138">
        <v>17700</v>
      </c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</row>
    <row r="181" spans="2:31" s="43" customFormat="1" ht="14.25" customHeight="1" x14ac:dyDescent="0.2">
      <c r="B181" s="252" t="s">
        <v>270</v>
      </c>
      <c r="C181" s="252"/>
      <c r="D181" s="138">
        <v>-15600</v>
      </c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</row>
    <row r="182" spans="2:31" s="34" customFormat="1" ht="18" customHeight="1" x14ac:dyDescent="0.2">
      <c r="B182" s="253" t="s">
        <v>14</v>
      </c>
      <c r="C182" s="253"/>
      <c r="D182" s="36">
        <f>+'2'!E129</f>
        <v>-80000</v>
      </c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</row>
    <row r="183" spans="2:31" s="25" customFormat="1" ht="19.5" customHeight="1" x14ac:dyDescent="0.2">
      <c r="B183" s="68" t="s">
        <v>43</v>
      </c>
      <c r="C183" s="68" t="s">
        <v>6</v>
      </c>
      <c r="D183" s="54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</row>
    <row r="184" spans="2:31" s="25" customFormat="1" ht="20.25" customHeight="1" x14ac:dyDescent="0.2">
      <c r="B184" s="68">
        <v>1208</v>
      </c>
      <c r="C184" s="68" t="s">
        <v>271</v>
      </c>
      <c r="D184" s="54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</row>
    <row r="185" spans="2:31" x14ac:dyDescent="0.2">
      <c r="B185" s="66" t="s">
        <v>7</v>
      </c>
      <c r="C185" s="125"/>
      <c r="D185" s="35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</row>
    <row r="186" spans="2:31" s="25" customFormat="1" ht="47.25" customHeight="1" x14ac:dyDescent="0.2">
      <c r="B186" s="26" t="s">
        <v>8</v>
      </c>
      <c r="C186" s="26">
        <v>1208</v>
      </c>
      <c r="D186" s="60" t="s">
        <v>47</v>
      </c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</row>
    <row r="187" spans="2:31" s="25" customFormat="1" ht="21.75" customHeight="1" x14ac:dyDescent="0.2">
      <c r="B187" s="26" t="s">
        <v>9</v>
      </c>
      <c r="C187" s="26">
        <v>11001</v>
      </c>
      <c r="D187" s="254" t="s">
        <v>10</v>
      </c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</row>
    <row r="188" spans="2:31" ht="33.75" customHeight="1" x14ac:dyDescent="0.2">
      <c r="B188" s="116" t="s">
        <v>11</v>
      </c>
      <c r="C188" s="64" t="s">
        <v>272</v>
      </c>
      <c r="D188" s="254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</row>
    <row r="189" spans="2:31" ht="46.5" customHeight="1" x14ac:dyDescent="0.2">
      <c r="B189" s="116" t="s">
        <v>12</v>
      </c>
      <c r="C189" s="107" t="s">
        <v>273</v>
      </c>
      <c r="D189" s="254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</row>
    <row r="190" spans="2:31" ht="19.5" customHeight="1" x14ac:dyDescent="0.2">
      <c r="B190" s="116" t="s">
        <v>92</v>
      </c>
      <c r="C190" s="107" t="s">
        <v>93</v>
      </c>
      <c r="D190" s="60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</row>
    <row r="191" spans="2:31" ht="27" customHeight="1" x14ac:dyDescent="0.2">
      <c r="B191" s="116" t="s">
        <v>84</v>
      </c>
      <c r="C191" s="107" t="s">
        <v>85</v>
      </c>
      <c r="D191" s="2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</row>
    <row r="192" spans="2:31" x14ac:dyDescent="0.2">
      <c r="B192" s="185" t="s">
        <v>13</v>
      </c>
      <c r="C192" s="185"/>
      <c r="D192" s="65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</row>
    <row r="193" spans="2:31" s="43" customFormat="1" ht="21.75" customHeight="1" x14ac:dyDescent="0.2">
      <c r="B193" s="252" t="s">
        <v>274</v>
      </c>
      <c r="C193" s="252"/>
      <c r="D193" s="138">
        <v>-5500</v>
      </c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</row>
    <row r="194" spans="2:31" s="43" customFormat="1" ht="20.25" customHeight="1" x14ac:dyDescent="0.2">
      <c r="B194" s="252" t="s">
        <v>275</v>
      </c>
      <c r="C194" s="252"/>
      <c r="D194" s="138">
        <v>-14470</v>
      </c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</row>
    <row r="195" spans="2:31" s="34" customFormat="1" ht="18" customHeight="1" x14ac:dyDescent="0.2">
      <c r="B195" s="253" t="s">
        <v>14</v>
      </c>
      <c r="C195" s="253"/>
      <c r="D195" s="36">
        <f>+'2'!E142</f>
        <v>45000</v>
      </c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</row>
    <row r="196" spans="2:31" s="34" customFormat="1" ht="18" customHeight="1" x14ac:dyDescent="0.2">
      <c r="B196" s="67"/>
      <c r="C196" s="128"/>
      <c r="D196" s="129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</row>
    <row r="197" spans="2:31" s="55" customFormat="1" ht="33" customHeight="1" x14ac:dyDescent="0.2">
      <c r="B197" s="264" t="s">
        <v>235</v>
      </c>
      <c r="C197" s="265"/>
      <c r="D197" s="266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</row>
    <row r="198" spans="2:31" s="55" customFormat="1" ht="19.5" customHeight="1" x14ac:dyDescent="0.2">
      <c r="B198" s="192" t="s">
        <v>26</v>
      </c>
      <c r="C198" s="193"/>
      <c r="D198" s="194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</row>
    <row r="199" spans="2:31" s="55" customFormat="1" ht="19.5" customHeight="1" x14ac:dyDescent="0.2">
      <c r="B199" s="267" t="s">
        <v>53</v>
      </c>
      <c r="C199" s="268"/>
      <c r="D199" s="269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</row>
    <row r="200" spans="2:31" x14ac:dyDescent="0.2">
      <c r="B200" s="122" t="s">
        <v>43</v>
      </c>
      <c r="C200" s="123" t="s">
        <v>6</v>
      </c>
      <c r="D200" s="124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</row>
    <row r="201" spans="2:31" ht="19.5" customHeight="1" x14ac:dyDescent="0.2">
      <c r="B201" s="122">
        <v>1139</v>
      </c>
      <c r="C201" s="123" t="s">
        <v>178</v>
      </c>
      <c r="D201" s="124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</row>
    <row r="202" spans="2:31" x14ac:dyDescent="0.2">
      <c r="B202" s="66" t="s">
        <v>7</v>
      </c>
      <c r="C202" s="125"/>
      <c r="D202" s="35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</row>
    <row r="203" spans="2:31" ht="48.75" customHeight="1" x14ac:dyDescent="0.2">
      <c r="B203" s="26" t="s">
        <v>8</v>
      </c>
      <c r="C203" s="126">
        <v>1139</v>
      </c>
      <c r="D203" s="7" t="s">
        <v>236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</row>
    <row r="204" spans="2:31" x14ac:dyDescent="0.2">
      <c r="B204" s="26" t="s">
        <v>9</v>
      </c>
      <c r="C204" s="126">
        <v>11001</v>
      </c>
      <c r="D204" s="59" t="s">
        <v>10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</row>
    <row r="205" spans="2:31" ht="22.5" customHeight="1" x14ac:dyDescent="0.2">
      <c r="B205" s="26" t="s">
        <v>11</v>
      </c>
      <c r="C205" s="125" t="s">
        <v>178</v>
      </c>
      <c r="D205" s="59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</row>
    <row r="206" spans="2:31" ht="54" x14ac:dyDescent="0.2">
      <c r="B206" s="26" t="s">
        <v>12</v>
      </c>
      <c r="C206" s="42" t="s">
        <v>195</v>
      </c>
      <c r="D206" s="59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</row>
    <row r="207" spans="2:31" x14ac:dyDescent="0.2">
      <c r="B207" s="12" t="s">
        <v>27</v>
      </c>
      <c r="C207" s="42" t="s">
        <v>45</v>
      </c>
      <c r="D207" s="65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</row>
    <row r="208" spans="2:31" x14ac:dyDescent="0.2">
      <c r="B208" s="270" t="s">
        <v>13</v>
      </c>
      <c r="C208" s="271"/>
      <c r="D208" s="65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</row>
    <row r="209" spans="2:31" ht="16.5" customHeight="1" x14ac:dyDescent="0.2">
      <c r="B209" s="253" t="s">
        <v>14</v>
      </c>
      <c r="C209" s="273"/>
      <c r="D209" s="127">
        <f>+'2'!E156</f>
        <v>319000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</row>
  </sheetData>
  <mergeCells count="99">
    <mergeCell ref="B6:D6"/>
    <mergeCell ref="B38:D38"/>
    <mergeCell ref="B121:C121"/>
    <mergeCell ref="B122:C122"/>
    <mergeCell ref="B126:C126"/>
    <mergeCell ref="B81:C81"/>
    <mergeCell ref="B22:C22"/>
    <mergeCell ref="D17:D19"/>
    <mergeCell ref="D106:D108"/>
    <mergeCell ref="C101:D101"/>
    <mergeCell ref="B103:D103"/>
    <mergeCell ref="B111:C111"/>
    <mergeCell ref="D27:D28"/>
    <mergeCell ref="B32:C32"/>
    <mergeCell ref="B33:C33"/>
    <mergeCell ref="B34:C34"/>
    <mergeCell ref="B1:D1"/>
    <mergeCell ref="B2:D2"/>
    <mergeCell ref="B3:D3"/>
    <mergeCell ref="B4:D4"/>
    <mergeCell ref="B5:D5"/>
    <mergeCell ref="C100:D100"/>
    <mergeCell ref="D73:D75"/>
    <mergeCell ref="B78:C78"/>
    <mergeCell ref="B83:D83"/>
    <mergeCell ref="B23:C23"/>
    <mergeCell ref="B24:C24"/>
    <mergeCell ref="B47:C47"/>
    <mergeCell ref="B48:C48"/>
    <mergeCell ref="B58:C58"/>
    <mergeCell ref="B209:C209"/>
    <mergeCell ref="B113:C113"/>
    <mergeCell ref="B112:C112"/>
    <mergeCell ref="D164:D166"/>
    <mergeCell ref="B169:C169"/>
    <mergeCell ref="B171:C171"/>
    <mergeCell ref="B134:C134"/>
    <mergeCell ref="B170:C170"/>
    <mergeCell ref="B135:C135"/>
    <mergeCell ref="B149:D149"/>
    <mergeCell ref="B136:C136"/>
    <mergeCell ref="B137:C137"/>
    <mergeCell ref="B148:C148"/>
    <mergeCell ref="D116:D118"/>
    <mergeCell ref="D140:D142"/>
    <mergeCell ref="B127:D127"/>
    <mergeCell ref="B197:D197"/>
    <mergeCell ref="B198:D198"/>
    <mergeCell ref="B199:D199"/>
    <mergeCell ref="B208:C208"/>
    <mergeCell ref="B80:C80"/>
    <mergeCell ref="C84:D84"/>
    <mergeCell ref="C85:D85"/>
    <mergeCell ref="B86:D86"/>
    <mergeCell ref="D89:D91"/>
    <mergeCell ref="B94:C94"/>
    <mergeCell ref="B97:C97"/>
    <mergeCell ref="B98:C98"/>
    <mergeCell ref="B95:C95"/>
    <mergeCell ref="B96:C96"/>
    <mergeCell ref="B123:C123"/>
    <mergeCell ref="D187:D189"/>
    <mergeCell ref="B192:C192"/>
    <mergeCell ref="B193:C193"/>
    <mergeCell ref="B195:C195"/>
    <mergeCell ref="B25:D25"/>
    <mergeCell ref="B124:C124"/>
    <mergeCell ref="B125:C125"/>
    <mergeCell ref="B152:D152"/>
    <mergeCell ref="B79:C79"/>
    <mergeCell ref="D154:D156"/>
    <mergeCell ref="B159:C159"/>
    <mergeCell ref="B145:C145"/>
    <mergeCell ref="D129:D131"/>
    <mergeCell ref="B146:C146"/>
    <mergeCell ref="B147:C147"/>
    <mergeCell ref="B49:C49"/>
    <mergeCell ref="B46:C46"/>
    <mergeCell ref="B182:C182"/>
    <mergeCell ref="B181:C181"/>
    <mergeCell ref="B194:C194"/>
    <mergeCell ref="D9:D10"/>
    <mergeCell ref="B14:C14"/>
    <mergeCell ref="B15:D15"/>
    <mergeCell ref="D63:D65"/>
    <mergeCell ref="B68:C68"/>
    <mergeCell ref="B69:C69"/>
    <mergeCell ref="B70:C70"/>
    <mergeCell ref="D52:D54"/>
    <mergeCell ref="B57:C57"/>
    <mergeCell ref="B59:C59"/>
    <mergeCell ref="B60:C60"/>
    <mergeCell ref="D40:D42"/>
    <mergeCell ref="B45:C45"/>
    <mergeCell ref="B160:C160"/>
    <mergeCell ref="B161:C161"/>
    <mergeCell ref="D174:D176"/>
    <mergeCell ref="B179:C179"/>
    <mergeCell ref="B180:C180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208"/>
  <sheetViews>
    <sheetView topLeftCell="A190" workbookViewId="0">
      <selection activeCell="B4" sqref="B4:D4"/>
    </sheetView>
  </sheetViews>
  <sheetFormatPr defaultColWidth="9.140625" defaultRowHeight="13.5" x14ac:dyDescent="0.2"/>
  <cols>
    <col min="1" max="1" width="3.140625" style="27" customWidth="1"/>
    <col min="2" max="2" width="36.140625" style="27" customWidth="1"/>
    <col min="3" max="3" width="64.7109375" style="27" customWidth="1"/>
    <col min="4" max="4" width="38.5703125" style="27" customWidth="1"/>
    <col min="5" max="5" width="9.140625" style="27"/>
    <col min="6" max="6" width="9.7109375" style="27" customWidth="1"/>
    <col min="7" max="16384" width="9.140625" style="27"/>
  </cols>
  <sheetData>
    <row r="1" spans="2:26" ht="14.25" customHeight="1" x14ac:dyDescent="0.2">
      <c r="B1" s="279" t="s">
        <v>171</v>
      </c>
      <c r="C1" s="280"/>
      <c r="D1" s="281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spans="2:26" ht="14.25" customHeight="1" x14ac:dyDescent="0.2">
      <c r="B2" s="282" t="s">
        <v>168</v>
      </c>
      <c r="C2" s="283"/>
      <c r="D2" s="284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</row>
    <row r="3" spans="2:26" ht="14.25" customHeight="1" x14ac:dyDescent="0.2">
      <c r="B3" s="285" t="s">
        <v>15</v>
      </c>
      <c r="C3" s="286"/>
      <c r="D3" s="287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spans="2:26" s="33" customFormat="1" ht="32.25" customHeight="1" x14ac:dyDescent="0.2">
      <c r="B4" s="288" t="s">
        <v>302</v>
      </c>
      <c r="C4" s="289"/>
      <c r="D4" s="289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spans="2:26" s="33" customFormat="1" ht="20.25" customHeight="1" x14ac:dyDescent="0.2">
      <c r="B5" s="290" t="s">
        <v>276</v>
      </c>
      <c r="C5" s="291"/>
      <c r="D5" s="291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</row>
    <row r="6" spans="2:26" s="25" customFormat="1" ht="15.75" customHeight="1" x14ac:dyDescent="0.2">
      <c r="B6" s="267"/>
      <c r="C6" s="268"/>
      <c r="D6" s="269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</row>
    <row r="7" spans="2:26" s="25" customFormat="1" ht="19.5" customHeight="1" x14ac:dyDescent="0.2">
      <c r="B7" s="68" t="s">
        <v>43</v>
      </c>
      <c r="C7" s="68" t="s">
        <v>6</v>
      </c>
      <c r="D7" s="54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</row>
    <row r="8" spans="2:26" s="25" customFormat="1" ht="35.25" customHeight="1" x14ac:dyDescent="0.2">
      <c r="B8" s="139" t="s">
        <v>8</v>
      </c>
      <c r="C8" s="139">
        <v>1099</v>
      </c>
      <c r="D8" s="140" t="s">
        <v>194</v>
      </c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spans="2:26" ht="24.75" customHeight="1" x14ac:dyDescent="0.2">
      <c r="B9" s="116" t="s">
        <v>9</v>
      </c>
      <c r="C9" s="47" t="s">
        <v>134</v>
      </c>
      <c r="D9" s="254" t="s">
        <v>10</v>
      </c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spans="2:26" s="112" customFormat="1" ht="20.25" customHeight="1" x14ac:dyDescent="0.2">
      <c r="B10" s="116" t="s">
        <v>11</v>
      </c>
      <c r="C10" s="64" t="s">
        <v>172</v>
      </c>
      <c r="D10" s="254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11"/>
      <c r="Z10" s="111"/>
    </row>
    <row r="11" spans="2:26" s="112" customFormat="1" ht="20.25" customHeight="1" x14ac:dyDescent="0.2">
      <c r="B11" s="47" t="s">
        <v>12</v>
      </c>
      <c r="C11" s="63" t="s">
        <v>172</v>
      </c>
      <c r="D11" s="254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</row>
    <row r="12" spans="2:26" s="112" customFormat="1" ht="20.25" customHeight="1" x14ac:dyDescent="0.2">
      <c r="B12" s="47" t="s">
        <v>92</v>
      </c>
      <c r="C12" s="63" t="s">
        <v>93</v>
      </c>
      <c r="D12" s="113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</row>
    <row r="13" spans="2:26" s="112" customFormat="1" ht="32.25" customHeight="1" x14ac:dyDescent="0.2">
      <c r="B13" s="47" t="s">
        <v>84</v>
      </c>
      <c r="C13" s="63" t="s">
        <v>85</v>
      </c>
      <c r="D13" s="130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</row>
    <row r="14" spans="2:26" ht="14.25" customHeight="1" x14ac:dyDescent="0.2">
      <c r="B14" s="185" t="s">
        <v>13</v>
      </c>
      <c r="C14" s="185"/>
      <c r="D14" s="65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</row>
    <row r="15" spans="2:26" ht="14.25" customHeight="1" x14ac:dyDescent="0.2">
      <c r="B15" s="192"/>
      <c r="C15" s="194"/>
      <c r="D15" s="65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</row>
    <row r="16" spans="2:26" s="50" customFormat="1" ht="18" customHeight="1" x14ac:dyDescent="0.2">
      <c r="B16" s="255" t="s">
        <v>94</v>
      </c>
      <c r="C16" s="255"/>
      <c r="D16" s="36">
        <f>+'2'!E17</f>
        <v>-400000</v>
      </c>
      <c r="E16" s="111"/>
      <c r="F16" s="111"/>
      <c r="G16" s="111"/>
      <c r="H16" s="111"/>
      <c r="I16" s="111"/>
      <c r="J16" s="111"/>
      <c r="K16" s="111"/>
    </row>
    <row r="17" spans="2:26" s="50" customFormat="1" ht="18" customHeight="1" x14ac:dyDescent="0.2">
      <c r="B17" s="256"/>
      <c r="C17" s="257"/>
      <c r="D17" s="258"/>
      <c r="E17" s="48"/>
      <c r="F17" s="48"/>
      <c r="G17" s="48"/>
      <c r="H17" s="48"/>
      <c r="I17" s="48"/>
      <c r="J17" s="48"/>
      <c r="K17" s="48"/>
    </row>
    <row r="18" spans="2:26" s="25" customFormat="1" ht="50.25" customHeight="1" x14ac:dyDescent="0.2">
      <c r="B18" s="26" t="s">
        <v>8</v>
      </c>
      <c r="C18" s="26">
        <v>1099</v>
      </c>
      <c r="D18" s="60" t="s">
        <v>47</v>
      </c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spans="2:26" s="25" customFormat="1" ht="18" customHeight="1" x14ac:dyDescent="0.2">
      <c r="B19" s="26" t="s">
        <v>9</v>
      </c>
      <c r="C19" s="26">
        <v>11004</v>
      </c>
      <c r="D19" s="254" t="s">
        <v>10</v>
      </c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</row>
    <row r="20" spans="2:26" ht="63" customHeight="1" x14ac:dyDescent="0.2">
      <c r="B20" s="26" t="s">
        <v>11</v>
      </c>
      <c r="C20" s="64" t="s">
        <v>157</v>
      </c>
      <c r="D20" s="254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spans="2:26" s="112" customFormat="1" ht="45" customHeight="1" x14ac:dyDescent="0.2">
      <c r="B21" s="26" t="s">
        <v>12</v>
      </c>
      <c r="C21" s="63" t="s">
        <v>158</v>
      </c>
      <c r="D21" s="254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</row>
    <row r="22" spans="2:26" s="112" customFormat="1" ht="19.5" customHeight="1" x14ac:dyDescent="0.2">
      <c r="B22" s="12" t="s">
        <v>27</v>
      </c>
      <c r="C22" s="63" t="s">
        <v>93</v>
      </c>
      <c r="D22" s="7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  <c r="T22" s="111"/>
      <c r="U22" s="111"/>
      <c r="V22" s="111"/>
      <c r="W22" s="111"/>
      <c r="X22" s="111"/>
      <c r="Y22" s="111"/>
      <c r="Z22" s="111"/>
    </row>
    <row r="23" spans="2:26" s="112" customFormat="1" ht="40.5" customHeight="1" x14ac:dyDescent="0.2">
      <c r="B23" s="12" t="s">
        <v>84</v>
      </c>
      <c r="C23" s="63" t="s">
        <v>85</v>
      </c>
      <c r="D23" s="113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</row>
    <row r="24" spans="2:26" ht="14.25" customHeight="1" x14ac:dyDescent="0.2">
      <c r="B24" s="185" t="s">
        <v>13</v>
      </c>
      <c r="C24" s="185"/>
      <c r="D24" s="65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</row>
    <row r="25" spans="2:26" s="48" customFormat="1" ht="15.75" customHeight="1" x14ac:dyDescent="0.2">
      <c r="B25" s="278" t="s">
        <v>140</v>
      </c>
      <c r="C25" s="278"/>
      <c r="D25" s="138">
        <v>-10000</v>
      </c>
    </row>
    <row r="26" spans="2:26" s="50" customFormat="1" ht="18" customHeight="1" x14ac:dyDescent="0.2">
      <c r="B26" s="255" t="s">
        <v>94</v>
      </c>
      <c r="C26" s="255"/>
      <c r="D26" s="36">
        <f>+'2'!E23</f>
        <v>10000</v>
      </c>
      <c r="E26" s="48"/>
      <c r="F26" s="48"/>
      <c r="G26" s="48"/>
      <c r="H26" s="48"/>
      <c r="I26" s="48"/>
      <c r="J26" s="48"/>
      <c r="K26" s="48"/>
    </row>
    <row r="27" spans="2:26" s="50" customFormat="1" ht="18" customHeight="1" x14ac:dyDescent="0.2">
      <c r="B27" s="256"/>
      <c r="C27" s="257"/>
      <c r="D27" s="258"/>
      <c r="E27" s="48"/>
      <c r="F27" s="48"/>
      <c r="G27" s="48"/>
      <c r="H27" s="48"/>
      <c r="I27" s="48"/>
      <c r="J27" s="48"/>
      <c r="K27" s="48"/>
    </row>
    <row r="28" spans="2:26" s="72" customFormat="1" ht="48.75" customHeight="1" x14ac:dyDescent="0.2">
      <c r="B28" s="12" t="s">
        <v>8</v>
      </c>
      <c r="C28" s="12">
        <v>1099</v>
      </c>
      <c r="D28" s="60" t="s">
        <v>47</v>
      </c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</row>
    <row r="29" spans="2:26" s="72" customFormat="1" ht="18" customHeight="1" x14ac:dyDescent="0.2">
      <c r="B29" s="47" t="s">
        <v>9</v>
      </c>
      <c r="C29" s="63" t="s">
        <v>137</v>
      </c>
      <c r="D29" s="270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108"/>
    </row>
    <row r="30" spans="2:26" s="72" customFormat="1" ht="18" customHeight="1" x14ac:dyDescent="0.2">
      <c r="B30" s="47" t="s">
        <v>11</v>
      </c>
      <c r="C30" s="64" t="s">
        <v>231</v>
      </c>
      <c r="D30" s="270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</row>
    <row r="31" spans="2:26" s="132" customFormat="1" ht="29.25" customHeight="1" x14ac:dyDescent="0.2">
      <c r="B31" s="47" t="s">
        <v>12</v>
      </c>
      <c r="C31" s="63" t="s">
        <v>232</v>
      </c>
      <c r="D31" s="7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131"/>
      <c r="Y31" s="131"/>
      <c r="Z31" s="131"/>
    </row>
    <row r="32" spans="2:26" s="132" customFormat="1" ht="17.25" customHeight="1" x14ac:dyDescent="0.2">
      <c r="B32" s="47" t="s">
        <v>92</v>
      </c>
      <c r="C32" s="63" t="s">
        <v>93</v>
      </c>
      <c r="D32" s="113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</row>
    <row r="33" spans="2:25" s="132" customFormat="1" ht="33.75" customHeight="1" x14ac:dyDescent="0.2">
      <c r="B33" s="47" t="s">
        <v>84</v>
      </c>
      <c r="C33" s="63" t="s">
        <v>85</v>
      </c>
      <c r="D33" s="130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</row>
    <row r="34" spans="2:25" s="108" customFormat="1" ht="15.75" customHeight="1" x14ac:dyDescent="0.2">
      <c r="B34" s="185" t="s">
        <v>13</v>
      </c>
      <c r="C34" s="185"/>
      <c r="D34" s="49"/>
    </row>
    <row r="35" spans="2:25" s="50" customFormat="1" ht="18" customHeight="1" x14ac:dyDescent="0.2">
      <c r="B35" s="278" t="s">
        <v>233</v>
      </c>
      <c r="C35" s="278"/>
      <c r="D35" s="135">
        <v>1000</v>
      </c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</row>
    <row r="36" spans="2:25" s="50" customFormat="1" ht="18" customHeight="1" x14ac:dyDescent="0.2">
      <c r="B36" s="255" t="s">
        <v>94</v>
      </c>
      <c r="C36" s="255"/>
      <c r="D36" s="36">
        <f>+'2'!E29</f>
        <v>-6000</v>
      </c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</row>
    <row r="37" spans="2:25" x14ac:dyDescent="0.2">
      <c r="D37" s="65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</row>
    <row r="38" spans="2:25" s="25" customFormat="1" ht="19.5" customHeight="1" x14ac:dyDescent="0.2">
      <c r="B38" s="68" t="s">
        <v>43</v>
      </c>
      <c r="C38" s="68" t="s">
        <v>6</v>
      </c>
      <c r="D38" s="54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48"/>
      <c r="T38" s="48"/>
      <c r="U38" s="48"/>
      <c r="V38" s="48"/>
    </row>
    <row r="39" spans="2:25" s="25" customFormat="1" ht="15.75" customHeight="1" x14ac:dyDescent="0.2">
      <c r="B39" s="68">
        <v>1200</v>
      </c>
      <c r="C39" s="68" t="str">
        <f>+'1'!C10</f>
        <v xml:space="preserve"> Մոր և մանկան առողջության պահպանում</v>
      </c>
      <c r="D39" s="54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48"/>
      <c r="T39" s="48"/>
      <c r="U39" s="48"/>
      <c r="V39" s="48"/>
    </row>
    <row r="40" spans="2:25" s="25" customFormat="1" ht="15" customHeight="1" x14ac:dyDescent="0.2">
      <c r="B40" s="261" t="s">
        <v>7</v>
      </c>
      <c r="C40" s="261"/>
      <c r="D40" s="261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</row>
    <row r="41" spans="2:25" s="43" customFormat="1" ht="45" customHeight="1" x14ac:dyDescent="0.2">
      <c r="B41" s="12" t="s">
        <v>8</v>
      </c>
      <c r="C41" s="12" t="s">
        <v>133</v>
      </c>
      <c r="D41" s="60" t="s">
        <v>47</v>
      </c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</row>
    <row r="42" spans="2:25" s="43" customFormat="1" ht="21.75" customHeight="1" x14ac:dyDescent="0.2">
      <c r="B42" s="116" t="s">
        <v>9</v>
      </c>
      <c r="C42" s="47" t="s">
        <v>134</v>
      </c>
      <c r="D42" s="254" t="s">
        <v>10</v>
      </c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</row>
    <row r="43" spans="2:25" s="43" customFormat="1" ht="18.75" customHeight="1" x14ac:dyDescent="0.2">
      <c r="B43" s="116" t="s">
        <v>11</v>
      </c>
      <c r="C43" s="64" t="s">
        <v>237</v>
      </c>
      <c r="D43" s="254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</row>
    <row r="44" spans="2:25" s="43" customFormat="1" ht="42.75" customHeight="1" x14ac:dyDescent="0.2">
      <c r="B44" s="116" t="s">
        <v>12</v>
      </c>
      <c r="C44" s="107" t="s">
        <v>238</v>
      </c>
      <c r="D44" s="254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</row>
    <row r="45" spans="2:25" s="43" customFormat="1" ht="22.5" customHeight="1" x14ac:dyDescent="0.2">
      <c r="B45" s="116" t="s">
        <v>92</v>
      </c>
      <c r="C45" s="107" t="s">
        <v>93</v>
      </c>
      <c r="D45" s="12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</row>
    <row r="46" spans="2:25" s="43" customFormat="1" ht="40.5" x14ac:dyDescent="0.2">
      <c r="B46" s="116" t="s">
        <v>84</v>
      </c>
      <c r="C46" s="107" t="s">
        <v>85</v>
      </c>
      <c r="D46" s="12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</row>
    <row r="47" spans="2:25" s="43" customFormat="1" ht="18.75" customHeight="1" x14ac:dyDescent="0.2">
      <c r="B47" s="185" t="s">
        <v>13</v>
      </c>
      <c r="C47" s="185"/>
      <c r="D47" s="12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</row>
    <row r="48" spans="2:25" s="43" customFormat="1" ht="18.75" customHeight="1" x14ac:dyDescent="0.2">
      <c r="B48" s="252" t="s">
        <v>241</v>
      </c>
      <c r="C48" s="252"/>
      <c r="D48" s="135">
        <v>500</v>
      </c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</row>
    <row r="49" spans="2:25" s="43" customFormat="1" ht="18.75" customHeight="1" x14ac:dyDescent="0.2">
      <c r="B49" s="252" t="s">
        <v>242</v>
      </c>
      <c r="C49" s="252"/>
      <c r="D49" s="135" t="s">
        <v>244</v>
      </c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</row>
    <row r="50" spans="2:25" s="43" customFormat="1" ht="18.75" customHeight="1" x14ac:dyDescent="0.2">
      <c r="B50" s="252" t="s">
        <v>243</v>
      </c>
      <c r="C50" s="252"/>
      <c r="D50" s="135" t="s">
        <v>245</v>
      </c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</row>
    <row r="51" spans="2:25" s="45" customFormat="1" ht="21" customHeight="1" x14ac:dyDescent="0.2">
      <c r="B51" s="263" t="s">
        <v>94</v>
      </c>
      <c r="C51" s="263"/>
      <c r="D51" s="36">
        <f>+'2'!E42</f>
        <v>-60000</v>
      </c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</row>
    <row r="52" spans="2:25" s="45" customFormat="1" ht="21" customHeight="1" x14ac:dyDescent="0.2">
      <c r="B52" s="69"/>
      <c r="C52" s="70"/>
      <c r="D52" s="36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</row>
    <row r="53" spans="2:25" s="43" customFormat="1" ht="45" customHeight="1" x14ac:dyDescent="0.2">
      <c r="B53" s="12" t="s">
        <v>8</v>
      </c>
      <c r="C53" s="12" t="s">
        <v>133</v>
      </c>
      <c r="D53" s="59" t="s">
        <v>44</v>
      </c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</row>
    <row r="54" spans="2:25" s="43" customFormat="1" ht="21.75" customHeight="1" x14ac:dyDescent="0.2">
      <c r="B54" s="116" t="s">
        <v>9</v>
      </c>
      <c r="C54" s="107" t="s">
        <v>135</v>
      </c>
      <c r="D54" s="254" t="s">
        <v>10</v>
      </c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</row>
    <row r="55" spans="2:25" s="43" customFormat="1" ht="15.75" customHeight="1" x14ac:dyDescent="0.2">
      <c r="B55" s="116" t="s">
        <v>11</v>
      </c>
      <c r="C55" s="107" t="s">
        <v>239</v>
      </c>
      <c r="D55" s="254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</row>
    <row r="56" spans="2:25" s="43" customFormat="1" ht="27" x14ac:dyDescent="0.2">
      <c r="B56" s="116" t="s">
        <v>12</v>
      </c>
      <c r="C56" s="107" t="s">
        <v>240</v>
      </c>
      <c r="D56" s="254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</row>
    <row r="57" spans="2:25" s="43" customFormat="1" ht="18.75" customHeight="1" x14ac:dyDescent="0.2">
      <c r="B57" s="116" t="s">
        <v>92</v>
      </c>
      <c r="C57" s="107" t="s">
        <v>93</v>
      </c>
      <c r="D57" s="12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</row>
    <row r="58" spans="2:25" s="43" customFormat="1" ht="40.5" x14ac:dyDescent="0.2">
      <c r="B58" s="116" t="s">
        <v>84</v>
      </c>
      <c r="C58" s="107" t="s">
        <v>85</v>
      </c>
      <c r="D58" s="12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</row>
    <row r="59" spans="2:25" s="43" customFormat="1" x14ac:dyDescent="0.2">
      <c r="B59" s="185" t="s">
        <v>13</v>
      </c>
      <c r="C59" s="185"/>
      <c r="D59" s="12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</row>
    <row r="60" spans="2:25" s="43" customFormat="1" ht="19.5" customHeight="1" x14ac:dyDescent="0.2">
      <c r="B60" s="252" t="s">
        <v>246</v>
      </c>
      <c r="C60" s="252"/>
      <c r="D60" s="135">
        <v>10353</v>
      </c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</row>
    <row r="61" spans="2:25" s="133" customFormat="1" ht="20.25" customHeight="1" x14ac:dyDescent="0.2">
      <c r="B61" s="252" t="s">
        <v>247</v>
      </c>
      <c r="C61" s="252"/>
      <c r="D61" s="135">
        <v>1035</v>
      </c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  <c r="Q61" s="108"/>
      <c r="R61" s="108"/>
      <c r="S61" s="108"/>
      <c r="T61" s="108"/>
      <c r="U61" s="108"/>
      <c r="V61" s="108"/>
      <c r="W61" s="108"/>
      <c r="X61" s="108"/>
      <c r="Y61" s="108"/>
    </row>
    <row r="62" spans="2:25" s="45" customFormat="1" ht="21" customHeight="1" x14ac:dyDescent="0.2">
      <c r="B62" s="259" t="s">
        <v>94</v>
      </c>
      <c r="C62" s="260"/>
      <c r="D62" s="44">
        <f>+'2'!E48</f>
        <v>105000</v>
      </c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</row>
    <row r="63" spans="2:25" s="45" customFormat="1" ht="21" customHeight="1" x14ac:dyDescent="0.2">
      <c r="B63" s="69"/>
      <c r="C63" s="70"/>
      <c r="D63" s="44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</row>
    <row r="64" spans="2:25" s="43" customFormat="1" ht="34.5" customHeight="1" x14ac:dyDescent="0.2">
      <c r="B64" s="12" t="s">
        <v>8</v>
      </c>
      <c r="C64" s="12" t="s">
        <v>133</v>
      </c>
      <c r="D64" s="59" t="s">
        <v>44</v>
      </c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</row>
    <row r="65" spans="2:25" s="43" customFormat="1" ht="21.75" customHeight="1" x14ac:dyDescent="0.2">
      <c r="B65" s="12" t="s">
        <v>9</v>
      </c>
      <c r="C65" s="12">
        <v>11004</v>
      </c>
      <c r="D65" s="254" t="s">
        <v>10</v>
      </c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</row>
    <row r="66" spans="2:25" s="43" customFormat="1" ht="43.5" customHeight="1" x14ac:dyDescent="0.2">
      <c r="B66" s="116" t="s">
        <v>11</v>
      </c>
      <c r="C66" s="64" t="s">
        <v>248</v>
      </c>
      <c r="D66" s="254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</row>
    <row r="67" spans="2:25" s="43" customFormat="1" ht="44.25" customHeight="1" x14ac:dyDescent="0.2">
      <c r="B67" s="116" t="s">
        <v>12</v>
      </c>
      <c r="C67" s="107" t="s">
        <v>249</v>
      </c>
      <c r="D67" s="254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</row>
    <row r="68" spans="2:25" s="43" customFormat="1" ht="18.75" customHeight="1" x14ac:dyDescent="0.2">
      <c r="B68" s="116" t="s">
        <v>92</v>
      </c>
      <c r="C68" s="107" t="s">
        <v>93</v>
      </c>
      <c r="D68" s="12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</row>
    <row r="69" spans="2:25" s="43" customFormat="1" ht="35.25" customHeight="1" x14ac:dyDescent="0.2">
      <c r="B69" s="116" t="s">
        <v>84</v>
      </c>
      <c r="C69" s="107" t="s">
        <v>85</v>
      </c>
      <c r="D69" s="12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</row>
    <row r="70" spans="2:25" s="43" customFormat="1" x14ac:dyDescent="0.2">
      <c r="B70" s="185" t="s">
        <v>13</v>
      </c>
      <c r="C70" s="185"/>
      <c r="D70" s="12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</row>
    <row r="71" spans="2:25" s="43" customFormat="1" ht="28.5" customHeight="1" x14ac:dyDescent="0.2">
      <c r="B71" s="252" t="s">
        <v>250</v>
      </c>
      <c r="C71" s="252"/>
      <c r="D71" s="35">
        <v>1100</v>
      </c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</row>
    <row r="72" spans="2:25" s="45" customFormat="1" ht="21" customHeight="1" x14ac:dyDescent="0.2">
      <c r="B72" s="259" t="s">
        <v>94</v>
      </c>
      <c r="C72" s="260"/>
      <c r="D72" s="44">
        <f>+'2'!E54</f>
        <v>10000</v>
      </c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</row>
    <row r="73" spans="2:25" s="45" customFormat="1" ht="14.25" customHeight="1" x14ac:dyDescent="0.2">
      <c r="B73" s="69"/>
      <c r="C73" s="70"/>
      <c r="D73" s="44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</row>
    <row r="74" spans="2:25" s="43" customFormat="1" ht="33" customHeight="1" x14ac:dyDescent="0.2">
      <c r="B74" s="12" t="s">
        <v>8</v>
      </c>
      <c r="C74" s="12" t="s">
        <v>133</v>
      </c>
      <c r="D74" s="59" t="s">
        <v>44</v>
      </c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</row>
    <row r="75" spans="2:25" s="43" customFormat="1" ht="21.75" customHeight="1" x14ac:dyDescent="0.2">
      <c r="B75" s="12" t="s">
        <v>9</v>
      </c>
      <c r="C75" s="12" t="s">
        <v>137</v>
      </c>
      <c r="D75" s="254" t="s">
        <v>10</v>
      </c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</row>
    <row r="76" spans="2:25" s="43" customFormat="1" ht="34.5" customHeight="1" x14ac:dyDescent="0.2">
      <c r="B76" s="12" t="s">
        <v>11</v>
      </c>
      <c r="C76" s="66" t="s">
        <v>138</v>
      </c>
      <c r="D76" s="254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</row>
    <row r="77" spans="2:25" s="43" customFormat="1" ht="40.5" x14ac:dyDescent="0.2">
      <c r="B77" s="12" t="s">
        <v>12</v>
      </c>
      <c r="C77" s="62" t="s">
        <v>139</v>
      </c>
      <c r="D77" s="254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</row>
    <row r="78" spans="2:25" s="43" customFormat="1" ht="18.75" customHeight="1" x14ac:dyDescent="0.2">
      <c r="B78" s="12" t="s">
        <v>92</v>
      </c>
      <c r="C78" s="62" t="s">
        <v>93</v>
      </c>
      <c r="D78" s="12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</row>
    <row r="79" spans="2:25" s="43" customFormat="1" ht="40.5" x14ac:dyDescent="0.2">
      <c r="B79" s="12" t="s">
        <v>84</v>
      </c>
      <c r="C79" s="62" t="s">
        <v>85</v>
      </c>
      <c r="D79" s="12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</row>
    <row r="80" spans="2:25" s="43" customFormat="1" x14ac:dyDescent="0.2">
      <c r="B80" s="185" t="s">
        <v>13</v>
      </c>
      <c r="C80" s="185"/>
      <c r="D80" s="12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</row>
    <row r="81" spans="2:25" s="43" customFormat="1" ht="28.5" customHeight="1" x14ac:dyDescent="0.2">
      <c r="B81" s="252" t="s">
        <v>251</v>
      </c>
      <c r="C81" s="252"/>
      <c r="D81" s="35">
        <v>1580</v>
      </c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</row>
    <row r="82" spans="2:25" s="43" customFormat="1" ht="19.5" customHeight="1" x14ac:dyDescent="0.2">
      <c r="B82" s="252" t="s">
        <v>252</v>
      </c>
      <c r="C82" s="252"/>
      <c r="D82" s="35">
        <v>500</v>
      </c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</row>
    <row r="83" spans="2:25" s="45" customFormat="1" ht="21" customHeight="1" x14ac:dyDescent="0.2">
      <c r="B83" s="259" t="s">
        <v>94</v>
      </c>
      <c r="C83" s="260"/>
      <c r="D83" s="44">
        <f>+'2'!E60</f>
        <v>95000</v>
      </c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</row>
    <row r="84" spans="2:25" s="34" customFormat="1" ht="12.75" customHeight="1" x14ac:dyDescent="0.2">
      <c r="B84" s="275"/>
      <c r="C84" s="276"/>
      <c r="D84" s="277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</row>
    <row r="85" spans="2:25" s="133" customFormat="1" ht="23.25" customHeight="1" x14ac:dyDescent="0.2">
      <c r="B85" s="68" t="s">
        <v>90</v>
      </c>
      <c r="C85" s="272" t="s">
        <v>6</v>
      </c>
      <c r="D85" s="272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8"/>
    </row>
    <row r="86" spans="2:25" s="133" customFormat="1" ht="18.75" customHeight="1" x14ac:dyDescent="0.2">
      <c r="B86" s="68">
        <v>1201</v>
      </c>
      <c r="C86" s="272" t="s">
        <v>204</v>
      </c>
      <c r="D86" s="272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</row>
    <row r="87" spans="2:25" s="133" customFormat="1" ht="17.25" customHeight="1" x14ac:dyDescent="0.2">
      <c r="B87" s="261" t="s">
        <v>7</v>
      </c>
      <c r="C87" s="261"/>
      <c r="D87" s="261"/>
      <c r="E87" s="108"/>
      <c r="F87" s="108"/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  <c r="V87" s="108"/>
      <c r="W87" s="108"/>
      <c r="X87" s="108"/>
      <c r="Y87" s="108"/>
    </row>
    <row r="88" spans="2:25" s="133" customFormat="1" ht="34.5" customHeight="1" x14ac:dyDescent="0.2">
      <c r="B88" s="12" t="s">
        <v>8</v>
      </c>
      <c r="C88" s="12">
        <v>1201</v>
      </c>
      <c r="D88" s="59" t="s">
        <v>194</v>
      </c>
      <c r="E88" s="108"/>
      <c r="F88" s="108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  <c r="V88" s="108"/>
      <c r="W88" s="108"/>
      <c r="X88" s="108"/>
      <c r="Y88" s="108"/>
    </row>
    <row r="89" spans="2:25" s="133" customFormat="1" ht="22.5" customHeight="1" x14ac:dyDescent="0.2">
      <c r="B89" s="12" t="s">
        <v>9</v>
      </c>
      <c r="C89" s="12" t="s">
        <v>134</v>
      </c>
      <c r="D89" s="270" t="s">
        <v>10</v>
      </c>
      <c r="E89" s="108"/>
      <c r="F89" s="108"/>
      <c r="G89" s="108"/>
      <c r="H89" s="108"/>
      <c r="I89" s="108"/>
      <c r="J89" s="108"/>
      <c r="K89" s="108"/>
      <c r="L89" s="108"/>
      <c r="M89" s="108"/>
      <c r="N89" s="108"/>
      <c r="O89" s="108"/>
      <c r="P89" s="108"/>
      <c r="Q89" s="108"/>
      <c r="R89" s="108"/>
      <c r="S89" s="108"/>
      <c r="T89" s="108"/>
      <c r="U89" s="108"/>
      <c r="V89" s="108"/>
      <c r="W89" s="108"/>
      <c r="X89" s="108"/>
      <c r="Y89" s="108"/>
    </row>
    <row r="90" spans="2:25" s="133" customFormat="1" ht="15" customHeight="1" x14ac:dyDescent="0.2">
      <c r="B90" s="47" t="s">
        <v>11</v>
      </c>
      <c r="C90" s="64" t="s">
        <v>253</v>
      </c>
      <c r="D90" s="270"/>
      <c r="E90" s="108"/>
      <c r="F90" s="108"/>
      <c r="G90" s="108"/>
      <c r="H90" s="108"/>
      <c r="I90" s="108"/>
      <c r="J90" s="108"/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  <c r="V90" s="108"/>
      <c r="W90" s="108"/>
      <c r="X90" s="108"/>
      <c r="Y90" s="108"/>
    </row>
    <row r="91" spans="2:25" s="133" customFormat="1" x14ac:dyDescent="0.2">
      <c r="B91" s="47" t="s">
        <v>12</v>
      </c>
      <c r="C91" s="63" t="s">
        <v>254</v>
      </c>
      <c r="D91" s="270"/>
      <c r="E91" s="108"/>
      <c r="F91" s="108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8"/>
      <c r="W91" s="108"/>
      <c r="X91" s="108"/>
      <c r="Y91" s="108"/>
    </row>
    <row r="92" spans="2:25" s="133" customFormat="1" x14ac:dyDescent="0.2">
      <c r="B92" s="47" t="s">
        <v>92</v>
      </c>
      <c r="C92" s="63" t="s">
        <v>93</v>
      </c>
      <c r="D92" s="12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8"/>
      <c r="Q92" s="108"/>
      <c r="R92" s="108"/>
      <c r="S92" s="108"/>
      <c r="T92" s="108"/>
      <c r="U92" s="108"/>
      <c r="V92" s="108"/>
      <c r="W92" s="108"/>
      <c r="X92" s="108"/>
      <c r="Y92" s="108"/>
    </row>
    <row r="93" spans="2:25" s="133" customFormat="1" ht="33" customHeight="1" x14ac:dyDescent="0.2">
      <c r="B93" s="47" t="s">
        <v>84</v>
      </c>
      <c r="C93" s="63" t="s">
        <v>85</v>
      </c>
      <c r="D93" s="12"/>
      <c r="E93" s="108"/>
      <c r="F93" s="108"/>
      <c r="G93" s="108"/>
      <c r="H93" s="108"/>
      <c r="I93" s="108"/>
      <c r="J93" s="108"/>
      <c r="K93" s="108"/>
      <c r="L93" s="108"/>
      <c r="M93" s="108"/>
      <c r="N93" s="108"/>
      <c r="O93" s="108"/>
      <c r="P93" s="108"/>
      <c r="Q93" s="108"/>
      <c r="R93" s="108"/>
      <c r="S93" s="108"/>
      <c r="T93" s="108"/>
      <c r="U93" s="108"/>
      <c r="V93" s="108"/>
      <c r="W93" s="108"/>
      <c r="X93" s="108"/>
      <c r="Y93" s="108"/>
    </row>
    <row r="94" spans="2:25" s="133" customFormat="1" x14ac:dyDescent="0.2">
      <c r="B94" s="185" t="s">
        <v>13</v>
      </c>
      <c r="C94" s="185"/>
      <c r="D94" s="12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8"/>
    </row>
    <row r="95" spans="2:25" s="133" customFormat="1" x14ac:dyDescent="0.2">
      <c r="B95" s="252" t="s">
        <v>255</v>
      </c>
      <c r="C95" s="252"/>
      <c r="D95" s="138">
        <v>-25000</v>
      </c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8"/>
    </row>
    <row r="96" spans="2:25" s="133" customFormat="1" x14ac:dyDescent="0.2">
      <c r="B96" s="252" t="s">
        <v>256</v>
      </c>
      <c r="C96" s="252"/>
      <c r="D96" s="138">
        <v>-20</v>
      </c>
      <c r="E96" s="108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  <c r="V96" s="108"/>
      <c r="W96" s="108"/>
      <c r="X96" s="108"/>
      <c r="Y96" s="108"/>
    </row>
    <row r="97" spans="2:25" s="133" customFormat="1" x14ac:dyDescent="0.2">
      <c r="B97" s="252" t="s">
        <v>257</v>
      </c>
      <c r="C97" s="252"/>
      <c r="D97" s="138">
        <v>-6000</v>
      </c>
      <c r="E97" s="108"/>
      <c r="F97" s="108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108"/>
      <c r="S97" s="108"/>
      <c r="T97" s="108"/>
      <c r="U97" s="108"/>
      <c r="V97" s="108"/>
      <c r="W97" s="108"/>
      <c r="X97" s="108"/>
      <c r="Y97" s="108"/>
    </row>
    <row r="98" spans="2:25" s="136" customFormat="1" x14ac:dyDescent="0.2">
      <c r="B98" s="253" t="s">
        <v>94</v>
      </c>
      <c r="C98" s="253"/>
      <c r="D98" s="36">
        <f>+'2'!E73</f>
        <v>-20000</v>
      </c>
      <c r="E98" s="108"/>
      <c r="F98" s="108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</row>
    <row r="99" spans="2:25" s="136" customFormat="1" x14ac:dyDescent="0.2">
      <c r="B99" s="137"/>
      <c r="C99" s="137"/>
      <c r="D99" s="109"/>
      <c r="E99" s="108"/>
      <c r="F99" s="108"/>
      <c r="G99" s="108"/>
      <c r="H99" s="108"/>
      <c r="I99" s="108"/>
      <c r="J99" s="108"/>
      <c r="K99" s="108"/>
      <c r="L99" s="108"/>
      <c r="M99" s="108"/>
      <c r="N99" s="108"/>
      <c r="O99" s="108"/>
      <c r="P99" s="108"/>
      <c r="Q99" s="108"/>
      <c r="R99" s="108"/>
      <c r="S99" s="108"/>
      <c r="T99" s="108"/>
      <c r="U99" s="108"/>
      <c r="V99" s="108"/>
      <c r="W99" s="108"/>
      <c r="X99" s="108"/>
      <c r="Y99" s="108"/>
    </row>
    <row r="100" spans="2:25" s="43" customFormat="1" ht="23.25" customHeight="1" x14ac:dyDescent="0.2">
      <c r="B100" s="68" t="s">
        <v>90</v>
      </c>
      <c r="C100" s="272" t="s">
        <v>6</v>
      </c>
      <c r="D100" s="272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</row>
    <row r="101" spans="2:25" s="43" customFormat="1" ht="18.75" customHeight="1" x14ac:dyDescent="0.2">
      <c r="B101" s="68" t="s">
        <v>95</v>
      </c>
      <c r="C101" s="272" t="s">
        <v>96</v>
      </c>
      <c r="D101" s="272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</row>
    <row r="102" spans="2:25" s="43" customFormat="1" x14ac:dyDescent="0.2">
      <c r="B102" s="12"/>
      <c r="C102" s="12"/>
      <c r="D102" s="12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</row>
    <row r="103" spans="2:25" s="43" customFormat="1" ht="17.25" customHeight="1" x14ac:dyDescent="0.2">
      <c r="B103" s="261" t="s">
        <v>7</v>
      </c>
      <c r="C103" s="261"/>
      <c r="D103" s="261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</row>
    <row r="104" spans="2:25" s="43" customFormat="1" ht="33.75" customHeight="1" x14ac:dyDescent="0.2">
      <c r="B104" s="12" t="s">
        <v>8</v>
      </c>
      <c r="C104" s="12" t="s">
        <v>95</v>
      </c>
      <c r="D104" s="59" t="s">
        <v>44</v>
      </c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</row>
    <row r="105" spans="2:25" s="43" customFormat="1" ht="22.5" customHeight="1" x14ac:dyDescent="0.2">
      <c r="B105" s="12" t="s">
        <v>9</v>
      </c>
      <c r="C105" s="12" t="s">
        <v>134</v>
      </c>
      <c r="D105" s="254" t="s">
        <v>10</v>
      </c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</row>
    <row r="106" spans="2:25" s="43" customFormat="1" ht="24" customHeight="1" x14ac:dyDescent="0.2">
      <c r="B106" s="12" t="s">
        <v>11</v>
      </c>
      <c r="C106" s="66" t="s">
        <v>141</v>
      </c>
      <c r="D106" s="254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</row>
    <row r="107" spans="2:25" s="43" customFormat="1" ht="27" x14ac:dyDescent="0.2">
      <c r="B107" s="12" t="s">
        <v>12</v>
      </c>
      <c r="C107" s="62" t="s">
        <v>142</v>
      </c>
      <c r="D107" s="254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</row>
    <row r="108" spans="2:25" s="43" customFormat="1" x14ac:dyDescent="0.2">
      <c r="B108" s="12" t="s">
        <v>92</v>
      </c>
      <c r="C108" s="62" t="s">
        <v>93</v>
      </c>
      <c r="D108" s="12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</row>
    <row r="109" spans="2:25" s="43" customFormat="1" ht="40.5" x14ac:dyDescent="0.2">
      <c r="B109" s="12" t="s">
        <v>84</v>
      </c>
      <c r="C109" s="62" t="s">
        <v>85</v>
      </c>
      <c r="D109" s="12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</row>
    <row r="110" spans="2:25" s="43" customFormat="1" x14ac:dyDescent="0.2">
      <c r="B110" s="185" t="s">
        <v>13</v>
      </c>
      <c r="C110" s="185"/>
      <c r="D110" s="12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</row>
    <row r="111" spans="2:25" s="43" customFormat="1" x14ac:dyDescent="0.2">
      <c r="B111" s="262" t="s">
        <v>143</v>
      </c>
      <c r="C111" s="262"/>
      <c r="D111" s="35">
        <v>2046</v>
      </c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</row>
    <row r="112" spans="2:25" s="45" customFormat="1" x14ac:dyDescent="0.2">
      <c r="B112" s="253" t="s">
        <v>94</v>
      </c>
      <c r="C112" s="253"/>
      <c r="D112" s="36">
        <f>+'2'!E86</f>
        <v>45000</v>
      </c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</row>
    <row r="113" spans="2:25" s="45" customFormat="1" x14ac:dyDescent="0.2">
      <c r="B113" s="61"/>
      <c r="C113" s="61"/>
      <c r="D113" s="36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</row>
    <row r="114" spans="2:25" s="43" customFormat="1" ht="42" customHeight="1" x14ac:dyDescent="0.2">
      <c r="B114" s="12" t="s">
        <v>8</v>
      </c>
      <c r="C114" s="12" t="s">
        <v>95</v>
      </c>
      <c r="D114" s="60" t="s">
        <v>47</v>
      </c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</row>
    <row r="115" spans="2:25" s="43" customFormat="1" x14ac:dyDescent="0.2">
      <c r="B115" s="12" t="s">
        <v>9</v>
      </c>
      <c r="C115" s="12" t="s">
        <v>91</v>
      </c>
      <c r="D115" s="254" t="s">
        <v>10</v>
      </c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</row>
    <row r="116" spans="2:25" s="43" customFormat="1" x14ac:dyDescent="0.2">
      <c r="B116" s="12" t="s">
        <v>11</v>
      </c>
      <c r="C116" s="66" t="s">
        <v>97</v>
      </c>
      <c r="D116" s="254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</row>
    <row r="117" spans="2:25" s="43" customFormat="1" ht="40.5" x14ac:dyDescent="0.2">
      <c r="B117" s="12" t="s">
        <v>12</v>
      </c>
      <c r="C117" s="62" t="s">
        <v>98</v>
      </c>
      <c r="D117" s="254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</row>
    <row r="118" spans="2:25" s="43" customFormat="1" x14ac:dyDescent="0.2">
      <c r="B118" s="12" t="s">
        <v>92</v>
      </c>
      <c r="C118" s="62" t="s">
        <v>93</v>
      </c>
      <c r="D118" s="12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</row>
    <row r="119" spans="2:25" s="43" customFormat="1" ht="40.5" x14ac:dyDescent="0.2">
      <c r="B119" s="12" t="s">
        <v>84</v>
      </c>
      <c r="C119" s="62" t="s">
        <v>85</v>
      </c>
      <c r="D119" s="12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</row>
    <row r="120" spans="2:25" s="43" customFormat="1" x14ac:dyDescent="0.2">
      <c r="B120" s="185" t="s">
        <v>13</v>
      </c>
      <c r="C120" s="185"/>
      <c r="D120" s="12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</row>
    <row r="121" spans="2:25" s="43" customFormat="1" ht="13.5" customHeight="1" x14ac:dyDescent="0.2">
      <c r="B121" s="252" t="s">
        <v>258</v>
      </c>
      <c r="C121" s="252"/>
      <c r="D121" s="138">
        <v>-700</v>
      </c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</row>
    <row r="122" spans="2:25" s="43" customFormat="1" x14ac:dyDescent="0.2">
      <c r="B122" s="252" t="s">
        <v>259</v>
      </c>
      <c r="C122" s="252"/>
      <c r="D122" s="138">
        <v>141</v>
      </c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</row>
    <row r="123" spans="2:25" s="43" customFormat="1" x14ac:dyDescent="0.2">
      <c r="B123" s="252" t="s">
        <v>260</v>
      </c>
      <c r="C123" s="252"/>
      <c r="D123" s="138">
        <v>-35</v>
      </c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</row>
    <row r="124" spans="2:25" s="43" customFormat="1" x14ac:dyDescent="0.2">
      <c r="B124" s="252" t="s">
        <v>261</v>
      </c>
      <c r="C124" s="252"/>
      <c r="D124" s="138">
        <v>3835</v>
      </c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</row>
    <row r="125" spans="2:25" s="45" customFormat="1" ht="16.5" customHeight="1" x14ac:dyDescent="0.2">
      <c r="B125" s="253" t="s">
        <v>94</v>
      </c>
      <c r="C125" s="253"/>
      <c r="D125" s="36">
        <f>+'2'!E92</f>
        <v>120000</v>
      </c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</row>
    <row r="126" spans="2:25" s="43" customFormat="1" x14ac:dyDescent="0.2">
      <c r="B126" s="270"/>
      <c r="C126" s="270"/>
      <c r="D126" s="270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</row>
    <row r="127" spans="2:25" s="43" customFormat="1" ht="32.25" customHeight="1" x14ac:dyDescent="0.2">
      <c r="B127" s="12" t="s">
        <v>8</v>
      </c>
      <c r="C127" s="12" t="s">
        <v>95</v>
      </c>
      <c r="D127" s="59" t="s">
        <v>44</v>
      </c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</row>
    <row r="128" spans="2:25" s="43" customFormat="1" x14ac:dyDescent="0.2">
      <c r="B128" s="12" t="s">
        <v>9</v>
      </c>
      <c r="C128" s="12" t="s">
        <v>136</v>
      </c>
      <c r="D128" s="254" t="s">
        <v>10</v>
      </c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</row>
    <row r="129" spans="2:25" s="43" customFormat="1" ht="27" x14ac:dyDescent="0.2">
      <c r="B129" s="12" t="s">
        <v>11</v>
      </c>
      <c r="C129" s="66" t="s">
        <v>144</v>
      </c>
      <c r="D129" s="254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</row>
    <row r="130" spans="2:25" s="43" customFormat="1" ht="27" x14ac:dyDescent="0.2">
      <c r="B130" s="12" t="s">
        <v>12</v>
      </c>
      <c r="C130" s="62" t="s">
        <v>145</v>
      </c>
      <c r="D130" s="254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</row>
    <row r="131" spans="2:25" s="43" customFormat="1" x14ac:dyDescent="0.2">
      <c r="B131" s="12" t="s">
        <v>92</v>
      </c>
      <c r="C131" s="62" t="s">
        <v>93</v>
      </c>
      <c r="D131" s="12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</row>
    <row r="132" spans="2:25" s="43" customFormat="1" ht="40.5" x14ac:dyDescent="0.2">
      <c r="B132" s="12" t="s">
        <v>84</v>
      </c>
      <c r="C132" s="62" t="s">
        <v>85</v>
      </c>
      <c r="D132" s="12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</row>
    <row r="133" spans="2:25" s="43" customFormat="1" x14ac:dyDescent="0.2">
      <c r="B133" s="185" t="s">
        <v>13</v>
      </c>
      <c r="C133" s="185"/>
      <c r="D133" s="12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</row>
    <row r="134" spans="2:25" s="43" customFormat="1" x14ac:dyDescent="0.2">
      <c r="B134" s="262" t="s">
        <v>146</v>
      </c>
      <c r="C134" s="262"/>
      <c r="D134" s="35">
        <v>2825</v>
      </c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</row>
    <row r="135" spans="2:25" s="43" customFormat="1" x14ac:dyDescent="0.2">
      <c r="B135" s="262" t="s">
        <v>147</v>
      </c>
      <c r="C135" s="262"/>
      <c r="D135" s="35">
        <v>352</v>
      </c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</row>
    <row r="136" spans="2:25" s="45" customFormat="1" ht="16.5" customHeight="1" x14ac:dyDescent="0.2">
      <c r="B136" s="253" t="s">
        <v>94</v>
      </c>
      <c r="C136" s="273"/>
      <c r="D136" s="36">
        <f>+'2'!E98</f>
        <v>115000</v>
      </c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</row>
    <row r="137" spans="2:25" s="43" customFormat="1" x14ac:dyDescent="0.2">
      <c r="D137" s="12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</row>
    <row r="138" spans="2:25" s="43" customFormat="1" ht="46.5" customHeight="1" x14ac:dyDescent="0.2">
      <c r="B138" s="12" t="s">
        <v>8</v>
      </c>
      <c r="C138" s="42" t="s">
        <v>95</v>
      </c>
      <c r="D138" s="60" t="s">
        <v>47</v>
      </c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</row>
    <row r="139" spans="2:25" s="43" customFormat="1" x14ac:dyDescent="0.2">
      <c r="B139" s="12" t="s">
        <v>9</v>
      </c>
      <c r="C139" s="12" t="s">
        <v>152</v>
      </c>
      <c r="D139" s="254" t="s">
        <v>10</v>
      </c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</row>
    <row r="140" spans="2:25" s="43" customFormat="1" x14ac:dyDescent="0.2">
      <c r="B140" s="12" t="s">
        <v>11</v>
      </c>
      <c r="C140" s="66" t="s">
        <v>153</v>
      </c>
      <c r="D140" s="254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</row>
    <row r="141" spans="2:25" s="43" customFormat="1" ht="40.5" x14ac:dyDescent="0.2">
      <c r="B141" s="12" t="s">
        <v>12</v>
      </c>
      <c r="C141" s="62" t="s">
        <v>154</v>
      </c>
      <c r="D141" s="254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</row>
    <row r="142" spans="2:25" s="43" customFormat="1" x14ac:dyDescent="0.2">
      <c r="B142" s="12" t="s">
        <v>92</v>
      </c>
      <c r="C142" s="62" t="s">
        <v>93</v>
      </c>
      <c r="D142" s="12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</row>
    <row r="143" spans="2:25" s="43" customFormat="1" ht="40.5" x14ac:dyDescent="0.2">
      <c r="B143" s="12" t="s">
        <v>84</v>
      </c>
      <c r="C143" s="62" t="s">
        <v>85</v>
      </c>
      <c r="D143" s="12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</row>
    <row r="144" spans="2:25" s="43" customFormat="1" x14ac:dyDescent="0.2">
      <c r="B144" s="185" t="s">
        <v>13</v>
      </c>
      <c r="C144" s="185"/>
      <c r="D144" s="12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</row>
    <row r="145" spans="2:25" s="43" customFormat="1" x14ac:dyDescent="0.2">
      <c r="B145" s="262" t="s">
        <v>169</v>
      </c>
      <c r="C145" s="262"/>
      <c r="D145" s="35">
        <v>20</v>
      </c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</row>
    <row r="146" spans="2:25" s="43" customFormat="1" x14ac:dyDescent="0.2">
      <c r="B146" s="262" t="s">
        <v>170</v>
      </c>
      <c r="C146" s="262"/>
      <c r="D146" s="138">
        <v>-20</v>
      </c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</row>
    <row r="147" spans="2:25" s="45" customFormat="1" x14ac:dyDescent="0.2">
      <c r="B147" s="253" t="s">
        <v>94</v>
      </c>
      <c r="C147" s="253"/>
      <c r="D147" s="36">
        <f>+'2'!E104</f>
        <v>37000</v>
      </c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</row>
    <row r="148" spans="2:25" x14ac:dyDescent="0.2">
      <c r="B148" s="274"/>
      <c r="C148" s="274"/>
      <c r="D148" s="274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</row>
    <row r="149" spans="2:25" s="25" customFormat="1" ht="19.5" customHeight="1" x14ac:dyDescent="0.2">
      <c r="B149" s="68" t="s">
        <v>43</v>
      </c>
      <c r="C149" s="68" t="s">
        <v>6</v>
      </c>
      <c r="D149" s="54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</row>
    <row r="150" spans="2:25" s="25" customFormat="1" ht="32.25" customHeight="1" x14ac:dyDescent="0.2">
      <c r="B150" s="68">
        <v>1207</v>
      </c>
      <c r="C150" s="68" t="str">
        <f>+'1'!C13</f>
        <v xml:space="preserve"> Սոցիալապես անապահով և առանձին խմբերի անձանց բժշկական օգնություն</v>
      </c>
      <c r="D150" s="54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</row>
    <row r="151" spans="2:25" s="43" customFormat="1" ht="17.25" customHeight="1" x14ac:dyDescent="0.2">
      <c r="B151" s="261" t="s">
        <v>7</v>
      </c>
      <c r="C151" s="261"/>
      <c r="D151" s="261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</row>
    <row r="152" spans="2:25" s="25" customFormat="1" ht="32.25" customHeight="1" x14ac:dyDescent="0.2">
      <c r="B152" s="116" t="s">
        <v>8</v>
      </c>
      <c r="C152" s="107" t="s">
        <v>262</v>
      </c>
      <c r="D152" s="59" t="s">
        <v>194</v>
      </c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</row>
    <row r="153" spans="2:25" s="25" customFormat="1" ht="21.75" customHeight="1" x14ac:dyDescent="0.2">
      <c r="B153" s="116" t="s">
        <v>9</v>
      </c>
      <c r="C153" s="107" t="s">
        <v>91</v>
      </c>
      <c r="D153" s="254" t="s">
        <v>10</v>
      </c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</row>
    <row r="154" spans="2:25" ht="22.5" customHeight="1" x14ac:dyDescent="0.2">
      <c r="B154" s="116" t="s">
        <v>11</v>
      </c>
      <c r="C154" s="64" t="s">
        <v>263</v>
      </c>
      <c r="D154" s="254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</row>
    <row r="155" spans="2:25" ht="46.5" customHeight="1" x14ac:dyDescent="0.2">
      <c r="B155" s="116" t="s">
        <v>12</v>
      </c>
      <c r="C155" s="107" t="s">
        <v>264</v>
      </c>
      <c r="D155" s="254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</row>
    <row r="156" spans="2:25" ht="19.5" customHeight="1" x14ac:dyDescent="0.2">
      <c r="B156" s="116" t="s">
        <v>92</v>
      </c>
      <c r="C156" s="107" t="s">
        <v>93</v>
      </c>
      <c r="D156" s="60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</row>
    <row r="157" spans="2:25" ht="27" customHeight="1" x14ac:dyDescent="0.2">
      <c r="B157" s="116" t="s">
        <v>84</v>
      </c>
      <c r="C157" s="107" t="s">
        <v>85</v>
      </c>
      <c r="D157" s="2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</row>
    <row r="158" spans="2:25" x14ac:dyDescent="0.2">
      <c r="B158" s="185" t="s">
        <v>13</v>
      </c>
      <c r="C158" s="185"/>
      <c r="D158" s="65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</row>
    <row r="159" spans="2:25" s="43" customFormat="1" ht="19.5" customHeight="1" x14ac:dyDescent="0.2">
      <c r="B159" s="252" t="s">
        <v>265</v>
      </c>
      <c r="C159" s="252"/>
      <c r="D159" s="138">
        <v>-9000</v>
      </c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</row>
    <row r="160" spans="2:25" s="34" customFormat="1" ht="18" customHeight="1" x14ac:dyDescent="0.2">
      <c r="B160" s="253" t="s">
        <v>14</v>
      </c>
      <c r="C160" s="253"/>
      <c r="D160" s="36">
        <f>+'2'!E117</f>
        <v>-15000</v>
      </c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</row>
    <row r="161" spans="2:25" s="34" customFormat="1" ht="18" customHeight="1" x14ac:dyDescent="0.2">
      <c r="B161" s="61"/>
      <c r="C161" s="61"/>
      <c r="D161" s="36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</row>
    <row r="162" spans="2:25" s="25" customFormat="1" ht="42.75" customHeight="1" x14ac:dyDescent="0.2">
      <c r="B162" s="26" t="s">
        <v>8</v>
      </c>
      <c r="C162" s="26">
        <v>1207</v>
      </c>
      <c r="D162" s="60" t="s">
        <v>47</v>
      </c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</row>
    <row r="163" spans="2:25" s="25" customFormat="1" ht="21.75" customHeight="1" x14ac:dyDescent="0.2">
      <c r="B163" s="26" t="s">
        <v>9</v>
      </c>
      <c r="C163" s="26">
        <v>11003</v>
      </c>
      <c r="D163" s="254" t="s">
        <v>10</v>
      </c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</row>
    <row r="164" spans="2:25" ht="33.75" customHeight="1" x14ac:dyDescent="0.2">
      <c r="B164" s="116" t="s">
        <v>11</v>
      </c>
      <c r="C164" s="64" t="s">
        <v>266</v>
      </c>
      <c r="D164" s="254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</row>
    <row r="165" spans="2:25" ht="46.5" customHeight="1" x14ac:dyDescent="0.2">
      <c r="B165" s="116" t="s">
        <v>12</v>
      </c>
      <c r="C165" s="107" t="s">
        <v>267</v>
      </c>
      <c r="D165" s="254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</row>
    <row r="166" spans="2:25" ht="19.5" customHeight="1" x14ac:dyDescent="0.2">
      <c r="B166" s="116" t="s">
        <v>92</v>
      </c>
      <c r="C166" s="107" t="s">
        <v>93</v>
      </c>
      <c r="D166" s="60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</row>
    <row r="167" spans="2:25" ht="27" customHeight="1" x14ac:dyDescent="0.2">
      <c r="B167" s="116" t="s">
        <v>84</v>
      </c>
      <c r="C167" s="107" t="s">
        <v>85</v>
      </c>
      <c r="D167" s="2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</row>
    <row r="168" spans="2:25" x14ac:dyDescent="0.2">
      <c r="B168" s="185" t="s">
        <v>13</v>
      </c>
      <c r="C168" s="185"/>
      <c r="D168" s="65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</row>
    <row r="169" spans="2:25" s="43" customFormat="1" ht="23.25" customHeight="1" x14ac:dyDescent="0.2">
      <c r="B169" s="252" t="s">
        <v>268</v>
      </c>
      <c r="C169" s="252"/>
      <c r="D169" s="35">
        <v>600</v>
      </c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</row>
    <row r="170" spans="2:25" s="34" customFormat="1" ht="18" customHeight="1" x14ac:dyDescent="0.2">
      <c r="B170" s="253" t="s">
        <v>14</v>
      </c>
      <c r="C170" s="253"/>
      <c r="D170" s="36">
        <f>+'2'!E123</f>
        <v>-320000</v>
      </c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</row>
    <row r="171" spans="2:25" x14ac:dyDescent="0.2">
      <c r="E171" s="48"/>
      <c r="F171" s="48"/>
      <c r="G171" s="48"/>
      <c r="H171" s="48"/>
      <c r="I171" s="48"/>
      <c r="J171" s="48"/>
      <c r="K171" s="48"/>
    </row>
    <row r="172" spans="2:25" s="25" customFormat="1" ht="42.75" customHeight="1" x14ac:dyDescent="0.2">
      <c r="B172" s="26" t="s">
        <v>8</v>
      </c>
      <c r="C172" s="26">
        <v>1207</v>
      </c>
      <c r="D172" s="60" t="s">
        <v>47</v>
      </c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</row>
    <row r="173" spans="2:25" s="25" customFormat="1" ht="21.75" customHeight="1" x14ac:dyDescent="0.2">
      <c r="B173" s="26" t="s">
        <v>9</v>
      </c>
      <c r="C173" s="26">
        <v>11004</v>
      </c>
      <c r="D173" s="254" t="s">
        <v>10</v>
      </c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</row>
    <row r="174" spans="2:25" ht="33.75" customHeight="1" x14ac:dyDescent="0.2">
      <c r="B174" s="116" t="s">
        <v>11</v>
      </c>
      <c r="C174" s="64" t="s">
        <v>269</v>
      </c>
      <c r="D174" s="254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</row>
    <row r="175" spans="2:25" ht="46.5" customHeight="1" x14ac:dyDescent="0.2">
      <c r="B175" s="116" t="s">
        <v>12</v>
      </c>
      <c r="C175" s="107" t="s">
        <v>269</v>
      </c>
      <c r="D175" s="254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</row>
    <row r="176" spans="2:25" ht="19.5" customHeight="1" x14ac:dyDescent="0.2">
      <c r="B176" s="116" t="s">
        <v>92</v>
      </c>
      <c r="C176" s="107" t="s">
        <v>93</v>
      </c>
      <c r="D176" s="60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</row>
    <row r="177" spans="2:31" ht="27" customHeight="1" x14ac:dyDescent="0.2">
      <c r="B177" s="116" t="s">
        <v>84</v>
      </c>
      <c r="C177" s="107" t="s">
        <v>85</v>
      </c>
      <c r="D177" s="2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</row>
    <row r="178" spans="2:31" x14ac:dyDescent="0.2">
      <c r="B178" s="185" t="s">
        <v>13</v>
      </c>
      <c r="C178" s="185"/>
      <c r="D178" s="65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</row>
    <row r="179" spans="2:31" s="43" customFormat="1" ht="14.25" customHeight="1" x14ac:dyDescent="0.2">
      <c r="B179" s="252" t="s">
        <v>268</v>
      </c>
      <c r="C179" s="252"/>
      <c r="D179" s="138">
        <v>17700</v>
      </c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</row>
    <row r="180" spans="2:31" s="43" customFormat="1" ht="14.25" customHeight="1" x14ac:dyDescent="0.2">
      <c r="B180" s="252" t="s">
        <v>270</v>
      </c>
      <c r="C180" s="252"/>
      <c r="D180" s="138">
        <v>-15600</v>
      </c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</row>
    <row r="181" spans="2:31" s="34" customFormat="1" ht="18" customHeight="1" x14ac:dyDescent="0.2">
      <c r="B181" s="253" t="s">
        <v>14</v>
      </c>
      <c r="C181" s="253"/>
      <c r="D181" s="36">
        <f>+'2'!E129</f>
        <v>-80000</v>
      </c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</row>
    <row r="182" spans="2:31" s="25" customFormat="1" ht="19.5" customHeight="1" x14ac:dyDescent="0.2">
      <c r="B182" s="68" t="s">
        <v>43</v>
      </c>
      <c r="C182" s="68" t="s">
        <v>6</v>
      </c>
      <c r="D182" s="54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</row>
    <row r="183" spans="2:31" s="25" customFormat="1" ht="20.25" customHeight="1" x14ac:dyDescent="0.2">
      <c r="B183" s="68">
        <v>1208</v>
      </c>
      <c r="C183" s="68" t="s">
        <v>271</v>
      </c>
      <c r="D183" s="54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</row>
    <row r="184" spans="2:31" x14ac:dyDescent="0.2">
      <c r="B184" s="66" t="s">
        <v>7</v>
      </c>
      <c r="C184" s="125"/>
      <c r="D184" s="35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</row>
    <row r="185" spans="2:31" s="25" customFormat="1" ht="47.25" customHeight="1" x14ac:dyDescent="0.2">
      <c r="B185" s="26" t="s">
        <v>8</v>
      </c>
      <c r="C185" s="26">
        <v>1208</v>
      </c>
      <c r="D185" s="60" t="s">
        <v>47</v>
      </c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</row>
    <row r="186" spans="2:31" s="25" customFormat="1" ht="21.75" customHeight="1" x14ac:dyDescent="0.2">
      <c r="B186" s="26" t="s">
        <v>9</v>
      </c>
      <c r="C186" s="26">
        <v>11001</v>
      </c>
      <c r="D186" s="254" t="s">
        <v>10</v>
      </c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</row>
    <row r="187" spans="2:31" ht="33.75" customHeight="1" x14ac:dyDescent="0.2">
      <c r="B187" s="116" t="s">
        <v>11</v>
      </c>
      <c r="C187" s="64" t="s">
        <v>272</v>
      </c>
      <c r="D187" s="254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</row>
    <row r="188" spans="2:31" ht="46.5" customHeight="1" x14ac:dyDescent="0.2">
      <c r="B188" s="116" t="s">
        <v>12</v>
      </c>
      <c r="C188" s="107" t="s">
        <v>273</v>
      </c>
      <c r="D188" s="254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</row>
    <row r="189" spans="2:31" ht="19.5" customHeight="1" x14ac:dyDescent="0.2">
      <c r="B189" s="116" t="s">
        <v>92</v>
      </c>
      <c r="C189" s="107" t="s">
        <v>93</v>
      </c>
      <c r="D189" s="60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</row>
    <row r="190" spans="2:31" ht="27" customHeight="1" x14ac:dyDescent="0.2">
      <c r="B190" s="116" t="s">
        <v>84</v>
      </c>
      <c r="C190" s="107" t="s">
        <v>85</v>
      </c>
      <c r="D190" s="2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</row>
    <row r="191" spans="2:31" x14ac:dyDescent="0.2">
      <c r="B191" s="185" t="s">
        <v>13</v>
      </c>
      <c r="C191" s="185"/>
      <c r="D191" s="65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</row>
    <row r="192" spans="2:31" s="43" customFormat="1" ht="21.75" customHeight="1" x14ac:dyDescent="0.2">
      <c r="B192" s="252" t="s">
        <v>274</v>
      </c>
      <c r="C192" s="252"/>
      <c r="D192" s="138">
        <v>-5500</v>
      </c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</row>
    <row r="193" spans="2:31" s="43" customFormat="1" ht="20.25" customHeight="1" x14ac:dyDescent="0.2">
      <c r="B193" s="252" t="s">
        <v>275</v>
      </c>
      <c r="C193" s="252"/>
      <c r="D193" s="138">
        <v>-14470</v>
      </c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</row>
    <row r="194" spans="2:31" s="34" customFormat="1" ht="18" customHeight="1" x14ac:dyDescent="0.2">
      <c r="B194" s="253" t="s">
        <v>14</v>
      </c>
      <c r="C194" s="253"/>
      <c r="D194" s="36">
        <f>+'2'!E142</f>
        <v>45000</v>
      </c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</row>
    <row r="195" spans="2:31" s="34" customFormat="1" ht="18" customHeight="1" x14ac:dyDescent="0.2">
      <c r="B195" s="67"/>
      <c r="C195" s="128"/>
      <c r="D195" s="129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</row>
    <row r="196" spans="2:31" s="55" customFormat="1" ht="33" customHeight="1" x14ac:dyDescent="0.2">
      <c r="B196" s="264" t="s">
        <v>277</v>
      </c>
      <c r="C196" s="265"/>
      <c r="D196" s="266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</row>
    <row r="197" spans="2:31" s="55" customFormat="1" ht="19.5" customHeight="1" x14ac:dyDescent="0.2">
      <c r="B197" s="192" t="s">
        <v>276</v>
      </c>
      <c r="C197" s="193"/>
      <c r="D197" s="194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</row>
    <row r="198" spans="2:31" s="55" customFormat="1" ht="19.5" customHeight="1" x14ac:dyDescent="0.2">
      <c r="B198" s="267" t="s">
        <v>53</v>
      </c>
      <c r="C198" s="268"/>
      <c r="D198" s="269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</row>
    <row r="199" spans="2:31" x14ac:dyDescent="0.2">
      <c r="B199" s="122" t="s">
        <v>43</v>
      </c>
      <c r="C199" s="123" t="s">
        <v>6</v>
      </c>
      <c r="D199" s="124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</row>
    <row r="200" spans="2:31" ht="19.5" customHeight="1" x14ac:dyDescent="0.2">
      <c r="B200" s="122">
        <v>1139</v>
      </c>
      <c r="C200" s="123" t="s">
        <v>178</v>
      </c>
      <c r="D200" s="124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</row>
    <row r="201" spans="2:31" x14ac:dyDescent="0.2">
      <c r="B201" s="66" t="s">
        <v>7</v>
      </c>
      <c r="C201" s="125"/>
      <c r="D201" s="35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</row>
    <row r="202" spans="2:31" ht="48.75" customHeight="1" x14ac:dyDescent="0.2">
      <c r="B202" s="26" t="s">
        <v>8</v>
      </c>
      <c r="C202" s="126">
        <v>1139</v>
      </c>
      <c r="D202" s="7" t="s">
        <v>236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</row>
    <row r="203" spans="2:31" x14ac:dyDescent="0.2">
      <c r="B203" s="26" t="s">
        <v>9</v>
      </c>
      <c r="C203" s="126">
        <v>11001</v>
      </c>
      <c r="D203" s="59" t="s">
        <v>10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</row>
    <row r="204" spans="2:31" ht="22.5" customHeight="1" x14ac:dyDescent="0.2">
      <c r="B204" s="26" t="s">
        <v>11</v>
      </c>
      <c r="C204" s="125" t="s">
        <v>178</v>
      </c>
      <c r="D204" s="59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</row>
    <row r="205" spans="2:31" ht="54" x14ac:dyDescent="0.2">
      <c r="B205" s="26" t="s">
        <v>12</v>
      </c>
      <c r="C205" s="42" t="s">
        <v>195</v>
      </c>
      <c r="D205" s="59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</row>
    <row r="206" spans="2:31" x14ac:dyDescent="0.2">
      <c r="B206" s="12" t="s">
        <v>27</v>
      </c>
      <c r="C206" s="42" t="s">
        <v>45</v>
      </c>
      <c r="D206" s="65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</row>
    <row r="207" spans="2:31" x14ac:dyDescent="0.2">
      <c r="B207" s="185" t="s">
        <v>13</v>
      </c>
      <c r="C207" s="192"/>
      <c r="D207" s="65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</row>
    <row r="208" spans="2:31" ht="16.5" customHeight="1" x14ac:dyDescent="0.2">
      <c r="B208" s="253" t="s">
        <v>14</v>
      </c>
      <c r="C208" s="273"/>
      <c r="D208" s="127">
        <f>+'2'!E156</f>
        <v>319000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</row>
  </sheetData>
  <mergeCells count="101">
    <mergeCell ref="B1:D1"/>
    <mergeCell ref="B2:D2"/>
    <mergeCell ref="B3:D3"/>
    <mergeCell ref="B4:D4"/>
    <mergeCell ref="B5:D5"/>
    <mergeCell ref="B6:D6"/>
    <mergeCell ref="B26:C26"/>
    <mergeCell ref="B27:D27"/>
    <mergeCell ref="D29:D30"/>
    <mergeCell ref="D9:D11"/>
    <mergeCell ref="B34:C34"/>
    <mergeCell ref="B35:C35"/>
    <mergeCell ref="B36:C36"/>
    <mergeCell ref="B16:C16"/>
    <mergeCell ref="B17:D17"/>
    <mergeCell ref="D19:D21"/>
    <mergeCell ref="B24:C24"/>
    <mergeCell ref="B25:C25"/>
    <mergeCell ref="B14:C14"/>
    <mergeCell ref="B15:C15"/>
    <mergeCell ref="B51:C51"/>
    <mergeCell ref="D54:D56"/>
    <mergeCell ref="B59:C59"/>
    <mergeCell ref="B60:C60"/>
    <mergeCell ref="B61:C61"/>
    <mergeCell ref="B62:C62"/>
    <mergeCell ref="B40:D40"/>
    <mergeCell ref="D42:D44"/>
    <mergeCell ref="B47:C47"/>
    <mergeCell ref="B48:C48"/>
    <mergeCell ref="B49:C49"/>
    <mergeCell ref="B50:C50"/>
    <mergeCell ref="B81:C81"/>
    <mergeCell ref="B82:C82"/>
    <mergeCell ref="B83:C83"/>
    <mergeCell ref="B84:D84"/>
    <mergeCell ref="C85:D85"/>
    <mergeCell ref="D65:D67"/>
    <mergeCell ref="B70:C70"/>
    <mergeCell ref="B71:C71"/>
    <mergeCell ref="B72:C72"/>
    <mergeCell ref="D75:D77"/>
    <mergeCell ref="B80:C80"/>
    <mergeCell ref="B97:C97"/>
    <mergeCell ref="B98:C98"/>
    <mergeCell ref="C100:D100"/>
    <mergeCell ref="C101:D101"/>
    <mergeCell ref="B103:D103"/>
    <mergeCell ref="D105:D107"/>
    <mergeCell ref="C86:D86"/>
    <mergeCell ref="B87:D87"/>
    <mergeCell ref="D89:D91"/>
    <mergeCell ref="B94:C94"/>
    <mergeCell ref="B95:C95"/>
    <mergeCell ref="B96:C96"/>
    <mergeCell ref="B122:C122"/>
    <mergeCell ref="B123:C123"/>
    <mergeCell ref="B124:C124"/>
    <mergeCell ref="B125:C125"/>
    <mergeCell ref="B126:D126"/>
    <mergeCell ref="D128:D130"/>
    <mergeCell ref="B110:C110"/>
    <mergeCell ref="B111:C111"/>
    <mergeCell ref="B112:C112"/>
    <mergeCell ref="D115:D117"/>
    <mergeCell ref="B120:C120"/>
    <mergeCell ref="B121:C121"/>
    <mergeCell ref="B145:C145"/>
    <mergeCell ref="B146:C146"/>
    <mergeCell ref="B147:C147"/>
    <mergeCell ref="B148:D148"/>
    <mergeCell ref="B151:D151"/>
    <mergeCell ref="D153:D155"/>
    <mergeCell ref="B133:C133"/>
    <mergeCell ref="B134:C134"/>
    <mergeCell ref="B135:C135"/>
    <mergeCell ref="B136:C136"/>
    <mergeCell ref="D139:D141"/>
    <mergeCell ref="B144:C144"/>
    <mergeCell ref="B197:D197"/>
    <mergeCell ref="B198:D198"/>
    <mergeCell ref="B207:C207"/>
    <mergeCell ref="B208:C208"/>
    <mergeCell ref="D186:D188"/>
    <mergeCell ref="B191:C191"/>
    <mergeCell ref="B192:C192"/>
    <mergeCell ref="B193:C193"/>
    <mergeCell ref="B194:C194"/>
    <mergeCell ref="B196:D196"/>
    <mergeCell ref="B170:C170"/>
    <mergeCell ref="D173:D175"/>
    <mergeCell ref="B178:C178"/>
    <mergeCell ref="B179:C179"/>
    <mergeCell ref="B180:C180"/>
    <mergeCell ref="B181:C181"/>
    <mergeCell ref="B158:C158"/>
    <mergeCell ref="B159:C159"/>
    <mergeCell ref="B160:C160"/>
    <mergeCell ref="D163:D165"/>
    <mergeCell ref="B168:C168"/>
    <mergeCell ref="B169:C16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workbookViewId="0">
      <selection activeCell="K5" sqref="K5:L5"/>
    </sheetView>
  </sheetViews>
  <sheetFormatPr defaultRowHeight="13.5" x14ac:dyDescent="0.2"/>
  <cols>
    <col min="1" max="1" width="12.42578125" style="143" customWidth="1"/>
    <col min="2" max="3" width="15.28515625" style="143" customWidth="1"/>
    <col min="4" max="4" width="34.28515625" style="143" customWidth="1"/>
    <col min="5" max="5" width="8.5703125" style="143" customWidth="1"/>
    <col min="6" max="6" width="15.28515625" style="143" customWidth="1"/>
    <col min="7" max="7" width="20.7109375" style="143" customWidth="1"/>
    <col min="8" max="8" width="17.7109375" style="143" customWidth="1"/>
    <col min="9" max="9" width="19.28515625" style="143" customWidth="1"/>
    <col min="10" max="10" width="14.42578125" style="143" customWidth="1"/>
    <col min="11" max="13" width="9.140625" style="143"/>
    <col min="14" max="14" width="10.28515625" style="143" bestFit="1" customWidth="1"/>
    <col min="15" max="256" width="9.140625" style="143"/>
    <col min="257" max="257" width="12.42578125" style="143" customWidth="1"/>
    <col min="258" max="259" width="15.28515625" style="143" customWidth="1"/>
    <col min="260" max="260" width="34.28515625" style="143" customWidth="1"/>
    <col min="261" max="261" width="8.5703125" style="143" customWidth="1"/>
    <col min="262" max="262" width="15.28515625" style="143" customWidth="1"/>
    <col min="263" max="263" width="20.7109375" style="143" customWidth="1"/>
    <col min="264" max="264" width="17.7109375" style="143" customWidth="1"/>
    <col min="265" max="265" width="19.28515625" style="143" customWidth="1"/>
    <col min="266" max="266" width="14.42578125" style="143" customWidth="1"/>
    <col min="267" max="512" width="9.140625" style="143"/>
    <col min="513" max="513" width="12.42578125" style="143" customWidth="1"/>
    <col min="514" max="515" width="15.28515625" style="143" customWidth="1"/>
    <col min="516" max="516" width="34.28515625" style="143" customWidth="1"/>
    <col min="517" max="517" width="8.5703125" style="143" customWidth="1"/>
    <col min="518" max="518" width="15.28515625" style="143" customWidth="1"/>
    <col min="519" max="519" width="20.7109375" style="143" customWidth="1"/>
    <col min="520" max="520" width="17.7109375" style="143" customWidth="1"/>
    <col min="521" max="521" width="19.28515625" style="143" customWidth="1"/>
    <col min="522" max="522" width="14.42578125" style="143" customWidth="1"/>
    <col min="523" max="768" width="9.140625" style="143"/>
    <col min="769" max="769" width="12.42578125" style="143" customWidth="1"/>
    <col min="770" max="771" width="15.28515625" style="143" customWidth="1"/>
    <col min="772" max="772" width="34.28515625" style="143" customWidth="1"/>
    <col min="773" max="773" width="8.5703125" style="143" customWidth="1"/>
    <col min="774" max="774" width="15.28515625" style="143" customWidth="1"/>
    <col min="775" max="775" width="20.7109375" style="143" customWidth="1"/>
    <col min="776" max="776" width="17.7109375" style="143" customWidth="1"/>
    <col min="777" max="777" width="19.28515625" style="143" customWidth="1"/>
    <col min="778" max="778" width="14.42578125" style="143" customWidth="1"/>
    <col min="779" max="1024" width="9.140625" style="143"/>
    <col min="1025" max="1025" width="12.42578125" style="143" customWidth="1"/>
    <col min="1026" max="1027" width="15.28515625" style="143" customWidth="1"/>
    <col min="1028" max="1028" width="34.28515625" style="143" customWidth="1"/>
    <col min="1029" max="1029" width="8.5703125" style="143" customWidth="1"/>
    <col min="1030" max="1030" width="15.28515625" style="143" customWidth="1"/>
    <col min="1031" max="1031" width="20.7109375" style="143" customWidth="1"/>
    <col min="1032" max="1032" width="17.7109375" style="143" customWidth="1"/>
    <col min="1033" max="1033" width="19.28515625" style="143" customWidth="1"/>
    <col min="1034" max="1034" width="14.42578125" style="143" customWidth="1"/>
    <col min="1035" max="1280" width="9.140625" style="143"/>
    <col min="1281" max="1281" width="12.42578125" style="143" customWidth="1"/>
    <col min="1282" max="1283" width="15.28515625" style="143" customWidth="1"/>
    <col min="1284" max="1284" width="34.28515625" style="143" customWidth="1"/>
    <col min="1285" max="1285" width="8.5703125" style="143" customWidth="1"/>
    <col min="1286" max="1286" width="15.28515625" style="143" customWidth="1"/>
    <col min="1287" max="1287" width="20.7109375" style="143" customWidth="1"/>
    <col min="1288" max="1288" width="17.7109375" style="143" customWidth="1"/>
    <col min="1289" max="1289" width="19.28515625" style="143" customWidth="1"/>
    <col min="1290" max="1290" width="14.42578125" style="143" customWidth="1"/>
    <col min="1291" max="1536" width="9.140625" style="143"/>
    <col min="1537" max="1537" width="12.42578125" style="143" customWidth="1"/>
    <col min="1538" max="1539" width="15.28515625" style="143" customWidth="1"/>
    <col min="1540" max="1540" width="34.28515625" style="143" customWidth="1"/>
    <col min="1541" max="1541" width="8.5703125" style="143" customWidth="1"/>
    <col min="1542" max="1542" width="15.28515625" style="143" customWidth="1"/>
    <col min="1543" max="1543" width="20.7109375" style="143" customWidth="1"/>
    <col min="1544" max="1544" width="17.7109375" style="143" customWidth="1"/>
    <col min="1545" max="1545" width="19.28515625" style="143" customWidth="1"/>
    <col min="1546" max="1546" width="14.42578125" style="143" customWidth="1"/>
    <col min="1547" max="1792" width="9.140625" style="143"/>
    <col min="1793" max="1793" width="12.42578125" style="143" customWidth="1"/>
    <col min="1794" max="1795" width="15.28515625" style="143" customWidth="1"/>
    <col min="1796" max="1796" width="34.28515625" style="143" customWidth="1"/>
    <col min="1797" max="1797" width="8.5703125" style="143" customWidth="1"/>
    <col min="1798" max="1798" width="15.28515625" style="143" customWidth="1"/>
    <col min="1799" max="1799" width="20.7109375" style="143" customWidth="1"/>
    <col min="1800" max="1800" width="17.7109375" style="143" customWidth="1"/>
    <col min="1801" max="1801" width="19.28515625" style="143" customWidth="1"/>
    <col min="1802" max="1802" width="14.42578125" style="143" customWidth="1"/>
    <col min="1803" max="2048" width="9.140625" style="143"/>
    <col min="2049" max="2049" width="12.42578125" style="143" customWidth="1"/>
    <col min="2050" max="2051" width="15.28515625" style="143" customWidth="1"/>
    <col min="2052" max="2052" width="34.28515625" style="143" customWidth="1"/>
    <col min="2053" max="2053" width="8.5703125" style="143" customWidth="1"/>
    <col min="2054" max="2054" width="15.28515625" style="143" customWidth="1"/>
    <col min="2055" max="2055" width="20.7109375" style="143" customWidth="1"/>
    <col min="2056" max="2056" width="17.7109375" style="143" customWidth="1"/>
    <col min="2057" max="2057" width="19.28515625" style="143" customWidth="1"/>
    <col min="2058" max="2058" width="14.42578125" style="143" customWidth="1"/>
    <col min="2059" max="2304" width="9.140625" style="143"/>
    <col min="2305" max="2305" width="12.42578125" style="143" customWidth="1"/>
    <col min="2306" max="2307" width="15.28515625" style="143" customWidth="1"/>
    <col min="2308" max="2308" width="34.28515625" style="143" customWidth="1"/>
    <col min="2309" max="2309" width="8.5703125" style="143" customWidth="1"/>
    <col min="2310" max="2310" width="15.28515625" style="143" customWidth="1"/>
    <col min="2311" max="2311" width="20.7109375" style="143" customWidth="1"/>
    <col min="2312" max="2312" width="17.7109375" style="143" customWidth="1"/>
    <col min="2313" max="2313" width="19.28515625" style="143" customWidth="1"/>
    <col min="2314" max="2314" width="14.42578125" style="143" customWidth="1"/>
    <col min="2315" max="2560" width="9.140625" style="143"/>
    <col min="2561" max="2561" width="12.42578125" style="143" customWidth="1"/>
    <col min="2562" max="2563" width="15.28515625" style="143" customWidth="1"/>
    <col min="2564" max="2564" width="34.28515625" style="143" customWidth="1"/>
    <col min="2565" max="2565" width="8.5703125" style="143" customWidth="1"/>
    <col min="2566" max="2566" width="15.28515625" style="143" customWidth="1"/>
    <col min="2567" max="2567" width="20.7109375" style="143" customWidth="1"/>
    <col min="2568" max="2568" width="17.7109375" style="143" customWidth="1"/>
    <col min="2569" max="2569" width="19.28515625" style="143" customWidth="1"/>
    <col min="2570" max="2570" width="14.42578125" style="143" customWidth="1"/>
    <col min="2571" max="2816" width="9.140625" style="143"/>
    <col min="2817" max="2817" width="12.42578125" style="143" customWidth="1"/>
    <col min="2818" max="2819" width="15.28515625" style="143" customWidth="1"/>
    <col min="2820" max="2820" width="34.28515625" style="143" customWidth="1"/>
    <col min="2821" max="2821" width="8.5703125" style="143" customWidth="1"/>
    <col min="2822" max="2822" width="15.28515625" style="143" customWidth="1"/>
    <col min="2823" max="2823" width="20.7109375" style="143" customWidth="1"/>
    <col min="2824" max="2824" width="17.7109375" style="143" customWidth="1"/>
    <col min="2825" max="2825" width="19.28515625" style="143" customWidth="1"/>
    <col min="2826" max="2826" width="14.42578125" style="143" customWidth="1"/>
    <col min="2827" max="3072" width="9.140625" style="143"/>
    <col min="3073" max="3073" width="12.42578125" style="143" customWidth="1"/>
    <col min="3074" max="3075" width="15.28515625" style="143" customWidth="1"/>
    <col min="3076" max="3076" width="34.28515625" style="143" customWidth="1"/>
    <col min="3077" max="3077" width="8.5703125" style="143" customWidth="1"/>
    <col min="3078" max="3078" width="15.28515625" style="143" customWidth="1"/>
    <col min="3079" max="3079" width="20.7109375" style="143" customWidth="1"/>
    <col min="3080" max="3080" width="17.7109375" style="143" customWidth="1"/>
    <col min="3081" max="3081" width="19.28515625" style="143" customWidth="1"/>
    <col min="3082" max="3082" width="14.42578125" style="143" customWidth="1"/>
    <col min="3083" max="3328" width="9.140625" style="143"/>
    <col min="3329" max="3329" width="12.42578125" style="143" customWidth="1"/>
    <col min="3330" max="3331" width="15.28515625" style="143" customWidth="1"/>
    <col min="3332" max="3332" width="34.28515625" style="143" customWidth="1"/>
    <col min="3333" max="3333" width="8.5703125" style="143" customWidth="1"/>
    <col min="3334" max="3334" width="15.28515625" style="143" customWidth="1"/>
    <col min="3335" max="3335" width="20.7109375" style="143" customWidth="1"/>
    <col min="3336" max="3336" width="17.7109375" style="143" customWidth="1"/>
    <col min="3337" max="3337" width="19.28515625" style="143" customWidth="1"/>
    <col min="3338" max="3338" width="14.42578125" style="143" customWidth="1"/>
    <col min="3339" max="3584" width="9.140625" style="143"/>
    <col min="3585" max="3585" width="12.42578125" style="143" customWidth="1"/>
    <col min="3586" max="3587" width="15.28515625" style="143" customWidth="1"/>
    <col min="3588" max="3588" width="34.28515625" style="143" customWidth="1"/>
    <col min="3589" max="3589" width="8.5703125" style="143" customWidth="1"/>
    <col min="3590" max="3590" width="15.28515625" style="143" customWidth="1"/>
    <col min="3591" max="3591" width="20.7109375" style="143" customWidth="1"/>
    <col min="3592" max="3592" width="17.7109375" style="143" customWidth="1"/>
    <col min="3593" max="3593" width="19.28515625" style="143" customWidth="1"/>
    <col min="3594" max="3594" width="14.42578125" style="143" customWidth="1"/>
    <col min="3595" max="3840" width="9.140625" style="143"/>
    <col min="3841" max="3841" width="12.42578125" style="143" customWidth="1"/>
    <col min="3842" max="3843" width="15.28515625" style="143" customWidth="1"/>
    <col min="3844" max="3844" width="34.28515625" style="143" customWidth="1"/>
    <col min="3845" max="3845" width="8.5703125" style="143" customWidth="1"/>
    <col min="3846" max="3846" width="15.28515625" style="143" customWidth="1"/>
    <col min="3847" max="3847" width="20.7109375" style="143" customWidth="1"/>
    <col min="3848" max="3848" width="17.7109375" style="143" customWidth="1"/>
    <col min="3849" max="3849" width="19.28515625" style="143" customWidth="1"/>
    <col min="3850" max="3850" width="14.42578125" style="143" customWidth="1"/>
    <col min="3851" max="4096" width="9.140625" style="143"/>
    <col min="4097" max="4097" width="12.42578125" style="143" customWidth="1"/>
    <col min="4098" max="4099" width="15.28515625" style="143" customWidth="1"/>
    <col min="4100" max="4100" width="34.28515625" style="143" customWidth="1"/>
    <col min="4101" max="4101" width="8.5703125" style="143" customWidth="1"/>
    <col min="4102" max="4102" width="15.28515625" style="143" customWidth="1"/>
    <col min="4103" max="4103" width="20.7109375" style="143" customWidth="1"/>
    <col min="4104" max="4104" width="17.7109375" style="143" customWidth="1"/>
    <col min="4105" max="4105" width="19.28515625" style="143" customWidth="1"/>
    <col min="4106" max="4106" width="14.42578125" style="143" customWidth="1"/>
    <col min="4107" max="4352" width="9.140625" style="143"/>
    <col min="4353" max="4353" width="12.42578125" style="143" customWidth="1"/>
    <col min="4354" max="4355" width="15.28515625" style="143" customWidth="1"/>
    <col min="4356" max="4356" width="34.28515625" style="143" customWidth="1"/>
    <col min="4357" max="4357" width="8.5703125" style="143" customWidth="1"/>
    <col min="4358" max="4358" width="15.28515625" style="143" customWidth="1"/>
    <col min="4359" max="4359" width="20.7109375" style="143" customWidth="1"/>
    <col min="4360" max="4360" width="17.7109375" style="143" customWidth="1"/>
    <col min="4361" max="4361" width="19.28515625" style="143" customWidth="1"/>
    <col min="4362" max="4362" width="14.42578125" style="143" customWidth="1"/>
    <col min="4363" max="4608" width="9.140625" style="143"/>
    <col min="4609" max="4609" width="12.42578125" style="143" customWidth="1"/>
    <col min="4610" max="4611" width="15.28515625" style="143" customWidth="1"/>
    <col min="4612" max="4612" width="34.28515625" style="143" customWidth="1"/>
    <col min="4613" max="4613" width="8.5703125" style="143" customWidth="1"/>
    <col min="4614" max="4614" width="15.28515625" style="143" customWidth="1"/>
    <col min="4615" max="4615" width="20.7109375" style="143" customWidth="1"/>
    <col min="4616" max="4616" width="17.7109375" style="143" customWidth="1"/>
    <col min="4617" max="4617" width="19.28515625" style="143" customWidth="1"/>
    <col min="4618" max="4618" width="14.42578125" style="143" customWidth="1"/>
    <col min="4619" max="4864" width="9.140625" style="143"/>
    <col min="4865" max="4865" width="12.42578125" style="143" customWidth="1"/>
    <col min="4866" max="4867" width="15.28515625" style="143" customWidth="1"/>
    <col min="4868" max="4868" width="34.28515625" style="143" customWidth="1"/>
    <col min="4869" max="4869" width="8.5703125" style="143" customWidth="1"/>
    <col min="4870" max="4870" width="15.28515625" style="143" customWidth="1"/>
    <col min="4871" max="4871" width="20.7109375" style="143" customWidth="1"/>
    <col min="4872" max="4872" width="17.7109375" style="143" customWidth="1"/>
    <col min="4873" max="4873" width="19.28515625" style="143" customWidth="1"/>
    <col min="4874" max="4874" width="14.42578125" style="143" customWidth="1"/>
    <col min="4875" max="5120" width="9.140625" style="143"/>
    <col min="5121" max="5121" width="12.42578125" style="143" customWidth="1"/>
    <col min="5122" max="5123" width="15.28515625" style="143" customWidth="1"/>
    <col min="5124" max="5124" width="34.28515625" style="143" customWidth="1"/>
    <col min="5125" max="5125" width="8.5703125" style="143" customWidth="1"/>
    <col min="5126" max="5126" width="15.28515625" style="143" customWidth="1"/>
    <col min="5127" max="5127" width="20.7109375" style="143" customWidth="1"/>
    <col min="5128" max="5128" width="17.7109375" style="143" customWidth="1"/>
    <col min="5129" max="5129" width="19.28515625" style="143" customWidth="1"/>
    <col min="5130" max="5130" width="14.42578125" style="143" customWidth="1"/>
    <col min="5131" max="5376" width="9.140625" style="143"/>
    <col min="5377" max="5377" width="12.42578125" style="143" customWidth="1"/>
    <col min="5378" max="5379" width="15.28515625" style="143" customWidth="1"/>
    <col min="5380" max="5380" width="34.28515625" style="143" customWidth="1"/>
    <col min="5381" max="5381" width="8.5703125" style="143" customWidth="1"/>
    <col min="5382" max="5382" width="15.28515625" style="143" customWidth="1"/>
    <col min="5383" max="5383" width="20.7109375" style="143" customWidth="1"/>
    <col min="5384" max="5384" width="17.7109375" style="143" customWidth="1"/>
    <col min="5385" max="5385" width="19.28515625" style="143" customWidth="1"/>
    <col min="5386" max="5386" width="14.42578125" style="143" customWidth="1"/>
    <col min="5387" max="5632" width="9.140625" style="143"/>
    <col min="5633" max="5633" width="12.42578125" style="143" customWidth="1"/>
    <col min="5634" max="5635" width="15.28515625" style="143" customWidth="1"/>
    <col min="5636" max="5636" width="34.28515625" style="143" customWidth="1"/>
    <col min="5637" max="5637" width="8.5703125" style="143" customWidth="1"/>
    <col min="5638" max="5638" width="15.28515625" style="143" customWidth="1"/>
    <col min="5639" max="5639" width="20.7109375" style="143" customWidth="1"/>
    <col min="5640" max="5640" width="17.7109375" style="143" customWidth="1"/>
    <col min="5641" max="5641" width="19.28515625" style="143" customWidth="1"/>
    <col min="5642" max="5642" width="14.42578125" style="143" customWidth="1"/>
    <col min="5643" max="5888" width="9.140625" style="143"/>
    <col min="5889" max="5889" width="12.42578125" style="143" customWidth="1"/>
    <col min="5890" max="5891" width="15.28515625" style="143" customWidth="1"/>
    <col min="5892" max="5892" width="34.28515625" style="143" customWidth="1"/>
    <col min="5893" max="5893" width="8.5703125" style="143" customWidth="1"/>
    <col min="5894" max="5894" width="15.28515625" style="143" customWidth="1"/>
    <col min="5895" max="5895" width="20.7109375" style="143" customWidth="1"/>
    <col min="5896" max="5896" width="17.7109375" style="143" customWidth="1"/>
    <col min="5897" max="5897" width="19.28515625" style="143" customWidth="1"/>
    <col min="5898" max="5898" width="14.42578125" style="143" customWidth="1"/>
    <col min="5899" max="6144" width="9.140625" style="143"/>
    <col min="6145" max="6145" width="12.42578125" style="143" customWidth="1"/>
    <col min="6146" max="6147" width="15.28515625" style="143" customWidth="1"/>
    <col min="6148" max="6148" width="34.28515625" style="143" customWidth="1"/>
    <col min="6149" max="6149" width="8.5703125" style="143" customWidth="1"/>
    <col min="6150" max="6150" width="15.28515625" style="143" customWidth="1"/>
    <col min="6151" max="6151" width="20.7109375" style="143" customWidth="1"/>
    <col min="6152" max="6152" width="17.7109375" style="143" customWidth="1"/>
    <col min="6153" max="6153" width="19.28515625" style="143" customWidth="1"/>
    <col min="6154" max="6154" width="14.42578125" style="143" customWidth="1"/>
    <col min="6155" max="6400" width="9.140625" style="143"/>
    <col min="6401" max="6401" width="12.42578125" style="143" customWidth="1"/>
    <col min="6402" max="6403" width="15.28515625" style="143" customWidth="1"/>
    <col min="6404" max="6404" width="34.28515625" style="143" customWidth="1"/>
    <col min="6405" max="6405" width="8.5703125" style="143" customWidth="1"/>
    <col min="6406" max="6406" width="15.28515625" style="143" customWidth="1"/>
    <col min="6407" max="6407" width="20.7109375" style="143" customWidth="1"/>
    <col min="6408" max="6408" width="17.7109375" style="143" customWidth="1"/>
    <col min="6409" max="6409" width="19.28515625" style="143" customWidth="1"/>
    <col min="6410" max="6410" width="14.42578125" style="143" customWidth="1"/>
    <col min="6411" max="6656" width="9.140625" style="143"/>
    <col min="6657" max="6657" width="12.42578125" style="143" customWidth="1"/>
    <col min="6658" max="6659" width="15.28515625" style="143" customWidth="1"/>
    <col min="6660" max="6660" width="34.28515625" style="143" customWidth="1"/>
    <col min="6661" max="6661" width="8.5703125" style="143" customWidth="1"/>
    <col min="6662" max="6662" width="15.28515625" style="143" customWidth="1"/>
    <col min="6663" max="6663" width="20.7109375" style="143" customWidth="1"/>
    <col min="6664" max="6664" width="17.7109375" style="143" customWidth="1"/>
    <col min="6665" max="6665" width="19.28515625" style="143" customWidth="1"/>
    <col min="6666" max="6666" width="14.42578125" style="143" customWidth="1"/>
    <col min="6667" max="6912" width="9.140625" style="143"/>
    <col min="6913" max="6913" width="12.42578125" style="143" customWidth="1"/>
    <col min="6914" max="6915" width="15.28515625" style="143" customWidth="1"/>
    <col min="6916" max="6916" width="34.28515625" style="143" customWidth="1"/>
    <col min="6917" max="6917" width="8.5703125" style="143" customWidth="1"/>
    <col min="6918" max="6918" width="15.28515625" style="143" customWidth="1"/>
    <col min="6919" max="6919" width="20.7109375" style="143" customWidth="1"/>
    <col min="6920" max="6920" width="17.7109375" style="143" customWidth="1"/>
    <col min="6921" max="6921" width="19.28515625" style="143" customWidth="1"/>
    <col min="6922" max="6922" width="14.42578125" style="143" customWidth="1"/>
    <col min="6923" max="7168" width="9.140625" style="143"/>
    <col min="7169" max="7169" width="12.42578125" style="143" customWidth="1"/>
    <col min="7170" max="7171" width="15.28515625" style="143" customWidth="1"/>
    <col min="7172" max="7172" width="34.28515625" style="143" customWidth="1"/>
    <col min="7173" max="7173" width="8.5703125" style="143" customWidth="1"/>
    <col min="7174" max="7174" width="15.28515625" style="143" customWidth="1"/>
    <col min="7175" max="7175" width="20.7109375" style="143" customWidth="1"/>
    <col min="7176" max="7176" width="17.7109375" style="143" customWidth="1"/>
    <col min="7177" max="7177" width="19.28515625" style="143" customWidth="1"/>
    <col min="7178" max="7178" width="14.42578125" style="143" customWidth="1"/>
    <col min="7179" max="7424" width="9.140625" style="143"/>
    <col min="7425" max="7425" width="12.42578125" style="143" customWidth="1"/>
    <col min="7426" max="7427" width="15.28515625" style="143" customWidth="1"/>
    <col min="7428" max="7428" width="34.28515625" style="143" customWidth="1"/>
    <col min="7429" max="7429" width="8.5703125" style="143" customWidth="1"/>
    <col min="7430" max="7430" width="15.28515625" style="143" customWidth="1"/>
    <col min="7431" max="7431" width="20.7109375" style="143" customWidth="1"/>
    <col min="7432" max="7432" width="17.7109375" style="143" customWidth="1"/>
    <col min="7433" max="7433" width="19.28515625" style="143" customWidth="1"/>
    <col min="7434" max="7434" width="14.42578125" style="143" customWidth="1"/>
    <col min="7435" max="7680" width="9.140625" style="143"/>
    <col min="7681" max="7681" width="12.42578125" style="143" customWidth="1"/>
    <col min="7682" max="7683" width="15.28515625" style="143" customWidth="1"/>
    <col min="7684" max="7684" width="34.28515625" style="143" customWidth="1"/>
    <col min="7685" max="7685" width="8.5703125" style="143" customWidth="1"/>
    <col min="7686" max="7686" width="15.28515625" style="143" customWidth="1"/>
    <col min="7687" max="7687" width="20.7109375" style="143" customWidth="1"/>
    <col min="7688" max="7688" width="17.7109375" style="143" customWidth="1"/>
    <col min="7689" max="7689" width="19.28515625" style="143" customWidth="1"/>
    <col min="7690" max="7690" width="14.42578125" style="143" customWidth="1"/>
    <col min="7691" max="7936" width="9.140625" style="143"/>
    <col min="7937" max="7937" width="12.42578125" style="143" customWidth="1"/>
    <col min="7938" max="7939" width="15.28515625" style="143" customWidth="1"/>
    <col min="7940" max="7940" width="34.28515625" style="143" customWidth="1"/>
    <col min="7941" max="7941" width="8.5703125" style="143" customWidth="1"/>
    <col min="7942" max="7942" width="15.28515625" style="143" customWidth="1"/>
    <col min="7943" max="7943" width="20.7109375" style="143" customWidth="1"/>
    <col min="7944" max="7944" width="17.7109375" style="143" customWidth="1"/>
    <col min="7945" max="7945" width="19.28515625" style="143" customWidth="1"/>
    <col min="7946" max="7946" width="14.42578125" style="143" customWidth="1"/>
    <col min="7947" max="8192" width="9.140625" style="143"/>
    <col min="8193" max="8193" width="12.42578125" style="143" customWidth="1"/>
    <col min="8194" max="8195" width="15.28515625" style="143" customWidth="1"/>
    <col min="8196" max="8196" width="34.28515625" style="143" customWidth="1"/>
    <col min="8197" max="8197" width="8.5703125" style="143" customWidth="1"/>
    <col min="8198" max="8198" width="15.28515625" style="143" customWidth="1"/>
    <col min="8199" max="8199" width="20.7109375" style="143" customWidth="1"/>
    <col min="8200" max="8200" width="17.7109375" style="143" customWidth="1"/>
    <col min="8201" max="8201" width="19.28515625" style="143" customWidth="1"/>
    <col min="8202" max="8202" width="14.42578125" style="143" customWidth="1"/>
    <col min="8203" max="8448" width="9.140625" style="143"/>
    <col min="8449" max="8449" width="12.42578125" style="143" customWidth="1"/>
    <col min="8450" max="8451" width="15.28515625" style="143" customWidth="1"/>
    <col min="8452" max="8452" width="34.28515625" style="143" customWidth="1"/>
    <col min="8453" max="8453" width="8.5703125" style="143" customWidth="1"/>
    <col min="8454" max="8454" width="15.28515625" style="143" customWidth="1"/>
    <col min="8455" max="8455" width="20.7109375" style="143" customWidth="1"/>
    <col min="8456" max="8456" width="17.7109375" style="143" customWidth="1"/>
    <col min="8457" max="8457" width="19.28515625" style="143" customWidth="1"/>
    <col min="8458" max="8458" width="14.42578125" style="143" customWidth="1"/>
    <col min="8459" max="8704" width="9.140625" style="143"/>
    <col min="8705" max="8705" width="12.42578125" style="143" customWidth="1"/>
    <col min="8706" max="8707" width="15.28515625" style="143" customWidth="1"/>
    <col min="8708" max="8708" width="34.28515625" style="143" customWidth="1"/>
    <col min="8709" max="8709" width="8.5703125" style="143" customWidth="1"/>
    <col min="8710" max="8710" width="15.28515625" style="143" customWidth="1"/>
    <col min="8711" max="8711" width="20.7109375" style="143" customWidth="1"/>
    <col min="8712" max="8712" width="17.7109375" style="143" customWidth="1"/>
    <col min="8713" max="8713" width="19.28515625" style="143" customWidth="1"/>
    <col min="8714" max="8714" width="14.42578125" style="143" customWidth="1"/>
    <col min="8715" max="8960" width="9.140625" style="143"/>
    <col min="8961" max="8961" width="12.42578125" style="143" customWidth="1"/>
    <col min="8962" max="8963" width="15.28515625" style="143" customWidth="1"/>
    <col min="8964" max="8964" width="34.28515625" style="143" customWidth="1"/>
    <col min="8965" max="8965" width="8.5703125" style="143" customWidth="1"/>
    <col min="8966" max="8966" width="15.28515625" style="143" customWidth="1"/>
    <col min="8967" max="8967" width="20.7109375" style="143" customWidth="1"/>
    <col min="8968" max="8968" width="17.7109375" style="143" customWidth="1"/>
    <col min="8969" max="8969" width="19.28515625" style="143" customWidth="1"/>
    <col min="8970" max="8970" width="14.42578125" style="143" customWidth="1"/>
    <col min="8971" max="9216" width="9.140625" style="143"/>
    <col min="9217" max="9217" width="12.42578125" style="143" customWidth="1"/>
    <col min="9218" max="9219" width="15.28515625" style="143" customWidth="1"/>
    <col min="9220" max="9220" width="34.28515625" style="143" customWidth="1"/>
    <col min="9221" max="9221" width="8.5703125" style="143" customWidth="1"/>
    <col min="9222" max="9222" width="15.28515625" style="143" customWidth="1"/>
    <col min="9223" max="9223" width="20.7109375" style="143" customWidth="1"/>
    <col min="9224" max="9224" width="17.7109375" style="143" customWidth="1"/>
    <col min="9225" max="9225" width="19.28515625" style="143" customWidth="1"/>
    <col min="9226" max="9226" width="14.42578125" style="143" customWidth="1"/>
    <col min="9227" max="9472" width="9.140625" style="143"/>
    <col min="9473" max="9473" width="12.42578125" style="143" customWidth="1"/>
    <col min="9474" max="9475" width="15.28515625" style="143" customWidth="1"/>
    <col min="9476" max="9476" width="34.28515625" style="143" customWidth="1"/>
    <col min="9477" max="9477" width="8.5703125" style="143" customWidth="1"/>
    <col min="9478" max="9478" width="15.28515625" style="143" customWidth="1"/>
    <col min="9479" max="9479" width="20.7109375" style="143" customWidth="1"/>
    <col min="9480" max="9480" width="17.7109375" style="143" customWidth="1"/>
    <col min="9481" max="9481" width="19.28515625" style="143" customWidth="1"/>
    <col min="9482" max="9482" width="14.42578125" style="143" customWidth="1"/>
    <col min="9483" max="9728" width="9.140625" style="143"/>
    <col min="9729" max="9729" width="12.42578125" style="143" customWidth="1"/>
    <col min="9730" max="9731" width="15.28515625" style="143" customWidth="1"/>
    <col min="9732" max="9732" width="34.28515625" style="143" customWidth="1"/>
    <col min="9733" max="9733" width="8.5703125" style="143" customWidth="1"/>
    <col min="9734" max="9734" width="15.28515625" style="143" customWidth="1"/>
    <col min="9735" max="9735" width="20.7109375" style="143" customWidth="1"/>
    <col min="9736" max="9736" width="17.7109375" style="143" customWidth="1"/>
    <col min="9737" max="9737" width="19.28515625" style="143" customWidth="1"/>
    <col min="9738" max="9738" width="14.42578125" style="143" customWidth="1"/>
    <col min="9739" max="9984" width="9.140625" style="143"/>
    <col min="9985" max="9985" width="12.42578125" style="143" customWidth="1"/>
    <col min="9986" max="9987" width="15.28515625" style="143" customWidth="1"/>
    <col min="9988" max="9988" width="34.28515625" style="143" customWidth="1"/>
    <col min="9989" max="9989" width="8.5703125" style="143" customWidth="1"/>
    <col min="9990" max="9990" width="15.28515625" style="143" customWidth="1"/>
    <col min="9991" max="9991" width="20.7109375" style="143" customWidth="1"/>
    <col min="9992" max="9992" width="17.7109375" style="143" customWidth="1"/>
    <col min="9993" max="9993" width="19.28515625" style="143" customWidth="1"/>
    <col min="9994" max="9994" width="14.42578125" style="143" customWidth="1"/>
    <col min="9995" max="10240" width="9.140625" style="143"/>
    <col min="10241" max="10241" width="12.42578125" style="143" customWidth="1"/>
    <col min="10242" max="10243" width="15.28515625" style="143" customWidth="1"/>
    <col min="10244" max="10244" width="34.28515625" style="143" customWidth="1"/>
    <col min="10245" max="10245" width="8.5703125" style="143" customWidth="1"/>
    <col min="10246" max="10246" width="15.28515625" style="143" customWidth="1"/>
    <col min="10247" max="10247" width="20.7109375" style="143" customWidth="1"/>
    <col min="10248" max="10248" width="17.7109375" style="143" customWidth="1"/>
    <col min="10249" max="10249" width="19.28515625" style="143" customWidth="1"/>
    <col min="10250" max="10250" width="14.42578125" style="143" customWidth="1"/>
    <col min="10251" max="10496" width="9.140625" style="143"/>
    <col min="10497" max="10497" width="12.42578125" style="143" customWidth="1"/>
    <col min="10498" max="10499" width="15.28515625" style="143" customWidth="1"/>
    <col min="10500" max="10500" width="34.28515625" style="143" customWidth="1"/>
    <col min="10501" max="10501" width="8.5703125" style="143" customWidth="1"/>
    <col min="10502" max="10502" width="15.28515625" style="143" customWidth="1"/>
    <col min="10503" max="10503" width="20.7109375" style="143" customWidth="1"/>
    <col min="10504" max="10504" width="17.7109375" style="143" customWidth="1"/>
    <col min="10505" max="10505" width="19.28515625" style="143" customWidth="1"/>
    <col min="10506" max="10506" width="14.42578125" style="143" customWidth="1"/>
    <col min="10507" max="10752" width="9.140625" style="143"/>
    <col min="10753" max="10753" width="12.42578125" style="143" customWidth="1"/>
    <col min="10754" max="10755" width="15.28515625" style="143" customWidth="1"/>
    <col min="10756" max="10756" width="34.28515625" style="143" customWidth="1"/>
    <col min="10757" max="10757" width="8.5703125" style="143" customWidth="1"/>
    <col min="10758" max="10758" width="15.28515625" style="143" customWidth="1"/>
    <col min="10759" max="10759" width="20.7109375" style="143" customWidth="1"/>
    <col min="10760" max="10760" width="17.7109375" style="143" customWidth="1"/>
    <col min="10761" max="10761" width="19.28515625" style="143" customWidth="1"/>
    <col min="10762" max="10762" width="14.42578125" style="143" customWidth="1"/>
    <col min="10763" max="11008" width="9.140625" style="143"/>
    <col min="11009" max="11009" width="12.42578125" style="143" customWidth="1"/>
    <col min="11010" max="11011" width="15.28515625" style="143" customWidth="1"/>
    <col min="11012" max="11012" width="34.28515625" style="143" customWidth="1"/>
    <col min="11013" max="11013" width="8.5703125" style="143" customWidth="1"/>
    <col min="11014" max="11014" width="15.28515625" style="143" customWidth="1"/>
    <col min="11015" max="11015" width="20.7109375" style="143" customWidth="1"/>
    <col min="11016" max="11016" width="17.7109375" style="143" customWidth="1"/>
    <col min="11017" max="11017" width="19.28515625" style="143" customWidth="1"/>
    <col min="11018" max="11018" width="14.42578125" style="143" customWidth="1"/>
    <col min="11019" max="11264" width="9.140625" style="143"/>
    <col min="11265" max="11265" width="12.42578125" style="143" customWidth="1"/>
    <col min="11266" max="11267" width="15.28515625" style="143" customWidth="1"/>
    <col min="11268" max="11268" width="34.28515625" style="143" customWidth="1"/>
    <col min="11269" max="11269" width="8.5703125" style="143" customWidth="1"/>
    <col min="11270" max="11270" width="15.28515625" style="143" customWidth="1"/>
    <col min="11271" max="11271" width="20.7109375" style="143" customWidth="1"/>
    <col min="11272" max="11272" width="17.7109375" style="143" customWidth="1"/>
    <col min="11273" max="11273" width="19.28515625" style="143" customWidth="1"/>
    <col min="11274" max="11274" width="14.42578125" style="143" customWidth="1"/>
    <col min="11275" max="11520" width="9.140625" style="143"/>
    <col min="11521" max="11521" width="12.42578125" style="143" customWidth="1"/>
    <col min="11522" max="11523" width="15.28515625" style="143" customWidth="1"/>
    <col min="11524" max="11524" width="34.28515625" style="143" customWidth="1"/>
    <col min="11525" max="11525" width="8.5703125" style="143" customWidth="1"/>
    <col min="11526" max="11526" width="15.28515625" style="143" customWidth="1"/>
    <col min="11527" max="11527" width="20.7109375" style="143" customWidth="1"/>
    <col min="11528" max="11528" width="17.7109375" style="143" customWidth="1"/>
    <col min="11529" max="11529" width="19.28515625" style="143" customWidth="1"/>
    <col min="11530" max="11530" width="14.42578125" style="143" customWidth="1"/>
    <col min="11531" max="11776" width="9.140625" style="143"/>
    <col min="11777" max="11777" width="12.42578125" style="143" customWidth="1"/>
    <col min="11778" max="11779" width="15.28515625" style="143" customWidth="1"/>
    <col min="11780" max="11780" width="34.28515625" style="143" customWidth="1"/>
    <col min="11781" max="11781" width="8.5703125" style="143" customWidth="1"/>
    <col min="11782" max="11782" width="15.28515625" style="143" customWidth="1"/>
    <col min="11783" max="11783" width="20.7109375" style="143" customWidth="1"/>
    <col min="11784" max="11784" width="17.7109375" style="143" customWidth="1"/>
    <col min="11785" max="11785" width="19.28515625" style="143" customWidth="1"/>
    <col min="11786" max="11786" width="14.42578125" style="143" customWidth="1"/>
    <col min="11787" max="12032" width="9.140625" style="143"/>
    <col min="12033" max="12033" width="12.42578125" style="143" customWidth="1"/>
    <col min="12034" max="12035" width="15.28515625" style="143" customWidth="1"/>
    <col min="12036" max="12036" width="34.28515625" style="143" customWidth="1"/>
    <col min="12037" max="12037" width="8.5703125" style="143" customWidth="1"/>
    <col min="12038" max="12038" width="15.28515625" style="143" customWidth="1"/>
    <col min="12039" max="12039" width="20.7109375" style="143" customWidth="1"/>
    <col min="12040" max="12040" width="17.7109375" style="143" customWidth="1"/>
    <col min="12041" max="12041" width="19.28515625" style="143" customWidth="1"/>
    <col min="12042" max="12042" width="14.42578125" style="143" customWidth="1"/>
    <col min="12043" max="12288" width="9.140625" style="143"/>
    <col min="12289" max="12289" width="12.42578125" style="143" customWidth="1"/>
    <col min="12290" max="12291" width="15.28515625" style="143" customWidth="1"/>
    <col min="12292" max="12292" width="34.28515625" style="143" customWidth="1"/>
    <col min="12293" max="12293" width="8.5703125" style="143" customWidth="1"/>
    <col min="12294" max="12294" width="15.28515625" style="143" customWidth="1"/>
    <col min="12295" max="12295" width="20.7109375" style="143" customWidth="1"/>
    <col min="12296" max="12296" width="17.7109375" style="143" customWidth="1"/>
    <col min="12297" max="12297" width="19.28515625" style="143" customWidth="1"/>
    <col min="12298" max="12298" width="14.42578125" style="143" customWidth="1"/>
    <col min="12299" max="12544" width="9.140625" style="143"/>
    <col min="12545" max="12545" width="12.42578125" style="143" customWidth="1"/>
    <col min="12546" max="12547" width="15.28515625" style="143" customWidth="1"/>
    <col min="12548" max="12548" width="34.28515625" style="143" customWidth="1"/>
    <col min="12549" max="12549" width="8.5703125" style="143" customWidth="1"/>
    <col min="12550" max="12550" width="15.28515625" style="143" customWidth="1"/>
    <col min="12551" max="12551" width="20.7109375" style="143" customWidth="1"/>
    <col min="12552" max="12552" width="17.7109375" style="143" customWidth="1"/>
    <col min="12553" max="12553" width="19.28515625" style="143" customWidth="1"/>
    <col min="12554" max="12554" width="14.42578125" style="143" customWidth="1"/>
    <col min="12555" max="12800" width="9.140625" style="143"/>
    <col min="12801" max="12801" width="12.42578125" style="143" customWidth="1"/>
    <col min="12802" max="12803" width="15.28515625" style="143" customWidth="1"/>
    <col min="12804" max="12804" width="34.28515625" style="143" customWidth="1"/>
    <col min="12805" max="12805" width="8.5703125" style="143" customWidth="1"/>
    <col min="12806" max="12806" width="15.28515625" style="143" customWidth="1"/>
    <col min="12807" max="12807" width="20.7109375" style="143" customWidth="1"/>
    <col min="12808" max="12808" width="17.7109375" style="143" customWidth="1"/>
    <col min="12809" max="12809" width="19.28515625" style="143" customWidth="1"/>
    <col min="12810" max="12810" width="14.42578125" style="143" customWidth="1"/>
    <col min="12811" max="13056" width="9.140625" style="143"/>
    <col min="13057" max="13057" width="12.42578125" style="143" customWidth="1"/>
    <col min="13058" max="13059" width="15.28515625" style="143" customWidth="1"/>
    <col min="13060" max="13060" width="34.28515625" style="143" customWidth="1"/>
    <col min="13061" max="13061" width="8.5703125" style="143" customWidth="1"/>
    <col min="13062" max="13062" width="15.28515625" style="143" customWidth="1"/>
    <col min="13063" max="13063" width="20.7109375" style="143" customWidth="1"/>
    <col min="13064" max="13064" width="17.7109375" style="143" customWidth="1"/>
    <col min="13065" max="13065" width="19.28515625" style="143" customWidth="1"/>
    <col min="13066" max="13066" width="14.42578125" style="143" customWidth="1"/>
    <col min="13067" max="13312" width="9.140625" style="143"/>
    <col min="13313" max="13313" width="12.42578125" style="143" customWidth="1"/>
    <col min="13314" max="13315" width="15.28515625" style="143" customWidth="1"/>
    <col min="13316" max="13316" width="34.28515625" style="143" customWidth="1"/>
    <col min="13317" max="13317" width="8.5703125" style="143" customWidth="1"/>
    <col min="13318" max="13318" width="15.28515625" style="143" customWidth="1"/>
    <col min="13319" max="13319" width="20.7109375" style="143" customWidth="1"/>
    <col min="13320" max="13320" width="17.7109375" style="143" customWidth="1"/>
    <col min="13321" max="13321" width="19.28515625" style="143" customWidth="1"/>
    <col min="13322" max="13322" width="14.42578125" style="143" customWidth="1"/>
    <col min="13323" max="13568" width="9.140625" style="143"/>
    <col min="13569" max="13569" width="12.42578125" style="143" customWidth="1"/>
    <col min="13570" max="13571" width="15.28515625" style="143" customWidth="1"/>
    <col min="13572" max="13572" width="34.28515625" style="143" customWidth="1"/>
    <col min="13573" max="13573" width="8.5703125" style="143" customWidth="1"/>
    <col min="13574" max="13574" width="15.28515625" style="143" customWidth="1"/>
    <col min="13575" max="13575" width="20.7109375" style="143" customWidth="1"/>
    <col min="13576" max="13576" width="17.7109375" style="143" customWidth="1"/>
    <col min="13577" max="13577" width="19.28515625" style="143" customWidth="1"/>
    <col min="13578" max="13578" width="14.42578125" style="143" customWidth="1"/>
    <col min="13579" max="13824" width="9.140625" style="143"/>
    <col min="13825" max="13825" width="12.42578125" style="143" customWidth="1"/>
    <col min="13826" max="13827" width="15.28515625" style="143" customWidth="1"/>
    <col min="13828" max="13828" width="34.28515625" style="143" customWidth="1"/>
    <col min="13829" max="13829" width="8.5703125" style="143" customWidth="1"/>
    <col min="13830" max="13830" width="15.28515625" style="143" customWidth="1"/>
    <col min="13831" max="13831" width="20.7109375" style="143" customWidth="1"/>
    <col min="13832" max="13832" width="17.7109375" style="143" customWidth="1"/>
    <col min="13833" max="13833" width="19.28515625" style="143" customWidth="1"/>
    <col min="13834" max="13834" width="14.42578125" style="143" customWidth="1"/>
    <col min="13835" max="14080" width="9.140625" style="143"/>
    <col min="14081" max="14081" width="12.42578125" style="143" customWidth="1"/>
    <col min="14082" max="14083" width="15.28515625" style="143" customWidth="1"/>
    <col min="14084" max="14084" width="34.28515625" style="143" customWidth="1"/>
    <col min="14085" max="14085" width="8.5703125" style="143" customWidth="1"/>
    <col min="14086" max="14086" width="15.28515625" style="143" customWidth="1"/>
    <col min="14087" max="14087" width="20.7109375" style="143" customWidth="1"/>
    <col min="14088" max="14088" width="17.7109375" style="143" customWidth="1"/>
    <col min="14089" max="14089" width="19.28515625" style="143" customWidth="1"/>
    <col min="14090" max="14090" width="14.42578125" style="143" customWidth="1"/>
    <col min="14091" max="14336" width="9.140625" style="143"/>
    <col min="14337" max="14337" width="12.42578125" style="143" customWidth="1"/>
    <col min="14338" max="14339" width="15.28515625" style="143" customWidth="1"/>
    <col min="14340" max="14340" width="34.28515625" style="143" customWidth="1"/>
    <col min="14341" max="14341" width="8.5703125" style="143" customWidth="1"/>
    <col min="14342" max="14342" width="15.28515625" style="143" customWidth="1"/>
    <col min="14343" max="14343" width="20.7109375" style="143" customWidth="1"/>
    <col min="14344" max="14344" width="17.7109375" style="143" customWidth="1"/>
    <col min="14345" max="14345" width="19.28515625" style="143" customWidth="1"/>
    <col min="14346" max="14346" width="14.42578125" style="143" customWidth="1"/>
    <col min="14347" max="14592" width="9.140625" style="143"/>
    <col min="14593" max="14593" width="12.42578125" style="143" customWidth="1"/>
    <col min="14594" max="14595" width="15.28515625" style="143" customWidth="1"/>
    <col min="14596" max="14596" width="34.28515625" style="143" customWidth="1"/>
    <col min="14597" max="14597" width="8.5703125" style="143" customWidth="1"/>
    <col min="14598" max="14598" width="15.28515625" style="143" customWidth="1"/>
    <col min="14599" max="14599" width="20.7109375" style="143" customWidth="1"/>
    <col min="14600" max="14600" width="17.7109375" style="143" customWidth="1"/>
    <col min="14601" max="14601" width="19.28515625" style="143" customWidth="1"/>
    <col min="14602" max="14602" width="14.42578125" style="143" customWidth="1"/>
    <col min="14603" max="14848" width="9.140625" style="143"/>
    <col min="14849" max="14849" width="12.42578125" style="143" customWidth="1"/>
    <col min="14850" max="14851" width="15.28515625" style="143" customWidth="1"/>
    <col min="14852" max="14852" width="34.28515625" style="143" customWidth="1"/>
    <col min="14853" max="14853" width="8.5703125" style="143" customWidth="1"/>
    <col min="14854" max="14854" width="15.28515625" style="143" customWidth="1"/>
    <col min="14855" max="14855" width="20.7109375" style="143" customWidth="1"/>
    <col min="14856" max="14856" width="17.7109375" style="143" customWidth="1"/>
    <col min="14857" max="14857" width="19.28515625" style="143" customWidth="1"/>
    <col min="14858" max="14858" width="14.42578125" style="143" customWidth="1"/>
    <col min="14859" max="15104" width="9.140625" style="143"/>
    <col min="15105" max="15105" width="12.42578125" style="143" customWidth="1"/>
    <col min="15106" max="15107" width="15.28515625" style="143" customWidth="1"/>
    <col min="15108" max="15108" width="34.28515625" style="143" customWidth="1"/>
    <col min="15109" max="15109" width="8.5703125" style="143" customWidth="1"/>
    <col min="15110" max="15110" width="15.28515625" style="143" customWidth="1"/>
    <col min="15111" max="15111" width="20.7109375" style="143" customWidth="1"/>
    <col min="15112" max="15112" width="17.7109375" style="143" customWidth="1"/>
    <col min="15113" max="15113" width="19.28515625" style="143" customWidth="1"/>
    <col min="15114" max="15114" width="14.42578125" style="143" customWidth="1"/>
    <col min="15115" max="15360" width="9.140625" style="143"/>
    <col min="15361" max="15361" width="12.42578125" style="143" customWidth="1"/>
    <col min="15362" max="15363" width="15.28515625" style="143" customWidth="1"/>
    <col min="15364" max="15364" width="34.28515625" style="143" customWidth="1"/>
    <col min="15365" max="15365" width="8.5703125" style="143" customWidth="1"/>
    <col min="15366" max="15366" width="15.28515625" style="143" customWidth="1"/>
    <col min="15367" max="15367" width="20.7109375" style="143" customWidth="1"/>
    <col min="15368" max="15368" width="17.7109375" style="143" customWidth="1"/>
    <col min="15369" max="15369" width="19.28515625" style="143" customWidth="1"/>
    <col min="15370" max="15370" width="14.42578125" style="143" customWidth="1"/>
    <col min="15371" max="15616" width="9.140625" style="143"/>
    <col min="15617" max="15617" width="12.42578125" style="143" customWidth="1"/>
    <col min="15618" max="15619" width="15.28515625" style="143" customWidth="1"/>
    <col min="15620" max="15620" width="34.28515625" style="143" customWidth="1"/>
    <col min="15621" max="15621" width="8.5703125" style="143" customWidth="1"/>
    <col min="15622" max="15622" width="15.28515625" style="143" customWidth="1"/>
    <col min="15623" max="15623" width="20.7109375" style="143" customWidth="1"/>
    <col min="15624" max="15624" width="17.7109375" style="143" customWidth="1"/>
    <col min="15625" max="15625" width="19.28515625" style="143" customWidth="1"/>
    <col min="15626" max="15626" width="14.42578125" style="143" customWidth="1"/>
    <col min="15627" max="15872" width="9.140625" style="143"/>
    <col min="15873" max="15873" width="12.42578125" style="143" customWidth="1"/>
    <col min="15874" max="15875" width="15.28515625" style="143" customWidth="1"/>
    <col min="15876" max="15876" width="34.28515625" style="143" customWidth="1"/>
    <col min="15877" max="15877" width="8.5703125" style="143" customWidth="1"/>
    <col min="15878" max="15878" width="15.28515625" style="143" customWidth="1"/>
    <col min="15879" max="15879" width="20.7109375" style="143" customWidth="1"/>
    <col min="15880" max="15880" width="17.7109375" style="143" customWidth="1"/>
    <col min="15881" max="15881" width="19.28515625" style="143" customWidth="1"/>
    <col min="15882" max="15882" width="14.42578125" style="143" customWidth="1"/>
    <col min="15883" max="16128" width="9.140625" style="143"/>
    <col min="16129" max="16129" width="12.42578125" style="143" customWidth="1"/>
    <col min="16130" max="16131" width="15.28515625" style="143" customWidth="1"/>
    <col min="16132" max="16132" width="34.28515625" style="143" customWidth="1"/>
    <col min="16133" max="16133" width="8.5703125" style="143" customWidth="1"/>
    <col min="16134" max="16134" width="15.28515625" style="143" customWidth="1"/>
    <col min="16135" max="16135" width="20.7109375" style="143" customWidth="1"/>
    <col min="16136" max="16136" width="17.7109375" style="143" customWidth="1"/>
    <col min="16137" max="16137" width="19.28515625" style="143" customWidth="1"/>
    <col min="16138" max="16138" width="14.42578125" style="143" customWidth="1"/>
    <col min="16139" max="16384" width="9.140625" style="143"/>
  </cols>
  <sheetData>
    <row r="1" spans="1:14" s="1" customFormat="1" ht="15" customHeight="1" x14ac:dyDescent="0.2">
      <c r="A1" s="296" t="s">
        <v>127</v>
      </c>
      <c r="B1" s="297"/>
      <c r="C1" s="297"/>
      <c r="D1" s="297"/>
      <c r="E1" s="297"/>
      <c r="F1" s="297"/>
      <c r="G1" s="297"/>
      <c r="H1" s="297"/>
      <c r="I1" s="297"/>
    </row>
    <row r="2" spans="1:14" s="1" customFormat="1" ht="15" customHeight="1" x14ac:dyDescent="0.2">
      <c r="A2" s="296" t="s">
        <v>168</v>
      </c>
      <c r="B2" s="297"/>
      <c r="C2" s="297"/>
      <c r="D2" s="297"/>
      <c r="E2" s="297"/>
      <c r="F2" s="297"/>
      <c r="G2" s="297"/>
      <c r="H2" s="297"/>
      <c r="I2" s="297"/>
    </row>
    <row r="3" spans="1:14" s="1" customFormat="1" ht="15" customHeight="1" x14ac:dyDescent="0.2">
      <c r="A3" s="298" t="s">
        <v>15</v>
      </c>
      <c r="B3" s="299"/>
      <c r="C3" s="299"/>
      <c r="D3" s="299"/>
      <c r="E3" s="299"/>
      <c r="F3" s="299"/>
      <c r="G3" s="299"/>
      <c r="H3" s="299"/>
      <c r="I3" s="299"/>
    </row>
    <row r="4" spans="1:14" ht="33.75" customHeight="1" x14ac:dyDescent="0.2">
      <c r="A4" s="300" t="s">
        <v>173</v>
      </c>
      <c r="B4" s="300"/>
      <c r="C4" s="300"/>
      <c r="D4" s="300"/>
      <c r="E4" s="300"/>
      <c r="F4" s="300"/>
      <c r="G4" s="300"/>
      <c r="H4" s="300"/>
      <c r="I4" s="300"/>
    </row>
    <row r="5" spans="1:14" x14ac:dyDescent="0.2">
      <c r="A5" s="301"/>
      <c r="B5" s="301"/>
      <c r="C5" s="301"/>
      <c r="D5" s="301"/>
      <c r="E5" s="301"/>
      <c r="F5" s="301"/>
      <c r="G5" s="301"/>
      <c r="H5" s="301"/>
      <c r="I5" s="301"/>
    </row>
    <row r="6" spans="1:14" ht="27" x14ac:dyDescent="0.2">
      <c r="A6" s="144" t="s">
        <v>99</v>
      </c>
      <c r="B6" s="302" t="s">
        <v>100</v>
      </c>
      <c r="C6" s="303"/>
      <c r="D6" s="304"/>
      <c r="E6" s="144" t="s">
        <v>101</v>
      </c>
      <c r="F6" s="144" t="s">
        <v>102</v>
      </c>
      <c r="G6" s="144" t="s">
        <v>103</v>
      </c>
      <c r="H6" s="144" t="s">
        <v>104</v>
      </c>
      <c r="I6" s="144" t="s">
        <v>105</v>
      </c>
    </row>
    <row r="7" spans="1:14" x14ac:dyDescent="0.2">
      <c r="A7" s="144">
        <v>1</v>
      </c>
      <c r="B7" s="144">
        <v>2</v>
      </c>
      <c r="C7" s="144">
        <v>3</v>
      </c>
      <c r="D7" s="144">
        <v>4</v>
      </c>
      <c r="E7" s="144">
        <v>5</v>
      </c>
      <c r="F7" s="144">
        <v>6</v>
      </c>
      <c r="G7" s="144">
        <v>7</v>
      </c>
      <c r="H7" s="144">
        <v>8</v>
      </c>
      <c r="I7" s="144">
        <v>9</v>
      </c>
    </row>
    <row r="8" spans="1:14" ht="17.25" x14ac:dyDescent="0.2">
      <c r="A8" s="305" t="s">
        <v>25</v>
      </c>
      <c r="B8" s="306"/>
      <c r="C8" s="306"/>
      <c r="D8" s="306"/>
      <c r="E8" s="306"/>
      <c r="F8" s="306"/>
      <c r="G8" s="306"/>
      <c r="H8" s="306"/>
      <c r="I8" s="307"/>
    </row>
    <row r="9" spans="1:14" ht="28.5" x14ac:dyDescent="0.2">
      <c r="A9" s="145" t="s">
        <v>106</v>
      </c>
      <c r="B9" s="145" t="s">
        <v>107</v>
      </c>
      <c r="C9" s="145" t="s">
        <v>108</v>
      </c>
      <c r="D9" s="295" t="s">
        <v>109</v>
      </c>
      <c r="E9" s="295"/>
      <c r="F9" s="295"/>
      <c r="G9" s="295"/>
      <c r="H9" s="295"/>
      <c r="I9" s="141">
        <f>I10</f>
        <v>-400000</v>
      </c>
    </row>
    <row r="10" spans="1:14" x14ac:dyDescent="0.2">
      <c r="A10" s="144" t="s">
        <v>174</v>
      </c>
      <c r="B10" s="292" t="s">
        <v>110</v>
      </c>
      <c r="C10" s="292"/>
      <c r="D10" s="292"/>
      <c r="E10" s="292"/>
      <c r="F10" s="292"/>
      <c r="G10" s="292"/>
      <c r="H10" s="292"/>
      <c r="I10" s="142">
        <f>I11</f>
        <v>-400000</v>
      </c>
    </row>
    <row r="11" spans="1:14" s="148" customFormat="1" x14ac:dyDescent="0.2">
      <c r="A11" s="146" t="s">
        <v>111</v>
      </c>
      <c r="B11" s="293" t="s">
        <v>112</v>
      </c>
      <c r="C11" s="293"/>
      <c r="D11" s="293"/>
      <c r="E11" s="147" t="s">
        <v>111</v>
      </c>
      <c r="F11" s="147" t="s">
        <v>111</v>
      </c>
      <c r="G11" s="146" t="s">
        <v>111</v>
      </c>
      <c r="H11" s="146" t="s">
        <v>111</v>
      </c>
      <c r="I11" s="142">
        <f>I12</f>
        <v>-400000</v>
      </c>
    </row>
    <row r="12" spans="1:14" x14ac:dyDescent="0.2">
      <c r="A12" s="144" t="s">
        <v>113</v>
      </c>
      <c r="B12" s="294" t="s">
        <v>114</v>
      </c>
      <c r="C12" s="294"/>
      <c r="D12" s="294"/>
      <c r="E12" s="144" t="s">
        <v>115</v>
      </c>
      <c r="F12" s="144" t="s">
        <v>116</v>
      </c>
      <c r="G12" s="149"/>
      <c r="H12" s="142"/>
      <c r="I12" s="142">
        <v>-400000</v>
      </c>
    </row>
    <row r="13" spans="1:14" ht="28.5" x14ac:dyDescent="0.2">
      <c r="A13" s="145" t="s">
        <v>106</v>
      </c>
      <c r="B13" s="145" t="s">
        <v>107</v>
      </c>
      <c r="C13" s="145" t="s">
        <v>117</v>
      </c>
      <c r="D13" s="295" t="s">
        <v>278</v>
      </c>
      <c r="E13" s="295"/>
      <c r="F13" s="295"/>
      <c r="G13" s="295"/>
      <c r="H13" s="295"/>
      <c r="I13" s="141">
        <f>I14+I17+I20+I23</f>
        <v>59000</v>
      </c>
    </row>
    <row r="14" spans="1:14" ht="33.75" customHeight="1" x14ac:dyDescent="0.2">
      <c r="A14" s="144" t="s">
        <v>279</v>
      </c>
      <c r="B14" s="292" t="s">
        <v>202</v>
      </c>
      <c r="C14" s="292"/>
      <c r="D14" s="292"/>
      <c r="E14" s="292"/>
      <c r="F14" s="292"/>
      <c r="G14" s="292"/>
      <c r="H14" s="292"/>
      <c r="I14" s="142">
        <f>I15</f>
        <v>10000</v>
      </c>
      <c r="M14" s="150"/>
      <c r="N14" s="150"/>
    </row>
    <row r="15" spans="1:14" x14ac:dyDescent="0.2">
      <c r="A15" s="146" t="s">
        <v>111</v>
      </c>
      <c r="B15" s="293" t="s">
        <v>112</v>
      </c>
      <c r="C15" s="293"/>
      <c r="D15" s="293"/>
      <c r="E15" s="147" t="s">
        <v>111</v>
      </c>
      <c r="F15" s="147" t="s">
        <v>111</v>
      </c>
      <c r="G15" s="146" t="s">
        <v>111</v>
      </c>
      <c r="H15" s="146" t="s">
        <v>111</v>
      </c>
      <c r="I15" s="142">
        <f>I16</f>
        <v>10000</v>
      </c>
    </row>
    <row r="16" spans="1:14" x14ac:dyDescent="0.2">
      <c r="A16" s="144" t="s">
        <v>281</v>
      </c>
      <c r="B16" s="294" t="s">
        <v>280</v>
      </c>
      <c r="C16" s="294"/>
      <c r="D16" s="294"/>
      <c r="E16" s="144" t="s">
        <v>115</v>
      </c>
      <c r="F16" s="144" t="s">
        <v>116</v>
      </c>
      <c r="G16" s="149"/>
      <c r="H16" s="142"/>
      <c r="I16" s="142">
        <v>10000</v>
      </c>
    </row>
    <row r="17" spans="1:9" x14ac:dyDescent="0.2">
      <c r="A17" s="144" t="s">
        <v>282</v>
      </c>
      <c r="B17" s="292" t="s">
        <v>223</v>
      </c>
      <c r="C17" s="292"/>
      <c r="D17" s="292"/>
      <c r="E17" s="292"/>
      <c r="F17" s="292"/>
      <c r="G17" s="292"/>
      <c r="H17" s="292"/>
      <c r="I17" s="142">
        <f>I18</f>
        <v>45000</v>
      </c>
    </row>
    <row r="18" spans="1:9" x14ac:dyDescent="0.2">
      <c r="A18" s="146" t="s">
        <v>111</v>
      </c>
      <c r="B18" s="293" t="s">
        <v>112</v>
      </c>
      <c r="C18" s="293"/>
      <c r="D18" s="293"/>
      <c r="E18" s="147" t="s">
        <v>111</v>
      </c>
      <c r="F18" s="147" t="s">
        <v>111</v>
      </c>
      <c r="G18" s="146" t="s">
        <v>111</v>
      </c>
      <c r="H18" s="146" t="s">
        <v>111</v>
      </c>
      <c r="I18" s="142">
        <f>I19</f>
        <v>45000</v>
      </c>
    </row>
    <row r="19" spans="1:9" ht="13.5" customHeight="1" x14ac:dyDescent="0.2">
      <c r="A19" s="144" t="s">
        <v>283</v>
      </c>
      <c r="B19" s="294" t="s">
        <v>284</v>
      </c>
      <c r="C19" s="294"/>
      <c r="D19" s="294"/>
      <c r="E19" s="144" t="s">
        <v>115</v>
      </c>
      <c r="F19" s="144" t="s">
        <v>116</v>
      </c>
      <c r="G19" s="149"/>
      <c r="H19" s="142"/>
      <c r="I19" s="142">
        <v>45000</v>
      </c>
    </row>
    <row r="20" spans="1:9" ht="27.75" customHeight="1" x14ac:dyDescent="0.2">
      <c r="A20" s="144" t="s">
        <v>286</v>
      </c>
      <c r="B20" s="292" t="s">
        <v>285</v>
      </c>
      <c r="C20" s="292"/>
      <c r="D20" s="292"/>
      <c r="E20" s="292"/>
      <c r="F20" s="292"/>
      <c r="G20" s="292"/>
      <c r="H20" s="292"/>
      <c r="I20" s="142">
        <f>I21</f>
        <v>10000</v>
      </c>
    </row>
    <row r="21" spans="1:9" x14ac:dyDescent="0.2">
      <c r="A21" s="146" t="s">
        <v>111</v>
      </c>
      <c r="B21" s="293" t="s">
        <v>112</v>
      </c>
      <c r="C21" s="293"/>
      <c r="D21" s="293"/>
      <c r="E21" s="147" t="s">
        <v>111</v>
      </c>
      <c r="F21" s="147" t="s">
        <v>111</v>
      </c>
      <c r="G21" s="146" t="s">
        <v>111</v>
      </c>
      <c r="H21" s="146" t="s">
        <v>111</v>
      </c>
      <c r="I21" s="142">
        <f>I22</f>
        <v>10000</v>
      </c>
    </row>
    <row r="22" spans="1:9" x14ac:dyDescent="0.2">
      <c r="A22" s="144" t="s">
        <v>283</v>
      </c>
      <c r="B22" s="294" t="s">
        <v>284</v>
      </c>
      <c r="C22" s="294"/>
      <c r="D22" s="294"/>
      <c r="E22" s="144" t="s">
        <v>115</v>
      </c>
      <c r="F22" s="144" t="s">
        <v>116</v>
      </c>
      <c r="G22" s="149"/>
      <c r="H22" s="142"/>
      <c r="I22" s="142">
        <v>10000</v>
      </c>
    </row>
    <row r="23" spans="1:9" x14ac:dyDescent="0.2">
      <c r="A23" s="144" t="s">
        <v>287</v>
      </c>
      <c r="B23" s="292" t="s">
        <v>288</v>
      </c>
      <c r="C23" s="292"/>
      <c r="D23" s="292"/>
      <c r="E23" s="292"/>
      <c r="F23" s="292"/>
      <c r="G23" s="292"/>
      <c r="H23" s="292"/>
      <c r="I23" s="142">
        <f>I24</f>
        <v>-6000</v>
      </c>
    </row>
    <row r="24" spans="1:9" x14ac:dyDescent="0.2">
      <c r="A24" s="146" t="s">
        <v>111</v>
      </c>
      <c r="B24" s="293" t="s">
        <v>112</v>
      </c>
      <c r="C24" s="293"/>
      <c r="D24" s="293"/>
      <c r="E24" s="147" t="s">
        <v>111</v>
      </c>
      <c r="F24" s="147" t="s">
        <v>111</v>
      </c>
      <c r="G24" s="146" t="s">
        <v>111</v>
      </c>
      <c r="H24" s="146" t="s">
        <v>111</v>
      </c>
      <c r="I24" s="142">
        <f>I25</f>
        <v>-6000</v>
      </c>
    </row>
    <row r="25" spans="1:9" ht="13.5" customHeight="1" x14ac:dyDescent="0.2">
      <c r="A25" s="144" t="s">
        <v>281</v>
      </c>
      <c r="B25" s="294" t="s">
        <v>280</v>
      </c>
      <c r="C25" s="294"/>
      <c r="D25" s="294"/>
      <c r="E25" s="144" t="s">
        <v>115</v>
      </c>
      <c r="F25" s="144" t="s">
        <v>116</v>
      </c>
      <c r="G25" s="149"/>
      <c r="H25" s="142"/>
      <c r="I25" s="142">
        <v>-6000</v>
      </c>
    </row>
    <row r="26" spans="1:9" ht="24.75" customHeight="1" x14ac:dyDescent="0.2">
      <c r="A26" s="145" t="s">
        <v>106</v>
      </c>
      <c r="B26" s="145" t="s">
        <v>107</v>
      </c>
      <c r="C26" s="145" t="s">
        <v>120</v>
      </c>
      <c r="D26" s="295" t="s">
        <v>228</v>
      </c>
      <c r="E26" s="295"/>
      <c r="F26" s="295"/>
      <c r="G26" s="295"/>
      <c r="H26" s="295"/>
      <c r="I26" s="141">
        <f>I29</f>
        <v>-15000</v>
      </c>
    </row>
    <row r="27" spans="1:9" ht="13.5" customHeight="1" x14ac:dyDescent="0.2">
      <c r="A27" s="144" t="s">
        <v>294</v>
      </c>
      <c r="B27" s="292" t="s">
        <v>293</v>
      </c>
      <c r="C27" s="292"/>
      <c r="D27" s="292"/>
      <c r="E27" s="292"/>
      <c r="F27" s="292"/>
      <c r="G27" s="292"/>
      <c r="H27" s="292"/>
      <c r="I27" s="142">
        <f>I28</f>
        <v>-15000</v>
      </c>
    </row>
    <row r="28" spans="1:9" ht="13.5" customHeight="1" x14ac:dyDescent="0.2">
      <c r="A28" s="146" t="s">
        <v>111</v>
      </c>
      <c r="B28" s="293" t="s">
        <v>112</v>
      </c>
      <c r="C28" s="293"/>
      <c r="D28" s="293"/>
      <c r="E28" s="147" t="s">
        <v>111</v>
      </c>
      <c r="F28" s="147" t="s">
        <v>111</v>
      </c>
      <c r="G28" s="146" t="s">
        <v>111</v>
      </c>
      <c r="H28" s="146" t="s">
        <v>111</v>
      </c>
      <c r="I28" s="142">
        <f>I29</f>
        <v>-15000</v>
      </c>
    </row>
    <row r="29" spans="1:9" ht="13.5" customHeight="1" x14ac:dyDescent="0.2">
      <c r="A29" s="144" t="s">
        <v>295</v>
      </c>
      <c r="B29" s="294" t="s">
        <v>296</v>
      </c>
      <c r="C29" s="294"/>
      <c r="D29" s="294"/>
      <c r="E29" s="144" t="s">
        <v>115</v>
      </c>
      <c r="F29" s="144" t="s">
        <v>116</v>
      </c>
      <c r="G29" s="149"/>
      <c r="H29" s="142"/>
      <c r="I29" s="142">
        <v>-15000</v>
      </c>
    </row>
    <row r="30" spans="1:9" ht="22.5" customHeight="1" x14ac:dyDescent="0.2">
      <c r="A30" s="145" t="s">
        <v>106</v>
      </c>
      <c r="B30" s="145" t="s">
        <v>107</v>
      </c>
      <c r="C30" s="145" t="s">
        <v>289</v>
      </c>
      <c r="D30" s="295" t="s">
        <v>230</v>
      </c>
      <c r="E30" s="295"/>
      <c r="F30" s="295"/>
      <c r="G30" s="295"/>
      <c r="H30" s="295"/>
      <c r="I30" s="141">
        <f>I33</f>
        <v>-20000</v>
      </c>
    </row>
    <row r="31" spans="1:9" ht="13.5" customHeight="1" x14ac:dyDescent="0.2">
      <c r="A31" s="144" t="s">
        <v>290</v>
      </c>
      <c r="B31" s="292" t="s">
        <v>207</v>
      </c>
      <c r="C31" s="292"/>
      <c r="D31" s="292"/>
      <c r="E31" s="292"/>
      <c r="F31" s="292"/>
      <c r="G31" s="292"/>
      <c r="H31" s="292"/>
      <c r="I31" s="142">
        <f>I32</f>
        <v>-20000</v>
      </c>
    </row>
    <row r="32" spans="1:9" ht="13.5" customHeight="1" x14ac:dyDescent="0.2">
      <c r="A32" s="146" t="s">
        <v>111</v>
      </c>
      <c r="B32" s="293" t="s">
        <v>112</v>
      </c>
      <c r="C32" s="293"/>
      <c r="D32" s="293"/>
      <c r="E32" s="147" t="s">
        <v>111</v>
      </c>
      <c r="F32" s="147" t="s">
        <v>111</v>
      </c>
      <c r="G32" s="146" t="s">
        <v>111</v>
      </c>
      <c r="H32" s="146" t="s">
        <v>111</v>
      </c>
      <c r="I32" s="142">
        <f>I33</f>
        <v>-20000</v>
      </c>
    </row>
    <row r="33" spans="1:10" ht="13.5" customHeight="1" x14ac:dyDescent="0.2">
      <c r="A33" s="144" t="s">
        <v>291</v>
      </c>
      <c r="B33" s="294" t="s">
        <v>292</v>
      </c>
      <c r="C33" s="294"/>
      <c r="D33" s="294"/>
      <c r="E33" s="144" t="s">
        <v>115</v>
      </c>
      <c r="F33" s="144" t="s">
        <v>116</v>
      </c>
      <c r="G33" s="149"/>
      <c r="H33" s="142"/>
      <c r="I33" s="142">
        <v>-20000</v>
      </c>
    </row>
    <row r="34" spans="1:10" s="148" customFormat="1" ht="28.5" x14ac:dyDescent="0.2">
      <c r="A34" s="145" t="s">
        <v>106</v>
      </c>
      <c r="B34" s="145" t="s">
        <v>121</v>
      </c>
      <c r="C34" s="145" t="s">
        <v>108</v>
      </c>
      <c r="D34" s="295" t="s">
        <v>122</v>
      </c>
      <c r="E34" s="295"/>
      <c r="F34" s="295"/>
      <c r="G34" s="295"/>
      <c r="H34" s="295"/>
      <c r="I34" s="141">
        <f>I35+I38</f>
        <v>40000</v>
      </c>
      <c r="J34" s="151"/>
    </row>
    <row r="35" spans="1:10" s="148" customFormat="1" x14ac:dyDescent="0.2">
      <c r="A35" s="144" t="s">
        <v>175</v>
      </c>
      <c r="B35" s="292" t="s">
        <v>176</v>
      </c>
      <c r="C35" s="292"/>
      <c r="D35" s="292"/>
      <c r="E35" s="292"/>
      <c r="F35" s="292"/>
      <c r="G35" s="292"/>
      <c r="H35" s="292"/>
      <c r="I35" s="142">
        <f>I36</f>
        <v>120000</v>
      </c>
    </row>
    <row r="36" spans="1:10" s="148" customFormat="1" x14ac:dyDescent="0.2">
      <c r="A36" s="146" t="s">
        <v>111</v>
      </c>
      <c r="B36" s="293" t="s">
        <v>112</v>
      </c>
      <c r="C36" s="293"/>
      <c r="D36" s="293"/>
      <c r="E36" s="147" t="s">
        <v>111</v>
      </c>
      <c r="F36" s="147" t="s">
        <v>111</v>
      </c>
      <c r="G36" s="146" t="s">
        <v>111</v>
      </c>
      <c r="H36" s="146" t="s">
        <v>111</v>
      </c>
      <c r="I36" s="142">
        <v>120000</v>
      </c>
    </row>
    <row r="37" spans="1:10" x14ac:dyDescent="0.2">
      <c r="A37" s="144" t="s">
        <v>123</v>
      </c>
      <c r="B37" s="294" t="s">
        <v>124</v>
      </c>
      <c r="C37" s="294"/>
      <c r="D37" s="294"/>
      <c r="E37" s="144" t="s">
        <v>115</v>
      </c>
      <c r="F37" s="144" t="s">
        <v>116</v>
      </c>
      <c r="G37" s="149"/>
      <c r="H37" s="142"/>
      <c r="I37" s="142">
        <v>120000</v>
      </c>
    </row>
    <row r="38" spans="1:10" ht="16.5" customHeight="1" x14ac:dyDescent="0.2">
      <c r="A38" s="144" t="s">
        <v>297</v>
      </c>
      <c r="B38" s="292" t="s">
        <v>217</v>
      </c>
      <c r="C38" s="292"/>
      <c r="D38" s="292"/>
      <c r="E38" s="292"/>
      <c r="F38" s="292"/>
      <c r="G38" s="292"/>
      <c r="H38" s="292"/>
      <c r="I38" s="142">
        <v>-80000</v>
      </c>
    </row>
    <row r="39" spans="1:10" ht="18" customHeight="1" x14ac:dyDescent="0.2">
      <c r="A39" s="144"/>
      <c r="B39" s="293" t="s">
        <v>112</v>
      </c>
      <c r="C39" s="293"/>
      <c r="D39" s="293"/>
      <c r="E39" s="152"/>
      <c r="F39" s="152"/>
      <c r="G39" s="152"/>
      <c r="H39" s="152"/>
      <c r="I39" s="142">
        <v>-80000</v>
      </c>
    </row>
    <row r="40" spans="1:10" x14ac:dyDescent="0.2">
      <c r="A40" s="144" t="s">
        <v>123</v>
      </c>
      <c r="B40" s="294" t="s">
        <v>124</v>
      </c>
      <c r="C40" s="294"/>
      <c r="D40" s="294"/>
      <c r="E40" s="144" t="s">
        <v>115</v>
      </c>
      <c r="F40" s="144" t="s">
        <v>116</v>
      </c>
      <c r="G40" s="149"/>
      <c r="H40" s="142"/>
      <c r="I40" s="142">
        <v>-80000</v>
      </c>
    </row>
    <row r="41" spans="1:10" s="148" customFormat="1" ht="28.5" x14ac:dyDescent="0.2">
      <c r="A41" s="145" t="s">
        <v>106</v>
      </c>
      <c r="B41" s="145" t="s">
        <v>121</v>
      </c>
      <c r="C41" s="145" t="s">
        <v>117</v>
      </c>
      <c r="D41" s="295" t="s">
        <v>125</v>
      </c>
      <c r="E41" s="295"/>
      <c r="F41" s="295"/>
      <c r="G41" s="295"/>
      <c r="H41" s="295"/>
      <c r="I41" s="141">
        <f>I42</f>
        <v>115000</v>
      </c>
    </row>
    <row r="42" spans="1:10" s="148" customFormat="1" x14ac:dyDescent="0.2">
      <c r="A42" s="144" t="s">
        <v>177</v>
      </c>
      <c r="B42" s="292" t="s">
        <v>132</v>
      </c>
      <c r="C42" s="292"/>
      <c r="D42" s="292"/>
      <c r="E42" s="292"/>
      <c r="F42" s="292"/>
      <c r="G42" s="292"/>
      <c r="H42" s="292"/>
      <c r="I42" s="142">
        <f>I43</f>
        <v>115000</v>
      </c>
    </row>
    <row r="43" spans="1:10" s="148" customFormat="1" x14ac:dyDescent="0.2">
      <c r="A43" s="146" t="s">
        <v>111</v>
      </c>
      <c r="B43" s="293" t="s">
        <v>112</v>
      </c>
      <c r="C43" s="293"/>
      <c r="D43" s="293"/>
      <c r="E43" s="147" t="s">
        <v>111</v>
      </c>
      <c r="F43" s="147" t="s">
        <v>111</v>
      </c>
      <c r="G43" s="146" t="s">
        <v>111</v>
      </c>
      <c r="H43" s="146" t="s">
        <v>111</v>
      </c>
      <c r="I43" s="142">
        <f>I44</f>
        <v>115000</v>
      </c>
    </row>
    <row r="44" spans="1:10" x14ac:dyDescent="0.2">
      <c r="A44" s="144" t="s">
        <v>123</v>
      </c>
      <c r="B44" s="294" t="s">
        <v>124</v>
      </c>
      <c r="C44" s="294"/>
      <c r="D44" s="294"/>
      <c r="E44" s="144" t="s">
        <v>115</v>
      </c>
      <c r="F44" s="144" t="s">
        <v>116</v>
      </c>
      <c r="G44" s="149"/>
      <c r="H44" s="142"/>
      <c r="I44" s="142">
        <v>115000</v>
      </c>
    </row>
    <row r="45" spans="1:10" s="148" customFormat="1" ht="28.5" x14ac:dyDescent="0.2">
      <c r="A45" s="145" t="s">
        <v>106</v>
      </c>
      <c r="B45" s="145" t="s">
        <v>121</v>
      </c>
      <c r="C45" s="145" t="s">
        <v>120</v>
      </c>
      <c r="D45" s="295" t="s">
        <v>126</v>
      </c>
      <c r="E45" s="295"/>
      <c r="F45" s="295"/>
      <c r="G45" s="295"/>
      <c r="H45" s="295"/>
      <c r="I45" s="141">
        <f>I49+I47</f>
        <v>200000</v>
      </c>
    </row>
    <row r="46" spans="1:10" s="148" customFormat="1" x14ac:dyDescent="0.2">
      <c r="A46" s="144" t="s">
        <v>298</v>
      </c>
      <c r="B46" s="292" t="s">
        <v>299</v>
      </c>
      <c r="C46" s="292"/>
      <c r="D46" s="292"/>
      <c r="E46" s="292"/>
      <c r="F46" s="292"/>
      <c r="G46" s="292"/>
      <c r="H46" s="292"/>
      <c r="I46" s="142">
        <f>I47</f>
        <v>105000</v>
      </c>
    </row>
    <row r="47" spans="1:10" s="148" customFormat="1" x14ac:dyDescent="0.2">
      <c r="A47" s="146" t="s">
        <v>111</v>
      </c>
      <c r="B47" s="293" t="s">
        <v>112</v>
      </c>
      <c r="C47" s="293"/>
      <c r="D47" s="293"/>
      <c r="E47" s="147" t="s">
        <v>111</v>
      </c>
      <c r="F47" s="147" t="s">
        <v>111</v>
      </c>
      <c r="G47" s="146" t="s">
        <v>111</v>
      </c>
      <c r="H47" s="146" t="s">
        <v>111</v>
      </c>
      <c r="I47" s="142">
        <f>I48</f>
        <v>105000</v>
      </c>
    </row>
    <row r="48" spans="1:10" s="148" customFormat="1" ht="13.5" customHeight="1" x14ac:dyDescent="0.2">
      <c r="A48" s="144" t="s">
        <v>300</v>
      </c>
      <c r="B48" s="294" t="s">
        <v>301</v>
      </c>
      <c r="C48" s="294"/>
      <c r="D48" s="294"/>
      <c r="E48" s="144" t="s">
        <v>115</v>
      </c>
      <c r="F48" s="144" t="s">
        <v>116</v>
      </c>
      <c r="G48" s="149"/>
      <c r="H48" s="142"/>
      <c r="I48" s="142">
        <v>105000</v>
      </c>
    </row>
    <row r="49" spans="1:9" s="148" customFormat="1" x14ac:dyDescent="0.2">
      <c r="A49" s="144" t="s">
        <v>155</v>
      </c>
      <c r="B49" s="292" t="s">
        <v>156</v>
      </c>
      <c r="C49" s="292"/>
      <c r="D49" s="292"/>
      <c r="E49" s="292"/>
      <c r="F49" s="292"/>
      <c r="G49" s="292"/>
      <c r="H49" s="292"/>
      <c r="I49" s="142">
        <f>I50</f>
        <v>95000</v>
      </c>
    </row>
    <row r="50" spans="1:9" s="148" customFormat="1" x14ac:dyDescent="0.2">
      <c r="A50" s="146" t="s">
        <v>111</v>
      </c>
      <c r="B50" s="293" t="s">
        <v>112</v>
      </c>
      <c r="C50" s="293"/>
      <c r="D50" s="293"/>
      <c r="E50" s="147" t="s">
        <v>111</v>
      </c>
      <c r="F50" s="147" t="s">
        <v>111</v>
      </c>
      <c r="G50" s="146" t="s">
        <v>111</v>
      </c>
      <c r="H50" s="146" t="s">
        <v>111</v>
      </c>
      <c r="I50" s="142">
        <f>I51</f>
        <v>95000</v>
      </c>
    </row>
    <row r="51" spans="1:9" x14ac:dyDescent="0.2">
      <c r="A51" s="144" t="s">
        <v>118</v>
      </c>
      <c r="B51" s="294" t="s">
        <v>119</v>
      </c>
      <c r="C51" s="294"/>
      <c r="D51" s="294"/>
      <c r="E51" s="144" t="s">
        <v>115</v>
      </c>
      <c r="F51" s="144" t="s">
        <v>116</v>
      </c>
      <c r="G51" s="149"/>
      <c r="H51" s="142"/>
      <c r="I51" s="142">
        <v>95000</v>
      </c>
    </row>
  </sheetData>
  <mergeCells count="50">
    <mergeCell ref="B32:D32"/>
    <mergeCell ref="B33:D33"/>
    <mergeCell ref="B42:H42"/>
    <mergeCell ref="B43:D43"/>
    <mergeCell ref="D34:H34"/>
    <mergeCell ref="B35:H35"/>
    <mergeCell ref="B36:D36"/>
    <mergeCell ref="B37:D37"/>
    <mergeCell ref="B16:D16"/>
    <mergeCell ref="B17:H17"/>
    <mergeCell ref="D30:H30"/>
    <mergeCell ref="B31:H31"/>
    <mergeCell ref="B18:D18"/>
    <mergeCell ref="B19:D19"/>
    <mergeCell ref="B20:H20"/>
    <mergeCell ref="B21:D21"/>
    <mergeCell ref="B22:D22"/>
    <mergeCell ref="D26:H26"/>
    <mergeCell ref="B27:H27"/>
    <mergeCell ref="B28:D28"/>
    <mergeCell ref="B29:D29"/>
    <mergeCell ref="B23:H23"/>
    <mergeCell ref="B24:D24"/>
    <mergeCell ref="B25:D25"/>
    <mergeCell ref="A1:I1"/>
    <mergeCell ref="A2:I2"/>
    <mergeCell ref="A3:I3"/>
    <mergeCell ref="B44:D44"/>
    <mergeCell ref="D45:H45"/>
    <mergeCell ref="D9:H9"/>
    <mergeCell ref="B10:H10"/>
    <mergeCell ref="B11:D11"/>
    <mergeCell ref="B12:D12"/>
    <mergeCell ref="A4:I4"/>
    <mergeCell ref="A5:I5"/>
    <mergeCell ref="B6:D6"/>
    <mergeCell ref="A8:I8"/>
    <mergeCell ref="D13:H13"/>
    <mergeCell ref="B14:H14"/>
    <mergeCell ref="B15:D15"/>
    <mergeCell ref="B49:H49"/>
    <mergeCell ref="B50:D50"/>
    <mergeCell ref="B51:D51"/>
    <mergeCell ref="B38:H38"/>
    <mergeCell ref="B39:D39"/>
    <mergeCell ref="B40:D40"/>
    <mergeCell ref="D41:H41"/>
    <mergeCell ref="B46:H46"/>
    <mergeCell ref="B47:D47"/>
    <mergeCell ref="B48:D48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https:/mul2-moh.gov.am/tasks/168406/oneclick/Havelvatsner.xlsx?token=b285b576d8edd455dfbb766df9f1c9f1</cp:keywords>
  <cp:lastModifiedBy>Susanna Arzumanyan</cp:lastModifiedBy>
  <cp:lastPrinted>2023-12-12T06:27:53Z</cp:lastPrinted>
  <dcterms:created xsi:type="dcterms:W3CDTF">1996-10-14T23:33:28Z</dcterms:created>
  <dcterms:modified xsi:type="dcterms:W3CDTF">2023-12-13T11:26:42Z</dcterms:modified>
</cp:coreProperties>
</file>