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aghagic\naghagic\"/>
    </mc:Choice>
  </mc:AlternateContent>
  <bookViews>
    <workbookView xWindow="0" yWindow="0" windowWidth="28800" windowHeight="11880" activeTab="5"/>
  </bookViews>
  <sheets>
    <sheet name="1" sheetId="36" r:id="rId1"/>
    <sheet name="2" sheetId="48" r:id="rId2"/>
    <sheet name="3" sheetId="55" r:id="rId3"/>
    <sheet name="4" sheetId="53" r:id="rId4"/>
    <sheet name="5" sheetId="51" r:id="rId5"/>
    <sheet name="6" sheetId="49" r:id="rId6"/>
  </sheets>
  <externalReferences>
    <externalReference r:id="rId7"/>
  </externalReferences>
  <definedNames>
    <definedName name="_tab10" localSheetId="0">#REF!</definedName>
    <definedName name="_tab10" localSheetId="1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>#REF!</definedName>
    <definedName name="_tab14" localSheetId="0">#REF!</definedName>
    <definedName name="_tab14" localSheetId="1">#REF!</definedName>
    <definedName name="_tab14">#REF!</definedName>
    <definedName name="_tab15" localSheetId="0">#REF!</definedName>
    <definedName name="_tab15" localSheetId="1">#REF!</definedName>
    <definedName name="_tab15">#REF!</definedName>
    <definedName name="_tab16" localSheetId="0">#REF!</definedName>
    <definedName name="_tab16" localSheetId="1">#REF!</definedName>
    <definedName name="_tab16">#REF!</definedName>
    <definedName name="_tab17" localSheetId="0">#REF!</definedName>
    <definedName name="_tab17" localSheetId="1">#REF!</definedName>
    <definedName name="_tab17">#REF!</definedName>
    <definedName name="_tab18" localSheetId="0">#REF!</definedName>
    <definedName name="_tab18" localSheetId="1">#REF!</definedName>
    <definedName name="_tab18">#REF!</definedName>
    <definedName name="_tab19" localSheetId="0">#REF!</definedName>
    <definedName name="_tab19" localSheetId="1">#REF!</definedName>
    <definedName name="_tab19">#REF!</definedName>
    <definedName name="_tab20" localSheetId="0">#REF!</definedName>
    <definedName name="_tab20" localSheetId="1">#REF!</definedName>
    <definedName name="_tab20">#REF!</definedName>
    <definedName name="_tab21" localSheetId="0">#REF!</definedName>
    <definedName name="_tab21" localSheetId="1">#REF!</definedName>
    <definedName name="_tab21">#REF!</definedName>
    <definedName name="_tab22" localSheetId="0">#REF!</definedName>
    <definedName name="_tab22" localSheetId="1">#REF!</definedName>
    <definedName name="_tab22">#REF!</definedName>
    <definedName name="_tab23" localSheetId="0">#REF!</definedName>
    <definedName name="_tab23" localSheetId="1">#REF!</definedName>
    <definedName name="_tab23">#REF!</definedName>
    <definedName name="_tab24" localSheetId="0">#REF!</definedName>
    <definedName name="_tab24" localSheetId="1">#REF!</definedName>
    <definedName name="_tab24">#REF!</definedName>
    <definedName name="_tab5" localSheetId="0">#REF!</definedName>
    <definedName name="_tab5" localSheetId="1">#REF!</definedName>
    <definedName name="_tab5">#REF!</definedName>
    <definedName name="_tab6" localSheetId="0">#REF!</definedName>
    <definedName name="_tab6" localSheetId="1">#REF!</definedName>
    <definedName name="_tab6">#REF!</definedName>
    <definedName name="_tab7" localSheetId="0">#REF!</definedName>
    <definedName name="_tab7" localSheetId="1">#REF!</definedName>
    <definedName name="_tab7">#REF!</definedName>
    <definedName name="_tab8" localSheetId="0">#REF!</definedName>
    <definedName name="_tab8" localSheetId="1">#REF!</definedName>
    <definedName name="_tab8">#REF!</definedName>
    <definedName name="_tab9" localSheetId="0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>#REF!</definedName>
    <definedName name="par4.4" localSheetId="0">#REF!</definedName>
    <definedName name="par4.4" localSheetId="1">#REF!</definedName>
    <definedName name="par4.4">#REF!</definedName>
    <definedName name="par4.5" localSheetId="0">#REF!</definedName>
    <definedName name="par4.5" localSheetId="1">#REF!</definedName>
    <definedName name="par4.5">#REF!</definedName>
    <definedName name="par4.6s" localSheetId="0">#REF!</definedName>
    <definedName name="par4.6s" localSheetId="1">#REF!</definedName>
    <definedName name="par4.6s">#REF!</definedName>
    <definedName name="par4.7s" localSheetId="0">#REF!</definedName>
    <definedName name="par4.7s" localSheetId="1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0">'1'!$8:$9</definedName>
    <definedName name="_xlnm.Print_Titles" localSheetId="1">'2'!$8:$9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6" i="48" l="1"/>
  <c r="E13" i="55"/>
  <c r="G60" i="48"/>
  <c r="D147" i="51"/>
  <c r="D146" i="51"/>
  <c r="D58" i="53"/>
  <c r="D57" i="53"/>
  <c r="A51" i="36" l="1"/>
  <c r="D38" i="51"/>
  <c r="C35" i="51"/>
  <c r="C34" i="51"/>
  <c r="C33" i="51"/>
  <c r="G30" i="48"/>
  <c r="G29" i="48" s="1"/>
  <c r="G28" i="48" s="1"/>
  <c r="G27" i="48" s="1"/>
  <c r="G25" i="48" s="1"/>
  <c r="C50" i="51"/>
  <c r="G66" i="48"/>
  <c r="G65" i="48" s="1"/>
  <c r="G64" i="48" s="1"/>
  <c r="G63" i="48" s="1"/>
  <c r="G61" i="48" s="1"/>
  <c r="D136" i="51" s="1"/>
  <c r="G59" i="48"/>
  <c r="G58" i="48" s="1"/>
  <c r="G57" i="48" s="1"/>
  <c r="G56" i="48" s="1"/>
  <c r="G54" i="48" s="1"/>
  <c r="G53" i="48"/>
  <c r="G52" i="48" s="1"/>
  <c r="G51" i="48" s="1"/>
  <c r="G50" i="48" s="1"/>
  <c r="G49" i="48" s="1"/>
  <c r="G47" i="48" s="1"/>
  <c r="D88" i="51" s="1"/>
  <c r="G45" i="48"/>
  <c r="G44" i="48" s="1"/>
  <c r="G43" i="48" s="1"/>
  <c r="C47" i="51"/>
  <c r="G38" i="48"/>
  <c r="D105" i="51" l="1"/>
  <c r="G42" i="48"/>
  <c r="G40" i="48" s="1"/>
  <c r="D71" i="51" s="1"/>
  <c r="G37" i="48"/>
  <c r="G36" i="48" s="1"/>
  <c r="G35" i="48" s="1"/>
  <c r="G33" i="48" s="1"/>
  <c r="C48" i="51"/>
  <c r="C49" i="51"/>
  <c r="C51" i="51"/>
  <c r="D26" i="55"/>
  <c r="F25" i="55"/>
  <c r="E25" i="55"/>
  <c r="E24" i="55" s="1"/>
  <c r="G23" i="48" l="1"/>
  <c r="F24" i="55"/>
  <c r="D24" i="55" s="1"/>
  <c r="D54" i="51"/>
  <c r="D25" i="55"/>
  <c r="G21" i="48" l="1"/>
  <c r="F23" i="55"/>
  <c r="F22" i="55" s="1"/>
  <c r="F20" i="55" s="1"/>
  <c r="F18" i="55" s="1"/>
  <c r="D47" i="53"/>
  <c r="D38" i="36"/>
  <c r="E23" i="55"/>
  <c r="F16" i="55" l="1"/>
  <c r="F14" i="55"/>
  <c r="E22" i="55"/>
  <c r="D23" i="55"/>
  <c r="G85" i="48"/>
  <c r="G84" i="48" s="1"/>
  <c r="G83" i="48" s="1"/>
  <c r="G82" i="48" s="1"/>
  <c r="G80" i="48" s="1"/>
  <c r="G78" i="48" l="1"/>
  <c r="D19" i="36" s="1"/>
  <c r="G13" i="49" s="1"/>
  <c r="F13" i="55"/>
  <c r="F15" i="55"/>
  <c r="E20" i="55"/>
  <c r="E18" i="55" s="1"/>
  <c r="D22" i="55"/>
  <c r="D20" i="55" s="1"/>
  <c r="D23" i="53" l="1"/>
  <c r="D123" i="51"/>
  <c r="D18" i="55"/>
  <c r="E16" i="55"/>
  <c r="D16" i="55"/>
  <c r="D15" i="55" s="1"/>
  <c r="E15" i="55"/>
  <c r="E14" i="55" s="1"/>
  <c r="D31" i="36"/>
  <c r="G95" i="48" l="1"/>
  <c r="G94" i="48" s="1"/>
  <c r="G93" i="48" s="1"/>
  <c r="G92" i="48" s="1"/>
  <c r="G91" i="48" s="1"/>
  <c r="G89" i="48" s="1"/>
  <c r="G87" i="48" s="1"/>
  <c r="D21" i="51"/>
  <c r="D33" i="53"/>
  <c r="D13" i="55"/>
  <c r="D14" i="55"/>
  <c r="G12" i="49"/>
  <c r="G11" i="49" s="1"/>
  <c r="G10" i="49" s="1"/>
  <c r="G9" i="49" s="1"/>
  <c r="G112" i="48" l="1"/>
  <c r="G111" i="48" s="1"/>
  <c r="G110" i="48" s="1"/>
  <c r="G109" i="48" s="1"/>
  <c r="G107" i="48" s="1"/>
  <c r="G105" i="48" s="1"/>
  <c r="G76" i="48"/>
  <c r="D25" i="36"/>
  <c r="G19" i="48"/>
  <c r="G103" i="48" l="1"/>
  <c r="G101" i="48" s="1"/>
  <c r="G99" i="48" s="1"/>
  <c r="G97" i="48" s="1"/>
  <c r="G96" i="48" s="1"/>
  <c r="D52" i="36"/>
  <c r="D12" i="36"/>
  <c r="D11" i="36" s="1"/>
  <c r="G74" i="48"/>
  <c r="G72" i="48" s="1"/>
  <c r="G70" i="48" s="1"/>
  <c r="G68" i="48" s="1"/>
  <c r="G17" i="48"/>
  <c r="G15" i="48" s="1"/>
  <c r="G13" i="48" s="1"/>
  <c r="G11" i="48" s="1"/>
  <c r="D45" i="36" l="1"/>
  <c r="D44" i="36" s="1"/>
  <c r="D10" i="36" s="1"/>
  <c r="D153" i="51"/>
  <c r="D64" i="53"/>
  <c r="G10" i="48"/>
</calcChain>
</file>

<file path=xl/sharedStrings.xml><?xml version="1.0" encoding="utf-8"?>
<sst xmlns="http://schemas.openxmlformats.org/spreadsheetml/2006/main" count="528" uniqueCount="198">
  <si>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</si>
  <si>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</si>
  <si>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</si>
  <si>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</si>
  <si>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</si>
  <si>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</si>
  <si>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</si>
  <si>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</si>
  <si>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</si>
  <si>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</si>
  <si>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</si>
  <si>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</si>
  <si>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</si>
  <si>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</si>
  <si>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</si>
  <si>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</si>
  <si>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</si>
  <si>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</si>
  <si>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</si>
  <si>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Միջոցառման տեսակը` </t>
  </si>
  <si>
    <t>Հավելված  №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</si>
  <si>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</si>
  <si>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</si>
  <si>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</si>
  <si>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</si>
  <si>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</si>
  <si>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</si>
  <si>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</si>
  <si>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</si>
  <si>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Տավուշի մարզպետարան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</si>
  <si>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</si>
  <si>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</si>
  <si>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</si>
  <si>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</si>
  <si>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</si>
  <si>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</si>
  <si>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(հազ. դրամ)</t>
  </si>
  <si>
    <t xml:space="preserve"> Ծրագրի դասիչը </t>
  </si>
  <si>
    <t xml:space="preserve"> Ծառայությունների մատուցում </t>
  </si>
  <si>
    <t xml:space="preserve"> Միջոցառման վրա կատարվող ծախսը (հազար դրամ) </t>
  </si>
  <si>
    <t xml:space="preserve"> Միջոցառումն իրականացնողի անվանումը </t>
  </si>
  <si>
    <t>Ցուցանիշների փոփոխությունը
 (ավելացումները նշված են դրական նշանով, իսկ նվազեցումները` փակագծերում)</t>
  </si>
  <si>
    <t>Ցուցանիշների փոփոխությունը
 (նվազեցումները նշված են փակագծերում)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</si>
  <si>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</si>
  <si>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</si>
  <si>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</si>
  <si>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Մարզային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</si>
  <si>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</si>
  <si>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</si>
  <si>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</si>
  <si>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</si>
  <si>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</si>
  <si>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</si>
  <si>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</si>
  <si>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</si>
  <si>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</si>
  <si>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</si>
  <si>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</si>
  <si>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ՀՀ Տավուշի մարզպետարան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</si>
  <si>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</si>
  <si>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</si>
  <si>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</si>
  <si>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1212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</si>
  <si>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</si>
  <si>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</si>
  <si>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</si>
  <si>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ՀՀ կառավարության  2023 թվականի</t>
  </si>
  <si>
    <t xml:space="preserve"> ԸՆԹԱՑԻԿ ԾԱԽՍԵՐ</t>
  </si>
  <si>
    <t>ՀՀ կառավարության 2023 թվականի</t>
  </si>
  <si>
    <t xml:space="preserve"> Բաժին N 04</t>
  </si>
  <si>
    <t xml:space="preserve"> Խումբ N 05</t>
  </si>
  <si>
    <t xml:space="preserve"> Դաս N 01</t>
  </si>
  <si>
    <t xml:space="preserve"> Ճանապարհային տրանսպորտ</t>
  </si>
  <si>
    <t xml:space="preserve"> 1049  11002</t>
  </si>
  <si>
    <t xml:space="preserve"> </t>
  </si>
  <si>
    <t xml:space="preserve"> ՄԱՍ II.  ԱՇԽԱՏԱՆՔՆԵՐ</t>
  </si>
  <si>
    <t xml:space="preserve"> 45231176-1</t>
  </si>
  <si>
    <t xml:space="preserve">  ճանապարհների պահպանման աշխատանքներ</t>
  </si>
  <si>
    <t xml:space="preserve"> ՀԲՄ</t>
  </si>
  <si>
    <t xml:space="preserve"> դրամ</t>
  </si>
  <si>
    <t>գումարը  (հազար դրամ)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</si>
  <si>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</si>
  <si>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</si>
  <si>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</si>
  <si>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</si>
  <si>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</si>
  <si>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</si>
  <si>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</si>
  <si>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Հավելված  № 4</t>
  </si>
  <si>
    <t>Ցուցանիշների փոփոխությունը               (ավելացումները նշված են դրական նշանով)</t>
  </si>
  <si>
    <t xml:space="preserve"> ՄԱՍ 2. ՊԵՏԱԿԱՆ ՄԱՐՄՆԻ ԳԾՈՎ ԱՐԴՅՈՒՆՔԱՅԻՆ (ԿԱՏԱՐՈՂԱԿԱՆ) ՑՈՒՑԱՆԻՇՆԵՐԸ </t>
  </si>
  <si>
    <t xml:space="preserve"> Տարածքային զարգացում </t>
  </si>
  <si>
    <t>Արդյունքի չափորոշիչներ</t>
  </si>
  <si>
    <t xml:space="preserve"> 1049 </t>
  </si>
  <si>
    <t xml:space="preserve"> 11002 </t>
  </si>
  <si>
    <t xml:space="preserve"> Մարզային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</si>
  <si>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</si>
  <si>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Մարզպետարան, մրցութային կարգով ընտրված կազմակերպություններ </t>
  </si>
  <si>
    <t>Պետական աջակցություն սահմանամերձ համայնքներին</t>
  </si>
  <si>
    <t>Ծրագրի իրականացմամբ ապահովվում է «Սահմանամերձ համայնքների սոցիալական աջակցության մասին» ՀՀ օրենքի կիրարկումը</t>
  </si>
  <si>
    <t>Տրանսֆերտների տրամադրում</t>
  </si>
  <si>
    <t>Շահառուների ընտրության չափանիշները</t>
  </si>
  <si>
    <t>ՀՀ կառավարության 2014 թվականի դեկտեմբերի 18-ի թիվ 1444-Ն որոշման համաձայն</t>
  </si>
  <si>
    <t>Աղյուսակ 9.1.57</t>
  </si>
  <si>
    <t>Հավելված  № 5</t>
  </si>
  <si>
    <t xml:space="preserve">ՀՀ տարածքային կառավարման և ենթակառուցվածքների նախարարություն </t>
  </si>
  <si>
    <t xml:space="preserve"> Ճանապարհային ցանցի բարելավում </t>
  </si>
  <si>
    <t>Ցուցանիշների փոփոխությունը 
(ավելացումները նշված են դրական նշանով)</t>
  </si>
  <si>
    <t xml:space="preserve"> Տարի</t>
  </si>
  <si>
    <t xml:space="preserve"> Արդյունքի չափորոշիչներ </t>
  </si>
  <si>
    <t xml:space="preserve"> 1212 </t>
  </si>
  <si>
    <t xml:space="preserve"> Տրանսֆերտների տրամադրում </t>
  </si>
  <si>
    <t xml:space="preserve"> 12003 </t>
  </si>
  <si>
    <t xml:space="preserve"> Պետական աջակցություն սահմանամերձ համայնքներին </t>
  </si>
  <si>
    <t xml:space="preserve"> Ծրագրի իրականացմամբ ապահովվում է «Սահմանամերձ համայնքների սոցիալական աջակցության մասին» ՀՀ օրենքի կիրարկումը </t>
  </si>
  <si>
    <t xml:space="preserve"> ՀՀ կառավարության 2014 թվականի դեկտեմբերի 18-ի N1444-Ն որոշման համաձայն </t>
  </si>
  <si>
    <t xml:space="preserve"> Աղյուսակ 9.7</t>
  </si>
  <si>
    <t xml:space="preserve"> Հանրության կողմից անմիջականորեն օգտագործվող ակտիվների հետ կապված միջոցառումներ</t>
  </si>
  <si>
    <t xml:space="preserve">ՀՀ կառավարության  2023 թվականի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</si>
  <si>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</si>
  <si>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</si>
  <si>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</si>
  <si>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</si>
  <si>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Հավելված N 3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</si>
  <si>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</si>
  <si>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</si>
  <si>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</si>
  <si>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</si>
  <si>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</si>
  <si>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վարկային միջոցներ </t>
  </si>
  <si>
    <t xml:space="preserve"> համաֆինան_x000D_
սավորում </t>
  </si>
  <si>
    <t xml:space="preserve"> ԸՆԴԱՄԵՆԸ ԾՐԱԳՐԵՐՈՎ,
 այդ թվում`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</si>
  <si>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</si>
  <si>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</si>
  <si>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1049</t>
  </si>
  <si>
    <t>այդ թվում՝</t>
  </si>
  <si>
    <t>այդ թվում` ըստ կատարողների</t>
  </si>
  <si>
    <t>այդ թվում` բյուջետային ծախսերի տնտեսագիտական դասակարգման հոդվածներ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</si>
  <si>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</si>
  <si>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անվանումը՛ </t>
  </si>
  <si>
    <t xml:space="preserve"> Մասնագիտացված միավոր </t>
  </si>
  <si>
    <t xml:space="preserve"> այդ թվում`բյուջետային ծախսերի տնտեսագիտական դասակարգման հոդվածներ</t>
  </si>
  <si>
    <t>ՀՀ Գեղարքունիքի մարզպետի աշխատակազմ</t>
  </si>
  <si>
    <t>ՀՀ Սյունիքի մարզպետի աշխատակազմ</t>
  </si>
  <si>
    <t>ՀՀ Վայոց ձորի մարզպետի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</si>
  <si>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</si>
  <si>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</si>
  <si>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</si>
  <si>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ՄԱՍ 1. ՊԵՏԱԿԱՆ ՄԱՐՄՆԻ ԳԾՈՎ ԱՐԴՅՈՒՆՔԱՅԻՆ (ԿԱՏԱՐՈՂԱԿԱՆ) ՑՈՒՑԱՆԻՇՆԵՐԸ </t>
  </si>
  <si>
    <t>Աղյուսակ 9.1.51</t>
  </si>
  <si>
    <t>Աղյուսակ 9.1.55</t>
  </si>
  <si>
    <t>Աղյուսակ 9.1.56</t>
  </si>
  <si>
    <t>ՀՀ Տավուշի մարզպետի աշխատակազմ</t>
  </si>
  <si>
    <t>ՀՀ Արարատի մարզպետի աշխատակազմ</t>
  </si>
  <si>
    <t>ՀՀ Վայոց Ձորի մարզպետի աշխատակազմ</t>
  </si>
  <si>
    <t>Հավելված N 1</t>
  </si>
  <si>
    <t>№ -------Ն որոշման</t>
  </si>
  <si>
    <t>Հավելված  № 6</t>
  </si>
  <si>
    <t>Աղյուսակ 9.1.49</t>
  </si>
  <si>
    <t>ՀՀ տարածքային կառավարման և ենթակառուցվածքների նախարարության Ջրային  կոմիտե</t>
  </si>
  <si>
    <t>Աղյուսակ 9.1.25</t>
  </si>
  <si>
    <t>ՀՀ տարածքային կառավարման և ենթակառուցվածքների նախարարության ջրային  կոմիտե</t>
  </si>
  <si>
    <t>Աղյուսակ 9.1.7</t>
  </si>
  <si>
    <t xml:space="preserve"> ՀՀ Տարածքային կառավարման և ենթակառուցվածքների նախարարություն </t>
  </si>
  <si>
    <t xml:space="preserve"> ՀՀ Տավուշի մարզպետի աշխատակազմ </t>
  </si>
  <si>
    <t>ՀԱՅԱՍՏԱՆԻ ՀԱՆՐԱՊԵՏՈՒԹՅԱՆ ԿԱՌԱՎԱՐՈՒԹՅԱՆ 2022 ԹՎԱԿԱՆԻ ԴԵԿՏԵՄԲԵՐԻ 29-Ի N 2111-Ն ՈՐՈՇՄԱՆ N 10 ՀԱՎԵԼՎԱԾՈՒՄ ԿԱՏԱՐՎՈՂ ՓՈՓՈԽՈՒԹՅՈՒՆԸ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</si>
  <si>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</si>
  <si>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</si>
  <si>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 xml:space="preserve"> 21012 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</si>
  <si>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</si>
  <si>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</si>
  <si>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«ՀԱՅԱՍՏԱՆԻ ՀԱՆՐԱՊԵՏՈՒԹՅԱՆ 2023 ԹՎԱԿԱՆԻ ՊԵՏԱԿԱՆ ԲՅՈՒՋԵԻ ՄԱՍԻՆ» ՀԱՅԱՍՏԱՆԻ ՀԱՆՐԱՊԵՏՈՒԹՅԱՆ ՕՐԵՆՔԻ N 1 ՀԱՎԵԼՎԱԾԻ N 4 ԱՂՅՈՒՍԱԿՈՒՄ  ԵՎ ՀԱՅԱՍՏԱՆԻ ՀԱՆՐԱՊԵՏՈՒԹՅԱՆ ԿԱՌԱՎԱՐՈՒԹՅԱՆ 2022 ԹՎԱԿԱՆԻ ԴԵԿՏԵՄԲԵՐԻ 29-Ի N 2111-Ն ՈՐՈՇՄԱՆ N5 ՀԱՎԵԼՎԱԾԻ N 3 ԱՂՅՈՒՍԱԿՈՒՄ ԿԱՏԱՐՎՈՂ  ՓՈՓՈԽՈՒԹՅՈՒՆՆԵՐԸ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</si>
  <si>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</si>
  <si>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</si>
  <si>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</si>
  <si>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</si>
  <si>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</si>
  <si>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</si>
  <si>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</si>
  <si>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</si>
  <si>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</si>
  <si>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</si>
  <si>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</si>
  <si>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</si>
  <si>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</si>
  <si>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</si>
  <si>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</si>
  <si>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</si>
  <si>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</si>
  <si>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Աղյուսակ 9.47 </t>
  </si>
  <si>
    <t xml:space="preserve"> Աղյուսակ 9.1.58</t>
  </si>
  <si>
    <t>Ճանապարհային ցանցի բարելավում</t>
  </si>
  <si>
    <t>այդ թվում`</t>
  </si>
  <si>
    <t xml:space="preserve">ՀԱՅԱՍՏԱՆԻ ՀԱՆՐԱՊԵՏՈՒԹՅԱՆ ԿԱՌԱՎԱՐՈՒԹՅԱՆ 2022 ԹՎԱԿԱՆԻ ԴԵԿՏԵՄԲԵՐԻ 29-Ի N 2111-Ն ՈՐՈՇՄԱՆ N 9.1 ՀԱՎԵԼՎԱԾԻ NN 9.1.7, 9.1.25, 9.1.49,  9.1.51, 9.1.55, 9.1.56, 9.1.57  ԵՎ 9.1.58  ԱՂՅՈՒՍԱԿՆԵՐՈՒՄ ԿԱՏԱՐՎՈՂ ՓՈՓՈԽՈՒԹՅՈՒՆՆԵՐԸ </t>
  </si>
  <si>
    <t xml:space="preserve">ՀԱՅԱՍՏԱՆԻ ՀԱՆՐԱՊԵՏՈՒԹՅԱՆ ԿԱՌԱՎԱՐՈՒԹՅԱՆ 2022 ԹՎԱԿԱՆԻ ԴԵԿՏԵՄԲԵՐԻ 29-Ի N 2111-Ն ՈՐՈՇՄԱՆ N 3 ԵՎ N 4 ՀԱՎԵԼՎԱԾՆԵՐՈՒՄ ԿԱՏԱՐՎՈՂ ՓՈՓՈԽՈՒԹՅՈՒՆՆԵՐԸ </t>
  </si>
  <si>
    <t xml:space="preserve">ՀԱՅԱՍՏԱՆԻ ՀԱՆՐԱՊԵՏՈՒԹՅԱՆ 2023 ԹՎԱԿԱՆԻ ՊԵՏԱԿԱՆ ԲՅՈՒՋԵԻ ՄԱՍԻՆ»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</si>
  <si>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ՀԱՅԱՍՏԱՆԻ ՀԱՆՐԱՊԵՏՈՒԹՅԱՆ ԿԱՌԱՎԱՐՈՒԹՅԱՆ 2022 ԹՎԱԿԱՆԻ ԴԵԿՏԵՄԲԵՐԻ 29-Ի N 2111-Ն ՈՐՈՇՄԱՆ N 9 ՀԱՎԵԼՎԱԾԻ N9.7  ԵՎ 9․47  ԱՂՅՈՒՍԱԿՆԵՐՈՒՄ ԿԱՏԱՐՎՈՂ ՓՈՓՈԽՈՒԹՅՈՒՆՆԵՐԸ </t>
  </si>
  <si>
    <t>Ցուցանիշների փոփոխությունը 
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</si>
</sst>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(* #,##0.0_);_(* \(#,##0.0\);_(* &quot;-&quot;?_);_(@_)"/>
    <numFmt numFmtId="170" formatCode="_(* #,##0.00_);_(* \(#,##0.00\);_(* &quot;-&quot;?_);_(@_)"/>
  </numFmts>
  <fonts count="10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sz val="12"/>
      <color theme="1"/>
      <name val="GHEA Grapalat"/>
      <family val="2"/>
    </font>
    <font>
      <b/>
      <sz val="12"/>
      <color rgb="FF000000"/>
      <name val="GHEA Grapalat"/>
      <family val="3"/>
    </font>
    <font>
      <sz val="11"/>
      <name val="Times Armenian"/>
      <family val="1"/>
    </font>
    <font>
      <sz val="12"/>
      <color rgb="FFFF0000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8"/>
      <name val="Arial"/>
    </font>
    <font>
      <b/>
      <sz val="12"/>
      <color indexed="8"/>
      <name val="GHEA Grapalat"/>
      <family val="3"/>
    </font>
    <font>
      <sz val="12"/>
      <color indexed="10"/>
      <name val="GHEA Grapalat"/>
      <family val="3"/>
    </font>
    <font>
      <sz val="10"/>
      <name val="Arial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50">
    <xf numFmtId="0" fontId="0" fillId="0" borderId="0"/>
    <xf numFmtId="0" fontId="5" fillId="0" borderId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" fillId="0" borderId="0"/>
    <xf numFmtId="0" fontId="5" fillId="0" borderId="0"/>
    <xf numFmtId="0" fontId="7" fillId="0" borderId="0"/>
    <xf numFmtId="0" fontId="25" fillId="0" borderId="0"/>
    <xf numFmtId="0" fontId="7" fillId="0" borderId="0"/>
    <xf numFmtId="0" fontId="28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4" fontId="46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7" fillId="0" borderId="0"/>
    <xf numFmtId="0" fontId="8" fillId="0" borderId="0"/>
    <xf numFmtId="0" fontId="46" fillId="0" borderId="0"/>
    <xf numFmtId="0" fontId="8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43" fontId="46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51" fillId="24" borderId="0" applyNumberFormat="0" applyBorder="0" applyAlignment="0" applyProtection="0"/>
    <xf numFmtId="0" fontId="50" fillId="0" borderId="0"/>
    <xf numFmtId="0" fontId="5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4" fillId="0" borderId="0"/>
    <xf numFmtId="0" fontId="5" fillId="0" borderId="0"/>
    <xf numFmtId="0" fontId="5" fillId="0" borderId="0"/>
    <xf numFmtId="0" fontId="7" fillId="23" borderId="7" applyNumberFormat="0" applyFont="0" applyAlignment="0" applyProtection="0"/>
    <xf numFmtId="0" fontId="64" fillId="20" borderId="8" applyNumberFormat="0" applyAlignment="0" applyProtection="0"/>
    <xf numFmtId="0" fontId="9" fillId="0" borderId="0"/>
    <xf numFmtId="0" fontId="9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8" fillId="0" borderId="0"/>
    <xf numFmtId="1" fontId="67" fillId="0" borderId="0"/>
    <xf numFmtId="0" fontId="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7" fontId="68" fillId="0" borderId="0" applyFill="0" applyBorder="0" applyProtection="0">
      <alignment horizontal="right" vertical="top"/>
    </xf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7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70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70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70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70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3" fillId="25" borderId="16" applyNumberFormat="0" applyFont="0" applyAlignment="0" applyProtection="0"/>
    <xf numFmtId="0" fontId="74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2" fillId="0" borderId="0"/>
    <xf numFmtId="0" fontId="69" fillId="0" borderId="0"/>
    <xf numFmtId="43" fontId="2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48" fillId="0" borderId="0">
      <alignment horizontal="left" vertical="top" wrapText="1"/>
    </xf>
    <xf numFmtId="0" fontId="5" fillId="0" borderId="0"/>
    <xf numFmtId="0" fontId="79" fillId="0" borderId="0"/>
    <xf numFmtId="167" fontId="81" fillId="0" borderId="0" applyFill="0" applyBorder="0" applyProtection="0">
      <alignment horizontal="right" vertical="top"/>
    </xf>
    <xf numFmtId="43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88" fillId="0" borderId="59" applyNumberFormat="0" applyFill="0" applyAlignment="0" applyProtection="0"/>
    <xf numFmtId="0" fontId="89" fillId="0" borderId="60" applyNumberFormat="0" applyFill="0" applyAlignment="0" applyProtection="0"/>
    <xf numFmtId="0" fontId="90" fillId="0" borderId="61" applyNumberFormat="0" applyFill="0" applyAlignment="0" applyProtection="0"/>
    <xf numFmtId="0" fontId="90" fillId="0" borderId="0" applyNumberFormat="0" applyFill="0" applyBorder="0" applyAlignment="0" applyProtection="0"/>
    <xf numFmtId="0" fontId="91" fillId="45" borderId="0" applyNumberFormat="0" applyBorder="0" applyAlignment="0" applyProtection="0"/>
    <xf numFmtId="0" fontId="92" fillId="46" borderId="0" applyNumberFormat="0" applyBorder="0" applyAlignment="0" applyProtection="0"/>
    <xf numFmtId="0" fontId="93" fillId="24" borderId="0" applyNumberFormat="0" applyBorder="0" applyAlignment="0" applyProtection="0"/>
    <xf numFmtId="0" fontId="94" fillId="47" borderId="62" applyNumberFormat="0" applyAlignment="0" applyProtection="0"/>
    <xf numFmtId="0" fontId="95" fillId="48" borderId="63" applyNumberFormat="0" applyAlignment="0" applyProtection="0"/>
    <xf numFmtId="0" fontId="96" fillId="48" borderId="62" applyNumberFormat="0" applyAlignment="0" applyProtection="0"/>
    <xf numFmtId="0" fontId="97" fillId="0" borderId="64" applyNumberFormat="0" applyFill="0" applyAlignment="0" applyProtection="0"/>
    <xf numFmtId="0" fontId="98" fillId="49" borderId="65" applyNumberFormat="0" applyAlignment="0" applyProtection="0"/>
    <xf numFmtId="0" fontId="99" fillId="0" borderId="0" applyNumberFormat="0" applyFill="0" applyBorder="0" applyAlignment="0" applyProtection="0"/>
    <xf numFmtId="0" fontId="1" fillId="25" borderId="16" applyNumberFormat="0" applyFont="0" applyAlignment="0" applyProtection="0"/>
    <xf numFmtId="0" fontId="100" fillId="0" borderId="0" applyNumberFormat="0" applyFill="0" applyBorder="0" applyAlignment="0" applyProtection="0"/>
    <xf numFmtId="0" fontId="101" fillId="0" borderId="66" applyNumberFormat="0" applyFill="0" applyAlignment="0" applyProtection="0"/>
    <xf numFmtId="0" fontId="70" fillId="50" borderId="0" applyNumberFormat="0" applyBorder="0" applyAlignment="0" applyProtection="0"/>
    <xf numFmtId="0" fontId="48" fillId="0" borderId="0">
      <alignment horizontal="left" vertical="top" wrapText="1"/>
    </xf>
    <xf numFmtId="0" fontId="70" fillId="28" borderId="0" applyNumberFormat="0" applyBorder="0" applyAlignment="0" applyProtection="0"/>
    <xf numFmtId="0" fontId="70" fillId="51" borderId="0" applyNumberFormat="0" applyBorder="0" applyAlignment="0" applyProtection="0"/>
    <xf numFmtId="0" fontId="70" fillId="31" borderId="0" applyNumberFormat="0" applyBorder="0" applyAlignment="0" applyProtection="0"/>
    <xf numFmtId="0" fontId="70" fillId="52" borderId="0" applyNumberFormat="0" applyBorder="0" applyAlignment="0" applyProtection="0"/>
    <xf numFmtId="0" fontId="70" fillId="34" borderId="0" applyNumberFormat="0" applyBorder="0" applyAlignment="0" applyProtection="0"/>
    <xf numFmtId="0" fontId="70" fillId="53" borderId="0" applyNumberFormat="0" applyBorder="0" applyAlignment="0" applyProtection="0"/>
    <xf numFmtId="0" fontId="70" fillId="37" borderId="0" applyNumberFormat="0" applyBorder="0" applyAlignment="0" applyProtection="0"/>
    <xf numFmtId="0" fontId="70" fillId="54" borderId="0" applyNumberFormat="0" applyBorder="0" applyAlignment="0" applyProtection="0"/>
    <xf numFmtId="0" fontId="70" fillId="40" borderId="0" applyNumberFormat="0" applyBorder="0" applyAlignment="0" applyProtection="0"/>
    <xf numFmtId="0" fontId="70" fillId="55" borderId="0" applyNumberFormat="0" applyBorder="0" applyAlignment="0" applyProtection="0"/>
    <xf numFmtId="0" fontId="70" fillId="43" borderId="0" applyNumberFormat="0" applyBorder="0" applyAlignment="0" applyProtection="0"/>
    <xf numFmtId="0" fontId="1" fillId="25" borderId="16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50" fillId="0" borderId="0"/>
  </cellStyleXfs>
  <cellXfs count="311">
    <xf numFmtId="0" fontId="0" fillId="0" borderId="0" xfId="0"/>
    <xf numFmtId="0" fontId="26" fillId="0" borderId="0" xfId="0" applyFont="1" applyAlignment="1">
      <alignment wrapText="1"/>
    </xf>
    <xf numFmtId="0" fontId="26" fillId="0" borderId="0" xfId="0" applyFont="1"/>
    <xf numFmtId="0" fontId="26" fillId="0" borderId="0" xfId="0" applyFont="1" applyAlignment="1">
      <alignment horizontal="centerContinuous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top" wrapText="1"/>
    </xf>
    <xf numFmtId="0" fontId="26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left" vertical="top" wrapText="1"/>
    </xf>
    <xf numFmtId="0" fontId="72" fillId="0" borderId="10" xfId="0" applyFont="1" applyBorder="1" applyAlignment="1">
      <alignment horizontal="left" vertical="top" wrapText="1"/>
    </xf>
    <xf numFmtId="167" fontId="26" fillId="0" borderId="10" xfId="89" applyFont="1" applyFill="1" applyBorder="1" applyAlignment="1">
      <alignment horizontal="center" vertical="top"/>
    </xf>
    <xf numFmtId="0" fontId="26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6" fillId="0" borderId="10" xfId="0" applyFont="1" applyBorder="1" applyAlignment="1">
      <alignment horizontal="left" wrapText="1"/>
    </xf>
    <xf numFmtId="167" fontId="26" fillId="0" borderId="10" xfId="160" applyFont="1" applyFill="1" applyBorder="1" applyAlignment="1">
      <alignment horizontal="center" vertical="top"/>
    </xf>
    <xf numFmtId="167" fontId="26" fillId="0" borderId="10" xfId="89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center" vertical="center" wrapText="1"/>
    </xf>
    <xf numFmtId="167" fontId="26" fillId="0" borderId="18" xfId="89" applyFont="1" applyBorder="1" applyAlignment="1">
      <alignment horizontal="center" vertical="center"/>
    </xf>
    <xf numFmtId="0" fontId="26" fillId="0" borderId="18" xfId="0" applyFont="1" applyBorder="1" applyAlignment="1">
      <alignment horizontal="left" vertical="center" wrapText="1"/>
    </xf>
    <xf numFmtId="167" fontId="26" fillId="0" borderId="18" xfId="89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8" xfId="0" applyFont="1" applyBorder="1" applyAlignment="1">
      <alignment vertical="center" wrapText="1"/>
    </xf>
    <xf numFmtId="0" fontId="26" fillId="0" borderId="10" xfId="0" applyFont="1" applyBorder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0" xfId="0" applyFont="1" applyAlignment="1">
      <alignment horizontal="right"/>
    </xf>
    <xf numFmtId="167" fontId="26" fillId="0" borderId="18" xfId="89" applyFont="1" applyFill="1" applyBorder="1" applyAlignment="1">
      <alignment horizontal="center" vertical="top"/>
    </xf>
    <xf numFmtId="0" fontId="26" fillId="0" borderId="18" xfId="0" applyFont="1" applyBorder="1"/>
    <xf numFmtId="0" fontId="27" fillId="0" borderId="18" xfId="0" applyFont="1" applyBorder="1" applyAlignment="1">
      <alignment horizontal="center" vertical="center"/>
    </xf>
    <xf numFmtId="168" fontId="26" fillId="0" borderId="28" xfId="0" applyNumberFormat="1" applyFont="1" applyBorder="1"/>
    <xf numFmtId="0" fontId="27" fillId="0" borderId="18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 vertical="center" wrapText="1"/>
    </xf>
    <xf numFmtId="169" fontId="26" fillId="0" borderId="18" xfId="191" applyNumberFormat="1" applyFont="1" applyBorder="1" applyAlignment="1">
      <alignment vertical="center" wrapText="1"/>
    </xf>
    <xf numFmtId="169" fontId="27" fillId="0" borderId="0" xfId="0" applyNumberFormat="1" applyFont="1"/>
    <xf numFmtId="43" fontId="26" fillId="44" borderId="18" xfId="0" applyNumberFormat="1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top" wrapText="1"/>
    </xf>
    <xf numFmtId="167" fontId="73" fillId="0" borderId="10" xfId="89" applyFont="1" applyFill="1" applyBorder="1" applyAlignment="1">
      <alignment horizontal="center" vertical="top"/>
    </xf>
    <xf numFmtId="167" fontId="73" fillId="0" borderId="18" xfId="89" applyFont="1" applyFill="1" applyBorder="1" applyAlignment="1">
      <alignment horizontal="center" vertical="center"/>
    </xf>
    <xf numFmtId="169" fontId="27" fillId="0" borderId="18" xfId="95" applyNumberFormat="1" applyFont="1" applyFill="1" applyBorder="1" applyAlignment="1">
      <alignment horizontal="center" vertical="center" wrapText="1"/>
    </xf>
    <xf numFmtId="169" fontId="27" fillId="0" borderId="28" xfId="95" applyNumberFormat="1" applyFont="1" applyFill="1" applyBorder="1" applyAlignment="1">
      <alignment horizontal="center" vertical="center" wrapText="1"/>
    </xf>
    <xf numFmtId="169" fontId="26" fillId="0" borderId="27" xfId="0" applyNumberFormat="1" applyFont="1" applyBorder="1" applyAlignment="1">
      <alignment horizontal="center"/>
    </xf>
    <xf numFmtId="169" fontId="26" fillId="0" borderId="20" xfId="0" applyNumberFormat="1" applyFont="1" applyBorder="1" applyAlignment="1">
      <alignment horizontal="center"/>
    </xf>
    <xf numFmtId="169" fontId="27" fillId="0" borderId="41" xfId="191" applyNumberFormat="1" applyFont="1" applyBorder="1" applyAlignment="1">
      <alignment vertical="center" wrapText="1"/>
    </xf>
    <xf numFmtId="168" fontId="27" fillId="0" borderId="27" xfId="95" applyNumberFormat="1" applyFont="1" applyFill="1" applyBorder="1" applyAlignment="1">
      <alignment horizontal="center" vertical="center" wrapText="1"/>
    </xf>
    <xf numFmtId="43" fontId="84" fillId="0" borderId="18" xfId="95" applyFont="1" applyFill="1" applyBorder="1" applyAlignment="1">
      <alignment horizontal="center" vertical="center" wrapText="1"/>
    </xf>
    <xf numFmtId="168" fontId="27" fillId="0" borderId="18" xfId="95" applyNumberFormat="1" applyFont="1" applyFill="1" applyBorder="1" applyAlignment="1">
      <alignment horizontal="center" vertical="center" wrapText="1"/>
    </xf>
    <xf numFmtId="169" fontId="27" fillId="0" borderId="48" xfId="191" quotePrefix="1" applyNumberFormat="1" applyFont="1" applyBorder="1" applyAlignment="1">
      <alignment vertical="center" wrapText="1"/>
    </xf>
    <xf numFmtId="168" fontId="84" fillId="0" borderId="48" xfId="95" applyNumberFormat="1" applyFont="1" applyFill="1" applyBorder="1" applyAlignment="1">
      <alignment horizontal="center" vertical="center" wrapText="1"/>
    </xf>
    <xf numFmtId="43" fontId="84" fillId="0" borderId="48" xfId="95" applyFont="1" applyFill="1" applyBorder="1" applyAlignment="1">
      <alignment horizontal="center" vertical="center" wrapText="1"/>
    </xf>
    <xf numFmtId="43" fontId="84" fillId="0" borderId="49" xfId="95" applyFont="1" applyFill="1" applyBorder="1" applyAlignment="1">
      <alignment horizontal="center" vertical="center" wrapText="1"/>
    </xf>
    <xf numFmtId="49" fontId="27" fillId="0" borderId="27" xfId="0" applyNumberFormat="1" applyFont="1" applyBorder="1" applyAlignment="1">
      <alignment horizontal="center" vertical="center"/>
    </xf>
    <xf numFmtId="169" fontId="27" fillId="0" borderId="20" xfId="0" applyNumberFormat="1" applyFont="1" applyBorder="1" applyAlignment="1">
      <alignment horizontal="center"/>
    </xf>
    <xf numFmtId="168" fontId="27" fillId="0" borderId="54" xfId="95" applyNumberFormat="1" applyFont="1" applyFill="1" applyBorder="1" applyAlignment="1">
      <alignment horizontal="center" vertical="center" wrapText="1"/>
    </xf>
    <xf numFmtId="43" fontId="27" fillId="0" borderId="18" xfId="95" applyFont="1" applyFill="1" applyBorder="1" applyAlignment="1">
      <alignment horizontal="center" vertical="center" wrapText="1"/>
    </xf>
    <xf numFmtId="49" fontId="26" fillId="0" borderId="42" xfId="0" applyNumberFormat="1" applyFont="1" applyBorder="1" applyAlignment="1">
      <alignment horizontal="center" vertical="center"/>
    </xf>
    <xf numFmtId="169" fontId="26" fillId="0" borderId="43" xfId="0" applyNumberFormat="1" applyFont="1" applyBorder="1" applyAlignment="1">
      <alignment horizontal="center"/>
    </xf>
    <xf numFmtId="169" fontId="26" fillId="0" borderId="50" xfId="191" quotePrefix="1" applyNumberFormat="1" applyFont="1" applyBorder="1" applyAlignment="1">
      <alignment vertical="center" wrapText="1"/>
    </xf>
    <xf numFmtId="169" fontId="26" fillId="0" borderId="51" xfId="191" quotePrefix="1" applyNumberFormat="1" applyFont="1" applyBorder="1" applyAlignment="1">
      <alignment vertical="center" wrapText="1"/>
    </xf>
    <xf numFmtId="169" fontId="26" fillId="0" borderId="52" xfId="191" quotePrefix="1" applyNumberFormat="1" applyFont="1" applyBorder="1" applyAlignment="1">
      <alignment vertical="center" wrapText="1"/>
    </xf>
    <xf numFmtId="1" fontId="78" fillId="0" borderId="58" xfId="0" applyNumberFormat="1" applyFont="1" applyBorder="1" applyAlignment="1">
      <alignment horizontal="center" vertical="center" shrinkToFit="1"/>
    </xf>
    <xf numFmtId="168" fontId="27" fillId="0" borderId="53" xfId="95" applyNumberFormat="1" applyFont="1" applyFill="1" applyBorder="1" applyAlignment="1">
      <alignment horizontal="center" vertical="center" wrapText="1"/>
    </xf>
    <xf numFmtId="168" fontId="27" fillId="0" borderId="55" xfId="95" applyNumberFormat="1" applyFont="1" applyFill="1" applyBorder="1" applyAlignment="1">
      <alignment horizontal="center" vertical="center" wrapText="1"/>
    </xf>
    <xf numFmtId="168" fontId="26" fillId="0" borderId="22" xfId="95" applyNumberFormat="1" applyFont="1" applyFill="1" applyBorder="1" applyAlignment="1">
      <alignment horizontal="center" vertical="center" wrapText="1"/>
    </xf>
    <xf numFmtId="168" fontId="27" fillId="0" borderId="11" xfId="95" applyNumberFormat="1" applyFont="1" applyFill="1" applyBorder="1" applyAlignment="1">
      <alignment horizontal="center" vertical="center" wrapText="1"/>
    </xf>
    <xf numFmtId="168" fontId="27" fillId="0" borderId="56" xfId="95" applyNumberFormat="1" applyFont="1" applyFill="1" applyBorder="1" applyAlignment="1">
      <alignment horizontal="center" vertical="center" wrapText="1"/>
    </xf>
    <xf numFmtId="168" fontId="27" fillId="0" borderId="19" xfId="95" applyNumberFormat="1" applyFont="1" applyFill="1" applyBorder="1" applyAlignment="1">
      <alignment horizontal="center" vertical="center" wrapText="1"/>
    </xf>
    <xf numFmtId="168" fontId="27" fillId="0" borderId="28" xfId="95" applyNumberFormat="1" applyFont="1" applyFill="1" applyBorder="1" applyAlignment="1">
      <alignment horizontal="center" vertical="center" wrapText="1"/>
    </xf>
    <xf numFmtId="168" fontId="26" fillId="0" borderId="19" xfId="95" applyNumberFormat="1" applyFont="1" applyFill="1" applyBorder="1" applyAlignment="1">
      <alignment horizontal="center" vertical="center" wrapText="1"/>
    </xf>
    <xf numFmtId="168" fontId="26" fillId="0" borderId="18" xfId="95" applyNumberFormat="1" applyFont="1" applyFill="1" applyBorder="1" applyAlignment="1">
      <alignment horizontal="center" vertical="center" wrapText="1"/>
    </xf>
    <xf numFmtId="168" fontId="26" fillId="0" borderId="28" xfId="95" applyNumberFormat="1" applyFont="1" applyFill="1" applyBorder="1" applyAlignment="1">
      <alignment horizontal="center" vertical="center" wrapText="1"/>
    </xf>
    <xf numFmtId="168" fontId="73" fillId="0" borderId="18" xfId="95" applyNumberFormat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top" wrapText="1"/>
    </xf>
    <xf numFmtId="167" fontId="27" fillId="0" borderId="18" xfId="89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vertical="center"/>
    </xf>
    <xf numFmtId="169" fontId="26" fillId="0" borderId="0" xfId="0" applyNumberFormat="1" applyFont="1" applyAlignment="1">
      <alignment horizontal="right" wrapText="1"/>
    </xf>
    <xf numFmtId="169" fontId="26" fillId="0" borderId="0" xfId="191" applyNumberFormat="1" applyFont="1" applyAlignment="1">
      <alignment horizontal="right" vertical="center" wrapText="1"/>
    </xf>
    <xf numFmtId="170" fontId="26" fillId="0" borderId="0" xfId="0" applyNumberFormat="1" applyFont="1" applyAlignment="1">
      <alignment vertical="center" wrapText="1"/>
    </xf>
    <xf numFmtId="169" fontId="26" fillId="0" borderId="0" xfId="0" applyNumberFormat="1" applyFont="1"/>
    <xf numFmtId="169" fontId="26" fillId="0" borderId="0" xfId="0" applyNumberFormat="1" applyFont="1" applyAlignment="1">
      <alignment vertical="center" wrapText="1"/>
    </xf>
    <xf numFmtId="0" fontId="73" fillId="0" borderId="0" xfId="0" applyFont="1" applyAlignment="1">
      <alignment horizontal="center" vertical="center"/>
    </xf>
    <xf numFmtId="0" fontId="73" fillId="0" borderId="0" xfId="0" applyFont="1" applyAlignment="1">
      <alignment horizontal="right" vertical="center"/>
    </xf>
    <xf numFmtId="0" fontId="73" fillId="0" borderId="0" xfId="182" applyFont="1" applyAlignment="1">
      <alignment horizontal="right" vertical="center"/>
    </xf>
    <xf numFmtId="0" fontId="72" fillId="0" borderId="18" xfId="0" applyFont="1" applyBorder="1" applyAlignment="1">
      <alignment horizontal="left" vertical="top" wrapText="1"/>
    </xf>
    <xf numFmtId="169" fontId="26" fillId="0" borderId="0" xfId="0" applyNumberFormat="1" applyFont="1" applyAlignment="1">
      <alignment horizontal="right"/>
    </xf>
    <xf numFmtId="168" fontId="26" fillId="0" borderId="19" xfId="192" applyNumberFormat="1" applyFont="1" applyFill="1" applyBorder="1">
      <alignment horizontal="right" vertical="top"/>
    </xf>
    <xf numFmtId="167" fontId="27" fillId="0" borderId="18" xfId="89" applyFont="1" applyFill="1" applyBorder="1" applyAlignment="1">
      <alignment horizontal="center" vertical="center"/>
    </xf>
    <xf numFmtId="168" fontId="26" fillId="0" borderId="18" xfId="193" applyNumberFormat="1" applyFont="1" applyBorder="1" applyAlignment="1">
      <alignment horizontal="center" vertical="top" wrapText="1"/>
    </xf>
    <xf numFmtId="168" fontId="26" fillId="0" borderId="18" xfId="0" applyNumberFormat="1" applyFont="1" applyBorder="1" applyAlignment="1">
      <alignment horizontal="center" vertical="top" wrapText="1"/>
    </xf>
    <xf numFmtId="0" fontId="27" fillId="0" borderId="18" xfId="179" applyFont="1" applyBorder="1">
      <alignment horizontal="left" vertical="top" wrapText="1"/>
    </xf>
    <xf numFmtId="168" fontId="27" fillId="0" borderId="18" xfId="0" applyNumberFormat="1" applyFont="1" applyBorder="1" applyAlignment="1">
      <alignment horizontal="center" vertical="top" wrapText="1"/>
    </xf>
    <xf numFmtId="167" fontId="27" fillId="0" borderId="10" xfId="160" applyFont="1" applyFill="1" applyBorder="1" applyAlignment="1">
      <alignment horizontal="center" vertical="top"/>
    </xf>
    <xf numFmtId="0" fontId="27" fillId="0" borderId="18" xfId="0" applyFont="1" applyBorder="1" applyAlignment="1">
      <alignment horizontal="left" vertical="center"/>
    </xf>
    <xf numFmtId="0" fontId="26" fillId="0" borderId="27" xfId="0" applyFont="1" applyBorder="1"/>
    <xf numFmtId="0" fontId="26" fillId="0" borderId="18" xfId="179" applyFont="1" applyBorder="1">
      <alignment horizontal="left" vertical="top" wrapText="1"/>
    </xf>
    <xf numFmtId="0" fontId="72" fillId="0" borderId="18" xfId="179" applyFont="1" applyBorder="1">
      <alignment horizontal="left" vertical="top" wrapText="1"/>
    </xf>
    <xf numFmtId="0" fontId="26" fillId="0" borderId="0" xfId="186" applyFont="1" applyAlignment="1">
      <alignment vertical="center"/>
    </xf>
    <xf numFmtId="0" fontId="73" fillId="0" borderId="0" xfId="182" applyFont="1" applyAlignment="1">
      <alignment vertical="center"/>
    </xf>
    <xf numFmtId="0" fontId="26" fillId="0" borderId="0" xfId="182" applyFont="1" applyAlignment="1">
      <alignment horizontal="right" vertical="center"/>
    </xf>
    <xf numFmtId="0" fontId="26" fillId="0" borderId="0" xfId="186" applyFont="1"/>
    <xf numFmtId="0" fontId="73" fillId="0" borderId="0" xfId="0" applyFont="1" applyAlignment="1">
      <alignment horizontal="left" vertical="top" wrapText="1"/>
    </xf>
    <xf numFmtId="0" fontId="73" fillId="0" borderId="0" xfId="0" applyFont="1" applyAlignment="1">
      <alignment horizontal="right" vertical="top"/>
    </xf>
    <xf numFmtId="0" fontId="27" fillId="0" borderId="0" xfId="186" applyFont="1"/>
    <xf numFmtId="0" fontId="26" fillId="0" borderId="0" xfId="186" applyFont="1" applyAlignment="1">
      <alignment horizontal="left" vertical="top"/>
    </xf>
    <xf numFmtId="166" fontId="26" fillId="0" borderId="0" xfId="186" applyNumberFormat="1" applyFont="1" applyAlignment="1">
      <alignment horizontal="center" vertical="center" wrapText="1"/>
    </xf>
    <xf numFmtId="0" fontId="27" fillId="0" borderId="18" xfId="186" applyFont="1" applyBorder="1" applyAlignment="1">
      <alignment vertical="top" wrapText="1"/>
    </xf>
    <xf numFmtId="0" fontId="75" fillId="0" borderId="18" xfId="186" applyFont="1" applyBorder="1" applyAlignment="1">
      <alignment horizontal="left" vertical="top" wrapText="1"/>
    </xf>
    <xf numFmtId="0" fontId="75" fillId="0" borderId="19" xfId="186" applyFont="1" applyBorder="1" applyAlignment="1">
      <alignment horizontal="left" vertical="top" wrapText="1"/>
    </xf>
    <xf numFmtId="0" fontId="76" fillId="0" borderId="0" xfId="186" applyFont="1" applyAlignment="1">
      <alignment horizontal="left" vertical="top" wrapText="1"/>
    </xf>
    <xf numFmtId="0" fontId="27" fillId="0" borderId="0" xfId="186" applyFont="1" applyAlignment="1">
      <alignment vertical="top"/>
    </xf>
    <xf numFmtId="0" fontId="27" fillId="0" borderId="0" xfId="186" applyFont="1" applyAlignment="1">
      <alignment vertical="top" wrapText="1"/>
    </xf>
    <xf numFmtId="0" fontId="26" fillId="0" borderId="0" xfId="100" applyFont="1" applyAlignment="1">
      <alignment horizontal="left" vertical="top" wrapText="1"/>
    </xf>
    <xf numFmtId="0" fontId="26" fillId="0" borderId="18" xfId="189" applyFont="1" applyBorder="1">
      <alignment horizontal="left" vertical="top" wrapText="1"/>
    </xf>
    <xf numFmtId="0" fontId="72" fillId="0" borderId="18" xfId="189" applyFont="1" applyBorder="1">
      <alignment horizontal="left" vertical="top" wrapText="1"/>
    </xf>
    <xf numFmtId="0" fontId="26" fillId="0" borderId="19" xfId="0" applyFont="1" applyBorder="1" applyAlignment="1">
      <alignment horizontal="center" vertical="top" wrapText="1"/>
    </xf>
    <xf numFmtId="43" fontId="26" fillId="0" borderId="0" xfId="100" applyNumberFormat="1" applyFont="1" applyAlignment="1">
      <alignment horizontal="left" vertical="top" wrapText="1"/>
    </xf>
    <xf numFmtId="0" fontId="26" fillId="0" borderId="18" xfId="100" applyFont="1" applyBorder="1" applyAlignment="1">
      <alignment horizontal="center" vertical="top" wrapText="1"/>
    </xf>
    <xf numFmtId="0" fontId="26" fillId="0" borderId="11" xfId="189" applyFont="1" applyBorder="1">
      <alignment horizontal="left" vertical="top" wrapText="1"/>
    </xf>
    <xf numFmtId="0" fontId="73" fillId="0" borderId="22" xfId="0" applyFont="1" applyBorder="1" applyAlignment="1">
      <alignment horizontal="left" vertical="top" wrapText="1"/>
    </xf>
    <xf numFmtId="0" fontId="26" fillId="0" borderId="18" xfId="100" applyFont="1" applyBorder="1" applyAlignment="1">
      <alignment horizontal="left" vertical="top" wrapText="1"/>
    </xf>
    <xf numFmtId="168" fontId="77" fillId="0" borderId="18" xfId="94" applyNumberFormat="1" applyFont="1" applyFill="1" applyBorder="1" applyAlignment="1">
      <alignment horizontal="center" vertical="center"/>
    </xf>
    <xf numFmtId="0" fontId="75" fillId="0" borderId="0" xfId="100" applyFont="1" applyAlignment="1">
      <alignment horizontal="left" vertical="top" wrapText="1"/>
    </xf>
    <xf numFmtId="168" fontId="77" fillId="0" borderId="0" xfId="94" applyNumberFormat="1" applyFont="1" applyFill="1" applyBorder="1" applyAlignment="1">
      <alignment horizontal="center" vertical="center"/>
    </xf>
    <xf numFmtId="0" fontId="26" fillId="0" borderId="18" xfId="186" applyFont="1" applyBorder="1" applyAlignment="1">
      <alignment vertical="top" wrapText="1"/>
    </xf>
    <xf numFmtId="0" fontId="26" fillId="0" borderId="18" xfId="182" applyFont="1" applyBorder="1" applyAlignment="1">
      <alignment horizontal="left" vertical="top" wrapText="1"/>
    </xf>
    <xf numFmtId="0" fontId="26" fillId="0" borderId="18" xfId="182" applyFont="1" applyBorder="1" applyAlignment="1">
      <alignment horizontal="center" vertical="top" wrapText="1"/>
    </xf>
    <xf numFmtId="0" fontId="73" fillId="0" borderId="18" xfId="182" applyFont="1" applyBorder="1" applyAlignment="1">
      <alignment horizontal="left" vertical="top" wrapText="1"/>
    </xf>
    <xf numFmtId="0" fontId="26" fillId="0" borderId="18" xfId="186" applyFont="1" applyBorder="1" applyAlignment="1">
      <alignment horizontal="center" vertical="center"/>
    </xf>
    <xf numFmtId="0" fontId="26" fillId="0" borderId="18" xfId="186" applyFont="1" applyBorder="1" applyAlignment="1">
      <alignment horizontal="center" vertical="top" wrapText="1"/>
    </xf>
    <xf numFmtId="0" fontId="26" fillId="0" borderId="18" xfId="186" applyFont="1" applyBorder="1" applyAlignment="1">
      <alignment wrapText="1"/>
    </xf>
    <xf numFmtId="0" fontId="26" fillId="0" borderId="18" xfId="186" applyFont="1" applyBorder="1" applyAlignment="1">
      <alignment horizontal="left" vertical="top"/>
    </xf>
    <xf numFmtId="166" fontId="73" fillId="0" borderId="18" xfId="186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7" fillId="0" borderId="18" xfId="0" applyFont="1" applyBorder="1" applyAlignment="1">
      <alignment horizontal="left" vertical="top" wrapText="1"/>
    </xf>
    <xf numFmtId="0" fontId="27" fillId="0" borderId="18" xfId="0" applyFont="1" applyBorder="1" applyAlignment="1">
      <alignment vertical="top" wrapText="1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horizontal="left" vertical="top" wrapText="1"/>
    </xf>
    <xf numFmtId="0" fontId="26" fillId="0" borderId="18" xfId="0" applyFont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top" wrapText="1"/>
    </xf>
    <xf numFmtId="166" fontId="26" fillId="0" borderId="18" xfId="0" applyNumberFormat="1" applyFont="1" applyBorder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0" fontId="26" fillId="0" borderId="0" xfId="224" applyFont="1">
      <alignment horizontal="left" vertical="top" wrapText="1"/>
    </xf>
    <xf numFmtId="0" fontId="26" fillId="0" borderId="0" xfId="224" applyFont="1" applyAlignment="1">
      <alignment vertical="top" wrapText="1"/>
    </xf>
    <xf numFmtId="0" fontId="26" fillId="0" borderId="0" xfId="11" applyFont="1" applyAlignment="1">
      <alignment horizontal="left" vertical="top" wrapText="1"/>
    </xf>
    <xf numFmtId="0" fontId="27" fillId="0" borderId="18" xfId="224" applyFont="1" applyBorder="1">
      <alignment horizontal="left" vertical="top" wrapText="1"/>
    </xf>
    <xf numFmtId="0" fontId="27" fillId="0" borderId="18" xfId="224" applyFont="1" applyBorder="1" applyAlignment="1">
      <alignment vertical="top" wrapText="1"/>
    </xf>
    <xf numFmtId="0" fontId="27" fillId="0" borderId="0" xfId="224" applyFont="1" applyAlignment="1">
      <alignment vertical="top" wrapText="1"/>
    </xf>
    <xf numFmtId="0" fontId="72" fillId="0" borderId="18" xfId="224" applyFont="1" applyBorder="1">
      <alignment horizontal="left" vertical="top" wrapText="1"/>
    </xf>
    <xf numFmtId="0" fontId="72" fillId="0" borderId="18" xfId="224" applyFont="1" applyBorder="1" applyAlignment="1">
      <alignment vertical="top" wrapText="1"/>
    </xf>
    <xf numFmtId="0" fontId="72" fillId="0" borderId="0" xfId="224" applyFont="1" applyAlignment="1">
      <alignment vertical="top" wrapText="1"/>
    </xf>
    <xf numFmtId="0" fontId="72" fillId="0" borderId="0" xfId="224" applyFont="1">
      <alignment horizontal="left" vertical="top" wrapText="1"/>
    </xf>
    <xf numFmtId="0" fontId="27" fillId="0" borderId="0" xfId="11" applyFont="1" applyAlignment="1">
      <alignment horizontal="left" vertical="top" wrapText="1"/>
    </xf>
    <xf numFmtId="0" fontId="26" fillId="0" borderId="18" xfId="224" applyFont="1" applyBorder="1" applyAlignment="1">
      <alignment horizontal="left" vertical="center" wrapText="1"/>
    </xf>
    <xf numFmtId="0" fontId="72" fillId="0" borderId="18" xfId="224" applyFont="1" applyBorder="1" applyAlignment="1">
      <alignment horizontal="left" vertical="center" wrapText="1"/>
    </xf>
    <xf numFmtId="0" fontId="26" fillId="0" borderId="18" xfId="11" applyFont="1" applyBorder="1" applyAlignment="1">
      <alignment horizontal="center" vertical="top" wrapText="1"/>
    </xf>
    <xf numFmtId="0" fontId="26" fillId="0" borderId="18" xfId="224" applyFont="1" applyBorder="1">
      <alignment horizontal="left" vertical="top" wrapText="1"/>
    </xf>
    <xf numFmtId="0" fontId="26" fillId="0" borderId="18" xfId="11" applyFont="1" applyBorder="1" applyAlignment="1">
      <alignment horizontal="left" vertical="top" wrapText="1"/>
    </xf>
    <xf numFmtId="43" fontId="26" fillId="0" borderId="18" xfId="11" applyNumberFormat="1" applyFont="1" applyBorder="1" applyAlignment="1">
      <alignment horizontal="left" vertical="top" wrapText="1"/>
    </xf>
    <xf numFmtId="0" fontId="26" fillId="0" borderId="0" xfId="186" applyFont="1" applyAlignment="1">
      <alignment horizontal="center" vertical="center" wrapText="1"/>
    </xf>
    <xf numFmtId="0" fontId="26" fillId="0" borderId="0" xfId="186" applyFont="1" applyAlignment="1">
      <alignment horizontal="right" vertical="center"/>
    </xf>
    <xf numFmtId="0" fontId="26" fillId="0" borderId="0" xfId="186" applyFont="1" applyAlignment="1">
      <alignment horizontal="left" vertical="center"/>
    </xf>
    <xf numFmtId="0" fontId="26" fillId="0" borderId="18" xfId="186" applyFont="1" applyBorder="1" applyAlignment="1">
      <alignment horizontal="left" vertical="top" wrapText="1"/>
    </xf>
    <xf numFmtId="0" fontId="26" fillId="0" borderId="19" xfId="186" applyFont="1" applyBorder="1" applyAlignment="1">
      <alignment horizontal="left" vertical="top" wrapText="1"/>
    </xf>
    <xf numFmtId="0" fontId="27" fillId="0" borderId="0" xfId="186" applyFont="1" applyAlignment="1">
      <alignment vertical="center"/>
    </xf>
    <xf numFmtId="166" fontId="73" fillId="0" borderId="0" xfId="186" applyNumberFormat="1" applyFont="1" applyAlignment="1">
      <alignment horizontal="center" vertical="center" wrapText="1"/>
    </xf>
    <xf numFmtId="0" fontId="80" fillId="0" borderId="0" xfId="186" applyFont="1" applyAlignment="1">
      <alignment horizontal="right"/>
    </xf>
    <xf numFmtId="0" fontId="73" fillId="0" borderId="0" xfId="186" applyFont="1" applyAlignment="1">
      <alignment horizontal="right"/>
    </xf>
    <xf numFmtId="0" fontId="26" fillId="0" borderId="18" xfId="182" applyFont="1" applyBorder="1" applyAlignment="1">
      <alignment vertical="top" wrapText="1"/>
    </xf>
    <xf numFmtId="0" fontId="26" fillId="0" borderId="20" xfId="186" applyFont="1" applyBorder="1" applyAlignment="1">
      <alignment horizontal="left" vertical="top"/>
    </xf>
    <xf numFmtId="0" fontId="26" fillId="0" borderId="19" xfId="186" applyFont="1" applyBorder="1" applyAlignment="1">
      <alignment horizontal="left" vertical="top"/>
    </xf>
    <xf numFmtId="0" fontId="26" fillId="0" borderId="18" xfId="186" applyFont="1" applyBorder="1" applyAlignment="1">
      <alignment horizontal="left" vertical="center" wrapText="1"/>
    </xf>
    <xf numFmtId="0" fontId="26" fillId="0" borderId="18" xfId="182" applyFont="1" applyBorder="1" applyAlignment="1">
      <alignment horizontal="left" vertical="center" wrapText="1"/>
    </xf>
    <xf numFmtId="0" fontId="26" fillId="0" borderId="0" xfId="186" applyFont="1" applyAlignment="1">
      <alignment horizontal="left" vertical="center" wrapText="1"/>
    </xf>
    <xf numFmtId="0" fontId="27" fillId="0" borderId="0" xfId="186" applyFont="1" applyAlignment="1">
      <alignment vertical="center" wrapText="1"/>
    </xf>
    <xf numFmtId="166" fontId="26" fillId="0" borderId="18" xfId="186" applyNumberFormat="1" applyFont="1" applyBorder="1" applyAlignment="1">
      <alignment horizontal="center" vertical="center" wrapText="1"/>
    </xf>
    <xf numFmtId="0" fontId="26" fillId="0" borderId="18" xfId="186" applyFont="1" applyBorder="1" applyAlignment="1">
      <alignment vertical="center" wrapText="1"/>
    </xf>
    <xf numFmtId="43" fontId="26" fillId="0" borderId="0" xfId="11" applyNumberFormat="1" applyFont="1" applyAlignment="1">
      <alignment horizontal="left" vertical="top" wrapText="1"/>
    </xf>
    <xf numFmtId="0" fontId="72" fillId="0" borderId="0" xfId="0" applyFont="1" applyAlignment="1">
      <alignment horizontal="centerContinuous"/>
    </xf>
    <xf numFmtId="0" fontId="72" fillId="0" borderId="0" xfId="0" applyFont="1" applyAlignment="1">
      <alignment horizontal="right"/>
    </xf>
    <xf numFmtId="0" fontId="27" fillId="0" borderId="18" xfId="0" applyFont="1" applyBorder="1" applyAlignment="1">
      <alignment horizontal="center" vertical="top" wrapText="1"/>
    </xf>
    <xf numFmtId="167" fontId="27" fillId="0" borderId="18" xfId="89" applyFont="1" applyFill="1" applyBorder="1" applyAlignment="1">
      <alignment horizontal="center" vertical="top"/>
    </xf>
    <xf numFmtId="49" fontId="27" fillId="0" borderId="10" xfId="0" applyNumberFormat="1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166" fontId="27" fillId="0" borderId="0" xfId="0" applyNumberFormat="1" applyFont="1"/>
    <xf numFmtId="49" fontId="26" fillId="0" borderId="10" xfId="0" applyNumberFormat="1" applyFont="1" applyBorder="1" applyAlignment="1">
      <alignment horizontal="center" vertical="top" wrapText="1"/>
    </xf>
    <xf numFmtId="167" fontId="27" fillId="0" borderId="10" xfId="0" applyNumberFormat="1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167" fontId="27" fillId="0" borderId="10" xfId="89" applyFont="1" applyFill="1" applyBorder="1" applyAlignment="1">
      <alignment horizontal="center" vertical="top"/>
    </xf>
    <xf numFmtId="49" fontId="26" fillId="0" borderId="57" xfId="0" applyNumberFormat="1" applyFont="1" applyBorder="1" applyAlignment="1">
      <alignment horizontal="center" vertical="top" wrapText="1"/>
    </xf>
    <xf numFmtId="0" fontId="26" fillId="0" borderId="57" xfId="0" applyFont="1" applyBorder="1" applyAlignment="1">
      <alignment horizontal="center" vertical="top" wrapText="1"/>
    </xf>
    <xf numFmtId="0" fontId="73" fillId="0" borderId="18" xfId="0" applyFont="1" applyBorder="1" applyAlignment="1">
      <alignment horizontal="left" vertical="top" wrapText="1"/>
    </xf>
    <xf numFmtId="0" fontId="72" fillId="0" borderId="0" xfId="87" applyFont="1" applyAlignment="1">
      <alignment horizontal="left" vertical="center" wrapText="1"/>
    </xf>
    <xf numFmtId="0" fontId="73" fillId="0" borderId="0" xfId="0" applyFont="1" applyAlignment="1">
      <alignment horizontal="left" vertical="center" indent="2"/>
    </xf>
    <xf numFmtId="0" fontId="73" fillId="0" borderId="0" xfId="0" applyFont="1" applyAlignment="1">
      <alignment vertical="center"/>
    </xf>
    <xf numFmtId="0" fontId="82" fillId="0" borderId="18" xfId="0" applyFont="1" applyBorder="1" applyAlignment="1">
      <alignment horizontal="left" vertical="top" wrapText="1"/>
    </xf>
    <xf numFmtId="166" fontId="26" fillId="0" borderId="0" xfId="0" applyNumberFormat="1" applyFont="1" applyAlignment="1">
      <alignment horizontal="left" vertical="center" wrapText="1"/>
    </xf>
    <xf numFmtId="0" fontId="26" fillId="0" borderId="18" xfId="0" applyFont="1" applyBorder="1" applyAlignment="1">
      <alignment horizontal="center"/>
    </xf>
    <xf numFmtId="0" fontId="26" fillId="0" borderId="19" xfId="0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center" vertical="top" wrapText="1"/>
    </xf>
    <xf numFmtId="49" fontId="27" fillId="0" borderId="18" xfId="0" applyNumberFormat="1" applyFont="1" applyBorder="1" applyAlignment="1">
      <alignment vertical="center" wrapText="1"/>
    </xf>
    <xf numFmtId="49" fontId="26" fillId="0" borderId="18" xfId="0" applyNumberFormat="1" applyFont="1" applyBorder="1" applyAlignment="1">
      <alignment horizontal="center" vertical="top" wrapText="1"/>
    </xf>
    <xf numFmtId="49" fontId="26" fillId="0" borderId="18" xfId="0" applyNumberFormat="1" applyFont="1" applyBorder="1" applyAlignment="1">
      <alignment vertical="center" wrapText="1"/>
    </xf>
    <xf numFmtId="0" fontId="72" fillId="0" borderId="18" xfId="87" applyFont="1" applyBorder="1" applyAlignment="1">
      <alignment horizontal="center" vertical="center" wrapText="1"/>
    </xf>
    <xf numFmtId="0" fontId="72" fillId="0" borderId="18" xfId="87" applyFont="1" applyBorder="1" applyAlignment="1">
      <alignment horizontal="left" vertical="center" wrapText="1"/>
    </xf>
    <xf numFmtId="49" fontId="26" fillId="0" borderId="18" xfId="0" applyNumberFormat="1" applyFont="1" applyBorder="1" applyAlignment="1">
      <alignment horizontal="center" vertical="center" wrapText="1"/>
    </xf>
    <xf numFmtId="49" fontId="26" fillId="0" borderId="18" xfId="0" applyNumberFormat="1" applyFont="1" applyBorder="1" applyAlignment="1">
      <alignment horizontal="left" vertical="center" wrapText="1" indent="2"/>
    </xf>
    <xf numFmtId="0" fontId="26" fillId="0" borderId="18" xfId="87" applyFont="1" applyBorder="1" applyAlignment="1">
      <alignment horizontal="left" vertical="center" wrapText="1" indent="2"/>
    </xf>
    <xf numFmtId="0" fontId="26" fillId="0" borderId="18" xfId="0" applyFont="1" applyBorder="1" applyAlignment="1">
      <alignment horizontal="left" vertical="center"/>
    </xf>
    <xf numFmtId="49" fontId="27" fillId="0" borderId="27" xfId="190" applyNumberFormat="1" applyFont="1" applyBorder="1" applyAlignment="1">
      <alignment vertical="top" wrapText="1"/>
    </xf>
    <xf numFmtId="49" fontId="27" fillId="0" borderId="18" xfId="190" applyNumberFormat="1" applyFont="1" applyBorder="1" applyAlignment="1">
      <alignment vertical="top" wrapText="1"/>
    </xf>
    <xf numFmtId="1" fontId="78" fillId="0" borderId="20" xfId="0" applyNumberFormat="1" applyFont="1" applyBorder="1" applyAlignment="1">
      <alignment horizontal="center" vertical="center" shrinkToFit="1"/>
    </xf>
    <xf numFmtId="1" fontId="78" fillId="0" borderId="18" xfId="0" applyNumberFormat="1" applyFont="1" applyBorder="1" applyAlignment="1">
      <alignment horizontal="center" vertical="center" shrinkToFit="1"/>
    </xf>
    <xf numFmtId="0" fontId="27" fillId="0" borderId="27" xfId="0" applyFont="1" applyBorder="1" applyAlignment="1">
      <alignment horizontal="left" vertical="center" wrapText="1"/>
    </xf>
    <xf numFmtId="49" fontId="26" fillId="0" borderId="27" xfId="190" applyNumberFormat="1" applyFont="1" applyBorder="1" applyAlignment="1">
      <alignment vertical="top" wrapText="1"/>
    </xf>
    <xf numFmtId="49" fontId="26" fillId="0" borderId="18" xfId="190" applyNumberFormat="1" applyFont="1" applyBorder="1" applyAlignment="1">
      <alignment vertical="top" wrapText="1"/>
    </xf>
    <xf numFmtId="49" fontId="26" fillId="0" borderId="20" xfId="190" applyNumberFormat="1" applyFont="1" applyBorder="1" applyAlignment="1">
      <alignment vertical="top" wrapText="1"/>
    </xf>
    <xf numFmtId="43" fontId="26" fillId="0" borderId="34" xfId="0" applyNumberFormat="1" applyFont="1" applyBorder="1" applyAlignment="1">
      <alignment horizontal="left" vertical="center" wrapText="1"/>
    </xf>
    <xf numFmtId="1" fontId="78" fillId="0" borderId="18" xfId="249" applyNumberFormat="1" applyFont="1" applyBorder="1" applyAlignment="1">
      <alignment horizontal="center" vertical="center" shrinkToFit="1"/>
    </xf>
    <xf numFmtId="0" fontId="82" fillId="0" borderId="18" xfId="0" applyFont="1" applyBorder="1" applyAlignment="1">
      <alignment horizontal="left" vertical="center" wrapText="1"/>
    </xf>
    <xf numFmtId="166" fontId="27" fillId="0" borderId="18" xfId="0" applyNumberFormat="1" applyFont="1" applyBorder="1" applyAlignment="1">
      <alignment horizontal="center"/>
    </xf>
    <xf numFmtId="0" fontId="27" fillId="0" borderId="18" xfId="224" applyFont="1" applyBorder="1" applyAlignment="1">
      <alignment horizontal="center" vertical="top" wrapText="1"/>
    </xf>
    <xf numFmtId="0" fontId="26" fillId="0" borderId="18" xfId="224" applyFont="1" applyBorder="1" applyAlignment="1">
      <alignment horizontal="left" vertical="top"/>
    </xf>
    <xf numFmtId="0" fontId="26" fillId="0" borderId="18" xfId="87" applyFont="1" applyBorder="1" applyAlignment="1">
      <alignment horizontal="center" vertical="center" wrapText="1"/>
    </xf>
    <xf numFmtId="166" fontId="26" fillId="0" borderId="18" xfId="0" applyNumberFormat="1" applyFont="1" applyBorder="1" applyAlignment="1">
      <alignment horizontal="center"/>
    </xf>
    <xf numFmtId="0" fontId="26" fillId="0" borderId="20" xfId="0" applyFont="1" applyBorder="1" applyAlignment="1">
      <alignment horizontal="center"/>
    </xf>
    <xf numFmtId="0" fontId="26" fillId="0" borderId="34" xfId="0" applyFont="1" applyBorder="1" applyAlignment="1">
      <alignment horizontal="center"/>
    </xf>
    <xf numFmtId="0" fontId="26" fillId="0" borderId="19" xfId="0" applyFont="1" applyBorder="1" applyAlignment="1">
      <alignment horizontal="center"/>
    </xf>
    <xf numFmtId="0" fontId="26" fillId="0" borderId="10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5" xfId="179" applyFont="1" applyBorder="1" applyAlignment="1">
      <alignment horizontal="center" vertical="center" wrapText="1"/>
    </xf>
    <xf numFmtId="0" fontId="26" fillId="0" borderId="11" xfId="179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169" fontId="85" fillId="0" borderId="18" xfId="98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49" fontId="26" fillId="0" borderId="35" xfId="0" applyNumberFormat="1" applyFont="1" applyBorder="1" applyAlignment="1">
      <alignment horizontal="center" vertical="center" wrapText="1"/>
    </xf>
    <xf numFmtId="49" fontId="26" fillId="0" borderId="32" xfId="0" applyNumberFormat="1" applyFont="1" applyBorder="1" applyAlignment="1">
      <alignment horizontal="center" vertical="center" wrapText="1"/>
    </xf>
    <xf numFmtId="49" fontId="26" fillId="0" borderId="37" xfId="0" applyNumberFormat="1" applyFont="1" applyBorder="1" applyAlignment="1">
      <alignment horizontal="center" vertical="center" wrapText="1"/>
    </xf>
    <xf numFmtId="49" fontId="26" fillId="0" borderId="0" xfId="0" applyNumberFormat="1" applyFont="1" applyAlignment="1">
      <alignment horizontal="center" vertical="center" wrapText="1"/>
    </xf>
    <xf numFmtId="49" fontId="26" fillId="0" borderId="41" xfId="0" applyNumberFormat="1" applyFont="1" applyBorder="1" applyAlignment="1">
      <alignment horizontal="center" vertical="center" wrapText="1"/>
    </xf>
    <xf numFmtId="49" fontId="26" fillId="0" borderId="23" xfId="0" applyNumberFormat="1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169" fontId="27" fillId="0" borderId="29" xfId="95" applyNumberFormat="1" applyFont="1" applyFill="1" applyBorder="1" applyAlignment="1">
      <alignment horizontal="center" vertical="center" wrapText="1"/>
    </xf>
    <xf numFmtId="169" fontId="27" fillId="0" borderId="30" xfId="95" applyNumberFormat="1" applyFont="1" applyFill="1" applyBorder="1" applyAlignment="1">
      <alignment horizontal="center" vertical="center" wrapText="1"/>
    </xf>
    <xf numFmtId="169" fontId="27" fillId="0" borderId="33" xfId="95" applyNumberFormat="1" applyFont="1" applyFill="1" applyBorder="1" applyAlignment="1">
      <alignment horizontal="center" vertical="center" wrapText="1"/>
    </xf>
    <xf numFmtId="49" fontId="26" fillId="0" borderId="42" xfId="0" applyNumberFormat="1" applyFont="1" applyBorder="1" applyAlignment="1">
      <alignment horizontal="center" vertical="center" textRotation="90" wrapText="1"/>
    </xf>
    <xf numFmtId="49" fontId="26" fillId="0" borderId="45" xfId="0" applyNumberFormat="1" applyFont="1" applyBorder="1" applyAlignment="1">
      <alignment horizontal="center" vertical="center" textRotation="90" wrapText="1"/>
    </xf>
    <xf numFmtId="49" fontId="26" fillId="0" borderId="43" xfId="0" applyNumberFormat="1" applyFont="1" applyBorder="1" applyAlignment="1">
      <alignment horizontal="center" vertical="center" textRotation="90" wrapText="1"/>
    </xf>
    <xf numFmtId="49" fontId="26" fillId="0" borderId="46" xfId="0" applyNumberFormat="1" applyFont="1" applyBorder="1" applyAlignment="1">
      <alignment horizontal="center" vertical="center" textRotation="90" wrapText="1"/>
    </xf>
    <xf numFmtId="169" fontId="27" fillId="0" borderId="27" xfId="95" applyNumberFormat="1" applyFont="1" applyFill="1" applyBorder="1" applyAlignment="1">
      <alignment horizontal="center" vertical="center" wrapText="1"/>
    </xf>
    <xf numFmtId="169" fontId="27" fillId="0" borderId="18" xfId="95" applyNumberFormat="1" applyFont="1" applyFill="1" applyBorder="1" applyAlignment="1">
      <alignment horizontal="center" vertical="center" wrapText="1"/>
    </xf>
    <xf numFmtId="169" fontId="27" fillId="0" borderId="28" xfId="95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6" fillId="0" borderId="18" xfId="100" applyFont="1" applyBorder="1" applyAlignment="1">
      <alignment horizontal="center" vertical="top" wrapText="1"/>
    </xf>
    <xf numFmtId="0" fontId="75" fillId="0" borderId="20" xfId="100" applyFont="1" applyBorder="1" applyAlignment="1">
      <alignment horizontal="left" vertical="top" wrapText="1"/>
    </xf>
    <xf numFmtId="0" fontId="75" fillId="0" borderId="21" xfId="100" applyFont="1" applyBorder="1" applyAlignment="1">
      <alignment horizontal="left" vertical="top" wrapText="1"/>
    </xf>
    <xf numFmtId="0" fontId="27" fillId="0" borderId="0" xfId="186" applyFont="1" applyAlignment="1">
      <alignment horizontal="center" vertical="center" wrapText="1"/>
    </xf>
    <xf numFmtId="0" fontId="27" fillId="0" borderId="0" xfId="186" applyFont="1" applyAlignment="1">
      <alignment horizontal="center"/>
    </xf>
    <xf numFmtId="0" fontId="26" fillId="0" borderId="20" xfId="186" applyFont="1" applyBorder="1" applyAlignment="1">
      <alignment horizontal="center" wrapText="1"/>
    </xf>
    <xf numFmtId="0" fontId="26" fillId="0" borderId="19" xfId="186" applyFont="1" applyBorder="1" applyAlignment="1">
      <alignment horizontal="center" wrapText="1"/>
    </xf>
    <xf numFmtId="0" fontId="26" fillId="0" borderId="23" xfId="0" applyFont="1" applyBorder="1" applyAlignment="1">
      <alignment horizontal="left" vertical="top" wrapText="1"/>
    </xf>
    <xf numFmtId="0" fontId="26" fillId="0" borderId="24" xfId="0" applyFont="1" applyBorder="1" applyAlignment="1">
      <alignment horizontal="left" vertical="top" wrapText="1"/>
    </xf>
    <xf numFmtId="0" fontId="26" fillId="0" borderId="18" xfId="224" applyFont="1" applyBorder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6" fillId="0" borderId="25" xfId="0" applyFont="1" applyBorder="1" applyAlignment="1">
      <alignment horizontal="center" vertical="top" wrapText="1"/>
    </xf>
    <xf numFmtId="0" fontId="26" fillId="0" borderId="26" xfId="0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27" fillId="0" borderId="23" xfId="0" applyFont="1" applyBorder="1" applyAlignment="1">
      <alignment horizontal="left" vertical="top" wrapText="1"/>
    </xf>
    <xf numFmtId="0" fontId="26" fillId="0" borderId="0" xfId="224" applyFont="1" applyAlignment="1">
      <alignment horizontal="center" vertical="top" wrapText="1"/>
    </xf>
    <xf numFmtId="0" fontId="27" fillId="0" borderId="23" xfId="11" applyFont="1" applyBorder="1" applyAlignment="1">
      <alignment horizontal="left" vertical="center" wrapText="1"/>
    </xf>
    <xf numFmtId="0" fontId="27" fillId="0" borderId="0" xfId="224" applyFont="1" applyAlignment="1">
      <alignment horizontal="center" vertical="top"/>
    </xf>
    <xf numFmtId="0" fontId="27" fillId="0" borderId="0" xfId="224" applyFont="1">
      <alignment horizontal="left" vertical="top" wrapText="1"/>
    </xf>
    <xf numFmtId="0" fontId="26" fillId="0" borderId="18" xfId="224" applyFont="1" applyBorder="1" applyAlignment="1">
      <alignment horizontal="center" vertical="top" wrapText="1"/>
    </xf>
    <xf numFmtId="0" fontId="82" fillId="0" borderId="0" xfId="186" applyFont="1" applyAlignment="1">
      <alignment horizontal="center"/>
    </xf>
    <xf numFmtId="0" fontId="26" fillId="0" borderId="0" xfId="186" applyFont="1" applyAlignment="1">
      <alignment horizontal="center" vertical="center" wrapText="1"/>
    </xf>
    <xf numFmtId="0" fontId="26" fillId="0" borderId="0" xfId="186" applyFont="1" applyAlignment="1">
      <alignment horizontal="left" vertical="center"/>
    </xf>
    <xf numFmtId="0" fontId="27" fillId="0" borderId="0" xfId="0" applyFont="1" applyAlignment="1">
      <alignment horizontal="center" vertical="top"/>
    </xf>
    <xf numFmtId="0" fontId="27" fillId="0" borderId="0" xfId="224" applyFont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6" fillId="0" borderId="0" xfId="0" applyFont="1" applyAlignment="1">
      <alignment horizontal="center" wrapText="1"/>
    </xf>
    <xf numFmtId="0" fontId="26" fillId="0" borderId="10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</cellXfs>
  <cellStyles count="250">
    <cellStyle name="_artabyuje" xfId="1"/>
    <cellStyle name="_artabyuje 2" xfId="39"/>
    <cellStyle name="20% - Accent1" xfId="195" builtinId="30" customBuiltin="1"/>
    <cellStyle name="20% - Accent1 2" xfId="40"/>
    <cellStyle name="20% - Accent1 2 2" xfId="101"/>
    <cellStyle name="20% - Accent1 2 3" xfId="237"/>
    <cellStyle name="20% - Accent2" xfId="197" builtinId="34" customBuiltin="1"/>
    <cellStyle name="20% - Accent2 2" xfId="41"/>
    <cellStyle name="20% - Accent2 2 2" xfId="102"/>
    <cellStyle name="20% - Accent2 2 3" xfId="239"/>
    <cellStyle name="20% - Accent3" xfId="199" builtinId="38" customBuiltin="1"/>
    <cellStyle name="20% - Accent3 2" xfId="42"/>
    <cellStyle name="20% - Accent3 2 2" xfId="103"/>
    <cellStyle name="20% - Accent3 2 3" xfId="241"/>
    <cellStyle name="20% - Accent4" xfId="201" builtinId="42" customBuiltin="1"/>
    <cellStyle name="20% - Accent4 2" xfId="43"/>
    <cellStyle name="20% - Accent4 2 2" xfId="104"/>
    <cellStyle name="20% - Accent4 2 3" xfId="243"/>
    <cellStyle name="20% - Accent5" xfId="203" builtinId="46" customBuiltin="1"/>
    <cellStyle name="20% - Accent5 2" xfId="44"/>
    <cellStyle name="20% - Accent5 2 2" xfId="105"/>
    <cellStyle name="20% - Accent5 2 3" xfId="245"/>
    <cellStyle name="20% - Accent6" xfId="205" builtinId="50" customBuiltin="1"/>
    <cellStyle name="20% - Accent6 2" xfId="45"/>
    <cellStyle name="20% - Accent6 2 2" xfId="106"/>
    <cellStyle name="20% - Accent6 2 3" xfId="247"/>
    <cellStyle name="20% - Акцент1" xfId="161"/>
    <cellStyle name="20% - Акцент2" xfId="164"/>
    <cellStyle name="20% - Акцент3" xfId="167"/>
    <cellStyle name="20% - Акцент4" xfId="170"/>
    <cellStyle name="20% - Акцент5" xfId="173"/>
    <cellStyle name="20% - Акцент6" xfId="176"/>
    <cellStyle name="40% - Accent1" xfId="196" builtinId="31" customBuiltin="1"/>
    <cellStyle name="40% - Accent1 2" xfId="46"/>
    <cellStyle name="40% - Accent1 2 2" xfId="107"/>
    <cellStyle name="40% - Accent1 2 3" xfId="238"/>
    <cellStyle name="40% - Accent2" xfId="198" builtinId="35" customBuiltin="1"/>
    <cellStyle name="40% - Accent2 2" xfId="47"/>
    <cellStyle name="40% - Accent2 2 2" xfId="108"/>
    <cellStyle name="40% - Accent2 2 3" xfId="240"/>
    <cellStyle name="40% - Accent3" xfId="200" builtinId="39" customBuiltin="1"/>
    <cellStyle name="40% - Accent3 2" xfId="48"/>
    <cellStyle name="40% - Accent3 2 2" xfId="109"/>
    <cellStyle name="40% - Accent3 2 3" xfId="242"/>
    <cellStyle name="40% - Accent4" xfId="202" builtinId="43" customBuiltin="1"/>
    <cellStyle name="40% - Accent4 2" xfId="49"/>
    <cellStyle name="40% - Accent4 2 2" xfId="110"/>
    <cellStyle name="40% - Accent4 2 3" xfId="244"/>
    <cellStyle name="40% - Accent5" xfId="204" builtinId="47" customBuiltin="1"/>
    <cellStyle name="40% - Accent5 2" xfId="50"/>
    <cellStyle name="40% - Accent5 2 2" xfId="111"/>
    <cellStyle name="40% - Accent5 2 3" xfId="246"/>
    <cellStyle name="40% - Accent6" xfId="206" builtinId="51" customBuiltin="1"/>
    <cellStyle name="40% - Accent6 2" xfId="51"/>
    <cellStyle name="40% - Accent6 2 2" xfId="112"/>
    <cellStyle name="40% - Accent6 2 3" xfId="248"/>
    <cellStyle name="40% - Акцент1" xfId="162"/>
    <cellStyle name="40% - Акцент2" xfId="165"/>
    <cellStyle name="40% - Акцент3" xfId="168"/>
    <cellStyle name="40% - Акцент4" xfId="171"/>
    <cellStyle name="40% - Акцент5" xfId="174"/>
    <cellStyle name="40% - Акцент6" xfId="177"/>
    <cellStyle name="60% - Accent1 2" xfId="52"/>
    <cellStyle name="60% - Accent1 2 2" xfId="113"/>
    <cellStyle name="60% - Accent1 3" xfId="225"/>
    <cellStyle name="60% - Accent2 2" xfId="53"/>
    <cellStyle name="60% - Accent2 2 2" xfId="114"/>
    <cellStyle name="60% - Accent2 3" xfId="227"/>
    <cellStyle name="60% - Accent3 2" xfId="54"/>
    <cellStyle name="60% - Accent3 2 2" xfId="115"/>
    <cellStyle name="60% - Accent3 3" xfId="229"/>
    <cellStyle name="60% - Accent4 2" xfId="55"/>
    <cellStyle name="60% - Accent4 2 2" xfId="116"/>
    <cellStyle name="60% - Accent4 3" xfId="231"/>
    <cellStyle name="60% - Accent5 2" xfId="56"/>
    <cellStyle name="60% - Accent5 2 2" xfId="117"/>
    <cellStyle name="60% - Accent5 3" xfId="233"/>
    <cellStyle name="60% - Accent6 2" xfId="57"/>
    <cellStyle name="60% - Accent6 2 2" xfId="118"/>
    <cellStyle name="60% - Accent6 3" xfId="235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" xfId="16" builtinId="29" customBuiltin="1"/>
    <cellStyle name="Accent1 2" xfId="58"/>
    <cellStyle name="Accent1 2 2" xfId="119"/>
    <cellStyle name="Accent1 3" xfId="223"/>
    <cellStyle name="Accent2" xfId="17" builtinId="33" customBuiltin="1"/>
    <cellStyle name="Accent2 2" xfId="59"/>
    <cellStyle name="Accent2 2 2" xfId="120"/>
    <cellStyle name="Accent2 3" xfId="226"/>
    <cellStyle name="Accent3" xfId="18" builtinId="37" customBuiltin="1"/>
    <cellStyle name="Accent3 2" xfId="60"/>
    <cellStyle name="Accent3 2 2" xfId="121"/>
    <cellStyle name="Accent3 3" xfId="228"/>
    <cellStyle name="Accent4" xfId="19" builtinId="41" customBuiltin="1"/>
    <cellStyle name="Accent4 2" xfId="61"/>
    <cellStyle name="Accent4 2 2" xfId="122"/>
    <cellStyle name="Accent4 3" xfId="230"/>
    <cellStyle name="Accent5" xfId="20" builtinId="45" customBuiltin="1"/>
    <cellStyle name="Accent5 2" xfId="62"/>
    <cellStyle name="Accent5 2 2" xfId="123"/>
    <cellStyle name="Accent5 3" xfId="232"/>
    <cellStyle name="Accent6" xfId="21" builtinId="49" customBuiltin="1"/>
    <cellStyle name="Accent6 2" xfId="63"/>
    <cellStyle name="Accent6 2 2" xfId="124"/>
    <cellStyle name="Accent6 3" xfId="234"/>
    <cellStyle name="Bad" xfId="33" builtinId="27" customBuiltin="1"/>
    <cellStyle name="Bad 2" xfId="64"/>
    <cellStyle name="Bad 2 2" xfId="125"/>
    <cellStyle name="Bad 3" xfId="212"/>
    <cellStyle name="Calculation" xfId="24" builtinId="22" customBuiltin="1"/>
    <cellStyle name="Calculation 2" xfId="65"/>
    <cellStyle name="Calculation 2 2" xfId="126"/>
    <cellStyle name="Calculation 3" xfId="216"/>
    <cellStyle name="Check Cell" xfId="30" builtinId="23" customBuiltin="1"/>
    <cellStyle name="Check Cell 2" xfId="66"/>
    <cellStyle name="Check Cell 2 2" xfId="127"/>
    <cellStyle name="Check Cell 3" xfId="218"/>
    <cellStyle name="Comma" xfId="193" builtinId="3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3" xfId="94"/>
    <cellStyle name="Comma 4" xfId="5"/>
    <cellStyle name="Comma 4 2" xfId="96"/>
    <cellStyle name="Comma 5" xfId="6"/>
    <cellStyle name="Comma 5 2" xfId="92"/>
    <cellStyle name="Comma 6" xfId="67"/>
    <cellStyle name="Comma 6 2" xfId="157"/>
    <cellStyle name="Comma 7" xfId="68"/>
    <cellStyle name="Comma 8" xfId="88"/>
    <cellStyle name="Comma 9" xfId="188"/>
    <cellStyle name="Explanatory Text" xfId="34" builtinId="53" customBuiltin="1"/>
    <cellStyle name="Explanatory Text 2" xfId="69"/>
    <cellStyle name="Explanatory Text 2 2" xfId="130"/>
    <cellStyle name="Explanatory Text 3" xfId="221"/>
    <cellStyle name="Good" xfId="38" builtinId="26" customBuiltin="1"/>
    <cellStyle name="Good 2" xfId="70"/>
    <cellStyle name="Good 2 2" xfId="131"/>
    <cellStyle name="Good 3" xfId="211"/>
    <cellStyle name="Heading 1" xfId="25" builtinId="16" customBuiltin="1"/>
    <cellStyle name="Heading 1 2" xfId="71"/>
    <cellStyle name="Heading 1 2 2" xfId="132"/>
    <cellStyle name="Heading 1 3" xfId="207"/>
    <cellStyle name="Heading 2" xfId="26" builtinId="17" customBuiltin="1"/>
    <cellStyle name="Heading 2 2" xfId="72"/>
    <cellStyle name="Heading 2 2 2" xfId="133"/>
    <cellStyle name="Heading 2 3" xfId="208"/>
    <cellStyle name="Heading 3" xfId="27" builtinId="18" customBuiltin="1"/>
    <cellStyle name="Heading 3 2" xfId="73"/>
    <cellStyle name="Heading 3 2 2" xfId="134"/>
    <cellStyle name="Heading 3 3" xfId="209"/>
    <cellStyle name="Heading 4" xfId="28" builtinId="19" customBuiltin="1"/>
    <cellStyle name="Heading 4 2" xfId="74"/>
    <cellStyle name="Heading 4 2 2" xfId="135"/>
    <cellStyle name="Heading 4 3" xfId="210"/>
    <cellStyle name="Input" xfId="22" builtinId="20" customBuiltin="1"/>
    <cellStyle name="Input 2" xfId="75"/>
    <cellStyle name="Input 2 2" xfId="136"/>
    <cellStyle name="Input 3" xfId="214"/>
    <cellStyle name="Linked Cell" xfId="36" builtinId="24" customBuiltin="1"/>
    <cellStyle name="Linked Cell 2" xfId="76"/>
    <cellStyle name="Linked Cell 2 2" xfId="137"/>
    <cellStyle name="Linked Cell 3" xfId="217"/>
    <cellStyle name="Neutral" xfId="32" builtinId="28" customBuiltin="1"/>
    <cellStyle name="Neutral 2" xfId="77"/>
    <cellStyle name="Neutral 2 2" xfId="98"/>
    <cellStyle name="Neutral 3" xfId="138"/>
    <cellStyle name="Neutral 4" xfId="213"/>
    <cellStyle name="Normal" xfId="0" builtinId="0"/>
    <cellStyle name="Normal 10" xfId="155"/>
    <cellStyle name="Normal 11" xfId="156"/>
    <cellStyle name="Normal 11 2" xfId="249"/>
    <cellStyle name="Normal 12" xfId="179"/>
    <cellStyle name="Normal 12 2" xfId="183"/>
    <cellStyle name="Normal 12 3" xfId="224"/>
    <cellStyle name="Normal 13" xfId="182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5" xfId="184"/>
    <cellStyle name="Normal 3" xfId="8"/>
    <cellStyle name="Normal 3 2" xfId="97"/>
    <cellStyle name="Normal 3 2 2" xfId="141"/>
    <cellStyle name="Normal 3 3" xfId="93"/>
    <cellStyle name="Normal 3_HavelvacN2axjusakN3" xfId="99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3" xfId="142"/>
    <cellStyle name="Normal 5 3" xfId="100"/>
    <cellStyle name="Normal 5 3 2" xfId="185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9" xfId="154"/>
    <cellStyle name="Normal_Book2" xfId="191"/>
    <cellStyle name="Normal_Varabashxum-ynderk" xfId="190"/>
    <cellStyle name="Note 2" xfId="82"/>
    <cellStyle name="Note 2 2" xfId="145"/>
    <cellStyle name="Note 2 3" xfId="236"/>
    <cellStyle name="Note 3" xfId="181"/>
    <cellStyle name="Note 4" xfId="220"/>
    <cellStyle name="Output" xfId="23" builtinId="21" customBuiltin="1"/>
    <cellStyle name="Output 2" xfId="83"/>
    <cellStyle name="Output 2 2" xfId="146"/>
    <cellStyle name="Output 3" xfId="215"/>
    <cellStyle name="Percent 2" xfId="14"/>
    <cellStyle name="SN_241" xfId="89"/>
    <cellStyle name="SN_b" xfId="160"/>
    <cellStyle name="SN_it" xfId="192"/>
    <cellStyle name="Style 1" xfId="15"/>
    <cellStyle name="Style 1 2" xfId="147"/>
    <cellStyle name="Style 1 2 2" xfId="153"/>
    <cellStyle name="Style 1_verchnakan_ax21-25_2018" xfId="148"/>
    <cellStyle name="Title" xfId="194" builtinId="15" customBuiltin="1"/>
    <cellStyle name="Title 2" xfId="84"/>
    <cellStyle name="Title 3" xfId="180"/>
    <cellStyle name="Total" xfId="29" builtinId="25" customBuiltin="1"/>
    <cellStyle name="Total 2" xfId="85"/>
    <cellStyle name="Total 2 2" xfId="149"/>
    <cellStyle name="Total 3" xfId="222"/>
    <cellStyle name="Warning Text" xfId="37" builtinId="11" customBuiltin="1"/>
    <cellStyle name="Warning Text 2" xfId="86"/>
    <cellStyle name="Warning Text 2 2" xfId="150"/>
    <cellStyle name="Warning Text 3" xfId="219"/>
    <cellStyle name="Название" xfId="31"/>
    <cellStyle name="Обычный 2" xfId="151"/>
    <cellStyle name="Обычный 2 2" xfId="152"/>
    <cellStyle name="Обычный 4" xfId="189"/>
    <cellStyle name="Примечание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ri%20Aghekyan\Desktop\2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Հ5"/>
      <sheetName val="Հ6"/>
      <sheetName val="Հ7"/>
      <sheetName val="Հ8"/>
      <sheetName val="Հ9"/>
    </sheetNames>
    <sheetDataSet>
      <sheetData sheetId="0" refreshError="1">
        <row r="12">
          <cell r="B12">
            <v>1212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zoomScaleNormal="100" workbookViewId="0">
      <selection activeCell="A5" sqref="A5:D6"/>
    </sheetView>
  </sheetViews>
  <sheetFormatPr defaultColWidth="9.140625" defaultRowHeight="17.25" x14ac:dyDescent="0.3"/>
  <cols>
    <col min="1" max="1" width="10.7109375" style="2" customWidth="1"/>
    <col min="2" max="2" width="14.28515625" style="2" customWidth="1"/>
    <col min="3" max="3" width="95" style="2" customWidth="1"/>
    <col min="4" max="4" width="36.140625" style="13" customWidth="1"/>
    <col min="5" max="5" width="26.28515625" style="2" customWidth="1"/>
    <col min="6" max="6" width="13.42578125" style="2" customWidth="1"/>
    <col min="7" max="16384" width="9.140625" style="2"/>
  </cols>
  <sheetData>
    <row r="1" spans="1:6" x14ac:dyDescent="0.3">
      <c r="A1" s="5"/>
      <c r="B1" s="5"/>
      <c r="D1" s="27" t="s">
        <v>155</v>
      </c>
    </row>
    <row r="2" spans="1:6" x14ac:dyDescent="0.3">
      <c r="A2" s="5"/>
      <c r="B2" s="5"/>
      <c r="D2" s="27" t="s">
        <v>118</v>
      </c>
    </row>
    <row r="3" spans="1:6" ht="16.5" customHeight="1" x14ac:dyDescent="0.3">
      <c r="A3" s="5"/>
      <c r="B3" s="5"/>
      <c r="D3" s="27" t="s">
        <v>9</v>
      </c>
      <c r="E3" s="3"/>
      <c r="F3" s="3"/>
    </row>
    <row r="4" spans="1:6" x14ac:dyDescent="0.3">
      <c r="A4" s="5"/>
      <c r="B4" s="5"/>
      <c r="C4" s="5"/>
      <c r="D4" s="2"/>
    </row>
    <row r="5" spans="1:6" ht="13.5" customHeight="1" x14ac:dyDescent="0.3">
      <c r="A5" s="239" t="s">
        <v>195</v>
      </c>
      <c r="B5" s="239"/>
      <c r="C5" s="239"/>
      <c r="D5" s="239"/>
      <c r="E5" s="3"/>
    </row>
    <row r="6" spans="1:6" ht="77.25" customHeight="1" x14ac:dyDescent="0.3">
      <c r="A6" s="239"/>
      <c r="B6" s="239"/>
      <c r="C6" s="239"/>
      <c r="D6" s="239"/>
    </row>
    <row r="7" spans="1:6" ht="17.25" customHeight="1" x14ac:dyDescent="0.3">
      <c r="D7" s="5" t="s">
        <v>36</v>
      </c>
    </row>
    <row r="8" spans="1:6" ht="99" customHeight="1" x14ac:dyDescent="0.3">
      <c r="A8" s="236" t="s">
        <v>1</v>
      </c>
      <c r="B8" s="237"/>
      <c r="C8" s="238" t="s">
        <v>17</v>
      </c>
      <c r="D8" s="26" t="s">
        <v>41</v>
      </c>
    </row>
    <row r="9" spans="1:6" ht="27" customHeight="1" x14ac:dyDescent="0.3">
      <c r="A9" s="18" t="s">
        <v>14</v>
      </c>
      <c r="B9" s="18" t="s">
        <v>15</v>
      </c>
      <c r="C9" s="238"/>
      <c r="D9" s="18" t="s">
        <v>0</v>
      </c>
    </row>
    <row r="10" spans="1:6" ht="17.25" customHeight="1" x14ac:dyDescent="0.3">
      <c r="A10" s="7"/>
      <c r="B10" s="7"/>
      <c r="C10" s="14" t="s">
        <v>16</v>
      </c>
      <c r="D10" s="15">
        <f>D11+D44</f>
        <v>0</v>
      </c>
    </row>
    <row r="11" spans="1:6" s="77" customFormat="1" ht="25.5" customHeight="1" x14ac:dyDescent="0.3">
      <c r="A11" s="37"/>
      <c r="B11" s="37"/>
      <c r="C11" s="37" t="s">
        <v>61</v>
      </c>
      <c r="D11" s="95">
        <f>+D12+D31</f>
        <v>-168300</v>
      </c>
    </row>
    <row r="12" spans="1:6" ht="17.25" customHeight="1" x14ac:dyDescent="0.3">
      <c r="A12" s="37">
        <v>1049</v>
      </c>
      <c r="B12" s="8"/>
      <c r="C12" s="9" t="s">
        <v>21</v>
      </c>
      <c r="D12" s="10">
        <f>'2'!G76</f>
        <v>-200000</v>
      </c>
    </row>
    <row r="13" spans="1:6" x14ac:dyDescent="0.3">
      <c r="A13" s="8"/>
      <c r="B13" s="8"/>
      <c r="C13" s="11" t="s">
        <v>43</v>
      </c>
      <c r="D13" s="12"/>
    </row>
    <row r="14" spans="1:6" x14ac:dyDescent="0.3">
      <c r="A14" s="8"/>
      <c r="B14" s="8"/>
      <c r="C14" s="9" t="s">
        <v>22</v>
      </c>
      <c r="D14" s="12"/>
    </row>
    <row r="15" spans="1:6" x14ac:dyDescent="0.3">
      <c r="A15" s="8"/>
      <c r="B15" s="8"/>
      <c r="C15" s="11" t="s">
        <v>44</v>
      </c>
      <c r="D15" s="12"/>
    </row>
    <row r="16" spans="1:6" x14ac:dyDescent="0.3">
      <c r="A16" s="8"/>
      <c r="B16" s="8"/>
      <c r="C16" s="9" t="s">
        <v>23</v>
      </c>
      <c r="D16" s="10"/>
    </row>
    <row r="17" spans="1:4" ht="47.25" customHeight="1" x14ac:dyDescent="0.3">
      <c r="A17" s="8"/>
      <c r="B17" s="8"/>
      <c r="C17" s="11" t="s">
        <v>45</v>
      </c>
      <c r="D17" s="12"/>
    </row>
    <row r="18" spans="1:4" ht="17.25" customHeight="1" x14ac:dyDescent="0.3">
      <c r="A18" s="235" t="s">
        <v>24</v>
      </c>
      <c r="B18" s="235"/>
      <c r="C18" s="235"/>
      <c r="D18" s="235"/>
    </row>
    <row r="19" spans="1:4" ht="17.25" customHeight="1" x14ac:dyDescent="0.3">
      <c r="A19" s="8"/>
      <c r="B19" s="37">
        <v>11002</v>
      </c>
      <c r="C19" s="9" t="s">
        <v>25</v>
      </c>
      <c r="D19" s="10">
        <f>'2'!G78</f>
        <v>-19900</v>
      </c>
    </row>
    <row r="20" spans="1:4" ht="34.5" x14ac:dyDescent="0.3">
      <c r="A20" s="8"/>
      <c r="B20" s="8"/>
      <c r="C20" s="11" t="s">
        <v>46</v>
      </c>
      <c r="D20" s="12"/>
    </row>
    <row r="21" spans="1:4" x14ac:dyDescent="0.3">
      <c r="A21" s="8"/>
      <c r="B21" s="8"/>
      <c r="C21" s="9" t="s">
        <v>26</v>
      </c>
      <c r="D21" s="12"/>
    </row>
    <row r="22" spans="1:4" ht="34.5" x14ac:dyDescent="0.3">
      <c r="A22" s="8"/>
      <c r="B22" s="8"/>
      <c r="C22" s="11" t="s">
        <v>47</v>
      </c>
      <c r="D22" s="10"/>
    </row>
    <row r="23" spans="1:4" x14ac:dyDescent="0.3">
      <c r="A23" s="8"/>
      <c r="B23" s="8"/>
      <c r="C23" s="9" t="s">
        <v>27</v>
      </c>
      <c r="D23" s="12"/>
    </row>
    <row r="24" spans="1:4" x14ac:dyDescent="0.3">
      <c r="A24" s="8"/>
      <c r="B24" s="8"/>
      <c r="C24" s="8" t="s">
        <v>28</v>
      </c>
      <c r="D24" s="12"/>
    </row>
    <row r="25" spans="1:4" x14ac:dyDescent="0.3">
      <c r="A25" s="97"/>
      <c r="B25" s="30">
        <v>21012</v>
      </c>
      <c r="C25" s="87" t="s">
        <v>25</v>
      </c>
      <c r="D25" s="38">
        <f>'2'!G87</f>
        <v>-180100</v>
      </c>
    </row>
    <row r="26" spans="1:4" ht="34.5" x14ac:dyDescent="0.3">
      <c r="A26" s="97"/>
      <c r="B26" s="30"/>
      <c r="C26" s="17" t="s">
        <v>166</v>
      </c>
      <c r="D26" s="31"/>
    </row>
    <row r="27" spans="1:4" x14ac:dyDescent="0.3">
      <c r="A27" s="97"/>
      <c r="B27" s="30"/>
      <c r="C27" s="87" t="s">
        <v>26</v>
      </c>
      <c r="D27" s="31"/>
    </row>
    <row r="28" spans="1:4" x14ac:dyDescent="0.3">
      <c r="A28" s="97"/>
      <c r="B28" s="30"/>
      <c r="C28" s="17" t="s">
        <v>167</v>
      </c>
      <c r="D28" s="31"/>
    </row>
    <row r="29" spans="1:4" x14ac:dyDescent="0.3">
      <c r="A29" s="97"/>
      <c r="B29" s="30"/>
      <c r="C29" s="87" t="s">
        <v>27</v>
      </c>
      <c r="D29" s="31"/>
    </row>
    <row r="30" spans="1:4" ht="45" customHeight="1" x14ac:dyDescent="0.3">
      <c r="A30" s="97"/>
      <c r="B30" s="30"/>
      <c r="C30" s="17" t="s">
        <v>117</v>
      </c>
      <c r="D30" s="31"/>
    </row>
    <row r="31" spans="1:4" ht="22.5" customHeight="1" x14ac:dyDescent="0.3">
      <c r="A31" s="37" t="s">
        <v>62</v>
      </c>
      <c r="B31" s="8"/>
      <c r="C31" s="9" t="s">
        <v>21</v>
      </c>
      <c r="D31" s="10">
        <f>+D38</f>
        <v>31700</v>
      </c>
    </row>
    <row r="32" spans="1:4" x14ac:dyDescent="0.3">
      <c r="A32" s="8"/>
      <c r="B32" s="8"/>
      <c r="C32" s="11" t="s">
        <v>63</v>
      </c>
      <c r="D32" s="12"/>
    </row>
    <row r="33" spans="1:4" x14ac:dyDescent="0.3">
      <c r="A33" s="8"/>
      <c r="B33" s="8"/>
      <c r="C33" s="9" t="s">
        <v>22</v>
      </c>
      <c r="D33" s="12"/>
    </row>
    <row r="34" spans="1:4" x14ac:dyDescent="0.3">
      <c r="A34" s="8"/>
      <c r="B34" s="8"/>
      <c r="C34" s="11" t="s">
        <v>64</v>
      </c>
      <c r="D34" s="12"/>
    </row>
    <row r="35" spans="1:4" x14ac:dyDescent="0.3">
      <c r="A35" s="8"/>
      <c r="B35" s="8"/>
      <c r="C35" s="9" t="s">
        <v>23</v>
      </c>
      <c r="D35" s="10"/>
    </row>
    <row r="36" spans="1:4" ht="34.5" x14ac:dyDescent="0.3">
      <c r="A36" s="8"/>
      <c r="B36" s="8"/>
      <c r="C36" s="11" t="s">
        <v>65</v>
      </c>
      <c r="D36" s="12"/>
    </row>
    <row r="37" spans="1:4" ht="17.25" customHeight="1" x14ac:dyDescent="0.3">
      <c r="A37" s="235" t="s">
        <v>24</v>
      </c>
      <c r="B37" s="235"/>
      <c r="C37" s="235"/>
      <c r="D37" s="235"/>
    </row>
    <row r="38" spans="1:4" ht="17.25" customHeight="1" x14ac:dyDescent="0.3">
      <c r="A38" s="8"/>
      <c r="B38" s="37">
        <v>12003</v>
      </c>
      <c r="C38" s="9" t="s">
        <v>25</v>
      </c>
      <c r="D38" s="10">
        <f>'2'!G23</f>
        <v>31700</v>
      </c>
    </row>
    <row r="39" spans="1:4" ht="22.5" customHeight="1" x14ac:dyDescent="0.3">
      <c r="A39" s="8"/>
      <c r="B39" s="8"/>
      <c r="C39" s="11" t="s">
        <v>98</v>
      </c>
      <c r="D39" s="12"/>
    </row>
    <row r="40" spans="1:4" ht="24" customHeight="1" x14ac:dyDescent="0.3">
      <c r="A40" s="8"/>
      <c r="B40" s="8"/>
      <c r="C40" s="9" t="s">
        <v>26</v>
      </c>
      <c r="D40" s="12"/>
    </row>
    <row r="41" spans="1:4" ht="34.5" x14ac:dyDescent="0.3">
      <c r="A41" s="8"/>
      <c r="B41" s="8"/>
      <c r="C41" s="11" t="s">
        <v>99</v>
      </c>
      <c r="D41" s="10"/>
    </row>
    <row r="42" spans="1:4" x14ac:dyDescent="0.3">
      <c r="A42" s="8"/>
      <c r="B42" s="8"/>
      <c r="C42" s="9" t="s">
        <v>27</v>
      </c>
      <c r="D42" s="12"/>
    </row>
    <row r="43" spans="1:4" ht="21" customHeight="1" x14ac:dyDescent="0.3">
      <c r="A43" s="8"/>
      <c r="B43" s="8"/>
      <c r="C43" s="8" t="s">
        <v>100</v>
      </c>
      <c r="D43" s="12"/>
    </row>
    <row r="44" spans="1:4" s="77" customFormat="1" x14ac:dyDescent="0.3">
      <c r="A44" s="93"/>
      <c r="B44" s="93"/>
      <c r="C44" s="93" t="s">
        <v>172</v>
      </c>
      <c r="D44" s="94">
        <f>D45</f>
        <v>168300</v>
      </c>
    </row>
    <row r="45" spans="1:4" x14ac:dyDescent="0.3">
      <c r="A45" s="98" t="s">
        <v>173</v>
      </c>
      <c r="B45" s="98"/>
      <c r="C45" s="99" t="s">
        <v>21</v>
      </c>
      <c r="D45" s="92">
        <f>D52</f>
        <v>168300</v>
      </c>
    </row>
    <row r="46" spans="1:4" x14ac:dyDescent="0.3">
      <c r="A46" s="98"/>
      <c r="B46" s="98"/>
      <c r="C46" s="98" t="s">
        <v>174</v>
      </c>
      <c r="D46" s="74"/>
    </row>
    <row r="47" spans="1:4" x14ac:dyDescent="0.3">
      <c r="A47" s="98"/>
      <c r="B47" s="98"/>
      <c r="C47" s="99" t="s">
        <v>22</v>
      </c>
      <c r="D47" s="74"/>
    </row>
    <row r="48" spans="1:4" ht="34.5" x14ac:dyDescent="0.3">
      <c r="A48" s="98"/>
      <c r="B48" s="98"/>
      <c r="C48" s="98" t="s">
        <v>175</v>
      </c>
      <c r="D48" s="74"/>
    </row>
    <row r="49" spans="1:4" x14ac:dyDescent="0.3">
      <c r="A49" s="98"/>
      <c r="B49" s="98"/>
      <c r="C49" s="99" t="s">
        <v>23</v>
      </c>
      <c r="D49" s="74"/>
    </row>
    <row r="50" spans="1:4" ht="34.5" x14ac:dyDescent="0.3">
      <c r="A50" s="98"/>
      <c r="B50" s="98"/>
      <c r="C50" s="98" t="s">
        <v>176</v>
      </c>
      <c r="D50" s="74"/>
    </row>
    <row r="51" spans="1:4" ht="15.75" customHeight="1" x14ac:dyDescent="0.3">
      <c r="A51" s="232" t="str">
        <f>A37</f>
        <v xml:space="preserve"> Ծրագրի միջոցառումներ</v>
      </c>
      <c r="B51" s="233"/>
      <c r="C51" s="234"/>
      <c r="D51" s="74"/>
    </row>
    <row r="52" spans="1:4" x14ac:dyDescent="0.3">
      <c r="A52" s="29"/>
      <c r="B52" s="98" t="s">
        <v>177</v>
      </c>
      <c r="C52" s="99" t="s">
        <v>25</v>
      </c>
      <c r="D52" s="91">
        <f>'2'!G105</f>
        <v>168300</v>
      </c>
    </row>
    <row r="53" spans="1:4" x14ac:dyDescent="0.3">
      <c r="A53" s="29"/>
      <c r="B53" s="98"/>
      <c r="C53" s="98" t="s">
        <v>174</v>
      </c>
      <c r="D53" s="74"/>
    </row>
    <row r="54" spans="1:4" x14ac:dyDescent="0.3">
      <c r="A54" s="29"/>
      <c r="B54" s="98"/>
      <c r="C54" s="99" t="s">
        <v>26</v>
      </c>
      <c r="D54" s="74"/>
    </row>
    <row r="55" spans="1:4" ht="51.75" x14ac:dyDescent="0.3">
      <c r="A55" s="29"/>
      <c r="B55" s="98"/>
      <c r="C55" s="98" t="s">
        <v>178</v>
      </c>
      <c r="D55" s="74"/>
    </row>
    <row r="56" spans="1:4" x14ac:dyDescent="0.3">
      <c r="A56" s="29"/>
      <c r="B56" s="98"/>
      <c r="C56" s="99" t="s">
        <v>27</v>
      </c>
      <c r="D56" s="74"/>
    </row>
    <row r="57" spans="1:4" x14ac:dyDescent="0.3">
      <c r="A57" s="29"/>
      <c r="B57" s="98"/>
      <c r="C57" s="98" t="s">
        <v>28</v>
      </c>
      <c r="D57" s="74"/>
    </row>
  </sheetData>
  <mergeCells count="6">
    <mergeCell ref="A5:D6"/>
    <mergeCell ref="A51:C51"/>
    <mergeCell ref="A37:D37"/>
    <mergeCell ref="A8:B8"/>
    <mergeCell ref="C8:C9"/>
    <mergeCell ref="A18:D18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112"/>
  <sheetViews>
    <sheetView topLeftCell="A16" zoomScaleNormal="100" workbookViewId="0">
      <selection activeCell="F29" sqref="F29"/>
    </sheetView>
  </sheetViews>
  <sheetFormatPr defaultColWidth="9.140625" defaultRowHeight="17.25" x14ac:dyDescent="0.3"/>
  <cols>
    <col min="1" max="1" width="8.28515625" style="5" customWidth="1"/>
    <col min="2" max="2" width="6.42578125" style="5" customWidth="1"/>
    <col min="3" max="3" width="5.85546875" style="5" bestFit="1" customWidth="1"/>
    <col min="4" max="4" width="10.7109375" style="2" customWidth="1"/>
    <col min="5" max="5" width="14.5703125" style="2" customWidth="1"/>
    <col min="6" max="6" width="89.140625" style="2" customWidth="1"/>
    <col min="7" max="7" width="32.85546875" style="2" customWidth="1"/>
    <col min="8" max="8" width="11.42578125" style="2" bestFit="1" customWidth="1"/>
    <col min="9" max="16384" width="9.140625" style="2"/>
  </cols>
  <sheetData>
    <row r="1" spans="1:236" x14ac:dyDescent="0.3">
      <c r="G1" s="27" t="s">
        <v>20</v>
      </c>
      <c r="H1" s="4"/>
      <c r="I1" s="4"/>
      <c r="J1" s="4"/>
      <c r="K1" s="4"/>
      <c r="L1" s="1"/>
      <c r="M1" s="4"/>
      <c r="N1" s="4"/>
      <c r="O1" s="4"/>
      <c r="P1" s="4"/>
      <c r="Q1" s="4"/>
      <c r="R1" s="4"/>
      <c r="S1" s="4"/>
      <c r="T1" s="1"/>
      <c r="U1" s="4"/>
      <c r="V1" s="4"/>
      <c r="W1" s="4"/>
      <c r="X1" s="4"/>
      <c r="Y1" s="4"/>
      <c r="Z1" s="4"/>
      <c r="AA1" s="4"/>
      <c r="AB1" s="1"/>
      <c r="AC1" s="4"/>
      <c r="AD1" s="4"/>
      <c r="AE1" s="4"/>
      <c r="AF1" s="4"/>
      <c r="AG1" s="4"/>
      <c r="AH1" s="4"/>
      <c r="AI1" s="4"/>
      <c r="AJ1" s="1"/>
      <c r="AK1" s="4"/>
      <c r="AL1" s="4"/>
      <c r="AM1" s="4"/>
      <c r="AN1" s="4"/>
      <c r="AO1" s="4"/>
      <c r="AP1" s="4"/>
      <c r="AQ1" s="4"/>
      <c r="AR1" s="1"/>
      <c r="AS1" s="4"/>
      <c r="AT1" s="4"/>
      <c r="AU1" s="4"/>
      <c r="AV1" s="4"/>
      <c r="AW1" s="4"/>
      <c r="AX1" s="4"/>
      <c r="AY1" s="4"/>
      <c r="AZ1" s="1"/>
      <c r="BA1" s="4"/>
      <c r="BB1" s="4"/>
      <c r="BC1" s="4"/>
      <c r="BD1" s="4"/>
      <c r="BE1" s="4"/>
      <c r="BF1" s="4"/>
      <c r="BG1" s="4"/>
      <c r="BH1" s="1"/>
      <c r="BI1" s="4"/>
      <c r="BJ1" s="4"/>
      <c r="BK1" s="4"/>
      <c r="BL1" s="4"/>
      <c r="BM1" s="4"/>
      <c r="BN1" s="4"/>
      <c r="BO1" s="4"/>
      <c r="BP1" s="1"/>
      <c r="BQ1" s="4"/>
      <c r="BR1" s="4"/>
      <c r="BS1" s="4"/>
      <c r="BT1" s="4"/>
      <c r="BU1" s="4"/>
      <c r="BV1" s="4"/>
      <c r="BW1" s="4"/>
      <c r="BX1" s="1"/>
      <c r="BY1" s="4"/>
      <c r="BZ1" s="4"/>
      <c r="CA1" s="4"/>
      <c r="CB1" s="4"/>
      <c r="CC1" s="4"/>
      <c r="CD1" s="4"/>
      <c r="CE1" s="4"/>
      <c r="CF1" s="1"/>
      <c r="CG1" s="4"/>
      <c r="CH1" s="4"/>
      <c r="CI1" s="4"/>
      <c r="CJ1" s="4"/>
      <c r="CK1" s="4"/>
      <c r="CL1" s="4"/>
      <c r="CM1" s="4"/>
      <c r="CN1" s="1"/>
      <c r="CO1" s="4"/>
      <c r="CP1" s="4"/>
      <c r="CQ1" s="4"/>
      <c r="CR1" s="4"/>
      <c r="CS1" s="4"/>
      <c r="CT1" s="4"/>
      <c r="CU1" s="4"/>
      <c r="CV1" s="1"/>
      <c r="CW1" s="4"/>
      <c r="CX1" s="4"/>
      <c r="CY1" s="4"/>
      <c r="CZ1" s="4"/>
      <c r="DA1" s="4"/>
      <c r="DB1" s="4"/>
      <c r="DC1" s="4"/>
      <c r="DD1" s="1"/>
      <c r="DE1" s="4"/>
      <c r="DF1" s="4"/>
      <c r="DG1" s="4"/>
      <c r="DH1" s="4"/>
      <c r="DI1" s="4"/>
      <c r="DJ1" s="4"/>
      <c r="DK1" s="4"/>
      <c r="DL1" s="1"/>
      <c r="DM1" s="4"/>
      <c r="DN1" s="4"/>
      <c r="DO1" s="4"/>
      <c r="DP1" s="4"/>
      <c r="DQ1" s="4"/>
      <c r="DR1" s="4"/>
      <c r="DS1" s="4"/>
      <c r="DT1" s="1"/>
      <c r="DU1" s="4"/>
      <c r="DV1" s="4"/>
      <c r="DW1" s="4"/>
      <c r="DX1" s="4"/>
      <c r="DY1" s="4"/>
      <c r="DZ1" s="4"/>
      <c r="EA1" s="4"/>
      <c r="EB1" s="1"/>
      <c r="EC1" s="4"/>
      <c r="ED1" s="4"/>
      <c r="EE1" s="4"/>
      <c r="EF1" s="4"/>
      <c r="EG1" s="4"/>
      <c r="EH1" s="4"/>
      <c r="EI1" s="4"/>
      <c r="EJ1" s="1"/>
      <c r="EK1" s="4"/>
      <c r="EL1" s="4"/>
      <c r="EM1" s="4"/>
      <c r="EN1" s="4"/>
      <c r="EO1" s="4"/>
      <c r="EP1" s="4"/>
      <c r="EQ1" s="4"/>
      <c r="ER1" s="1"/>
      <c r="ES1" s="4"/>
      <c r="ET1" s="4"/>
      <c r="EU1" s="4"/>
      <c r="EV1" s="4"/>
      <c r="EW1" s="4"/>
      <c r="EX1" s="4"/>
      <c r="EY1" s="4"/>
      <c r="EZ1" s="1"/>
      <c r="FA1" s="4"/>
      <c r="FB1" s="4"/>
      <c r="FC1" s="4"/>
      <c r="FD1" s="4"/>
      <c r="FE1" s="4"/>
      <c r="FF1" s="4"/>
      <c r="FG1" s="4"/>
      <c r="FH1" s="1"/>
      <c r="FI1" s="4"/>
      <c r="FJ1" s="4"/>
      <c r="FK1" s="4"/>
      <c r="FL1" s="4"/>
      <c r="FM1" s="4"/>
      <c r="FN1" s="4"/>
      <c r="FO1" s="4"/>
      <c r="FP1" s="1"/>
      <c r="FQ1" s="4"/>
      <c r="FR1" s="4"/>
      <c r="FS1" s="4"/>
      <c r="FT1" s="4"/>
      <c r="FU1" s="4"/>
      <c r="FV1" s="4"/>
      <c r="FW1" s="4"/>
      <c r="FX1" s="1"/>
      <c r="FY1" s="4"/>
      <c r="FZ1" s="4"/>
      <c r="GA1" s="4"/>
      <c r="GB1" s="4"/>
      <c r="GC1" s="4"/>
      <c r="GD1" s="4"/>
      <c r="GE1" s="4"/>
      <c r="GF1" s="1"/>
      <c r="GG1" s="4"/>
      <c r="GH1" s="4"/>
      <c r="GI1" s="4"/>
      <c r="GJ1" s="4"/>
      <c r="GK1" s="4"/>
      <c r="GL1" s="4"/>
      <c r="GM1" s="4"/>
      <c r="GN1" s="1"/>
      <c r="GO1" s="4"/>
      <c r="GP1" s="4"/>
      <c r="GQ1" s="4"/>
      <c r="GR1" s="4"/>
      <c r="GS1" s="4"/>
      <c r="GT1" s="4"/>
      <c r="GU1" s="4"/>
      <c r="GV1" s="1"/>
      <c r="GW1" s="4"/>
      <c r="GX1" s="4"/>
      <c r="GY1" s="4"/>
      <c r="GZ1" s="4"/>
      <c r="HA1" s="4"/>
      <c r="HB1" s="4"/>
      <c r="HC1" s="4"/>
      <c r="HD1" s="1"/>
      <c r="HE1" s="4"/>
      <c r="HF1" s="4"/>
      <c r="HG1" s="4"/>
      <c r="HH1" s="4"/>
      <c r="HI1" s="4"/>
      <c r="HJ1" s="4"/>
      <c r="HK1" s="4"/>
      <c r="HL1" s="1"/>
      <c r="HM1" s="4"/>
      <c r="HN1" s="4"/>
      <c r="HO1" s="4"/>
      <c r="HP1" s="4"/>
      <c r="HQ1" s="4"/>
      <c r="HR1" s="4"/>
      <c r="HS1" s="4"/>
      <c r="HT1" s="1"/>
      <c r="HU1" s="4"/>
      <c r="HV1" s="4"/>
      <c r="HW1" s="4"/>
      <c r="HX1" s="4"/>
      <c r="HY1" s="4"/>
      <c r="HZ1" s="4"/>
      <c r="IA1" s="4"/>
      <c r="IB1" s="1"/>
    </row>
    <row r="2" spans="1:236" x14ac:dyDescent="0.3">
      <c r="G2" s="27" t="s">
        <v>68</v>
      </c>
      <c r="H2" s="4"/>
      <c r="I2" s="4"/>
      <c r="J2" s="4"/>
      <c r="K2" s="4"/>
      <c r="L2" s="1"/>
      <c r="M2" s="4"/>
      <c r="N2" s="4"/>
      <c r="O2" s="4"/>
      <c r="P2" s="4"/>
      <c r="Q2" s="4"/>
      <c r="R2" s="4"/>
      <c r="S2" s="4"/>
      <c r="T2" s="1"/>
      <c r="U2" s="4"/>
      <c r="V2" s="4"/>
      <c r="W2" s="4"/>
      <c r="X2" s="4"/>
      <c r="Y2" s="4"/>
      <c r="Z2" s="4"/>
      <c r="AA2" s="4"/>
      <c r="AB2" s="1"/>
      <c r="AC2" s="4"/>
      <c r="AD2" s="4"/>
      <c r="AE2" s="4"/>
      <c r="AF2" s="4"/>
      <c r="AG2" s="4"/>
      <c r="AH2" s="4"/>
      <c r="AI2" s="4"/>
      <c r="AJ2" s="1"/>
      <c r="AK2" s="4"/>
      <c r="AL2" s="4"/>
      <c r="AM2" s="4"/>
      <c r="AN2" s="4"/>
      <c r="AO2" s="4"/>
      <c r="AP2" s="4"/>
      <c r="AQ2" s="4"/>
      <c r="AR2" s="1"/>
      <c r="AS2" s="4"/>
      <c r="AT2" s="4"/>
      <c r="AU2" s="4"/>
      <c r="AV2" s="4"/>
      <c r="AW2" s="4"/>
      <c r="AX2" s="4"/>
      <c r="AY2" s="4"/>
      <c r="AZ2" s="1"/>
      <c r="BA2" s="4"/>
      <c r="BB2" s="4"/>
      <c r="BC2" s="4"/>
      <c r="BD2" s="4"/>
      <c r="BE2" s="4"/>
      <c r="BF2" s="4"/>
      <c r="BG2" s="4"/>
      <c r="BH2" s="1"/>
      <c r="BI2" s="4"/>
      <c r="BJ2" s="4"/>
      <c r="BK2" s="4"/>
      <c r="BL2" s="4"/>
      <c r="BM2" s="4"/>
      <c r="BN2" s="4"/>
      <c r="BO2" s="4"/>
      <c r="BP2" s="1"/>
      <c r="BQ2" s="4"/>
      <c r="BR2" s="4"/>
      <c r="BS2" s="4"/>
      <c r="BT2" s="4"/>
      <c r="BU2" s="4"/>
      <c r="BV2" s="4"/>
      <c r="BW2" s="4"/>
      <c r="BX2" s="1"/>
      <c r="BY2" s="4"/>
      <c r="BZ2" s="4"/>
      <c r="CA2" s="4"/>
      <c r="CB2" s="4"/>
      <c r="CC2" s="4"/>
      <c r="CD2" s="4"/>
      <c r="CE2" s="4"/>
      <c r="CF2" s="1"/>
      <c r="CG2" s="4"/>
      <c r="CH2" s="4"/>
      <c r="CI2" s="4"/>
      <c r="CJ2" s="4"/>
      <c r="CK2" s="4"/>
      <c r="CL2" s="4"/>
      <c r="CM2" s="4"/>
      <c r="CN2" s="1"/>
      <c r="CO2" s="4"/>
      <c r="CP2" s="4"/>
      <c r="CQ2" s="4"/>
      <c r="CR2" s="4"/>
      <c r="CS2" s="4"/>
      <c r="CT2" s="4"/>
      <c r="CU2" s="4"/>
      <c r="CV2" s="1"/>
      <c r="CW2" s="4"/>
      <c r="CX2" s="4"/>
      <c r="CY2" s="4"/>
      <c r="CZ2" s="4"/>
      <c r="DA2" s="4"/>
      <c r="DB2" s="4"/>
      <c r="DC2" s="4"/>
      <c r="DD2" s="1"/>
      <c r="DE2" s="4"/>
      <c r="DF2" s="4"/>
      <c r="DG2" s="4"/>
      <c r="DH2" s="4"/>
      <c r="DI2" s="4"/>
      <c r="DJ2" s="4"/>
      <c r="DK2" s="4"/>
      <c r="DL2" s="1"/>
      <c r="DM2" s="4"/>
      <c r="DN2" s="4"/>
      <c r="DO2" s="4"/>
      <c r="DP2" s="4"/>
      <c r="DQ2" s="4"/>
      <c r="DR2" s="4"/>
      <c r="DS2" s="4"/>
      <c r="DT2" s="1"/>
      <c r="DU2" s="4"/>
      <c r="DV2" s="4"/>
      <c r="DW2" s="4"/>
      <c r="DX2" s="4"/>
      <c r="DY2" s="4"/>
      <c r="DZ2" s="4"/>
      <c r="EA2" s="4"/>
      <c r="EB2" s="1"/>
      <c r="EC2" s="4"/>
      <c r="ED2" s="4"/>
      <c r="EE2" s="4"/>
      <c r="EF2" s="4"/>
      <c r="EG2" s="4"/>
      <c r="EH2" s="4"/>
      <c r="EI2" s="4"/>
      <c r="EJ2" s="1"/>
      <c r="EK2" s="4"/>
      <c r="EL2" s="4"/>
      <c r="EM2" s="4"/>
      <c r="EN2" s="4"/>
      <c r="EO2" s="4"/>
      <c r="EP2" s="4"/>
      <c r="EQ2" s="4"/>
      <c r="ER2" s="1"/>
      <c r="ES2" s="4"/>
      <c r="ET2" s="4"/>
      <c r="EU2" s="4"/>
      <c r="EV2" s="4"/>
      <c r="EW2" s="4"/>
      <c r="EX2" s="4"/>
      <c r="EY2" s="4"/>
      <c r="EZ2" s="1"/>
      <c r="FA2" s="4"/>
      <c r="FB2" s="4"/>
      <c r="FC2" s="4"/>
      <c r="FD2" s="4"/>
      <c r="FE2" s="4"/>
      <c r="FF2" s="4"/>
      <c r="FG2" s="4"/>
      <c r="FH2" s="1"/>
      <c r="FI2" s="4"/>
      <c r="FJ2" s="4"/>
      <c r="FK2" s="4"/>
      <c r="FL2" s="4"/>
      <c r="FM2" s="4"/>
      <c r="FN2" s="4"/>
      <c r="FO2" s="4"/>
      <c r="FP2" s="1"/>
      <c r="FQ2" s="4"/>
      <c r="FR2" s="4"/>
      <c r="FS2" s="4"/>
      <c r="FT2" s="4"/>
      <c r="FU2" s="4"/>
      <c r="FV2" s="4"/>
      <c r="FW2" s="4"/>
      <c r="FX2" s="1"/>
      <c r="FY2" s="4"/>
      <c r="FZ2" s="4"/>
      <c r="GA2" s="4"/>
      <c r="GB2" s="4"/>
      <c r="GC2" s="4"/>
      <c r="GD2" s="4"/>
      <c r="GE2" s="4"/>
      <c r="GF2" s="1"/>
      <c r="GG2" s="4"/>
      <c r="GH2" s="4"/>
      <c r="GI2" s="4"/>
      <c r="GJ2" s="4"/>
      <c r="GK2" s="4"/>
      <c r="GL2" s="4"/>
      <c r="GM2" s="4"/>
      <c r="GN2" s="1"/>
      <c r="GO2" s="4"/>
      <c r="GP2" s="4"/>
      <c r="GQ2" s="4"/>
      <c r="GR2" s="4"/>
      <c r="GS2" s="4"/>
      <c r="GT2" s="4"/>
      <c r="GU2" s="4"/>
      <c r="GV2" s="1"/>
      <c r="GW2" s="4"/>
      <c r="GX2" s="4"/>
      <c r="GY2" s="4"/>
      <c r="GZ2" s="4"/>
      <c r="HA2" s="4"/>
      <c r="HB2" s="4"/>
      <c r="HC2" s="4"/>
      <c r="HD2" s="1"/>
      <c r="HE2" s="4"/>
      <c r="HF2" s="4"/>
      <c r="HG2" s="4"/>
      <c r="HH2" s="4"/>
      <c r="HI2" s="4"/>
      <c r="HJ2" s="4"/>
      <c r="HK2" s="4"/>
      <c r="HL2" s="1"/>
      <c r="HM2" s="4"/>
      <c r="HN2" s="4"/>
      <c r="HO2" s="4"/>
      <c r="HP2" s="4"/>
      <c r="HQ2" s="4"/>
      <c r="HR2" s="4"/>
      <c r="HS2" s="4"/>
      <c r="HT2" s="1"/>
      <c r="HU2" s="4"/>
      <c r="HV2" s="4"/>
      <c r="HW2" s="4"/>
      <c r="HX2" s="4"/>
      <c r="HY2" s="4"/>
      <c r="HZ2" s="4"/>
      <c r="IA2" s="4"/>
      <c r="IB2" s="1"/>
    </row>
    <row r="3" spans="1:236" x14ac:dyDescent="0.3">
      <c r="E3" s="3"/>
      <c r="F3" s="3"/>
      <c r="G3" s="27" t="s">
        <v>9</v>
      </c>
      <c r="H3" s="4"/>
      <c r="I3" s="4"/>
      <c r="J3" s="4"/>
      <c r="K3" s="4"/>
      <c r="L3" s="1"/>
      <c r="M3" s="4"/>
      <c r="N3" s="4"/>
      <c r="O3" s="4"/>
      <c r="P3" s="4"/>
      <c r="Q3" s="4"/>
      <c r="R3" s="4"/>
      <c r="S3" s="4"/>
      <c r="T3" s="1"/>
      <c r="U3" s="4"/>
      <c r="V3" s="4"/>
      <c r="W3" s="4"/>
      <c r="X3" s="4"/>
      <c r="Y3" s="4"/>
      <c r="Z3" s="4"/>
      <c r="AA3" s="4"/>
      <c r="AB3" s="1"/>
      <c r="AC3" s="4"/>
      <c r="AD3" s="4"/>
      <c r="AE3" s="4"/>
      <c r="AF3" s="4"/>
      <c r="AG3" s="4"/>
      <c r="AH3" s="4"/>
      <c r="AI3" s="4"/>
      <c r="AJ3" s="1"/>
      <c r="AK3" s="4"/>
      <c r="AL3" s="4"/>
      <c r="AM3" s="4"/>
      <c r="AN3" s="4"/>
      <c r="AO3" s="4"/>
      <c r="AP3" s="4"/>
      <c r="AQ3" s="4"/>
      <c r="AR3" s="1"/>
      <c r="AS3" s="4"/>
      <c r="AT3" s="4"/>
      <c r="AU3" s="4"/>
      <c r="AV3" s="4"/>
      <c r="AW3" s="4"/>
      <c r="AX3" s="4"/>
      <c r="AY3" s="4"/>
      <c r="AZ3" s="1"/>
      <c r="BA3" s="4"/>
      <c r="BB3" s="4"/>
      <c r="BC3" s="4"/>
      <c r="BD3" s="4"/>
      <c r="BE3" s="4"/>
      <c r="BF3" s="4"/>
      <c r="BG3" s="4"/>
      <c r="BH3" s="1"/>
      <c r="BI3" s="4"/>
      <c r="BJ3" s="4"/>
      <c r="BK3" s="4"/>
      <c r="BL3" s="4"/>
      <c r="BM3" s="4"/>
      <c r="BN3" s="4"/>
      <c r="BO3" s="4"/>
      <c r="BP3" s="1"/>
      <c r="BQ3" s="4"/>
      <c r="BR3" s="4"/>
      <c r="BS3" s="4"/>
      <c r="BT3" s="4"/>
      <c r="BU3" s="4"/>
      <c r="BV3" s="4"/>
      <c r="BW3" s="4"/>
      <c r="BX3" s="1"/>
      <c r="BY3" s="4"/>
      <c r="BZ3" s="4"/>
      <c r="CA3" s="4"/>
      <c r="CB3" s="4"/>
      <c r="CC3" s="4"/>
      <c r="CD3" s="4"/>
      <c r="CE3" s="4"/>
      <c r="CF3" s="1"/>
      <c r="CG3" s="4"/>
      <c r="CH3" s="4"/>
      <c r="CI3" s="4"/>
      <c r="CJ3" s="4"/>
      <c r="CK3" s="4"/>
      <c r="CL3" s="4"/>
      <c r="CM3" s="4"/>
      <c r="CN3" s="1"/>
      <c r="CO3" s="4"/>
      <c r="CP3" s="4"/>
      <c r="CQ3" s="4"/>
      <c r="CR3" s="4"/>
      <c r="CS3" s="4"/>
      <c r="CT3" s="4"/>
      <c r="CU3" s="4"/>
      <c r="CV3" s="1"/>
      <c r="CW3" s="4"/>
      <c r="CX3" s="4"/>
      <c r="CY3" s="4"/>
      <c r="CZ3" s="4"/>
      <c r="DA3" s="4"/>
      <c r="DB3" s="4"/>
      <c r="DC3" s="4"/>
      <c r="DD3" s="1"/>
      <c r="DE3" s="4"/>
      <c r="DF3" s="4"/>
      <c r="DG3" s="4"/>
      <c r="DH3" s="4"/>
      <c r="DI3" s="4"/>
      <c r="DJ3" s="4"/>
      <c r="DK3" s="4"/>
      <c r="DL3" s="1"/>
      <c r="DM3" s="4"/>
      <c r="DN3" s="4"/>
      <c r="DO3" s="4"/>
      <c r="DP3" s="4"/>
      <c r="DQ3" s="4"/>
      <c r="DR3" s="4"/>
      <c r="DS3" s="4"/>
      <c r="DT3" s="1"/>
      <c r="DU3" s="4"/>
      <c r="DV3" s="4"/>
      <c r="DW3" s="4"/>
      <c r="DX3" s="4"/>
      <c r="DY3" s="4"/>
      <c r="DZ3" s="4"/>
      <c r="EA3" s="4"/>
      <c r="EB3" s="1"/>
      <c r="EC3" s="4"/>
      <c r="ED3" s="4"/>
      <c r="EE3" s="4"/>
      <c r="EF3" s="4"/>
      <c r="EG3" s="4"/>
      <c r="EH3" s="4"/>
      <c r="EI3" s="4"/>
      <c r="EJ3" s="1"/>
      <c r="EK3" s="4"/>
      <c r="EL3" s="4"/>
      <c r="EM3" s="4"/>
      <c r="EN3" s="4"/>
      <c r="EO3" s="4"/>
      <c r="EP3" s="4"/>
      <c r="EQ3" s="4"/>
      <c r="ER3" s="1"/>
      <c r="ES3" s="4"/>
      <c r="ET3" s="4"/>
      <c r="EU3" s="4"/>
      <c r="EV3" s="4"/>
      <c r="EW3" s="4"/>
      <c r="EX3" s="4"/>
      <c r="EY3" s="4"/>
      <c r="EZ3" s="1"/>
      <c r="FA3" s="4"/>
      <c r="FB3" s="4"/>
      <c r="FC3" s="4"/>
      <c r="FD3" s="4"/>
      <c r="FE3" s="4"/>
      <c r="FF3" s="4"/>
      <c r="FG3" s="4"/>
      <c r="FH3" s="1"/>
      <c r="FI3" s="4"/>
      <c r="FJ3" s="4"/>
      <c r="FK3" s="4"/>
      <c r="FL3" s="4"/>
      <c r="FM3" s="4"/>
      <c r="FN3" s="4"/>
      <c r="FO3" s="4"/>
      <c r="FP3" s="1"/>
      <c r="FQ3" s="4"/>
      <c r="FR3" s="4"/>
      <c r="FS3" s="4"/>
      <c r="FT3" s="4"/>
      <c r="FU3" s="4"/>
      <c r="FV3" s="4"/>
      <c r="FW3" s="4"/>
      <c r="FX3" s="1"/>
      <c r="FY3" s="4"/>
      <c r="FZ3" s="4"/>
      <c r="GA3" s="4"/>
      <c r="GB3" s="4"/>
      <c r="GC3" s="4"/>
      <c r="GD3" s="4"/>
      <c r="GE3" s="4"/>
      <c r="GF3" s="1"/>
      <c r="GG3" s="4"/>
      <c r="GH3" s="4"/>
      <c r="GI3" s="4"/>
      <c r="GJ3" s="4"/>
      <c r="GK3" s="4"/>
      <c r="GL3" s="4"/>
      <c r="GM3" s="4"/>
      <c r="GN3" s="1"/>
      <c r="GO3" s="4"/>
      <c r="GP3" s="4"/>
      <c r="GQ3" s="4"/>
      <c r="GR3" s="4"/>
      <c r="GS3" s="4"/>
      <c r="GT3" s="4"/>
      <c r="GU3" s="4"/>
      <c r="GV3" s="1"/>
      <c r="GW3" s="4"/>
      <c r="GX3" s="4"/>
      <c r="GY3" s="4"/>
      <c r="GZ3" s="4"/>
      <c r="HA3" s="4"/>
      <c r="HB3" s="4"/>
      <c r="HC3" s="4"/>
      <c r="HD3" s="1"/>
      <c r="HE3" s="4"/>
      <c r="HF3" s="4"/>
      <c r="HG3" s="4"/>
      <c r="HH3" s="4"/>
      <c r="HI3" s="4"/>
      <c r="HJ3" s="4"/>
      <c r="HK3" s="4"/>
      <c r="HL3" s="1"/>
      <c r="HM3" s="4"/>
      <c r="HN3" s="4"/>
      <c r="HO3" s="4"/>
      <c r="HP3" s="4"/>
      <c r="HQ3" s="4"/>
      <c r="HR3" s="4"/>
      <c r="HS3" s="4"/>
      <c r="HT3" s="1"/>
      <c r="HU3" s="4"/>
      <c r="HV3" s="4"/>
      <c r="HW3" s="4"/>
      <c r="HX3" s="4"/>
      <c r="HY3" s="4"/>
      <c r="HZ3" s="4"/>
      <c r="IA3" s="4"/>
      <c r="IB3" s="1"/>
    </row>
    <row r="4" spans="1:236" x14ac:dyDescent="0.3">
      <c r="E4" s="3"/>
      <c r="F4" s="184"/>
      <c r="G4" s="185"/>
      <c r="H4" s="4"/>
      <c r="I4" s="4"/>
      <c r="J4" s="4"/>
      <c r="K4" s="4"/>
      <c r="L4" s="1"/>
      <c r="M4" s="4"/>
      <c r="N4" s="4"/>
      <c r="O4" s="4"/>
      <c r="P4" s="4"/>
      <c r="Q4" s="4"/>
      <c r="R4" s="4"/>
      <c r="S4" s="4"/>
      <c r="T4" s="1"/>
      <c r="U4" s="4"/>
      <c r="V4" s="4"/>
      <c r="W4" s="4"/>
      <c r="X4" s="4"/>
      <c r="Y4" s="4"/>
      <c r="Z4" s="4"/>
      <c r="AA4" s="4"/>
      <c r="AB4" s="1"/>
      <c r="AC4" s="4"/>
      <c r="AD4" s="4"/>
      <c r="AE4" s="4"/>
      <c r="AF4" s="4"/>
      <c r="AG4" s="4"/>
      <c r="AH4" s="4"/>
      <c r="AI4" s="4"/>
      <c r="AJ4" s="1"/>
      <c r="AK4" s="4"/>
      <c r="AL4" s="4"/>
      <c r="AM4" s="4"/>
      <c r="AN4" s="4"/>
      <c r="AO4" s="4"/>
      <c r="AP4" s="4"/>
      <c r="AQ4" s="4"/>
      <c r="AR4" s="1"/>
      <c r="AS4" s="4"/>
      <c r="AT4" s="4"/>
      <c r="AU4" s="4"/>
      <c r="AV4" s="4"/>
      <c r="AW4" s="4"/>
      <c r="AX4" s="4"/>
      <c r="AY4" s="4"/>
      <c r="AZ4" s="1"/>
      <c r="BA4" s="4"/>
      <c r="BB4" s="4"/>
      <c r="BC4" s="4"/>
      <c r="BD4" s="4"/>
      <c r="BE4" s="4"/>
      <c r="BF4" s="4"/>
      <c r="BG4" s="4"/>
      <c r="BH4" s="1"/>
      <c r="BI4" s="4"/>
      <c r="BJ4" s="4"/>
      <c r="BK4" s="4"/>
      <c r="BL4" s="4"/>
      <c r="BM4" s="4"/>
      <c r="BN4" s="4"/>
      <c r="BO4" s="4"/>
      <c r="BP4" s="1"/>
      <c r="BQ4" s="4"/>
      <c r="BR4" s="4"/>
      <c r="BS4" s="4"/>
      <c r="BT4" s="4"/>
      <c r="BU4" s="4"/>
      <c r="BV4" s="4"/>
      <c r="BW4" s="4"/>
      <c r="BX4" s="1"/>
      <c r="BY4" s="4"/>
      <c r="BZ4" s="4"/>
      <c r="CA4" s="4"/>
      <c r="CB4" s="4"/>
      <c r="CC4" s="4"/>
      <c r="CD4" s="4"/>
      <c r="CE4" s="4"/>
      <c r="CF4" s="1"/>
      <c r="CG4" s="4"/>
      <c r="CH4" s="4"/>
      <c r="CI4" s="4"/>
      <c r="CJ4" s="4"/>
      <c r="CK4" s="4"/>
      <c r="CL4" s="4"/>
      <c r="CM4" s="4"/>
      <c r="CN4" s="1"/>
      <c r="CO4" s="4"/>
      <c r="CP4" s="4"/>
      <c r="CQ4" s="4"/>
      <c r="CR4" s="4"/>
      <c r="CS4" s="4"/>
      <c r="CT4" s="4"/>
      <c r="CU4" s="4"/>
      <c r="CV4" s="1"/>
      <c r="CW4" s="4"/>
      <c r="CX4" s="4"/>
      <c r="CY4" s="4"/>
      <c r="CZ4" s="4"/>
      <c r="DA4" s="4"/>
      <c r="DB4" s="4"/>
      <c r="DC4" s="4"/>
      <c r="DD4" s="1"/>
      <c r="DE4" s="4"/>
      <c r="DF4" s="4"/>
      <c r="DG4" s="4"/>
      <c r="DH4" s="4"/>
      <c r="DI4" s="4"/>
      <c r="DJ4" s="4"/>
      <c r="DK4" s="4"/>
      <c r="DL4" s="1"/>
      <c r="DM4" s="4"/>
      <c r="DN4" s="4"/>
      <c r="DO4" s="4"/>
      <c r="DP4" s="4"/>
      <c r="DQ4" s="4"/>
      <c r="DR4" s="4"/>
      <c r="DS4" s="4"/>
      <c r="DT4" s="1"/>
      <c r="DU4" s="4"/>
      <c r="DV4" s="4"/>
      <c r="DW4" s="4"/>
      <c r="DX4" s="4"/>
      <c r="DY4" s="4"/>
      <c r="DZ4" s="4"/>
      <c r="EA4" s="4"/>
      <c r="EB4" s="1"/>
      <c r="EC4" s="4"/>
      <c r="ED4" s="4"/>
      <c r="EE4" s="4"/>
      <c r="EF4" s="4"/>
      <c r="EG4" s="4"/>
      <c r="EH4" s="4"/>
      <c r="EI4" s="4"/>
      <c r="EJ4" s="1"/>
      <c r="EK4" s="4"/>
      <c r="EL4" s="4"/>
      <c r="EM4" s="4"/>
      <c r="EN4" s="4"/>
      <c r="EO4" s="4"/>
      <c r="EP4" s="4"/>
      <c r="EQ4" s="4"/>
      <c r="ER4" s="1"/>
      <c r="ES4" s="4"/>
      <c r="ET4" s="4"/>
      <c r="EU4" s="4"/>
      <c r="EV4" s="4"/>
      <c r="EW4" s="4"/>
      <c r="EX4" s="4"/>
      <c r="EY4" s="4"/>
      <c r="EZ4" s="1"/>
      <c r="FA4" s="4"/>
      <c r="FB4" s="4"/>
      <c r="FC4" s="4"/>
      <c r="FD4" s="4"/>
      <c r="FE4" s="4"/>
      <c r="FF4" s="4"/>
      <c r="FG4" s="4"/>
      <c r="FH4" s="1"/>
      <c r="FI4" s="4"/>
      <c r="FJ4" s="4"/>
      <c r="FK4" s="4"/>
      <c r="FL4" s="4"/>
      <c r="FM4" s="4"/>
      <c r="FN4" s="4"/>
      <c r="FO4" s="4"/>
      <c r="FP4" s="1"/>
      <c r="FQ4" s="4"/>
      <c r="FR4" s="4"/>
      <c r="FS4" s="4"/>
      <c r="FT4" s="4"/>
      <c r="FU4" s="4"/>
      <c r="FV4" s="4"/>
      <c r="FW4" s="4"/>
      <c r="FX4" s="1"/>
      <c r="FY4" s="4"/>
      <c r="FZ4" s="4"/>
      <c r="GA4" s="4"/>
      <c r="GB4" s="4"/>
      <c r="GC4" s="4"/>
      <c r="GD4" s="4"/>
      <c r="GE4" s="4"/>
      <c r="GF4" s="1"/>
      <c r="GG4" s="4"/>
      <c r="GH4" s="4"/>
      <c r="GI4" s="4"/>
      <c r="GJ4" s="4"/>
      <c r="GK4" s="4"/>
      <c r="GL4" s="4"/>
      <c r="GM4" s="4"/>
      <c r="GN4" s="1"/>
      <c r="GO4" s="4"/>
      <c r="GP4" s="4"/>
      <c r="GQ4" s="4"/>
      <c r="GR4" s="4"/>
      <c r="GS4" s="4"/>
      <c r="GT4" s="4"/>
      <c r="GU4" s="4"/>
      <c r="GV4" s="1"/>
      <c r="GW4" s="4"/>
      <c r="GX4" s="4"/>
      <c r="GY4" s="4"/>
      <c r="GZ4" s="4"/>
      <c r="HA4" s="4"/>
      <c r="HB4" s="4"/>
      <c r="HC4" s="4"/>
      <c r="HD4" s="1"/>
      <c r="HE4" s="4"/>
      <c r="HF4" s="4"/>
      <c r="HG4" s="4"/>
      <c r="HH4" s="4"/>
      <c r="HI4" s="4"/>
      <c r="HJ4" s="4"/>
      <c r="HK4" s="4"/>
      <c r="HL4" s="1"/>
      <c r="HM4" s="4"/>
      <c r="HN4" s="4"/>
      <c r="HO4" s="4"/>
      <c r="HP4" s="4"/>
      <c r="HQ4" s="4"/>
      <c r="HR4" s="4"/>
      <c r="HS4" s="4"/>
      <c r="HT4" s="1"/>
      <c r="HU4" s="4"/>
      <c r="HV4" s="4"/>
      <c r="HW4" s="4"/>
      <c r="HX4" s="4"/>
      <c r="HY4" s="4"/>
      <c r="HZ4" s="4"/>
      <c r="IA4" s="4"/>
      <c r="IB4" s="1"/>
    </row>
    <row r="5" spans="1:236" ht="39" customHeight="1" x14ac:dyDescent="0.3">
      <c r="A5" s="239" t="s">
        <v>194</v>
      </c>
      <c r="B5" s="239"/>
      <c r="C5" s="239"/>
      <c r="D5" s="239"/>
      <c r="E5" s="239"/>
      <c r="F5" s="239"/>
      <c r="G5" s="239"/>
      <c r="H5" s="4"/>
      <c r="I5" s="4"/>
      <c r="J5" s="4"/>
      <c r="K5" s="4"/>
      <c r="L5" s="1"/>
      <c r="M5" s="4"/>
      <c r="N5" s="4"/>
      <c r="O5" s="4"/>
      <c r="P5" s="4"/>
      <c r="Q5" s="4"/>
      <c r="R5" s="4"/>
      <c r="S5" s="4"/>
      <c r="T5" s="1"/>
      <c r="U5" s="4"/>
      <c r="V5" s="4"/>
      <c r="W5" s="4"/>
      <c r="X5" s="4"/>
      <c r="Y5" s="4"/>
      <c r="Z5" s="4"/>
      <c r="AA5" s="4"/>
      <c r="AB5" s="1"/>
      <c r="AC5" s="4"/>
      <c r="AD5" s="4"/>
      <c r="AE5" s="4"/>
      <c r="AF5" s="4"/>
      <c r="AG5" s="4"/>
      <c r="AH5" s="4"/>
      <c r="AI5" s="4"/>
      <c r="AJ5" s="1"/>
      <c r="AK5" s="4"/>
      <c r="AL5" s="4"/>
      <c r="AM5" s="4"/>
      <c r="AN5" s="4"/>
      <c r="AO5" s="4"/>
      <c r="AP5" s="4"/>
      <c r="AQ5" s="4"/>
      <c r="AR5" s="1"/>
      <c r="AS5" s="4"/>
      <c r="AT5" s="4"/>
      <c r="AU5" s="4"/>
      <c r="AV5" s="4"/>
      <c r="AW5" s="4"/>
      <c r="AX5" s="4"/>
      <c r="AY5" s="4"/>
      <c r="AZ5" s="1"/>
      <c r="BA5" s="4"/>
      <c r="BB5" s="4"/>
      <c r="BC5" s="4"/>
      <c r="BD5" s="4"/>
      <c r="BE5" s="4"/>
      <c r="BF5" s="4"/>
      <c r="BG5" s="4"/>
      <c r="BH5" s="1"/>
      <c r="BI5" s="4"/>
      <c r="BJ5" s="4"/>
      <c r="BK5" s="4"/>
      <c r="BL5" s="4"/>
      <c r="BM5" s="4"/>
      <c r="BN5" s="4"/>
      <c r="BO5" s="4"/>
      <c r="BP5" s="1"/>
      <c r="BQ5" s="4"/>
      <c r="BR5" s="4"/>
      <c r="BS5" s="4"/>
      <c r="BT5" s="4"/>
      <c r="BU5" s="4"/>
      <c r="BV5" s="4"/>
      <c r="BW5" s="4"/>
      <c r="BX5" s="1"/>
      <c r="BY5" s="4"/>
      <c r="BZ5" s="4"/>
      <c r="CA5" s="4"/>
      <c r="CB5" s="4"/>
      <c r="CC5" s="4"/>
      <c r="CD5" s="4"/>
      <c r="CE5" s="4"/>
      <c r="CF5" s="1"/>
      <c r="CG5" s="4"/>
      <c r="CH5" s="4"/>
      <c r="CI5" s="4"/>
      <c r="CJ5" s="4"/>
      <c r="CK5" s="4"/>
      <c r="CL5" s="4"/>
      <c r="CM5" s="4"/>
      <c r="CN5" s="1"/>
      <c r="CO5" s="4"/>
      <c r="CP5" s="4"/>
      <c r="CQ5" s="4"/>
      <c r="CR5" s="4"/>
      <c r="CS5" s="4"/>
      <c r="CT5" s="4"/>
      <c r="CU5" s="4"/>
      <c r="CV5" s="1"/>
      <c r="CW5" s="4"/>
      <c r="CX5" s="4"/>
      <c r="CY5" s="4"/>
      <c r="CZ5" s="4"/>
      <c r="DA5" s="4"/>
      <c r="DB5" s="4"/>
      <c r="DC5" s="4"/>
      <c r="DD5" s="1"/>
      <c r="DE5" s="4"/>
      <c r="DF5" s="4"/>
      <c r="DG5" s="4"/>
      <c r="DH5" s="4"/>
      <c r="DI5" s="4"/>
      <c r="DJ5" s="4"/>
      <c r="DK5" s="4"/>
      <c r="DL5" s="1"/>
      <c r="DM5" s="4"/>
      <c r="DN5" s="4"/>
      <c r="DO5" s="4"/>
      <c r="DP5" s="4"/>
      <c r="DQ5" s="4"/>
      <c r="DR5" s="4"/>
      <c r="DS5" s="4"/>
      <c r="DT5" s="1"/>
      <c r="DU5" s="4"/>
      <c r="DV5" s="4"/>
      <c r="DW5" s="4"/>
      <c r="DX5" s="4"/>
      <c r="DY5" s="4"/>
      <c r="DZ5" s="4"/>
      <c r="EA5" s="4"/>
      <c r="EB5" s="1"/>
      <c r="EC5" s="4"/>
      <c r="ED5" s="4"/>
      <c r="EE5" s="4"/>
      <c r="EF5" s="4"/>
      <c r="EG5" s="4"/>
      <c r="EH5" s="4"/>
      <c r="EI5" s="4"/>
      <c r="EJ5" s="1"/>
      <c r="EK5" s="4"/>
      <c r="EL5" s="4"/>
      <c r="EM5" s="4"/>
      <c r="EN5" s="4"/>
      <c r="EO5" s="4"/>
      <c r="EP5" s="4"/>
      <c r="EQ5" s="4"/>
      <c r="ER5" s="1"/>
      <c r="ES5" s="4"/>
      <c r="ET5" s="4"/>
      <c r="EU5" s="4"/>
      <c r="EV5" s="4"/>
      <c r="EW5" s="4"/>
      <c r="EX5" s="4"/>
      <c r="EY5" s="4"/>
      <c r="EZ5" s="1"/>
      <c r="FA5" s="4"/>
      <c r="FB5" s="4"/>
      <c r="FC5" s="4"/>
      <c r="FD5" s="4"/>
      <c r="FE5" s="4"/>
      <c r="FF5" s="4"/>
      <c r="FG5" s="4"/>
      <c r="FH5" s="1"/>
      <c r="FI5" s="4"/>
      <c r="FJ5" s="4"/>
      <c r="FK5" s="4"/>
      <c r="FL5" s="4"/>
      <c r="FM5" s="4"/>
      <c r="FN5" s="4"/>
      <c r="FO5" s="4"/>
      <c r="FP5" s="1"/>
      <c r="FQ5" s="4"/>
      <c r="FR5" s="4"/>
      <c r="FS5" s="4"/>
      <c r="FT5" s="4"/>
      <c r="FU5" s="4"/>
      <c r="FV5" s="4"/>
      <c r="FW5" s="4"/>
      <c r="FX5" s="1"/>
      <c r="FY5" s="4"/>
      <c r="FZ5" s="4"/>
      <c r="GA5" s="4"/>
      <c r="GB5" s="4"/>
      <c r="GC5" s="4"/>
      <c r="GD5" s="4"/>
      <c r="GE5" s="4"/>
      <c r="GF5" s="1"/>
      <c r="GG5" s="4"/>
      <c r="GH5" s="4"/>
      <c r="GI5" s="4"/>
      <c r="GJ5" s="4"/>
      <c r="GK5" s="4"/>
      <c r="GL5" s="4"/>
      <c r="GM5" s="4"/>
      <c r="GN5" s="1"/>
      <c r="GO5" s="4"/>
      <c r="GP5" s="4"/>
      <c r="GQ5" s="4"/>
      <c r="GR5" s="4"/>
      <c r="GS5" s="4"/>
      <c r="GT5" s="4"/>
      <c r="GU5" s="4"/>
      <c r="GV5" s="1"/>
      <c r="GW5" s="4"/>
      <c r="GX5" s="4"/>
      <c r="GY5" s="4"/>
      <c r="GZ5" s="4"/>
      <c r="HA5" s="4"/>
      <c r="HB5" s="4"/>
      <c r="HC5" s="4"/>
      <c r="HD5" s="1"/>
      <c r="HE5" s="4"/>
      <c r="HF5" s="4"/>
      <c r="HG5" s="4"/>
      <c r="HH5" s="4"/>
      <c r="HI5" s="4"/>
      <c r="HJ5" s="4"/>
      <c r="HK5" s="4"/>
      <c r="HL5" s="1"/>
      <c r="HM5" s="4"/>
      <c r="HN5" s="4"/>
      <c r="HO5" s="4"/>
      <c r="HP5" s="4"/>
      <c r="HQ5" s="4"/>
      <c r="HR5" s="4"/>
      <c r="HS5" s="4"/>
      <c r="HT5" s="1"/>
      <c r="HU5" s="4"/>
      <c r="HV5" s="4"/>
      <c r="HW5" s="4"/>
      <c r="HX5" s="4"/>
      <c r="HY5" s="4"/>
      <c r="HZ5" s="4"/>
      <c r="IA5" s="4"/>
      <c r="IB5" s="1"/>
    </row>
    <row r="6" spans="1:236" ht="16.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4"/>
      <c r="N6" s="4"/>
      <c r="O6" s="4"/>
      <c r="P6" s="4"/>
      <c r="Q6" s="4"/>
      <c r="R6" s="4"/>
      <c r="S6" s="4"/>
      <c r="T6" s="1"/>
      <c r="U6" s="4"/>
      <c r="V6" s="4"/>
      <c r="W6" s="4"/>
      <c r="X6" s="4"/>
      <c r="Y6" s="4"/>
      <c r="Z6" s="4"/>
      <c r="AA6" s="4"/>
      <c r="AB6" s="1"/>
      <c r="AC6" s="4"/>
      <c r="AD6" s="4"/>
      <c r="AE6" s="4"/>
      <c r="AF6" s="4"/>
      <c r="AG6" s="4"/>
      <c r="AH6" s="4"/>
      <c r="AI6" s="4"/>
      <c r="AJ6" s="1"/>
      <c r="AK6" s="4"/>
      <c r="AL6" s="4"/>
      <c r="AM6" s="4"/>
      <c r="AN6" s="4"/>
      <c r="AO6" s="4"/>
      <c r="AP6" s="4"/>
      <c r="AQ6" s="4"/>
      <c r="AR6" s="1"/>
      <c r="AS6" s="4"/>
      <c r="AT6" s="4"/>
      <c r="AU6" s="4"/>
      <c r="AV6" s="4"/>
      <c r="AW6" s="4"/>
      <c r="AX6" s="4"/>
      <c r="AY6" s="4"/>
      <c r="AZ6" s="1"/>
      <c r="BA6" s="4"/>
      <c r="BB6" s="4"/>
      <c r="BC6" s="4"/>
      <c r="BD6" s="4"/>
      <c r="BE6" s="4"/>
      <c r="BF6" s="4"/>
      <c r="BG6" s="4"/>
      <c r="BH6" s="1"/>
      <c r="BI6" s="4"/>
      <c r="BJ6" s="4"/>
      <c r="BK6" s="4"/>
      <c r="BL6" s="4"/>
      <c r="BM6" s="4"/>
      <c r="BN6" s="4"/>
      <c r="BO6" s="4"/>
      <c r="BP6" s="1"/>
      <c r="BQ6" s="4"/>
      <c r="BR6" s="4"/>
      <c r="BS6" s="4"/>
      <c r="BT6" s="4"/>
      <c r="BU6" s="4"/>
      <c r="BV6" s="4"/>
      <c r="BW6" s="4"/>
      <c r="BX6" s="1"/>
      <c r="BY6" s="4"/>
      <c r="BZ6" s="4"/>
      <c r="CA6" s="4"/>
      <c r="CB6" s="4"/>
      <c r="CC6" s="4"/>
      <c r="CD6" s="4"/>
      <c r="CE6" s="4"/>
      <c r="CF6" s="1"/>
      <c r="CG6" s="4"/>
      <c r="CH6" s="4"/>
      <c r="CI6" s="4"/>
      <c r="CJ6" s="4"/>
      <c r="CK6" s="4"/>
      <c r="CL6" s="4"/>
      <c r="CM6" s="4"/>
      <c r="CN6" s="1"/>
      <c r="CO6" s="4"/>
      <c r="CP6" s="4"/>
      <c r="CQ6" s="4"/>
      <c r="CR6" s="4"/>
      <c r="CS6" s="4"/>
      <c r="CT6" s="4"/>
      <c r="CU6" s="4"/>
      <c r="CV6" s="1"/>
      <c r="CW6" s="4"/>
      <c r="CX6" s="4"/>
      <c r="CY6" s="4"/>
      <c r="CZ6" s="4"/>
      <c r="DA6" s="4"/>
      <c r="DB6" s="4"/>
      <c r="DC6" s="4"/>
      <c r="DD6" s="1"/>
      <c r="DE6" s="4"/>
      <c r="DF6" s="4"/>
      <c r="DG6" s="4"/>
      <c r="DH6" s="4"/>
      <c r="DI6" s="4"/>
      <c r="DJ6" s="4"/>
      <c r="DK6" s="4"/>
      <c r="DL6" s="1"/>
      <c r="DM6" s="4"/>
      <c r="DN6" s="4"/>
      <c r="DO6" s="4"/>
      <c r="DP6" s="4"/>
      <c r="DQ6" s="4"/>
      <c r="DR6" s="4"/>
      <c r="DS6" s="4"/>
      <c r="DT6" s="1"/>
      <c r="DU6" s="4"/>
      <c r="DV6" s="4"/>
      <c r="DW6" s="4"/>
      <c r="DX6" s="4"/>
      <c r="DY6" s="4"/>
      <c r="DZ6" s="4"/>
      <c r="EA6" s="4"/>
      <c r="EB6" s="1"/>
      <c r="EC6" s="4"/>
      <c r="ED6" s="4"/>
      <c r="EE6" s="4"/>
      <c r="EF6" s="4"/>
      <c r="EG6" s="4"/>
      <c r="EH6" s="4"/>
      <c r="EI6" s="4"/>
      <c r="EJ6" s="1"/>
      <c r="EK6" s="4"/>
      <c r="EL6" s="4"/>
      <c r="EM6" s="4"/>
      <c r="EN6" s="4"/>
      <c r="EO6" s="4"/>
      <c r="EP6" s="4"/>
      <c r="EQ6" s="4"/>
      <c r="ER6" s="1"/>
      <c r="ES6" s="4"/>
      <c r="ET6" s="4"/>
      <c r="EU6" s="4"/>
      <c r="EV6" s="4"/>
      <c r="EW6" s="4"/>
      <c r="EX6" s="4"/>
      <c r="EY6" s="4"/>
      <c r="EZ6" s="1"/>
      <c r="FA6" s="4"/>
      <c r="FB6" s="4"/>
      <c r="FC6" s="4"/>
      <c r="FD6" s="4"/>
      <c r="FE6" s="4"/>
      <c r="FF6" s="4"/>
      <c r="FG6" s="4"/>
      <c r="FH6" s="1"/>
      <c r="FI6" s="4"/>
      <c r="FJ6" s="4"/>
      <c r="FK6" s="4"/>
      <c r="FL6" s="4"/>
      <c r="FM6" s="4"/>
      <c r="FN6" s="4"/>
      <c r="FO6" s="4"/>
      <c r="FP6" s="1"/>
      <c r="FQ6" s="4"/>
      <c r="FR6" s="4"/>
      <c r="FS6" s="4"/>
      <c r="FT6" s="4"/>
      <c r="FU6" s="4"/>
      <c r="FV6" s="4"/>
      <c r="FW6" s="4"/>
      <c r="FX6" s="1"/>
      <c r="FY6" s="4"/>
      <c r="FZ6" s="4"/>
      <c r="GA6" s="4"/>
      <c r="GB6" s="4"/>
      <c r="GC6" s="4"/>
      <c r="GD6" s="4"/>
      <c r="GE6" s="4"/>
      <c r="GF6" s="1"/>
      <c r="GG6" s="4"/>
      <c r="GH6" s="4"/>
      <c r="GI6" s="4"/>
      <c r="GJ6" s="4"/>
      <c r="GK6" s="4"/>
      <c r="GL6" s="4"/>
      <c r="GM6" s="4"/>
      <c r="GN6" s="1"/>
      <c r="GO6" s="4"/>
      <c r="GP6" s="4"/>
      <c r="GQ6" s="4"/>
      <c r="GR6" s="4"/>
      <c r="GS6" s="4"/>
      <c r="GT6" s="4"/>
      <c r="GU6" s="4"/>
      <c r="GV6" s="1"/>
      <c r="GW6" s="4"/>
      <c r="GX6" s="4"/>
      <c r="GY6" s="4"/>
      <c r="GZ6" s="4"/>
      <c r="HA6" s="4"/>
      <c r="HB6" s="4"/>
      <c r="HC6" s="4"/>
      <c r="HD6" s="1"/>
      <c r="HE6" s="4"/>
      <c r="HF6" s="4"/>
      <c r="HG6" s="4"/>
      <c r="HH6" s="4"/>
      <c r="HI6" s="4"/>
      <c r="HJ6" s="4"/>
      <c r="HK6" s="4"/>
      <c r="HL6" s="1"/>
      <c r="HM6" s="4"/>
      <c r="HN6" s="4"/>
      <c r="HO6" s="4"/>
      <c r="HP6" s="4"/>
      <c r="HQ6" s="4"/>
      <c r="HR6" s="4"/>
      <c r="HS6" s="4"/>
      <c r="HT6" s="1"/>
      <c r="HU6" s="4"/>
      <c r="HV6" s="4"/>
      <c r="HW6" s="4"/>
      <c r="HX6" s="4"/>
      <c r="HY6" s="4"/>
      <c r="HZ6" s="4"/>
      <c r="IA6" s="4"/>
      <c r="IB6" s="1"/>
    </row>
    <row r="7" spans="1:236" x14ac:dyDescent="0.3">
      <c r="A7" s="4"/>
      <c r="B7" s="4"/>
      <c r="C7" s="4"/>
      <c r="D7" s="4"/>
      <c r="E7" s="4"/>
      <c r="F7" s="4"/>
      <c r="G7" s="27" t="s">
        <v>36</v>
      </c>
      <c r="H7" s="4"/>
      <c r="I7" s="4"/>
      <c r="J7" s="4"/>
      <c r="K7" s="4"/>
      <c r="L7" s="1"/>
      <c r="M7" s="4"/>
      <c r="N7" s="4"/>
      <c r="O7" s="4"/>
      <c r="P7" s="4"/>
      <c r="Q7" s="4"/>
      <c r="R7" s="4"/>
      <c r="S7" s="4"/>
      <c r="T7" s="1"/>
      <c r="U7" s="4"/>
      <c r="V7" s="4"/>
      <c r="W7" s="4"/>
      <c r="X7" s="4"/>
      <c r="Y7" s="4"/>
      <c r="Z7" s="4"/>
      <c r="AA7" s="4"/>
      <c r="AB7" s="1"/>
      <c r="AC7" s="4"/>
      <c r="AD7" s="4"/>
      <c r="AE7" s="4"/>
      <c r="AF7" s="4"/>
      <c r="AG7" s="4"/>
      <c r="AH7" s="4"/>
      <c r="AI7" s="4"/>
      <c r="AJ7" s="1"/>
      <c r="AK7" s="4"/>
      <c r="AL7" s="4"/>
      <c r="AM7" s="4"/>
      <c r="AN7" s="4"/>
      <c r="AO7" s="4"/>
      <c r="AP7" s="4"/>
      <c r="AQ7" s="4"/>
      <c r="AR7" s="1"/>
      <c r="AS7" s="4"/>
      <c r="AT7" s="4"/>
      <c r="AU7" s="4"/>
      <c r="AV7" s="4"/>
      <c r="AW7" s="4"/>
      <c r="AX7" s="4"/>
      <c r="AY7" s="4"/>
      <c r="AZ7" s="1"/>
      <c r="BA7" s="4"/>
      <c r="BB7" s="4"/>
      <c r="BC7" s="4"/>
      <c r="BD7" s="4"/>
      <c r="BE7" s="4"/>
      <c r="BF7" s="4"/>
      <c r="BG7" s="4"/>
      <c r="BH7" s="1"/>
      <c r="BI7" s="4"/>
      <c r="BJ7" s="4"/>
      <c r="BK7" s="4"/>
      <c r="BL7" s="4"/>
      <c r="BM7" s="4"/>
      <c r="BN7" s="4"/>
      <c r="BO7" s="4"/>
      <c r="BP7" s="1"/>
      <c r="BQ7" s="4"/>
      <c r="BR7" s="4"/>
      <c r="BS7" s="4"/>
      <c r="BT7" s="4"/>
      <c r="BU7" s="4"/>
      <c r="BV7" s="4"/>
      <c r="BW7" s="4"/>
      <c r="BX7" s="1"/>
      <c r="BY7" s="4"/>
      <c r="BZ7" s="4"/>
      <c r="CA7" s="4"/>
      <c r="CB7" s="4"/>
      <c r="CC7" s="4"/>
      <c r="CD7" s="4"/>
      <c r="CE7" s="4"/>
      <c r="CF7" s="1"/>
      <c r="CG7" s="4"/>
      <c r="CH7" s="4"/>
      <c r="CI7" s="4"/>
      <c r="CJ7" s="4"/>
      <c r="CK7" s="4"/>
      <c r="CL7" s="4"/>
      <c r="CM7" s="4"/>
      <c r="CN7" s="1"/>
      <c r="CO7" s="4"/>
      <c r="CP7" s="4"/>
      <c r="CQ7" s="4"/>
      <c r="CR7" s="4"/>
      <c r="CS7" s="4"/>
      <c r="CT7" s="4"/>
      <c r="CU7" s="4"/>
      <c r="CV7" s="1"/>
      <c r="CW7" s="4"/>
      <c r="CX7" s="4"/>
      <c r="CY7" s="4"/>
      <c r="CZ7" s="4"/>
      <c r="DA7" s="4"/>
      <c r="DB7" s="4"/>
      <c r="DC7" s="4"/>
      <c r="DD7" s="1"/>
      <c r="DE7" s="4"/>
      <c r="DF7" s="4"/>
      <c r="DG7" s="4"/>
      <c r="DH7" s="4"/>
      <c r="DI7" s="4"/>
      <c r="DJ7" s="4"/>
      <c r="DK7" s="4"/>
      <c r="DL7" s="1"/>
      <c r="DM7" s="4"/>
      <c r="DN7" s="4"/>
      <c r="DO7" s="4"/>
      <c r="DP7" s="4"/>
      <c r="DQ7" s="4"/>
      <c r="DR7" s="4"/>
      <c r="DS7" s="4"/>
      <c r="DT7" s="1"/>
      <c r="DU7" s="4"/>
      <c r="DV7" s="4"/>
      <c r="DW7" s="4"/>
      <c r="DX7" s="4"/>
      <c r="DY7" s="4"/>
      <c r="DZ7" s="4"/>
      <c r="EA7" s="4"/>
      <c r="EB7" s="1"/>
      <c r="EC7" s="4"/>
      <c r="ED7" s="4"/>
      <c r="EE7" s="4"/>
      <c r="EF7" s="4"/>
      <c r="EG7" s="4"/>
      <c r="EH7" s="4"/>
      <c r="EI7" s="4"/>
      <c r="EJ7" s="1"/>
      <c r="EK7" s="4"/>
      <c r="EL7" s="4"/>
      <c r="EM7" s="4"/>
      <c r="EN7" s="4"/>
      <c r="EO7" s="4"/>
      <c r="EP7" s="4"/>
      <c r="EQ7" s="4"/>
      <c r="ER7" s="1"/>
      <c r="ES7" s="4"/>
      <c r="ET7" s="4"/>
      <c r="EU7" s="4"/>
      <c r="EV7" s="4"/>
      <c r="EW7" s="4"/>
      <c r="EX7" s="4"/>
      <c r="EY7" s="4"/>
      <c r="EZ7" s="1"/>
      <c r="FA7" s="4"/>
      <c r="FB7" s="4"/>
      <c r="FC7" s="4"/>
      <c r="FD7" s="4"/>
      <c r="FE7" s="4"/>
      <c r="FF7" s="4"/>
      <c r="FG7" s="4"/>
      <c r="FH7" s="1"/>
      <c r="FI7" s="4"/>
      <c r="FJ7" s="4"/>
      <c r="FK7" s="4"/>
      <c r="FL7" s="4"/>
      <c r="FM7" s="4"/>
      <c r="FN7" s="4"/>
      <c r="FO7" s="4"/>
      <c r="FP7" s="1"/>
      <c r="FQ7" s="4"/>
      <c r="FR7" s="4"/>
      <c r="FS7" s="4"/>
      <c r="FT7" s="4"/>
      <c r="FU7" s="4"/>
      <c r="FV7" s="4"/>
      <c r="FW7" s="4"/>
      <c r="FX7" s="1"/>
      <c r="FY7" s="4"/>
      <c r="FZ7" s="4"/>
      <c r="GA7" s="4"/>
      <c r="GB7" s="4"/>
      <c r="GC7" s="4"/>
      <c r="GD7" s="4"/>
      <c r="GE7" s="4"/>
      <c r="GF7" s="1"/>
      <c r="GG7" s="4"/>
      <c r="GH7" s="4"/>
      <c r="GI7" s="4"/>
      <c r="GJ7" s="4"/>
      <c r="GK7" s="4"/>
      <c r="GL7" s="4"/>
      <c r="GM7" s="4"/>
      <c r="GN7" s="1"/>
      <c r="GO7" s="4"/>
      <c r="GP7" s="4"/>
      <c r="GQ7" s="4"/>
      <c r="GR7" s="4"/>
      <c r="GS7" s="4"/>
      <c r="GT7" s="4"/>
      <c r="GU7" s="4"/>
      <c r="GV7" s="1"/>
      <c r="GW7" s="4"/>
      <c r="GX7" s="4"/>
      <c r="GY7" s="4"/>
      <c r="GZ7" s="4"/>
      <c r="HA7" s="4"/>
      <c r="HB7" s="4"/>
      <c r="HC7" s="4"/>
      <c r="HD7" s="1"/>
      <c r="HE7" s="4"/>
      <c r="HF7" s="4"/>
      <c r="HG7" s="4"/>
      <c r="HH7" s="4"/>
      <c r="HI7" s="4"/>
      <c r="HJ7" s="4"/>
      <c r="HK7" s="4"/>
      <c r="HL7" s="1"/>
      <c r="HM7" s="4"/>
      <c r="HN7" s="4"/>
      <c r="HO7" s="4"/>
      <c r="HP7" s="4"/>
      <c r="HQ7" s="4"/>
      <c r="HR7" s="4"/>
      <c r="HS7" s="4"/>
      <c r="HT7" s="1"/>
      <c r="HU7" s="4"/>
      <c r="HV7" s="4"/>
      <c r="HW7" s="4"/>
      <c r="HX7" s="4"/>
      <c r="HY7" s="4"/>
      <c r="HZ7" s="4"/>
      <c r="IA7" s="4"/>
      <c r="IB7" s="1"/>
    </row>
    <row r="8" spans="1:236" ht="117" customHeight="1" x14ac:dyDescent="0.3">
      <c r="A8" s="242" t="s">
        <v>10</v>
      </c>
      <c r="B8" s="243"/>
      <c r="C8" s="244"/>
      <c r="D8" s="242" t="s">
        <v>1</v>
      </c>
      <c r="E8" s="244"/>
      <c r="F8" s="240" t="s">
        <v>35</v>
      </c>
      <c r="G8" s="26" t="s">
        <v>41</v>
      </c>
    </row>
    <row r="9" spans="1:236" ht="33" customHeight="1" x14ac:dyDescent="0.3">
      <c r="A9" s="18" t="s">
        <v>11</v>
      </c>
      <c r="B9" s="25" t="s">
        <v>12</v>
      </c>
      <c r="C9" s="25" t="s">
        <v>13</v>
      </c>
      <c r="D9" s="18" t="s">
        <v>14</v>
      </c>
      <c r="E9" s="18" t="s">
        <v>15</v>
      </c>
      <c r="F9" s="241"/>
      <c r="G9" s="18" t="s">
        <v>0</v>
      </c>
    </row>
    <row r="10" spans="1:236" x14ac:dyDescent="0.3">
      <c r="A10" s="12"/>
      <c r="B10" s="12"/>
      <c r="C10" s="12"/>
      <c r="D10" s="8"/>
      <c r="E10" s="8"/>
      <c r="F10" s="8" t="s">
        <v>30</v>
      </c>
      <c r="G10" s="10">
        <f>G11+G96</f>
        <v>0</v>
      </c>
    </row>
    <row r="11" spans="1:236" s="77" customFormat="1" x14ac:dyDescent="0.3">
      <c r="A11" s="186"/>
      <c r="B11" s="186"/>
      <c r="C11" s="186"/>
      <c r="D11" s="137"/>
      <c r="E11" s="137"/>
      <c r="F11" s="137" t="s">
        <v>61</v>
      </c>
      <c r="G11" s="187">
        <f>G13+G68</f>
        <v>-168300</v>
      </c>
    </row>
    <row r="12" spans="1:236" x14ac:dyDescent="0.3">
      <c r="A12" s="74"/>
      <c r="B12" s="74"/>
      <c r="C12" s="74"/>
      <c r="D12" s="17"/>
      <c r="E12" s="17"/>
      <c r="F12" s="17" t="s">
        <v>192</v>
      </c>
      <c r="G12" s="28"/>
    </row>
    <row r="13" spans="1:236" s="78" customFormat="1" x14ac:dyDescent="0.3">
      <c r="A13" s="188" t="s">
        <v>18</v>
      </c>
      <c r="B13" s="189"/>
      <c r="C13" s="189"/>
      <c r="D13" s="37"/>
      <c r="E13" s="37"/>
      <c r="F13" s="190" t="s">
        <v>49</v>
      </c>
      <c r="G13" s="95">
        <f>G15</f>
        <v>31700</v>
      </c>
    </row>
    <row r="14" spans="1:236" s="22" customFormat="1" ht="15" customHeight="1" x14ac:dyDescent="0.2">
      <c r="A14" s="12"/>
      <c r="B14" s="12"/>
      <c r="C14" s="12"/>
      <c r="D14" s="8"/>
      <c r="E14" s="8"/>
      <c r="F14" s="8" t="s">
        <v>31</v>
      </c>
      <c r="G14" s="12"/>
    </row>
    <row r="15" spans="1:236" s="78" customFormat="1" ht="34.5" x14ac:dyDescent="0.2">
      <c r="A15" s="189"/>
      <c r="B15" s="188" t="s">
        <v>50</v>
      </c>
      <c r="C15" s="189"/>
      <c r="D15" s="37"/>
      <c r="E15" s="37"/>
      <c r="F15" s="37" t="s">
        <v>48</v>
      </c>
      <c r="G15" s="95">
        <f>G17</f>
        <v>31700</v>
      </c>
    </row>
    <row r="16" spans="1:236" s="22" customFormat="1" ht="15" customHeight="1" x14ac:dyDescent="0.2">
      <c r="A16" s="12"/>
      <c r="B16" s="12"/>
      <c r="C16" s="12"/>
      <c r="D16" s="8"/>
      <c r="E16" s="8"/>
      <c r="F16" s="8" t="s">
        <v>31</v>
      </c>
      <c r="G16" s="12"/>
    </row>
    <row r="17" spans="1:7" s="78" customFormat="1" ht="34.5" x14ac:dyDescent="0.2">
      <c r="A17" s="189"/>
      <c r="B17" s="189"/>
      <c r="C17" s="189" t="s">
        <v>32</v>
      </c>
      <c r="D17" s="37"/>
      <c r="E17" s="37"/>
      <c r="F17" s="37" t="s">
        <v>51</v>
      </c>
      <c r="G17" s="95">
        <f>+G23</f>
        <v>31700</v>
      </c>
    </row>
    <row r="18" spans="1:7" s="22" customFormat="1" ht="15" customHeight="1" x14ac:dyDescent="0.2">
      <c r="A18" s="191"/>
      <c r="B18" s="191"/>
      <c r="C18" s="191"/>
      <c r="D18" s="11"/>
      <c r="E18" s="11"/>
      <c r="F18" s="11" t="s">
        <v>31</v>
      </c>
      <c r="G18" s="16"/>
    </row>
    <row r="19" spans="1:7" s="143" customFormat="1" ht="19.5" customHeight="1" x14ac:dyDescent="0.2">
      <c r="A19" s="191"/>
      <c r="B19" s="191"/>
      <c r="C19" s="191"/>
      <c r="D19" s="11"/>
      <c r="E19" s="11"/>
      <c r="F19" s="11" t="s">
        <v>61</v>
      </c>
      <c r="G19" s="16">
        <f>+G21</f>
        <v>31700</v>
      </c>
    </row>
    <row r="20" spans="1:7" s="143" customFormat="1" ht="15" customHeight="1" x14ac:dyDescent="0.2">
      <c r="A20" s="191"/>
      <c r="B20" s="191"/>
      <c r="C20" s="191"/>
      <c r="D20" s="11"/>
      <c r="E20" s="11"/>
      <c r="F20" s="11" t="s">
        <v>31</v>
      </c>
      <c r="G20" s="16"/>
    </row>
    <row r="21" spans="1:7" s="78" customFormat="1" ht="24.75" customHeight="1" x14ac:dyDescent="0.2">
      <c r="A21" s="189"/>
      <c r="B21" s="189"/>
      <c r="C21" s="189"/>
      <c r="D21" s="37">
        <v>1212</v>
      </c>
      <c r="E21" s="37"/>
      <c r="F21" s="37" t="s">
        <v>59</v>
      </c>
      <c r="G21" s="192">
        <f>G23</f>
        <v>31700</v>
      </c>
    </row>
    <row r="22" spans="1:7" s="22" customFormat="1" ht="15" customHeight="1" x14ac:dyDescent="0.2">
      <c r="A22" s="12"/>
      <c r="B22" s="12"/>
      <c r="C22" s="12"/>
      <c r="D22" s="8"/>
      <c r="E22" s="8"/>
      <c r="F22" s="8" t="s">
        <v>60</v>
      </c>
      <c r="G22" s="12"/>
    </row>
    <row r="23" spans="1:7" s="78" customFormat="1" ht="21" customHeight="1" x14ac:dyDescent="0.2">
      <c r="A23" s="189"/>
      <c r="B23" s="189"/>
      <c r="C23" s="189"/>
      <c r="D23" s="37"/>
      <c r="E23" s="193">
        <v>12003</v>
      </c>
      <c r="F23" s="194" t="s">
        <v>98</v>
      </c>
      <c r="G23" s="195">
        <f>G25+G33+G40+G47+G54+G61</f>
        <v>31700</v>
      </c>
    </row>
    <row r="24" spans="1:7" s="22" customFormat="1" ht="23.25" customHeight="1" x14ac:dyDescent="0.2">
      <c r="A24" s="12"/>
      <c r="B24" s="12"/>
      <c r="C24" s="12"/>
      <c r="D24" s="8"/>
      <c r="E24" s="8"/>
      <c r="F24" s="8" t="s">
        <v>33</v>
      </c>
      <c r="G24" s="12"/>
    </row>
    <row r="25" spans="1:7" s="199" customFormat="1" ht="40.5" customHeight="1" x14ac:dyDescent="0.2">
      <c r="A25" s="74"/>
      <c r="B25" s="196"/>
      <c r="C25" s="196"/>
      <c r="D25" s="197"/>
      <c r="E25" s="197"/>
      <c r="F25" s="198" t="s">
        <v>159</v>
      </c>
      <c r="G25" s="21">
        <f>G27</f>
        <v>10000</v>
      </c>
    </row>
    <row r="26" spans="1:7" s="200" customFormat="1" ht="21" customHeight="1" x14ac:dyDescent="0.2">
      <c r="A26" s="74"/>
      <c r="B26" s="74"/>
      <c r="C26" s="17"/>
      <c r="D26" s="17"/>
      <c r="E26" s="74"/>
      <c r="F26" s="17" t="s">
        <v>141</v>
      </c>
      <c r="G26" s="21"/>
    </row>
    <row r="27" spans="1:7" s="200" customFormat="1" ht="15.75" customHeight="1" x14ac:dyDescent="0.2">
      <c r="A27" s="74"/>
      <c r="B27" s="74"/>
      <c r="C27" s="17"/>
      <c r="D27" s="17"/>
      <c r="E27" s="74"/>
      <c r="F27" s="17" t="s">
        <v>30</v>
      </c>
      <c r="G27" s="21">
        <f>+G28</f>
        <v>10000</v>
      </c>
    </row>
    <row r="28" spans="1:7" s="200" customFormat="1" ht="16.5" customHeight="1" x14ac:dyDescent="0.2">
      <c r="A28" s="74"/>
      <c r="B28" s="74"/>
      <c r="C28" s="17"/>
      <c r="D28" s="17"/>
      <c r="E28" s="74"/>
      <c r="F28" s="17" t="s">
        <v>67</v>
      </c>
      <c r="G28" s="21">
        <f>G29</f>
        <v>10000</v>
      </c>
    </row>
    <row r="29" spans="1:7" s="200" customFormat="1" ht="16.5" customHeight="1" x14ac:dyDescent="0.2">
      <c r="A29" s="74"/>
      <c r="B29" s="74"/>
      <c r="C29" s="17"/>
      <c r="D29" s="17"/>
      <c r="E29" s="74"/>
      <c r="F29" s="17" t="s">
        <v>145</v>
      </c>
      <c r="G29" s="21">
        <f>G30</f>
        <v>10000</v>
      </c>
    </row>
    <row r="30" spans="1:7" s="200" customFormat="1" ht="16.5" customHeight="1" x14ac:dyDescent="0.2">
      <c r="A30" s="74"/>
      <c r="B30" s="74"/>
      <c r="C30" s="17"/>
      <c r="D30" s="17"/>
      <c r="E30" s="74"/>
      <c r="F30" s="17" t="s">
        <v>146</v>
      </c>
      <c r="G30" s="21">
        <f>G31</f>
        <v>10000</v>
      </c>
    </row>
    <row r="31" spans="1:7" s="201" customFormat="1" ht="16.5" customHeight="1" x14ac:dyDescent="0.2">
      <c r="A31" s="74"/>
      <c r="B31" s="74"/>
      <c r="C31" s="17"/>
      <c r="D31" s="17"/>
      <c r="E31" s="74"/>
      <c r="F31" s="17" t="s">
        <v>147</v>
      </c>
      <c r="G31" s="21">
        <v>10000</v>
      </c>
    </row>
    <row r="32" spans="1:7" x14ac:dyDescent="0.3">
      <c r="A32" s="12"/>
      <c r="B32" s="74"/>
      <c r="C32" s="12"/>
      <c r="D32" s="8"/>
      <c r="E32" s="8"/>
      <c r="F32" s="8" t="s">
        <v>33</v>
      </c>
      <c r="G32" s="12"/>
    </row>
    <row r="33" spans="1:8" x14ac:dyDescent="0.3">
      <c r="A33" s="74"/>
      <c r="B33" s="74"/>
      <c r="C33" s="74"/>
      <c r="D33" s="17"/>
      <c r="E33" s="17"/>
      <c r="F33" s="202" t="s">
        <v>153</v>
      </c>
      <c r="G33" s="21">
        <f>G35</f>
        <v>300</v>
      </c>
    </row>
    <row r="34" spans="1:8" ht="23.25" customHeight="1" x14ac:dyDescent="0.3">
      <c r="A34" s="74"/>
      <c r="B34" s="74"/>
      <c r="C34" s="74"/>
      <c r="D34" s="17"/>
      <c r="E34" s="17"/>
      <c r="F34" s="17" t="s">
        <v>141</v>
      </c>
      <c r="G34" s="21"/>
    </row>
    <row r="35" spans="1:8" ht="21.75" customHeight="1" x14ac:dyDescent="0.3">
      <c r="A35" s="74"/>
      <c r="B35" s="74"/>
      <c r="C35" s="74"/>
      <c r="D35" s="17"/>
      <c r="E35" s="17"/>
      <c r="F35" s="17" t="s">
        <v>30</v>
      </c>
      <c r="G35" s="21">
        <f>+G36</f>
        <v>300</v>
      </c>
    </row>
    <row r="36" spans="1:8" x14ac:dyDescent="0.3">
      <c r="A36" s="74"/>
      <c r="B36" s="74"/>
      <c r="C36" s="74"/>
      <c r="D36" s="17"/>
      <c r="E36" s="17"/>
      <c r="F36" s="17" t="s">
        <v>67</v>
      </c>
      <c r="G36" s="21">
        <f>G37</f>
        <v>300</v>
      </c>
    </row>
    <row r="37" spans="1:8" x14ac:dyDescent="0.3">
      <c r="A37" s="74"/>
      <c r="B37" s="74"/>
      <c r="C37" s="74"/>
      <c r="D37" s="17"/>
      <c r="E37" s="17"/>
      <c r="F37" s="17" t="s">
        <v>145</v>
      </c>
      <c r="G37" s="21">
        <f>G38</f>
        <v>300</v>
      </c>
    </row>
    <row r="38" spans="1:8" x14ac:dyDescent="0.3">
      <c r="A38" s="74"/>
      <c r="B38" s="74"/>
      <c r="C38" s="74"/>
      <c r="D38" s="17"/>
      <c r="E38" s="17"/>
      <c r="F38" s="17" t="s">
        <v>146</v>
      </c>
      <c r="G38" s="21">
        <f>G39</f>
        <v>300</v>
      </c>
    </row>
    <row r="39" spans="1:8" x14ac:dyDescent="0.3">
      <c r="A39" s="74"/>
      <c r="B39" s="196"/>
      <c r="C39" s="74"/>
      <c r="D39" s="17"/>
      <c r="E39" s="17"/>
      <c r="F39" s="17" t="s">
        <v>147</v>
      </c>
      <c r="G39" s="21">
        <v>300</v>
      </c>
    </row>
    <row r="40" spans="1:8" x14ac:dyDescent="0.3">
      <c r="A40" s="74"/>
      <c r="B40" s="74"/>
      <c r="C40" s="196"/>
      <c r="D40" s="197"/>
      <c r="E40" s="197"/>
      <c r="F40" s="202" t="s">
        <v>142</v>
      </c>
      <c r="G40" s="21">
        <f>G42</f>
        <v>1700</v>
      </c>
    </row>
    <row r="41" spans="1:8" ht="19.5" customHeight="1" x14ac:dyDescent="0.3">
      <c r="A41" s="74"/>
      <c r="B41" s="74"/>
      <c r="C41" s="17"/>
      <c r="D41" s="17"/>
      <c r="E41" s="74"/>
      <c r="F41" s="17" t="s">
        <v>141</v>
      </c>
      <c r="G41" s="21"/>
    </row>
    <row r="42" spans="1:8" ht="15" customHeight="1" x14ac:dyDescent="0.3">
      <c r="A42" s="74"/>
      <c r="B42" s="74"/>
      <c r="C42" s="17"/>
      <c r="D42" s="17"/>
      <c r="E42" s="74"/>
      <c r="F42" s="17" t="s">
        <v>30</v>
      </c>
      <c r="G42" s="21">
        <f>+G43</f>
        <v>1700</v>
      </c>
    </row>
    <row r="43" spans="1:8" x14ac:dyDescent="0.3">
      <c r="A43" s="74"/>
      <c r="B43" s="74"/>
      <c r="C43" s="17"/>
      <c r="D43" s="17"/>
      <c r="E43" s="74"/>
      <c r="F43" s="17" t="s">
        <v>67</v>
      </c>
      <c r="G43" s="21">
        <f>G44</f>
        <v>1700</v>
      </c>
    </row>
    <row r="44" spans="1:8" ht="15" customHeight="1" x14ac:dyDescent="0.3">
      <c r="A44" s="74"/>
      <c r="B44" s="74"/>
      <c r="C44" s="17"/>
      <c r="D44" s="17"/>
      <c r="E44" s="74"/>
      <c r="F44" s="17" t="s">
        <v>145</v>
      </c>
      <c r="G44" s="21">
        <f>G45</f>
        <v>1700</v>
      </c>
    </row>
    <row r="45" spans="1:8" ht="23.25" customHeight="1" x14ac:dyDescent="0.3">
      <c r="A45" s="74"/>
      <c r="B45" s="74"/>
      <c r="C45" s="17"/>
      <c r="D45" s="17"/>
      <c r="E45" s="74"/>
      <c r="F45" s="17" t="s">
        <v>146</v>
      </c>
      <c r="G45" s="21">
        <f>G46</f>
        <v>1700</v>
      </c>
    </row>
    <row r="46" spans="1:8" s="143" customFormat="1" ht="15" customHeight="1" x14ac:dyDescent="0.2">
      <c r="A46" s="74"/>
      <c r="B46" s="74"/>
      <c r="C46" s="17"/>
      <c r="D46" s="17"/>
      <c r="E46" s="74"/>
      <c r="F46" s="17" t="s">
        <v>147</v>
      </c>
      <c r="G46" s="21">
        <v>1700</v>
      </c>
    </row>
    <row r="47" spans="1:8" s="143" customFormat="1" ht="21" customHeight="1" x14ac:dyDescent="0.2">
      <c r="A47" s="74"/>
      <c r="B47" s="74"/>
      <c r="C47" s="17"/>
      <c r="D47" s="17"/>
      <c r="E47" s="74"/>
      <c r="F47" s="202" t="s">
        <v>143</v>
      </c>
      <c r="G47" s="21">
        <f>G49</f>
        <v>3500</v>
      </c>
      <c r="H47" s="203"/>
    </row>
    <row r="48" spans="1:8" s="143" customFormat="1" ht="15" customHeight="1" x14ac:dyDescent="0.2">
      <c r="A48" s="74"/>
      <c r="B48" s="74"/>
      <c r="C48" s="17"/>
      <c r="D48" s="17"/>
      <c r="E48" s="74"/>
      <c r="F48" s="17" t="s">
        <v>141</v>
      </c>
      <c r="G48" s="21"/>
    </row>
    <row r="49" spans="1:9" x14ac:dyDescent="0.3">
      <c r="A49" s="74"/>
      <c r="B49" s="74"/>
      <c r="C49" s="17"/>
      <c r="D49" s="17"/>
      <c r="E49" s="74"/>
      <c r="F49" s="17" t="s">
        <v>30</v>
      </c>
      <c r="G49" s="21">
        <f>+G50</f>
        <v>3500</v>
      </c>
    </row>
    <row r="50" spans="1:9" ht="15" customHeight="1" x14ac:dyDescent="0.3">
      <c r="A50" s="74"/>
      <c r="B50" s="74"/>
      <c r="C50" s="17"/>
      <c r="D50" s="17"/>
      <c r="E50" s="74"/>
      <c r="F50" s="17" t="s">
        <v>67</v>
      </c>
      <c r="G50" s="21">
        <f>G51</f>
        <v>3500</v>
      </c>
    </row>
    <row r="51" spans="1:9" ht="19.5" customHeight="1" x14ac:dyDescent="0.3">
      <c r="A51" s="74"/>
      <c r="B51" s="74"/>
      <c r="C51" s="17"/>
      <c r="D51" s="17"/>
      <c r="E51" s="74"/>
      <c r="F51" s="17" t="s">
        <v>145</v>
      </c>
      <c r="G51" s="21">
        <f>G52</f>
        <v>3500</v>
      </c>
    </row>
    <row r="52" spans="1:9" ht="21.75" customHeight="1" x14ac:dyDescent="0.3">
      <c r="A52" s="74"/>
      <c r="B52" s="74"/>
      <c r="C52" s="17"/>
      <c r="D52" s="17"/>
      <c r="E52" s="74"/>
      <c r="F52" s="17" t="s">
        <v>146</v>
      </c>
      <c r="G52" s="21">
        <f>G53</f>
        <v>3500</v>
      </c>
    </row>
    <row r="53" spans="1:9" s="136" customFormat="1" x14ac:dyDescent="0.2">
      <c r="A53" s="74"/>
      <c r="B53" s="74"/>
      <c r="C53" s="17"/>
      <c r="D53" s="17"/>
      <c r="E53" s="74"/>
      <c r="F53" s="17" t="s">
        <v>147</v>
      </c>
      <c r="G53" s="21">
        <f>3500</f>
        <v>3500</v>
      </c>
    </row>
    <row r="54" spans="1:9" ht="27.75" customHeight="1" x14ac:dyDescent="0.3">
      <c r="A54" s="74"/>
      <c r="B54" s="74"/>
      <c r="C54" s="17"/>
      <c r="D54" s="17"/>
      <c r="E54" s="74"/>
      <c r="F54" s="202" t="s">
        <v>144</v>
      </c>
      <c r="G54" s="21">
        <f>G56</f>
        <v>2300</v>
      </c>
      <c r="I54" s="77"/>
    </row>
    <row r="55" spans="1:9" ht="34.5" x14ac:dyDescent="0.3">
      <c r="A55" s="74"/>
      <c r="B55" s="74"/>
      <c r="C55" s="17"/>
      <c r="D55" s="17"/>
      <c r="E55" s="74"/>
      <c r="F55" s="17" t="s">
        <v>141</v>
      </c>
      <c r="G55" s="21"/>
    </row>
    <row r="56" spans="1:9" x14ac:dyDescent="0.3">
      <c r="A56" s="74"/>
      <c r="B56" s="74"/>
      <c r="C56" s="17"/>
      <c r="D56" s="17"/>
      <c r="E56" s="74"/>
      <c r="F56" s="17" t="s">
        <v>30</v>
      </c>
      <c r="G56" s="21">
        <f>+G57</f>
        <v>2300</v>
      </c>
    </row>
    <row r="57" spans="1:9" x14ac:dyDescent="0.3">
      <c r="A57" s="74"/>
      <c r="B57" s="74"/>
      <c r="C57" s="17"/>
      <c r="D57" s="17"/>
      <c r="E57" s="74"/>
      <c r="F57" s="17" t="s">
        <v>67</v>
      </c>
      <c r="G57" s="21">
        <f>G58</f>
        <v>2300</v>
      </c>
    </row>
    <row r="58" spans="1:9" x14ac:dyDescent="0.3">
      <c r="A58" s="74"/>
      <c r="B58" s="74"/>
      <c r="C58" s="17"/>
      <c r="D58" s="17"/>
      <c r="E58" s="74"/>
      <c r="F58" s="17" t="s">
        <v>145</v>
      </c>
      <c r="G58" s="21">
        <f>G59</f>
        <v>2300</v>
      </c>
    </row>
    <row r="59" spans="1:9" x14ac:dyDescent="0.3">
      <c r="A59" s="74"/>
      <c r="B59" s="74"/>
      <c r="C59" s="17"/>
      <c r="D59" s="17"/>
      <c r="E59" s="74"/>
      <c r="F59" s="17" t="s">
        <v>146</v>
      </c>
      <c r="G59" s="21">
        <f>G60</f>
        <v>2300</v>
      </c>
    </row>
    <row r="60" spans="1:9" ht="21.75" customHeight="1" x14ac:dyDescent="0.3">
      <c r="A60" s="74"/>
      <c r="B60" s="74"/>
      <c r="C60" s="17"/>
      <c r="D60" s="17"/>
      <c r="E60" s="74"/>
      <c r="F60" s="17" t="s">
        <v>147</v>
      </c>
      <c r="G60" s="21">
        <f>2300</f>
        <v>2300</v>
      </c>
    </row>
    <row r="61" spans="1:9" s="136" customFormat="1" x14ac:dyDescent="0.2">
      <c r="A61" s="74"/>
      <c r="B61" s="74"/>
      <c r="C61" s="17"/>
      <c r="D61" s="17"/>
      <c r="E61" s="74"/>
      <c r="F61" s="202" t="s">
        <v>152</v>
      </c>
      <c r="G61" s="21">
        <f>G63</f>
        <v>13900</v>
      </c>
    </row>
    <row r="62" spans="1:9" ht="27" customHeight="1" x14ac:dyDescent="0.3">
      <c r="A62" s="74"/>
      <c r="B62" s="74"/>
      <c r="C62" s="17"/>
      <c r="D62" s="17"/>
      <c r="E62" s="74"/>
      <c r="F62" s="17" t="s">
        <v>141</v>
      </c>
      <c r="G62" s="21"/>
    </row>
    <row r="63" spans="1:9" x14ac:dyDescent="0.3">
      <c r="A63" s="74"/>
      <c r="B63" s="74"/>
      <c r="C63" s="17"/>
      <c r="D63" s="17"/>
      <c r="E63" s="74"/>
      <c r="F63" s="17" t="s">
        <v>30</v>
      </c>
      <c r="G63" s="21">
        <f>+G64</f>
        <v>13900</v>
      </c>
    </row>
    <row r="64" spans="1:9" x14ac:dyDescent="0.3">
      <c r="A64" s="74"/>
      <c r="B64" s="74"/>
      <c r="C64" s="17"/>
      <c r="D64" s="17"/>
      <c r="E64" s="74"/>
      <c r="F64" s="17" t="s">
        <v>67</v>
      </c>
      <c r="G64" s="21">
        <f>G65</f>
        <v>13900</v>
      </c>
    </row>
    <row r="65" spans="1:9" x14ac:dyDescent="0.3">
      <c r="A65" s="74"/>
      <c r="B65" s="74"/>
      <c r="C65" s="17"/>
      <c r="D65" s="17"/>
      <c r="E65" s="74"/>
      <c r="F65" s="17" t="s">
        <v>145</v>
      </c>
      <c r="G65" s="21">
        <f>G66</f>
        <v>13900</v>
      </c>
    </row>
    <row r="66" spans="1:9" x14ac:dyDescent="0.3">
      <c r="A66" s="74"/>
      <c r="B66" s="74"/>
      <c r="C66" s="17"/>
      <c r="D66" s="17"/>
      <c r="E66" s="74"/>
      <c r="F66" s="17" t="s">
        <v>146</v>
      </c>
      <c r="G66" s="21">
        <f>G67</f>
        <v>13900</v>
      </c>
    </row>
    <row r="67" spans="1:9" x14ac:dyDescent="0.3">
      <c r="A67" s="74"/>
      <c r="B67" s="204"/>
      <c r="C67" s="17"/>
      <c r="D67" s="17"/>
      <c r="E67" s="74"/>
      <c r="F67" s="205" t="s">
        <v>147</v>
      </c>
      <c r="G67" s="21">
        <v>13900</v>
      </c>
    </row>
    <row r="68" spans="1:9" s="136" customFormat="1" x14ac:dyDescent="0.2">
      <c r="A68" s="206" t="s">
        <v>81</v>
      </c>
      <c r="B68" s="206"/>
      <c r="C68" s="206"/>
      <c r="D68" s="137"/>
      <c r="E68" s="32"/>
      <c r="F68" s="207" t="s">
        <v>82</v>
      </c>
      <c r="G68" s="90">
        <f>+G70</f>
        <v>-200000</v>
      </c>
    </row>
    <row r="69" spans="1:9" ht="15" customHeight="1" x14ac:dyDescent="0.3">
      <c r="A69" s="208"/>
      <c r="B69" s="208"/>
      <c r="C69" s="208"/>
      <c r="D69" s="17"/>
      <c r="E69" s="20"/>
      <c r="F69" s="209" t="s">
        <v>31</v>
      </c>
      <c r="G69" s="21"/>
      <c r="I69" s="77"/>
    </row>
    <row r="70" spans="1:9" x14ac:dyDescent="0.3">
      <c r="A70" s="206"/>
      <c r="B70" s="206" t="s">
        <v>83</v>
      </c>
      <c r="C70" s="206"/>
      <c r="D70" s="137"/>
      <c r="E70" s="32"/>
      <c r="F70" s="207" t="s">
        <v>84</v>
      </c>
      <c r="G70" s="90">
        <f>+G72</f>
        <v>-200000</v>
      </c>
    </row>
    <row r="71" spans="1:9" x14ac:dyDescent="0.3">
      <c r="A71" s="208"/>
      <c r="B71" s="208"/>
      <c r="C71" s="208"/>
      <c r="D71" s="17"/>
      <c r="E71" s="20"/>
      <c r="F71" s="209" t="s">
        <v>31</v>
      </c>
      <c r="G71" s="21"/>
    </row>
    <row r="72" spans="1:9" x14ac:dyDescent="0.3">
      <c r="A72" s="206"/>
      <c r="B72" s="206"/>
      <c r="C72" s="206" t="s">
        <v>32</v>
      </c>
      <c r="D72" s="137"/>
      <c r="E72" s="32"/>
      <c r="F72" s="207" t="s">
        <v>72</v>
      </c>
      <c r="G72" s="90">
        <f>+G74</f>
        <v>-200000</v>
      </c>
    </row>
    <row r="73" spans="1:9" x14ac:dyDescent="0.3">
      <c r="A73" s="208"/>
      <c r="B73" s="208"/>
      <c r="C73" s="208"/>
      <c r="D73" s="17"/>
      <c r="E73" s="20"/>
      <c r="F73" s="209" t="s">
        <v>31</v>
      </c>
      <c r="G73" s="21"/>
    </row>
    <row r="74" spans="1:9" x14ac:dyDescent="0.3">
      <c r="A74" s="191"/>
      <c r="B74" s="191"/>
      <c r="C74" s="191"/>
      <c r="D74" s="11"/>
      <c r="E74" s="11"/>
      <c r="F74" s="11" t="s">
        <v>61</v>
      </c>
      <c r="G74" s="16">
        <f>+G76</f>
        <v>-200000</v>
      </c>
    </row>
    <row r="75" spans="1:9" s="136" customFormat="1" x14ac:dyDescent="0.2">
      <c r="A75" s="191"/>
      <c r="B75" s="191"/>
      <c r="C75" s="191"/>
      <c r="D75" s="11"/>
      <c r="E75" s="11"/>
      <c r="F75" s="11" t="s">
        <v>31</v>
      </c>
      <c r="G75" s="16"/>
    </row>
    <row r="76" spans="1:9" ht="21.75" customHeight="1" x14ac:dyDescent="0.3">
      <c r="A76" s="206"/>
      <c r="B76" s="206"/>
      <c r="C76" s="206"/>
      <c r="D76" s="137">
        <v>1049</v>
      </c>
      <c r="E76" s="32"/>
      <c r="F76" s="207" t="s">
        <v>43</v>
      </c>
      <c r="G76" s="90">
        <f>+G78+G87</f>
        <v>-200000</v>
      </c>
    </row>
    <row r="77" spans="1:9" x14ac:dyDescent="0.3">
      <c r="A77" s="208"/>
      <c r="B77" s="208"/>
      <c r="C77" s="208"/>
      <c r="D77" s="17"/>
      <c r="E77" s="20"/>
      <c r="F77" s="209" t="s">
        <v>31</v>
      </c>
      <c r="G77" s="21"/>
    </row>
    <row r="78" spans="1:9" ht="34.5" x14ac:dyDescent="0.3">
      <c r="A78" s="208"/>
      <c r="B78" s="208"/>
      <c r="C78" s="208"/>
      <c r="D78" s="17"/>
      <c r="E78" s="32">
        <v>11002</v>
      </c>
      <c r="F78" s="207" t="s">
        <v>46</v>
      </c>
      <c r="G78" s="21">
        <f>+G80</f>
        <v>-19900</v>
      </c>
    </row>
    <row r="79" spans="1:9" x14ac:dyDescent="0.3">
      <c r="A79" s="208"/>
      <c r="B79" s="208"/>
      <c r="C79" s="208"/>
      <c r="D79" s="17"/>
      <c r="E79" s="20"/>
      <c r="F79" s="209" t="s">
        <v>33</v>
      </c>
      <c r="G79" s="21"/>
    </row>
    <row r="80" spans="1:9" x14ac:dyDescent="0.3">
      <c r="A80" s="210"/>
      <c r="B80" s="210"/>
      <c r="C80" s="210"/>
      <c r="D80" s="211"/>
      <c r="E80" s="211"/>
      <c r="F80" s="211" t="s">
        <v>29</v>
      </c>
      <c r="G80" s="21">
        <f>+G82</f>
        <v>-19900</v>
      </c>
    </row>
    <row r="81" spans="1:7" ht="34.5" x14ac:dyDescent="0.3">
      <c r="A81" s="141"/>
      <c r="B81" s="26"/>
      <c r="C81" s="212"/>
      <c r="D81" s="213"/>
      <c r="E81" s="213"/>
      <c r="F81" s="214" t="s">
        <v>34</v>
      </c>
      <c r="G81" s="21"/>
    </row>
    <row r="82" spans="1:7" s="136" customFormat="1" x14ac:dyDescent="0.2">
      <c r="A82" s="141"/>
      <c r="B82" s="26"/>
      <c r="C82" s="212"/>
      <c r="D82" s="213"/>
      <c r="E82" s="213"/>
      <c r="F82" s="214" t="s">
        <v>30</v>
      </c>
      <c r="G82" s="21">
        <f>+G83</f>
        <v>-19900</v>
      </c>
    </row>
    <row r="83" spans="1:7" ht="21" customHeight="1" x14ac:dyDescent="0.3">
      <c r="A83" s="141"/>
      <c r="B83" s="26"/>
      <c r="C83" s="212"/>
      <c r="D83" s="213"/>
      <c r="E83" s="213"/>
      <c r="F83" s="214" t="s">
        <v>67</v>
      </c>
      <c r="G83" s="21">
        <f>+G84</f>
        <v>-19900</v>
      </c>
    </row>
    <row r="84" spans="1:7" x14ac:dyDescent="0.3">
      <c r="A84" s="141"/>
      <c r="B84" s="26"/>
      <c r="C84" s="212"/>
      <c r="D84" s="213"/>
      <c r="E84" s="213"/>
      <c r="F84" s="214" t="s">
        <v>85</v>
      </c>
      <c r="G84" s="21">
        <f>+G85</f>
        <v>-19900</v>
      </c>
    </row>
    <row r="85" spans="1:7" x14ac:dyDescent="0.3">
      <c r="A85" s="141"/>
      <c r="B85" s="26"/>
      <c r="C85" s="212"/>
      <c r="D85" s="213"/>
      <c r="E85" s="213"/>
      <c r="F85" s="214" t="s">
        <v>86</v>
      </c>
      <c r="G85" s="21">
        <f>+G86</f>
        <v>-19900</v>
      </c>
    </row>
    <row r="86" spans="1:7" x14ac:dyDescent="0.3">
      <c r="A86" s="141"/>
      <c r="B86" s="26"/>
      <c r="C86" s="212"/>
      <c r="D86" s="215"/>
      <c r="E86" s="20"/>
      <c r="F86" s="214" t="s">
        <v>87</v>
      </c>
      <c r="G86" s="21">
        <f>-19900</f>
        <v>-19900</v>
      </c>
    </row>
    <row r="87" spans="1:7" ht="34.5" x14ac:dyDescent="0.3">
      <c r="A87" s="216"/>
      <c r="B87" s="217"/>
      <c r="C87" s="217"/>
      <c r="D87" s="218"/>
      <c r="E87" s="219">
        <v>21012</v>
      </c>
      <c r="F87" s="207" t="s">
        <v>166</v>
      </c>
      <c r="G87" s="21">
        <f>+G89</f>
        <v>-180100</v>
      </c>
    </row>
    <row r="88" spans="1:7" x14ac:dyDescent="0.3">
      <c r="A88" s="216"/>
      <c r="B88" s="217"/>
      <c r="C88" s="217"/>
      <c r="D88" s="218"/>
      <c r="E88" s="17"/>
      <c r="F88" s="20" t="s">
        <v>33</v>
      </c>
      <c r="G88" s="21"/>
    </row>
    <row r="89" spans="1:7" s="136" customFormat="1" x14ac:dyDescent="0.2">
      <c r="A89" s="220"/>
      <c r="B89" s="32"/>
      <c r="C89" s="32"/>
      <c r="D89" s="33"/>
      <c r="E89" s="17"/>
      <c r="F89" s="34" t="s">
        <v>61</v>
      </c>
      <c r="G89" s="21">
        <f t="shared" ref="G89" si="0">G91</f>
        <v>-180100</v>
      </c>
    </row>
    <row r="90" spans="1:7" ht="20.25" customHeight="1" x14ac:dyDescent="0.3">
      <c r="A90" s="220"/>
      <c r="B90" s="32"/>
      <c r="C90" s="32"/>
      <c r="D90" s="33"/>
      <c r="E90" s="17"/>
      <c r="F90" s="20" t="s">
        <v>34</v>
      </c>
      <c r="G90" s="21"/>
    </row>
    <row r="91" spans="1:7" x14ac:dyDescent="0.3">
      <c r="A91" s="221"/>
      <c r="B91" s="222"/>
      <c r="C91" s="222"/>
      <c r="D91" s="223"/>
      <c r="E91" s="17"/>
      <c r="F91" s="34" t="s">
        <v>30</v>
      </c>
      <c r="G91" s="21">
        <f t="shared" ref="G91:G92" si="1">+G92</f>
        <v>-180100</v>
      </c>
    </row>
    <row r="92" spans="1:7" x14ac:dyDescent="0.3">
      <c r="A92" s="221"/>
      <c r="B92" s="222"/>
      <c r="C92" s="222"/>
      <c r="D92" s="223"/>
      <c r="E92" s="17"/>
      <c r="F92" s="20" t="s">
        <v>119</v>
      </c>
      <c r="G92" s="21">
        <f t="shared" si="1"/>
        <v>-180100</v>
      </c>
    </row>
    <row r="93" spans="1:7" x14ac:dyDescent="0.3">
      <c r="A93" s="221"/>
      <c r="B93" s="222"/>
      <c r="C93" s="222"/>
      <c r="D93" s="223"/>
      <c r="E93" s="17"/>
      <c r="F93" s="34" t="s">
        <v>120</v>
      </c>
      <c r="G93" s="21">
        <f>+G94</f>
        <v>-180100</v>
      </c>
    </row>
    <row r="94" spans="1:7" x14ac:dyDescent="0.3">
      <c r="A94" s="221"/>
      <c r="B94" s="222"/>
      <c r="C94" s="222"/>
      <c r="D94" s="223"/>
      <c r="E94" s="17"/>
      <c r="F94" s="224" t="s">
        <v>121</v>
      </c>
      <c r="G94" s="21">
        <f t="shared" ref="G94" si="2">+G95</f>
        <v>-180100</v>
      </c>
    </row>
    <row r="95" spans="1:7" x14ac:dyDescent="0.3">
      <c r="A95" s="221"/>
      <c r="B95" s="222"/>
      <c r="C95" s="222"/>
      <c r="D95" s="223"/>
      <c r="E95" s="17"/>
      <c r="F95" s="34" t="s">
        <v>122</v>
      </c>
      <c r="G95" s="39">
        <f>'3'!D18</f>
        <v>-180100</v>
      </c>
    </row>
    <row r="96" spans="1:7" s="77" customFormat="1" ht="16.5" customHeight="1" x14ac:dyDescent="0.3">
      <c r="A96" s="202"/>
      <c r="B96" s="202"/>
      <c r="C96" s="202"/>
      <c r="D96" s="202"/>
      <c r="E96" s="225"/>
      <c r="F96" s="226" t="s">
        <v>172</v>
      </c>
      <c r="G96" s="227">
        <f>G97</f>
        <v>168300</v>
      </c>
    </row>
    <row r="97" spans="1:7" s="77" customFormat="1" x14ac:dyDescent="0.3">
      <c r="A97" s="151" t="s">
        <v>179</v>
      </c>
      <c r="B97" s="151"/>
      <c r="C97" s="151"/>
      <c r="D97" s="151"/>
      <c r="E97" s="228"/>
      <c r="F97" s="151" t="s">
        <v>180</v>
      </c>
      <c r="G97" s="227">
        <f>G99</f>
        <v>168300</v>
      </c>
    </row>
    <row r="98" spans="1:7" x14ac:dyDescent="0.3">
      <c r="A98" s="162"/>
      <c r="B98" s="162"/>
      <c r="C98" s="162"/>
      <c r="D98" s="162"/>
      <c r="E98" s="228"/>
      <c r="F98" s="162" t="s">
        <v>31</v>
      </c>
      <c r="G98" s="204"/>
    </row>
    <row r="99" spans="1:7" s="77" customFormat="1" x14ac:dyDescent="0.3">
      <c r="A99" s="151"/>
      <c r="B99" s="151" t="s">
        <v>32</v>
      </c>
      <c r="C99" s="151"/>
      <c r="D99" s="151"/>
      <c r="E99" s="228"/>
      <c r="F99" s="151" t="s">
        <v>181</v>
      </c>
      <c r="G99" s="227">
        <f>G101</f>
        <v>168300</v>
      </c>
    </row>
    <row r="100" spans="1:7" x14ac:dyDescent="0.3">
      <c r="A100" s="162"/>
      <c r="B100" s="162"/>
      <c r="C100" s="162"/>
      <c r="D100" s="162"/>
      <c r="E100" s="228"/>
      <c r="F100" s="229" t="s">
        <v>31</v>
      </c>
      <c r="G100" s="204"/>
    </row>
    <row r="101" spans="1:7" s="77" customFormat="1" x14ac:dyDescent="0.3">
      <c r="A101" s="151"/>
      <c r="B101" s="151"/>
      <c r="C101" s="151" t="s">
        <v>32</v>
      </c>
      <c r="D101" s="151"/>
      <c r="E101" s="228"/>
      <c r="F101" s="151" t="s">
        <v>174</v>
      </c>
      <c r="G101" s="227">
        <f>G103</f>
        <v>168300</v>
      </c>
    </row>
    <row r="102" spans="1:7" x14ac:dyDescent="0.3">
      <c r="A102" s="162"/>
      <c r="B102" s="162"/>
      <c r="C102" s="162"/>
      <c r="D102" s="162"/>
      <c r="E102" s="228"/>
      <c r="F102" s="229" t="s">
        <v>31</v>
      </c>
      <c r="G102" s="204"/>
    </row>
    <row r="103" spans="1:7" s="77" customFormat="1" ht="24" customHeight="1" x14ac:dyDescent="0.3">
      <c r="A103" s="151"/>
      <c r="B103" s="151"/>
      <c r="C103" s="151"/>
      <c r="D103" s="151" t="s">
        <v>173</v>
      </c>
      <c r="E103" s="228"/>
      <c r="F103" s="151" t="s">
        <v>174</v>
      </c>
      <c r="G103" s="227">
        <f>G105</f>
        <v>168300</v>
      </c>
    </row>
    <row r="104" spans="1:7" x14ac:dyDescent="0.3">
      <c r="A104" s="162"/>
      <c r="B104" s="162"/>
      <c r="C104" s="162"/>
      <c r="D104" s="162"/>
      <c r="E104" s="228"/>
      <c r="F104" s="162" t="s">
        <v>31</v>
      </c>
      <c r="G104" s="204"/>
    </row>
    <row r="105" spans="1:7" ht="21.75" customHeight="1" x14ac:dyDescent="0.3">
      <c r="A105" s="230"/>
      <c r="B105" s="230"/>
      <c r="C105" s="230"/>
      <c r="D105" s="162"/>
      <c r="E105" s="228" t="s">
        <v>177</v>
      </c>
      <c r="F105" s="162" t="s">
        <v>174</v>
      </c>
      <c r="G105" s="231">
        <f>G107</f>
        <v>168300</v>
      </c>
    </row>
    <row r="106" spans="1:7" ht="19.5" customHeight="1" x14ac:dyDescent="0.3">
      <c r="A106" s="230"/>
      <c r="B106" s="230"/>
      <c r="C106" s="230"/>
      <c r="D106" s="162"/>
      <c r="E106" s="228"/>
      <c r="F106" s="229" t="s">
        <v>33</v>
      </c>
      <c r="G106" s="204"/>
    </row>
    <row r="107" spans="1:7" x14ac:dyDescent="0.3">
      <c r="A107" s="230"/>
      <c r="B107" s="230"/>
      <c r="C107" s="230"/>
      <c r="D107" s="162"/>
      <c r="E107" s="228"/>
      <c r="F107" s="154" t="s">
        <v>172</v>
      </c>
      <c r="G107" s="231">
        <f>G109</f>
        <v>168300</v>
      </c>
    </row>
    <row r="108" spans="1:7" ht="22.5" customHeight="1" x14ac:dyDescent="0.3">
      <c r="A108" s="230"/>
      <c r="B108" s="230"/>
      <c r="C108" s="230"/>
      <c r="D108" s="162"/>
      <c r="E108" s="228"/>
      <c r="F108" s="162" t="s">
        <v>34</v>
      </c>
      <c r="G108" s="204"/>
    </row>
    <row r="109" spans="1:7" x14ac:dyDescent="0.3">
      <c r="A109" s="230"/>
      <c r="B109" s="230"/>
      <c r="C109" s="230"/>
      <c r="D109" s="162"/>
      <c r="E109" s="228"/>
      <c r="F109" s="229" t="s">
        <v>30</v>
      </c>
      <c r="G109" s="231">
        <f>G110</f>
        <v>168300</v>
      </c>
    </row>
    <row r="110" spans="1:7" x14ac:dyDescent="0.3">
      <c r="A110" s="230"/>
      <c r="B110" s="230"/>
      <c r="C110" s="230"/>
      <c r="D110" s="162"/>
      <c r="E110" s="228"/>
      <c r="F110" s="162" t="s">
        <v>67</v>
      </c>
      <c r="G110" s="231">
        <f>G111</f>
        <v>168300</v>
      </c>
    </row>
    <row r="111" spans="1:7" x14ac:dyDescent="0.3">
      <c r="A111" s="230"/>
      <c r="B111" s="230"/>
      <c r="C111" s="230"/>
      <c r="D111" s="162"/>
      <c r="E111" s="228"/>
      <c r="F111" s="162" t="s">
        <v>182</v>
      </c>
      <c r="G111" s="231">
        <f>G112</f>
        <v>168300</v>
      </c>
    </row>
    <row r="112" spans="1:7" x14ac:dyDescent="0.3">
      <c r="A112" s="230"/>
      <c r="B112" s="230"/>
      <c r="C112" s="230"/>
      <c r="D112" s="162"/>
      <c r="E112" s="228"/>
      <c r="F112" s="229" t="s">
        <v>183</v>
      </c>
      <c r="G112" s="231">
        <f>-G23-G80-G87</f>
        <v>168300</v>
      </c>
    </row>
  </sheetData>
  <mergeCells count="4">
    <mergeCell ref="F8:F9"/>
    <mergeCell ref="A5:G5"/>
    <mergeCell ref="A8:C8"/>
    <mergeCell ref="D8:E8"/>
  </mergeCells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D8" sqref="D8:F9"/>
    </sheetView>
  </sheetViews>
  <sheetFormatPr defaultColWidth="9.42578125" defaultRowHeight="17.25" x14ac:dyDescent="0.3"/>
  <cols>
    <col min="1" max="1" width="7.85546875" style="82" customWidth="1"/>
    <col min="2" max="2" width="7" style="82" customWidth="1"/>
    <col min="3" max="3" width="81.28515625" style="82" customWidth="1"/>
    <col min="4" max="6" width="17.28515625" style="82" customWidth="1"/>
    <col min="7" max="7" width="9.42578125" style="82"/>
    <col min="8" max="8" width="13.85546875" style="82" customWidth="1"/>
    <col min="9" max="9" width="11.42578125" style="82" bestFit="1" customWidth="1"/>
    <col min="10" max="10" width="12.28515625" style="82" bestFit="1" customWidth="1"/>
    <col min="11" max="16384" width="9.42578125" style="82"/>
  </cols>
  <sheetData>
    <row r="1" spans="1:6" s="2" customFormat="1" ht="21" customHeight="1" x14ac:dyDescent="0.3">
      <c r="D1" s="82"/>
      <c r="F1" s="84" t="s">
        <v>123</v>
      </c>
    </row>
    <row r="2" spans="1:6" s="2" customFormat="1" ht="18" customHeight="1" x14ac:dyDescent="0.3">
      <c r="C2" s="1"/>
      <c r="D2" s="1"/>
      <c r="F2" s="85" t="s">
        <v>118</v>
      </c>
    </row>
    <row r="3" spans="1:6" s="2" customFormat="1" ht="18" customHeight="1" x14ac:dyDescent="0.3">
      <c r="C3" s="1"/>
      <c r="D3" s="1"/>
      <c r="E3" s="86"/>
      <c r="F3" s="86" t="s">
        <v>156</v>
      </c>
    </row>
    <row r="4" spans="1:6" s="2" customFormat="1" ht="18" customHeight="1" x14ac:dyDescent="0.3">
      <c r="C4" s="1"/>
      <c r="D4" s="1"/>
      <c r="E4" s="79"/>
      <c r="F4" s="79"/>
    </row>
    <row r="5" spans="1:6" s="2" customFormat="1" ht="81.75" customHeight="1" x14ac:dyDescent="0.3">
      <c r="A5" s="246" t="s">
        <v>171</v>
      </c>
      <c r="B5" s="246"/>
      <c r="C5" s="246"/>
      <c r="D5" s="246"/>
      <c r="E5" s="246"/>
      <c r="F5" s="246"/>
    </row>
    <row r="6" spans="1:6" s="2" customFormat="1" ht="14.25" customHeight="1" x14ac:dyDescent="0.3">
      <c r="A6" s="4"/>
      <c r="B6" s="4"/>
      <c r="C6" s="4"/>
      <c r="D6" s="4"/>
      <c r="E6" s="4"/>
      <c r="F6" s="4"/>
    </row>
    <row r="7" spans="1:6" ht="13.5" customHeight="1" thickBot="1" x14ac:dyDescent="0.35">
      <c r="A7" s="80"/>
      <c r="B7" s="80"/>
      <c r="C7" s="81"/>
      <c r="D7" s="35"/>
      <c r="E7" s="35"/>
      <c r="F7" s="88" t="s">
        <v>36</v>
      </c>
    </row>
    <row r="8" spans="1:6" ht="9.75" customHeight="1" x14ac:dyDescent="0.3">
      <c r="A8" s="247" t="s">
        <v>1</v>
      </c>
      <c r="B8" s="248"/>
      <c r="C8" s="253" t="s">
        <v>124</v>
      </c>
      <c r="D8" s="257" t="s">
        <v>197</v>
      </c>
      <c r="E8" s="257"/>
      <c r="F8" s="258"/>
    </row>
    <row r="9" spans="1:6" ht="51" customHeight="1" thickBot="1" x14ac:dyDescent="0.35">
      <c r="A9" s="249"/>
      <c r="B9" s="250"/>
      <c r="C9" s="254"/>
      <c r="D9" s="259"/>
      <c r="E9" s="259"/>
      <c r="F9" s="260"/>
    </row>
    <row r="10" spans="1:6" ht="22.5" customHeight="1" x14ac:dyDescent="0.3">
      <c r="A10" s="251"/>
      <c r="B10" s="252"/>
      <c r="C10" s="254"/>
      <c r="D10" s="261" t="s">
        <v>0</v>
      </c>
      <c r="E10" s="262"/>
      <c r="F10" s="263"/>
    </row>
    <row r="11" spans="1:6" s="83" customFormat="1" ht="17.25" customHeight="1" x14ac:dyDescent="0.2">
      <c r="A11" s="264" t="s">
        <v>125</v>
      </c>
      <c r="B11" s="266" t="s">
        <v>126</v>
      </c>
      <c r="C11" s="255"/>
      <c r="D11" s="268" t="s">
        <v>127</v>
      </c>
      <c r="E11" s="269" t="s">
        <v>128</v>
      </c>
      <c r="F11" s="270"/>
    </row>
    <row r="12" spans="1:6" s="83" customFormat="1" ht="57.75" customHeight="1" thickBot="1" x14ac:dyDescent="0.25">
      <c r="A12" s="265"/>
      <c r="B12" s="267"/>
      <c r="C12" s="256"/>
      <c r="D12" s="268"/>
      <c r="E12" s="40" t="s">
        <v>129</v>
      </c>
      <c r="F12" s="41" t="s">
        <v>130</v>
      </c>
    </row>
    <row r="13" spans="1:6" ht="36" customHeight="1" x14ac:dyDescent="0.3">
      <c r="A13" s="42"/>
      <c r="B13" s="43"/>
      <c r="C13" s="44" t="s">
        <v>131</v>
      </c>
      <c r="D13" s="45">
        <f>E13+F13</f>
        <v>-180100</v>
      </c>
      <c r="E13" s="46">
        <f>E15</f>
        <v>0</v>
      </c>
      <c r="F13" s="47">
        <f t="shared" ref="F13" si="0">+F16</f>
        <v>-180100</v>
      </c>
    </row>
    <row r="14" spans="1:6" ht="30" customHeight="1" x14ac:dyDescent="0.3">
      <c r="A14" s="42"/>
      <c r="B14" s="43"/>
      <c r="C14" s="48" t="s">
        <v>132</v>
      </c>
      <c r="D14" s="49">
        <f>E14+F14</f>
        <v>-180100</v>
      </c>
      <c r="E14" s="46">
        <f t="shared" ref="E14" si="1">E15</f>
        <v>0</v>
      </c>
      <c r="F14" s="47">
        <f>+F18</f>
        <v>-180100</v>
      </c>
    </row>
    <row r="15" spans="1:6" ht="51.75" customHeight="1" x14ac:dyDescent="0.3">
      <c r="A15" s="42"/>
      <c r="B15" s="43"/>
      <c r="C15" s="48" t="s">
        <v>133</v>
      </c>
      <c r="D15" s="50">
        <f t="shared" ref="D15" si="2">D16</f>
        <v>-180100</v>
      </c>
      <c r="E15" s="46">
        <f>E16</f>
        <v>0</v>
      </c>
      <c r="F15" s="51">
        <f>F16</f>
        <v>-180100</v>
      </c>
    </row>
    <row r="16" spans="1:6" ht="20.25" customHeight="1" thickBot="1" x14ac:dyDescent="0.35">
      <c r="A16" s="52" t="s">
        <v>134</v>
      </c>
      <c r="B16" s="53"/>
      <c r="C16" s="48" t="s">
        <v>191</v>
      </c>
      <c r="D16" s="50">
        <f>+E16+F16</f>
        <v>-180100</v>
      </c>
      <c r="E16" s="54">
        <f t="shared" ref="E16" si="3">+E18</f>
        <v>0</v>
      </c>
      <c r="F16" s="55">
        <f>+F18</f>
        <v>-180100</v>
      </c>
    </row>
    <row r="17" spans="1:6" ht="21" customHeight="1" thickBot="1" x14ac:dyDescent="0.35">
      <c r="A17" s="56"/>
      <c r="B17" s="57"/>
      <c r="C17" s="58" t="s">
        <v>135</v>
      </c>
      <c r="D17" s="59"/>
      <c r="E17" s="54"/>
      <c r="F17" s="60"/>
    </row>
    <row r="18" spans="1:6" ht="54" customHeight="1" thickBot="1" x14ac:dyDescent="0.35">
      <c r="A18" s="61"/>
      <c r="B18" s="61">
        <v>21012</v>
      </c>
      <c r="C18" s="48" t="s">
        <v>166</v>
      </c>
      <c r="D18" s="62">
        <f>+E18+F18</f>
        <v>-180100</v>
      </c>
      <c r="E18" s="54">
        <f>+E20</f>
        <v>0</v>
      </c>
      <c r="F18" s="63">
        <f>+F20</f>
        <v>-180100</v>
      </c>
    </row>
    <row r="19" spans="1:6" ht="21" customHeight="1" x14ac:dyDescent="0.3">
      <c r="A19" s="245"/>
      <c r="B19" s="245"/>
      <c r="C19" s="20" t="s">
        <v>136</v>
      </c>
      <c r="D19" s="64"/>
      <c r="E19" s="65"/>
      <c r="F19" s="66"/>
    </row>
    <row r="20" spans="1:6" ht="33.75" customHeight="1" x14ac:dyDescent="0.3">
      <c r="A20" s="245"/>
      <c r="B20" s="245"/>
      <c r="C20" s="34" t="s">
        <v>61</v>
      </c>
      <c r="D20" s="67">
        <f t="shared" ref="D20:F20" si="4">D22</f>
        <v>-180100</v>
      </c>
      <c r="E20" s="47">
        <f t="shared" si="4"/>
        <v>0</v>
      </c>
      <c r="F20" s="68">
        <f t="shared" si="4"/>
        <v>-180100</v>
      </c>
    </row>
    <row r="21" spans="1:6" ht="35.25" customHeight="1" x14ac:dyDescent="0.3">
      <c r="A21" s="245"/>
      <c r="B21" s="245"/>
      <c r="C21" s="20" t="s">
        <v>137</v>
      </c>
      <c r="D21" s="69"/>
      <c r="E21" s="47"/>
      <c r="F21" s="68"/>
    </row>
    <row r="22" spans="1:6" ht="22.15" customHeight="1" x14ac:dyDescent="0.3">
      <c r="A22" s="245"/>
      <c r="B22" s="245"/>
      <c r="C22" s="36" t="s">
        <v>30</v>
      </c>
      <c r="D22" s="67">
        <f>+E22+F22</f>
        <v>-180100</v>
      </c>
      <c r="E22" s="47">
        <f t="shared" ref="E22:F23" si="5">+E23</f>
        <v>0</v>
      </c>
      <c r="F22" s="68">
        <f t="shared" si="5"/>
        <v>-180100</v>
      </c>
    </row>
    <row r="23" spans="1:6" ht="21.75" customHeight="1" x14ac:dyDescent="0.3">
      <c r="A23" s="245"/>
      <c r="B23" s="245"/>
      <c r="C23" s="36" t="s">
        <v>119</v>
      </c>
      <c r="D23" s="69">
        <f>E23+F23</f>
        <v>-180100</v>
      </c>
      <c r="E23" s="70">
        <f t="shared" si="5"/>
        <v>0</v>
      </c>
      <c r="F23" s="71">
        <f t="shared" si="5"/>
        <v>-180100</v>
      </c>
    </row>
    <row r="24" spans="1:6" ht="18.75" customHeight="1" x14ac:dyDescent="0.3">
      <c r="A24" s="245"/>
      <c r="B24" s="245"/>
      <c r="C24" s="36" t="s">
        <v>120</v>
      </c>
      <c r="D24" s="69">
        <f>+E24+F24</f>
        <v>-180100</v>
      </c>
      <c r="E24" s="70">
        <f>+E25</f>
        <v>0</v>
      </c>
      <c r="F24" s="71">
        <f>+F25</f>
        <v>-180100</v>
      </c>
    </row>
    <row r="25" spans="1:6" ht="15" customHeight="1" x14ac:dyDescent="0.3">
      <c r="A25" s="245"/>
      <c r="B25" s="245"/>
      <c r="C25" s="36" t="s">
        <v>121</v>
      </c>
      <c r="D25" s="89">
        <f t="shared" ref="D25:D26" si="6">E25+F25</f>
        <v>-180100</v>
      </c>
      <c r="E25" s="70">
        <f>+E26</f>
        <v>0</v>
      </c>
      <c r="F25" s="71">
        <f>+F26</f>
        <v>-180100</v>
      </c>
    </row>
    <row r="26" spans="1:6" ht="18.75" customHeight="1" x14ac:dyDescent="0.3">
      <c r="A26" s="245"/>
      <c r="B26" s="245"/>
      <c r="C26" s="17" t="s">
        <v>122</v>
      </c>
      <c r="D26" s="89">
        <f t="shared" si="6"/>
        <v>-180100</v>
      </c>
      <c r="E26" s="70">
        <v>0</v>
      </c>
      <c r="F26" s="72">
        <v>-180100</v>
      </c>
    </row>
  </sheetData>
  <mergeCells count="11">
    <mergeCell ref="A19:A26"/>
    <mergeCell ref="B19:B26"/>
    <mergeCell ref="A5:F5"/>
    <mergeCell ref="A8:B10"/>
    <mergeCell ref="C8:C12"/>
    <mergeCell ref="D8:F9"/>
    <mergeCell ref="D10:F10"/>
    <mergeCell ref="A11:A12"/>
    <mergeCell ref="B11:B12"/>
    <mergeCell ref="D11:D12"/>
    <mergeCell ref="E11:F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9" zoomScale="90" zoomScaleNormal="90" workbookViewId="0">
      <selection activeCell="I18" sqref="I18"/>
    </sheetView>
  </sheetViews>
  <sheetFormatPr defaultRowHeight="17.25" x14ac:dyDescent="0.3"/>
  <cols>
    <col min="1" max="1" width="4.7109375" style="103" customWidth="1"/>
    <col min="2" max="2" width="28.5703125" style="103" customWidth="1"/>
    <col min="3" max="3" width="65.140625" style="103" customWidth="1"/>
    <col min="4" max="4" width="33.140625" style="103" customWidth="1"/>
    <col min="5" max="6" width="9" style="103" customWidth="1"/>
    <col min="7" max="250" width="9.140625" style="103"/>
    <col min="251" max="251" width="4.7109375" style="103" customWidth="1"/>
    <col min="252" max="252" width="19.85546875" style="103" customWidth="1"/>
    <col min="253" max="253" width="72.140625" style="103" customWidth="1"/>
    <col min="254" max="254" width="0" style="103" hidden="1" customWidth="1"/>
    <col min="255" max="255" width="18.28515625" style="103" customWidth="1"/>
    <col min="256" max="256" width="17.5703125" style="103" customWidth="1"/>
    <col min="257" max="262" width="9" style="103" customWidth="1"/>
    <col min="263" max="506" width="9.140625" style="103"/>
    <col min="507" max="507" width="4.7109375" style="103" customWidth="1"/>
    <col min="508" max="508" width="19.85546875" style="103" customWidth="1"/>
    <col min="509" max="509" width="72.140625" style="103" customWidth="1"/>
    <col min="510" max="510" width="0" style="103" hidden="1" customWidth="1"/>
    <col min="511" max="511" width="18.28515625" style="103" customWidth="1"/>
    <col min="512" max="512" width="17.5703125" style="103" customWidth="1"/>
    <col min="513" max="518" width="9" style="103" customWidth="1"/>
    <col min="519" max="762" width="9.140625" style="103"/>
    <col min="763" max="763" width="4.7109375" style="103" customWidth="1"/>
    <col min="764" max="764" width="19.85546875" style="103" customWidth="1"/>
    <col min="765" max="765" width="72.140625" style="103" customWidth="1"/>
    <col min="766" max="766" width="0" style="103" hidden="1" customWidth="1"/>
    <col min="767" max="767" width="18.28515625" style="103" customWidth="1"/>
    <col min="768" max="768" width="17.5703125" style="103" customWidth="1"/>
    <col min="769" max="774" width="9" style="103" customWidth="1"/>
    <col min="775" max="1018" width="9.140625" style="103"/>
    <col min="1019" max="1019" width="4.7109375" style="103" customWidth="1"/>
    <col min="1020" max="1020" width="19.85546875" style="103" customWidth="1"/>
    <col min="1021" max="1021" width="72.140625" style="103" customWidth="1"/>
    <col min="1022" max="1022" width="0" style="103" hidden="1" customWidth="1"/>
    <col min="1023" max="1023" width="18.28515625" style="103" customWidth="1"/>
    <col min="1024" max="1024" width="17.5703125" style="103" customWidth="1"/>
    <col min="1025" max="1030" width="9" style="103" customWidth="1"/>
    <col min="1031" max="1274" width="9.140625" style="103"/>
    <col min="1275" max="1275" width="4.7109375" style="103" customWidth="1"/>
    <col min="1276" max="1276" width="19.85546875" style="103" customWidth="1"/>
    <col min="1277" max="1277" width="72.140625" style="103" customWidth="1"/>
    <col min="1278" max="1278" width="0" style="103" hidden="1" customWidth="1"/>
    <col min="1279" max="1279" width="18.28515625" style="103" customWidth="1"/>
    <col min="1280" max="1280" width="17.5703125" style="103" customWidth="1"/>
    <col min="1281" max="1286" width="9" style="103" customWidth="1"/>
    <col min="1287" max="1530" width="9.140625" style="103"/>
    <col min="1531" max="1531" width="4.7109375" style="103" customWidth="1"/>
    <col min="1532" max="1532" width="19.85546875" style="103" customWidth="1"/>
    <col min="1533" max="1533" width="72.140625" style="103" customWidth="1"/>
    <col min="1534" max="1534" width="0" style="103" hidden="1" customWidth="1"/>
    <col min="1535" max="1535" width="18.28515625" style="103" customWidth="1"/>
    <col min="1536" max="1536" width="17.5703125" style="103" customWidth="1"/>
    <col min="1537" max="1542" width="9" style="103" customWidth="1"/>
    <col min="1543" max="1786" width="9.140625" style="103"/>
    <col min="1787" max="1787" width="4.7109375" style="103" customWidth="1"/>
    <col min="1788" max="1788" width="19.85546875" style="103" customWidth="1"/>
    <col min="1789" max="1789" width="72.140625" style="103" customWidth="1"/>
    <col min="1790" max="1790" width="0" style="103" hidden="1" customWidth="1"/>
    <col min="1791" max="1791" width="18.28515625" style="103" customWidth="1"/>
    <col min="1792" max="1792" width="17.5703125" style="103" customWidth="1"/>
    <col min="1793" max="1798" width="9" style="103" customWidth="1"/>
    <col min="1799" max="2042" width="9.140625" style="103"/>
    <col min="2043" max="2043" width="4.7109375" style="103" customWidth="1"/>
    <col min="2044" max="2044" width="19.85546875" style="103" customWidth="1"/>
    <col min="2045" max="2045" width="72.140625" style="103" customWidth="1"/>
    <col min="2046" max="2046" width="0" style="103" hidden="1" customWidth="1"/>
    <col min="2047" max="2047" width="18.28515625" style="103" customWidth="1"/>
    <col min="2048" max="2048" width="17.5703125" style="103" customWidth="1"/>
    <col min="2049" max="2054" width="9" style="103" customWidth="1"/>
    <col min="2055" max="2298" width="9.140625" style="103"/>
    <col min="2299" max="2299" width="4.7109375" style="103" customWidth="1"/>
    <col min="2300" max="2300" width="19.85546875" style="103" customWidth="1"/>
    <col min="2301" max="2301" width="72.140625" style="103" customWidth="1"/>
    <col min="2302" max="2302" width="0" style="103" hidden="1" customWidth="1"/>
    <col min="2303" max="2303" width="18.28515625" style="103" customWidth="1"/>
    <col min="2304" max="2304" width="17.5703125" style="103" customWidth="1"/>
    <col min="2305" max="2310" width="9" style="103" customWidth="1"/>
    <col min="2311" max="2554" width="9.140625" style="103"/>
    <col min="2555" max="2555" width="4.7109375" style="103" customWidth="1"/>
    <col min="2556" max="2556" width="19.85546875" style="103" customWidth="1"/>
    <col min="2557" max="2557" width="72.140625" style="103" customWidth="1"/>
    <col min="2558" max="2558" width="0" style="103" hidden="1" customWidth="1"/>
    <col min="2559" max="2559" width="18.28515625" style="103" customWidth="1"/>
    <col min="2560" max="2560" width="17.5703125" style="103" customWidth="1"/>
    <col min="2561" max="2566" width="9" style="103" customWidth="1"/>
    <col min="2567" max="2810" width="9.140625" style="103"/>
    <col min="2811" max="2811" width="4.7109375" style="103" customWidth="1"/>
    <col min="2812" max="2812" width="19.85546875" style="103" customWidth="1"/>
    <col min="2813" max="2813" width="72.140625" style="103" customWidth="1"/>
    <col min="2814" max="2814" width="0" style="103" hidden="1" customWidth="1"/>
    <col min="2815" max="2815" width="18.28515625" style="103" customWidth="1"/>
    <col min="2816" max="2816" width="17.5703125" style="103" customWidth="1"/>
    <col min="2817" max="2822" width="9" style="103" customWidth="1"/>
    <col min="2823" max="3066" width="9.140625" style="103"/>
    <col min="3067" max="3067" width="4.7109375" style="103" customWidth="1"/>
    <col min="3068" max="3068" width="19.85546875" style="103" customWidth="1"/>
    <col min="3069" max="3069" width="72.140625" style="103" customWidth="1"/>
    <col min="3070" max="3070" width="0" style="103" hidden="1" customWidth="1"/>
    <col min="3071" max="3071" width="18.28515625" style="103" customWidth="1"/>
    <col min="3072" max="3072" width="17.5703125" style="103" customWidth="1"/>
    <col min="3073" max="3078" width="9" style="103" customWidth="1"/>
    <col min="3079" max="3322" width="9.140625" style="103"/>
    <col min="3323" max="3323" width="4.7109375" style="103" customWidth="1"/>
    <col min="3324" max="3324" width="19.85546875" style="103" customWidth="1"/>
    <col min="3325" max="3325" width="72.140625" style="103" customWidth="1"/>
    <col min="3326" max="3326" width="0" style="103" hidden="1" customWidth="1"/>
    <col min="3327" max="3327" width="18.28515625" style="103" customWidth="1"/>
    <col min="3328" max="3328" width="17.5703125" style="103" customWidth="1"/>
    <col min="3329" max="3334" width="9" style="103" customWidth="1"/>
    <col min="3335" max="3578" width="9.140625" style="103"/>
    <col min="3579" max="3579" width="4.7109375" style="103" customWidth="1"/>
    <col min="3580" max="3580" width="19.85546875" style="103" customWidth="1"/>
    <col min="3581" max="3581" width="72.140625" style="103" customWidth="1"/>
    <col min="3582" max="3582" width="0" style="103" hidden="1" customWidth="1"/>
    <col min="3583" max="3583" width="18.28515625" style="103" customWidth="1"/>
    <col min="3584" max="3584" width="17.5703125" style="103" customWidth="1"/>
    <col min="3585" max="3590" width="9" style="103" customWidth="1"/>
    <col min="3591" max="3834" width="9.140625" style="103"/>
    <col min="3835" max="3835" width="4.7109375" style="103" customWidth="1"/>
    <col min="3836" max="3836" width="19.85546875" style="103" customWidth="1"/>
    <col min="3837" max="3837" width="72.140625" style="103" customWidth="1"/>
    <col min="3838" max="3838" width="0" style="103" hidden="1" customWidth="1"/>
    <col min="3839" max="3839" width="18.28515625" style="103" customWidth="1"/>
    <col min="3840" max="3840" width="17.5703125" style="103" customWidth="1"/>
    <col min="3841" max="3846" width="9" style="103" customWidth="1"/>
    <col min="3847" max="4090" width="9.140625" style="103"/>
    <col min="4091" max="4091" width="4.7109375" style="103" customWidth="1"/>
    <col min="4092" max="4092" width="19.85546875" style="103" customWidth="1"/>
    <col min="4093" max="4093" width="72.140625" style="103" customWidth="1"/>
    <col min="4094" max="4094" width="0" style="103" hidden="1" customWidth="1"/>
    <col min="4095" max="4095" width="18.28515625" style="103" customWidth="1"/>
    <col min="4096" max="4096" width="17.5703125" style="103" customWidth="1"/>
    <col min="4097" max="4102" width="9" style="103" customWidth="1"/>
    <col min="4103" max="4346" width="9.140625" style="103"/>
    <col min="4347" max="4347" width="4.7109375" style="103" customWidth="1"/>
    <col min="4348" max="4348" width="19.85546875" style="103" customWidth="1"/>
    <col min="4349" max="4349" width="72.140625" style="103" customWidth="1"/>
    <col min="4350" max="4350" width="0" style="103" hidden="1" customWidth="1"/>
    <col min="4351" max="4351" width="18.28515625" style="103" customWidth="1"/>
    <col min="4352" max="4352" width="17.5703125" style="103" customWidth="1"/>
    <col min="4353" max="4358" width="9" style="103" customWidth="1"/>
    <col min="4359" max="4602" width="9.140625" style="103"/>
    <col min="4603" max="4603" width="4.7109375" style="103" customWidth="1"/>
    <col min="4604" max="4604" width="19.85546875" style="103" customWidth="1"/>
    <col min="4605" max="4605" width="72.140625" style="103" customWidth="1"/>
    <col min="4606" max="4606" width="0" style="103" hidden="1" customWidth="1"/>
    <col min="4607" max="4607" width="18.28515625" style="103" customWidth="1"/>
    <col min="4608" max="4608" width="17.5703125" style="103" customWidth="1"/>
    <col min="4609" max="4614" width="9" style="103" customWidth="1"/>
    <col min="4615" max="4858" width="9.140625" style="103"/>
    <col min="4859" max="4859" width="4.7109375" style="103" customWidth="1"/>
    <col min="4860" max="4860" width="19.85546875" style="103" customWidth="1"/>
    <col min="4861" max="4861" width="72.140625" style="103" customWidth="1"/>
    <col min="4862" max="4862" width="0" style="103" hidden="1" customWidth="1"/>
    <col min="4863" max="4863" width="18.28515625" style="103" customWidth="1"/>
    <col min="4864" max="4864" width="17.5703125" style="103" customWidth="1"/>
    <col min="4865" max="4870" width="9" style="103" customWidth="1"/>
    <col min="4871" max="5114" width="9.140625" style="103"/>
    <col min="5115" max="5115" width="4.7109375" style="103" customWidth="1"/>
    <col min="5116" max="5116" width="19.85546875" style="103" customWidth="1"/>
    <col min="5117" max="5117" width="72.140625" style="103" customWidth="1"/>
    <col min="5118" max="5118" width="0" style="103" hidden="1" customWidth="1"/>
    <col min="5119" max="5119" width="18.28515625" style="103" customWidth="1"/>
    <col min="5120" max="5120" width="17.5703125" style="103" customWidth="1"/>
    <col min="5121" max="5126" width="9" style="103" customWidth="1"/>
    <col min="5127" max="5370" width="9.140625" style="103"/>
    <col min="5371" max="5371" width="4.7109375" style="103" customWidth="1"/>
    <col min="5372" max="5372" width="19.85546875" style="103" customWidth="1"/>
    <col min="5373" max="5373" width="72.140625" style="103" customWidth="1"/>
    <col min="5374" max="5374" width="0" style="103" hidden="1" customWidth="1"/>
    <col min="5375" max="5375" width="18.28515625" style="103" customWidth="1"/>
    <col min="5376" max="5376" width="17.5703125" style="103" customWidth="1"/>
    <col min="5377" max="5382" width="9" style="103" customWidth="1"/>
    <col min="5383" max="5626" width="9.140625" style="103"/>
    <col min="5627" max="5627" width="4.7109375" style="103" customWidth="1"/>
    <col min="5628" max="5628" width="19.85546875" style="103" customWidth="1"/>
    <col min="5629" max="5629" width="72.140625" style="103" customWidth="1"/>
    <col min="5630" max="5630" width="0" style="103" hidden="1" customWidth="1"/>
    <col min="5631" max="5631" width="18.28515625" style="103" customWidth="1"/>
    <col min="5632" max="5632" width="17.5703125" style="103" customWidth="1"/>
    <col min="5633" max="5638" width="9" style="103" customWidth="1"/>
    <col min="5639" max="5882" width="9.140625" style="103"/>
    <col min="5883" max="5883" width="4.7109375" style="103" customWidth="1"/>
    <col min="5884" max="5884" width="19.85546875" style="103" customWidth="1"/>
    <col min="5885" max="5885" width="72.140625" style="103" customWidth="1"/>
    <col min="5886" max="5886" width="0" style="103" hidden="1" customWidth="1"/>
    <col min="5887" max="5887" width="18.28515625" style="103" customWidth="1"/>
    <col min="5888" max="5888" width="17.5703125" style="103" customWidth="1"/>
    <col min="5889" max="5894" width="9" style="103" customWidth="1"/>
    <col min="5895" max="6138" width="9.140625" style="103"/>
    <col min="6139" max="6139" width="4.7109375" style="103" customWidth="1"/>
    <col min="6140" max="6140" width="19.85546875" style="103" customWidth="1"/>
    <col min="6141" max="6141" width="72.140625" style="103" customWidth="1"/>
    <col min="6142" max="6142" width="0" style="103" hidden="1" customWidth="1"/>
    <col min="6143" max="6143" width="18.28515625" style="103" customWidth="1"/>
    <col min="6144" max="6144" width="17.5703125" style="103" customWidth="1"/>
    <col min="6145" max="6150" width="9" style="103" customWidth="1"/>
    <col min="6151" max="6394" width="9.140625" style="103"/>
    <col min="6395" max="6395" width="4.7109375" style="103" customWidth="1"/>
    <col min="6396" max="6396" width="19.85546875" style="103" customWidth="1"/>
    <col min="6397" max="6397" width="72.140625" style="103" customWidth="1"/>
    <col min="6398" max="6398" width="0" style="103" hidden="1" customWidth="1"/>
    <col min="6399" max="6399" width="18.28515625" style="103" customWidth="1"/>
    <col min="6400" max="6400" width="17.5703125" style="103" customWidth="1"/>
    <col min="6401" max="6406" width="9" style="103" customWidth="1"/>
    <col min="6407" max="6650" width="9.140625" style="103"/>
    <col min="6651" max="6651" width="4.7109375" style="103" customWidth="1"/>
    <col min="6652" max="6652" width="19.85546875" style="103" customWidth="1"/>
    <col min="6653" max="6653" width="72.140625" style="103" customWidth="1"/>
    <col min="6654" max="6654" width="0" style="103" hidden="1" customWidth="1"/>
    <col min="6655" max="6655" width="18.28515625" style="103" customWidth="1"/>
    <col min="6656" max="6656" width="17.5703125" style="103" customWidth="1"/>
    <col min="6657" max="6662" width="9" style="103" customWidth="1"/>
    <col min="6663" max="6906" width="9.140625" style="103"/>
    <col min="6907" max="6907" width="4.7109375" style="103" customWidth="1"/>
    <col min="6908" max="6908" width="19.85546875" style="103" customWidth="1"/>
    <col min="6909" max="6909" width="72.140625" style="103" customWidth="1"/>
    <col min="6910" max="6910" width="0" style="103" hidden="1" customWidth="1"/>
    <col min="6911" max="6911" width="18.28515625" style="103" customWidth="1"/>
    <col min="6912" max="6912" width="17.5703125" style="103" customWidth="1"/>
    <col min="6913" max="6918" width="9" style="103" customWidth="1"/>
    <col min="6919" max="7162" width="9.140625" style="103"/>
    <col min="7163" max="7163" width="4.7109375" style="103" customWidth="1"/>
    <col min="7164" max="7164" width="19.85546875" style="103" customWidth="1"/>
    <col min="7165" max="7165" width="72.140625" style="103" customWidth="1"/>
    <col min="7166" max="7166" width="0" style="103" hidden="1" customWidth="1"/>
    <col min="7167" max="7167" width="18.28515625" style="103" customWidth="1"/>
    <col min="7168" max="7168" width="17.5703125" style="103" customWidth="1"/>
    <col min="7169" max="7174" width="9" style="103" customWidth="1"/>
    <col min="7175" max="7418" width="9.140625" style="103"/>
    <col min="7419" max="7419" width="4.7109375" style="103" customWidth="1"/>
    <col min="7420" max="7420" width="19.85546875" style="103" customWidth="1"/>
    <col min="7421" max="7421" width="72.140625" style="103" customWidth="1"/>
    <col min="7422" max="7422" width="0" style="103" hidden="1" customWidth="1"/>
    <col min="7423" max="7423" width="18.28515625" style="103" customWidth="1"/>
    <col min="7424" max="7424" width="17.5703125" style="103" customWidth="1"/>
    <col min="7425" max="7430" width="9" style="103" customWidth="1"/>
    <col min="7431" max="7674" width="9.140625" style="103"/>
    <col min="7675" max="7675" width="4.7109375" style="103" customWidth="1"/>
    <col min="7676" max="7676" width="19.85546875" style="103" customWidth="1"/>
    <col min="7677" max="7677" width="72.140625" style="103" customWidth="1"/>
    <col min="7678" max="7678" width="0" style="103" hidden="1" customWidth="1"/>
    <col min="7679" max="7679" width="18.28515625" style="103" customWidth="1"/>
    <col min="7680" max="7680" width="17.5703125" style="103" customWidth="1"/>
    <col min="7681" max="7686" width="9" style="103" customWidth="1"/>
    <col min="7687" max="7930" width="9.140625" style="103"/>
    <col min="7931" max="7931" width="4.7109375" style="103" customWidth="1"/>
    <col min="7932" max="7932" width="19.85546875" style="103" customWidth="1"/>
    <col min="7933" max="7933" width="72.140625" style="103" customWidth="1"/>
    <col min="7934" max="7934" width="0" style="103" hidden="1" customWidth="1"/>
    <col min="7935" max="7935" width="18.28515625" style="103" customWidth="1"/>
    <col min="7936" max="7936" width="17.5703125" style="103" customWidth="1"/>
    <col min="7937" max="7942" width="9" style="103" customWidth="1"/>
    <col min="7943" max="8186" width="9.140625" style="103"/>
    <col min="8187" max="8187" width="4.7109375" style="103" customWidth="1"/>
    <col min="8188" max="8188" width="19.85546875" style="103" customWidth="1"/>
    <col min="8189" max="8189" width="72.140625" style="103" customWidth="1"/>
    <col min="8190" max="8190" width="0" style="103" hidden="1" customWidth="1"/>
    <col min="8191" max="8191" width="18.28515625" style="103" customWidth="1"/>
    <col min="8192" max="8192" width="17.5703125" style="103" customWidth="1"/>
    <col min="8193" max="8198" width="9" style="103" customWidth="1"/>
    <col min="8199" max="8442" width="9.140625" style="103"/>
    <col min="8443" max="8443" width="4.7109375" style="103" customWidth="1"/>
    <col min="8444" max="8444" width="19.85546875" style="103" customWidth="1"/>
    <col min="8445" max="8445" width="72.140625" style="103" customWidth="1"/>
    <col min="8446" max="8446" width="0" style="103" hidden="1" customWidth="1"/>
    <col min="8447" max="8447" width="18.28515625" style="103" customWidth="1"/>
    <col min="8448" max="8448" width="17.5703125" style="103" customWidth="1"/>
    <col min="8449" max="8454" width="9" style="103" customWidth="1"/>
    <col min="8455" max="8698" width="9.140625" style="103"/>
    <col min="8699" max="8699" width="4.7109375" style="103" customWidth="1"/>
    <col min="8700" max="8700" width="19.85546875" style="103" customWidth="1"/>
    <col min="8701" max="8701" width="72.140625" style="103" customWidth="1"/>
    <col min="8702" max="8702" width="0" style="103" hidden="1" customWidth="1"/>
    <col min="8703" max="8703" width="18.28515625" style="103" customWidth="1"/>
    <col min="8704" max="8704" width="17.5703125" style="103" customWidth="1"/>
    <col min="8705" max="8710" width="9" style="103" customWidth="1"/>
    <col min="8711" max="8954" width="9.140625" style="103"/>
    <col min="8955" max="8955" width="4.7109375" style="103" customWidth="1"/>
    <col min="8956" max="8956" width="19.85546875" style="103" customWidth="1"/>
    <col min="8957" max="8957" width="72.140625" style="103" customWidth="1"/>
    <col min="8958" max="8958" width="0" style="103" hidden="1" customWidth="1"/>
    <col min="8959" max="8959" width="18.28515625" style="103" customWidth="1"/>
    <col min="8960" max="8960" width="17.5703125" style="103" customWidth="1"/>
    <col min="8961" max="8966" width="9" style="103" customWidth="1"/>
    <col min="8967" max="9210" width="9.140625" style="103"/>
    <col min="9211" max="9211" width="4.7109375" style="103" customWidth="1"/>
    <col min="9212" max="9212" width="19.85546875" style="103" customWidth="1"/>
    <col min="9213" max="9213" width="72.140625" style="103" customWidth="1"/>
    <col min="9214" max="9214" width="0" style="103" hidden="1" customWidth="1"/>
    <col min="9215" max="9215" width="18.28515625" style="103" customWidth="1"/>
    <col min="9216" max="9216" width="17.5703125" style="103" customWidth="1"/>
    <col min="9217" max="9222" width="9" style="103" customWidth="1"/>
    <col min="9223" max="9466" width="9.140625" style="103"/>
    <col min="9467" max="9467" width="4.7109375" style="103" customWidth="1"/>
    <col min="9468" max="9468" width="19.85546875" style="103" customWidth="1"/>
    <col min="9469" max="9469" width="72.140625" style="103" customWidth="1"/>
    <col min="9470" max="9470" width="0" style="103" hidden="1" customWidth="1"/>
    <col min="9471" max="9471" width="18.28515625" style="103" customWidth="1"/>
    <col min="9472" max="9472" width="17.5703125" style="103" customWidth="1"/>
    <col min="9473" max="9478" width="9" style="103" customWidth="1"/>
    <col min="9479" max="9722" width="9.140625" style="103"/>
    <col min="9723" max="9723" width="4.7109375" style="103" customWidth="1"/>
    <col min="9724" max="9724" width="19.85546875" style="103" customWidth="1"/>
    <col min="9725" max="9725" width="72.140625" style="103" customWidth="1"/>
    <col min="9726" max="9726" width="0" style="103" hidden="1" customWidth="1"/>
    <col min="9727" max="9727" width="18.28515625" style="103" customWidth="1"/>
    <col min="9728" max="9728" width="17.5703125" style="103" customWidth="1"/>
    <col min="9729" max="9734" width="9" style="103" customWidth="1"/>
    <col min="9735" max="9978" width="9.140625" style="103"/>
    <col min="9979" max="9979" width="4.7109375" style="103" customWidth="1"/>
    <col min="9980" max="9980" width="19.85546875" style="103" customWidth="1"/>
    <col min="9981" max="9981" width="72.140625" style="103" customWidth="1"/>
    <col min="9982" max="9982" width="0" style="103" hidden="1" customWidth="1"/>
    <col min="9983" max="9983" width="18.28515625" style="103" customWidth="1"/>
    <col min="9984" max="9984" width="17.5703125" style="103" customWidth="1"/>
    <col min="9985" max="9990" width="9" style="103" customWidth="1"/>
    <col min="9991" max="10234" width="9.140625" style="103"/>
    <col min="10235" max="10235" width="4.7109375" style="103" customWidth="1"/>
    <col min="10236" max="10236" width="19.85546875" style="103" customWidth="1"/>
    <col min="10237" max="10237" width="72.140625" style="103" customWidth="1"/>
    <col min="10238" max="10238" width="0" style="103" hidden="1" customWidth="1"/>
    <col min="10239" max="10239" width="18.28515625" style="103" customWidth="1"/>
    <col min="10240" max="10240" width="17.5703125" style="103" customWidth="1"/>
    <col min="10241" max="10246" width="9" style="103" customWidth="1"/>
    <col min="10247" max="10490" width="9.140625" style="103"/>
    <col min="10491" max="10491" width="4.7109375" style="103" customWidth="1"/>
    <col min="10492" max="10492" width="19.85546875" style="103" customWidth="1"/>
    <col min="10493" max="10493" width="72.140625" style="103" customWidth="1"/>
    <col min="10494" max="10494" width="0" style="103" hidden="1" customWidth="1"/>
    <col min="10495" max="10495" width="18.28515625" style="103" customWidth="1"/>
    <col min="10496" max="10496" width="17.5703125" style="103" customWidth="1"/>
    <col min="10497" max="10502" width="9" style="103" customWidth="1"/>
    <col min="10503" max="10746" width="9.140625" style="103"/>
    <col min="10747" max="10747" width="4.7109375" style="103" customWidth="1"/>
    <col min="10748" max="10748" width="19.85546875" style="103" customWidth="1"/>
    <col min="10749" max="10749" width="72.140625" style="103" customWidth="1"/>
    <col min="10750" max="10750" width="0" style="103" hidden="1" customWidth="1"/>
    <col min="10751" max="10751" width="18.28515625" style="103" customWidth="1"/>
    <col min="10752" max="10752" width="17.5703125" style="103" customWidth="1"/>
    <col min="10753" max="10758" width="9" style="103" customWidth="1"/>
    <col min="10759" max="11002" width="9.140625" style="103"/>
    <col min="11003" max="11003" width="4.7109375" style="103" customWidth="1"/>
    <col min="11004" max="11004" width="19.85546875" style="103" customWidth="1"/>
    <col min="11005" max="11005" width="72.140625" style="103" customWidth="1"/>
    <col min="11006" max="11006" width="0" style="103" hidden="1" customWidth="1"/>
    <col min="11007" max="11007" width="18.28515625" style="103" customWidth="1"/>
    <col min="11008" max="11008" width="17.5703125" style="103" customWidth="1"/>
    <col min="11009" max="11014" width="9" style="103" customWidth="1"/>
    <col min="11015" max="11258" width="9.140625" style="103"/>
    <col min="11259" max="11259" width="4.7109375" style="103" customWidth="1"/>
    <col min="11260" max="11260" width="19.85546875" style="103" customWidth="1"/>
    <col min="11261" max="11261" width="72.140625" style="103" customWidth="1"/>
    <col min="11262" max="11262" width="0" style="103" hidden="1" customWidth="1"/>
    <col min="11263" max="11263" width="18.28515625" style="103" customWidth="1"/>
    <col min="11264" max="11264" width="17.5703125" style="103" customWidth="1"/>
    <col min="11265" max="11270" width="9" style="103" customWidth="1"/>
    <col min="11271" max="11514" width="9.140625" style="103"/>
    <col min="11515" max="11515" width="4.7109375" style="103" customWidth="1"/>
    <col min="11516" max="11516" width="19.85546875" style="103" customWidth="1"/>
    <col min="11517" max="11517" width="72.140625" style="103" customWidth="1"/>
    <col min="11518" max="11518" width="0" style="103" hidden="1" customWidth="1"/>
    <col min="11519" max="11519" width="18.28515625" style="103" customWidth="1"/>
    <col min="11520" max="11520" width="17.5703125" style="103" customWidth="1"/>
    <col min="11521" max="11526" width="9" style="103" customWidth="1"/>
    <col min="11527" max="11770" width="9.140625" style="103"/>
    <col min="11771" max="11771" width="4.7109375" style="103" customWidth="1"/>
    <col min="11772" max="11772" width="19.85546875" style="103" customWidth="1"/>
    <col min="11773" max="11773" width="72.140625" style="103" customWidth="1"/>
    <col min="11774" max="11774" width="0" style="103" hidden="1" customWidth="1"/>
    <col min="11775" max="11775" width="18.28515625" style="103" customWidth="1"/>
    <col min="11776" max="11776" width="17.5703125" style="103" customWidth="1"/>
    <col min="11777" max="11782" width="9" style="103" customWidth="1"/>
    <col min="11783" max="12026" width="9.140625" style="103"/>
    <col min="12027" max="12027" width="4.7109375" style="103" customWidth="1"/>
    <col min="12028" max="12028" width="19.85546875" style="103" customWidth="1"/>
    <col min="12029" max="12029" width="72.140625" style="103" customWidth="1"/>
    <col min="12030" max="12030" width="0" style="103" hidden="1" customWidth="1"/>
    <col min="12031" max="12031" width="18.28515625" style="103" customWidth="1"/>
    <col min="12032" max="12032" width="17.5703125" style="103" customWidth="1"/>
    <col min="12033" max="12038" width="9" style="103" customWidth="1"/>
    <col min="12039" max="12282" width="9.140625" style="103"/>
    <col min="12283" max="12283" width="4.7109375" style="103" customWidth="1"/>
    <col min="12284" max="12284" width="19.85546875" style="103" customWidth="1"/>
    <col min="12285" max="12285" width="72.140625" style="103" customWidth="1"/>
    <col min="12286" max="12286" width="0" style="103" hidden="1" customWidth="1"/>
    <col min="12287" max="12287" width="18.28515625" style="103" customWidth="1"/>
    <col min="12288" max="12288" width="17.5703125" style="103" customWidth="1"/>
    <col min="12289" max="12294" width="9" style="103" customWidth="1"/>
    <col min="12295" max="12538" width="9.140625" style="103"/>
    <col min="12539" max="12539" width="4.7109375" style="103" customWidth="1"/>
    <col min="12540" max="12540" width="19.85546875" style="103" customWidth="1"/>
    <col min="12541" max="12541" width="72.140625" style="103" customWidth="1"/>
    <col min="12542" max="12542" width="0" style="103" hidden="1" customWidth="1"/>
    <col min="12543" max="12543" width="18.28515625" style="103" customWidth="1"/>
    <col min="12544" max="12544" width="17.5703125" style="103" customWidth="1"/>
    <col min="12545" max="12550" width="9" style="103" customWidth="1"/>
    <col min="12551" max="12794" width="9.140625" style="103"/>
    <col min="12795" max="12795" width="4.7109375" style="103" customWidth="1"/>
    <col min="12796" max="12796" width="19.85546875" style="103" customWidth="1"/>
    <col min="12797" max="12797" width="72.140625" style="103" customWidth="1"/>
    <col min="12798" max="12798" width="0" style="103" hidden="1" customWidth="1"/>
    <col min="12799" max="12799" width="18.28515625" style="103" customWidth="1"/>
    <col min="12800" max="12800" width="17.5703125" style="103" customWidth="1"/>
    <col min="12801" max="12806" width="9" style="103" customWidth="1"/>
    <col min="12807" max="13050" width="9.140625" style="103"/>
    <col min="13051" max="13051" width="4.7109375" style="103" customWidth="1"/>
    <col min="13052" max="13052" width="19.85546875" style="103" customWidth="1"/>
    <col min="13053" max="13053" width="72.140625" style="103" customWidth="1"/>
    <col min="13054" max="13054" width="0" style="103" hidden="1" customWidth="1"/>
    <col min="13055" max="13055" width="18.28515625" style="103" customWidth="1"/>
    <col min="13056" max="13056" width="17.5703125" style="103" customWidth="1"/>
    <col min="13057" max="13062" width="9" style="103" customWidth="1"/>
    <col min="13063" max="13306" width="9.140625" style="103"/>
    <col min="13307" max="13307" width="4.7109375" style="103" customWidth="1"/>
    <col min="13308" max="13308" width="19.85546875" style="103" customWidth="1"/>
    <col min="13309" max="13309" width="72.140625" style="103" customWidth="1"/>
    <col min="13310" max="13310" width="0" style="103" hidden="1" customWidth="1"/>
    <col min="13311" max="13311" width="18.28515625" style="103" customWidth="1"/>
    <col min="13312" max="13312" width="17.5703125" style="103" customWidth="1"/>
    <col min="13313" max="13318" width="9" style="103" customWidth="1"/>
    <col min="13319" max="13562" width="9.140625" style="103"/>
    <col min="13563" max="13563" width="4.7109375" style="103" customWidth="1"/>
    <col min="13564" max="13564" width="19.85546875" style="103" customWidth="1"/>
    <col min="13565" max="13565" width="72.140625" style="103" customWidth="1"/>
    <col min="13566" max="13566" width="0" style="103" hidden="1" customWidth="1"/>
    <col min="13567" max="13567" width="18.28515625" style="103" customWidth="1"/>
    <col min="13568" max="13568" width="17.5703125" style="103" customWidth="1"/>
    <col min="13569" max="13574" width="9" style="103" customWidth="1"/>
    <col min="13575" max="13818" width="9.140625" style="103"/>
    <col min="13819" max="13819" width="4.7109375" style="103" customWidth="1"/>
    <col min="13820" max="13820" width="19.85546875" style="103" customWidth="1"/>
    <col min="13821" max="13821" width="72.140625" style="103" customWidth="1"/>
    <col min="13822" max="13822" width="0" style="103" hidden="1" customWidth="1"/>
    <col min="13823" max="13823" width="18.28515625" style="103" customWidth="1"/>
    <col min="13824" max="13824" width="17.5703125" style="103" customWidth="1"/>
    <col min="13825" max="13830" width="9" style="103" customWidth="1"/>
    <col min="13831" max="14074" width="9.140625" style="103"/>
    <col min="14075" max="14075" width="4.7109375" style="103" customWidth="1"/>
    <col min="14076" max="14076" width="19.85546875" style="103" customWidth="1"/>
    <col min="14077" max="14077" width="72.140625" style="103" customWidth="1"/>
    <col min="14078" max="14078" width="0" style="103" hidden="1" customWidth="1"/>
    <col min="14079" max="14079" width="18.28515625" style="103" customWidth="1"/>
    <col min="14080" max="14080" width="17.5703125" style="103" customWidth="1"/>
    <col min="14081" max="14086" width="9" style="103" customWidth="1"/>
    <col min="14087" max="14330" width="9.140625" style="103"/>
    <col min="14331" max="14331" width="4.7109375" style="103" customWidth="1"/>
    <col min="14332" max="14332" width="19.85546875" style="103" customWidth="1"/>
    <col min="14333" max="14333" width="72.140625" style="103" customWidth="1"/>
    <col min="14334" max="14334" width="0" style="103" hidden="1" customWidth="1"/>
    <col min="14335" max="14335" width="18.28515625" style="103" customWidth="1"/>
    <col min="14336" max="14336" width="17.5703125" style="103" customWidth="1"/>
    <col min="14337" max="14342" width="9" style="103" customWidth="1"/>
    <col min="14343" max="14586" width="9.140625" style="103"/>
    <col min="14587" max="14587" width="4.7109375" style="103" customWidth="1"/>
    <col min="14588" max="14588" width="19.85546875" style="103" customWidth="1"/>
    <col min="14589" max="14589" width="72.140625" style="103" customWidth="1"/>
    <col min="14590" max="14590" width="0" style="103" hidden="1" customWidth="1"/>
    <col min="14591" max="14591" width="18.28515625" style="103" customWidth="1"/>
    <col min="14592" max="14592" width="17.5703125" style="103" customWidth="1"/>
    <col min="14593" max="14598" width="9" style="103" customWidth="1"/>
    <col min="14599" max="14842" width="9.140625" style="103"/>
    <col min="14843" max="14843" width="4.7109375" style="103" customWidth="1"/>
    <col min="14844" max="14844" width="19.85546875" style="103" customWidth="1"/>
    <col min="14845" max="14845" width="72.140625" style="103" customWidth="1"/>
    <col min="14846" max="14846" width="0" style="103" hidden="1" customWidth="1"/>
    <col min="14847" max="14847" width="18.28515625" style="103" customWidth="1"/>
    <col min="14848" max="14848" width="17.5703125" style="103" customWidth="1"/>
    <col min="14849" max="14854" width="9" style="103" customWidth="1"/>
    <col min="14855" max="15098" width="9.140625" style="103"/>
    <col min="15099" max="15099" width="4.7109375" style="103" customWidth="1"/>
    <col min="15100" max="15100" width="19.85546875" style="103" customWidth="1"/>
    <col min="15101" max="15101" width="72.140625" style="103" customWidth="1"/>
    <col min="15102" max="15102" width="0" style="103" hidden="1" customWidth="1"/>
    <col min="15103" max="15103" width="18.28515625" style="103" customWidth="1"/>
    <col min="15104" max="15104" width="17.5703125" style="103" customWidth="1"/>
    <col min="15105" max="15110" width="9" style="103" customWidth="1"/>
    <col min="15111" max="15354" width="9.140625" style="103"/>
    <col min="15355" max="15355" width="4.7109375" style="103" customWidth="1"/>
    <col min="15356" max="15356" width="19.85546875" style="103" customWidth="1"/>
    <col min="15357" max="15357" width="72.140625" style="103" customWidth="1"/>
    <col min="15358" max="15358" width="0" style="103" hidden="1" customWidth="1"/>
    <col min="15359" max="15359" width="18.28515625" style="103" customWidth="1"/>
    <col min="15360" max="15360" width="17.5703125" style="103" customWidth="1"/>
    <col min="15361" max="15366" width="9" style="103" customWidth="1"/>
    <col min="15367" max="15610" width="9.140625" style="103"/>
    <col min="15611" max="15611" width="4.7109375" style="103" customWidth="1"/>
    <col min="15612" max="15612" width="19.85546875" style="103" customWidth="1"/>
    <col min="15613" max="15613" width="72.140625" style="103" customWidth="1"/>
    <col min="15614" max="15614" width="0" style="103" hidden="1" customWidth="1"/>
    <col min="15615" max="15615" width="18.28515625" style="103" customWidth="1"/>
    <col min="15616" max="15616" width="17.5703125" style="103" customWidth="1"/>
    <col min="15617" max="15622" width="9" style="103" customWidth="1"/>
    <col min="15623" max="15866" width="9.140625" style="103"/>
    <col min="15867" max="15867" width="4.7109375" style="103" customWidth="1"/>
    <col min="15868" max="15868" width="19.85546875" style="103" customWidth="1"/>
    <col min="15869" max="15869" width="72.140625" style="103" customWidth="1"/>
    <col min="15870" max="15870" width="0" style="103" hidden="1" customWidth="1"/>
    <col min="15871" max="15871" width="18.28515625" style="103" customWidth="1"/>
    <col min="15872" max="15872" width="17.5703125" style="103" customWidth="1"/>
    <col min="15873" max="15878" width="9" style="103" customWidth="1"/>
    <col min="15879" max="16122" width="9.140625" style="103"/>
    <col min="16123" max="16123" width="4.7109375" style="103" customWidth="1"/>
    <col min="16124" max="16124" width="19.85546875" style="103" customWidth="1"/>
    <col min="16125" max="16125" width="72.140625" style="103" customWidth="1"/>
    <col min="16126" max="16126" width="0" style="103" hidden="1" customWidth="1"/>
    <col min="16127" max="16127" width="18.28515625" style="103" customWidth="1"/>
    <col min="16128" max="16128" width="17.5703125" style="103" customWidth="1"/>
    <col min="16129" max="16134" width="9" style="103" customWidth="1"/>
    <col min="16135" max="16384" width="9.140625" style="103"/>
  </cols>
  <sheetData>
    <row r="1" spans="1:7" x14ac:dyDescent="0.3">
      <c r="A1" s="100"/>
      <c r="B1" s="100"/>
      <c r="C1" s="101"/>
      <c r="D1" s="102" t="s">
        <v>88</v>
      </c>
    </row>
    <row r="2" spans="1:7" x14ac:dyDescent="0.3">
      <c r="A2" s="100"/>
      <c r="B2" s="100"/>
      <c r="C2" s="101"/>
      <c r="D2" s="86" t="s">
        <v>68</v>
      </c>
    </row>
    <row r="3" spans="1:7" x14ac:dyDescent="0.3">
      <c r="A3" s="100"/>
      <c r="B3" s="100"/>
      <c r="C3" s="101"/>
      <c r="D3" s="86" t="s">
        <v>9</v>
      </c>
    </row>
    <row r="4" spans="1:7" x14ac:dyDescent="0.3">
      <c r="A4" s="100"/>
      <c r="B4" s="100"/>
      <c r="C4" s="100"/>
      <c r="D4" s="100"/>
    </row>
    <row r="5" spans="1:7" ht="67.5" customHeight="1" x14ac:dyDescent="0.3">
      <c r="A5" s="100"/>
      <c r="B5" s="275" t="s">
        <v>196</v>
      </c>
      <c r="C5" s="275"/>
      <c r="D5" s="275"/>
    </row>
    <row r="7" spans="1:7" s="2" customFormat="1" x14ac:dyDescent="0.3">
      <c r="B7" s="104"/>
      <c r="C7" s="104"/>
      <c r="D7" s="105" t="s">
        <v>116</v>
      </c>
      <c r="E7" s="104"/>
    </row>
    <row r="8" spans="1:7" ht="23.25" customHeight="1" x14ac:dyDescent="0.3">
      <c r="B8" s="276" t="s">
        <v>105</v>
      </c>
      <c r="C8" s="276"/>
      <c r="D8" s="276"/>
    </row>
    <row r="9" spans="1:7" s="106" customFormat="1" ht="23.25" customHeight="1" x14ac:dyDescent="0.3">
      <c r="B9" s="106" t="s">
        <v>90</v>
      </c>
    </row>
    <row r="10" spans="1:7" x14ac:dyDescent="0.3">
      <c r="B10" s="107"/>
      <c r="C10" s="107"/>
      <c r="D10" s="108"/>
    </row>
    <row r="12" spans="1:7" s="106" customFormat="1" x14ac:dyDescent="0.3">
      <c r="B12" s="109" t="s">
        <v>37</v>
      </c>
      <c r="C12" s="109" t="s">
        <v>2</v>
      </c>
    </row>
    <row r="13" spans="1:7" x14ac:dyDescent="0.3">
      <c r="B13" s="110" t="s">
        <v>93</v>
      </c>
      <c r="C13" s="111" t="s">
        <v>106</v>
      </c>
    </row>
    <row r="14" spans="1:7" x14ac:dyDescent="0.3">
      <c r="B14" s="112"/>
      <c r="C14" s="112"/>
    </row>
    <row r="15" spans="1:7" s="106" customFormat="1" x14ac:dyDescent="0.3">
      <c r="B15" s="113" t="s">
        <v>3</v>
      </c>
      <c r="C15" s="114"/>
    </row>
    <row r="16" spans="1:7" s="115" customFormat="1" ht="72" customHeight="1" x14ac:dyDescent="0.2">
      <c r="B16" s="116" t="s">
        <v>4</v>
      </c>
      <c r="C16" s="117" t="s">
        <v>93</v>
      </c>
      <c r="D16" s="118" t="s">
        <v>197</v>
      </c>
      <c r="G16" s="119"/>
    </row>
    <row r="17" spans="2:4" s="115" customFormat="1" x14ac:dyDescent="0.2">
      <c r="B17" s="116" t="s">
        <v>5</v>
      </c>
      <c r="C17" s="17" t="s">
        <v>94</v>
      </c>
      <c r="D17" s="120" t="s">
        <v>108</v>
      </c>
    </row>
    <row r="18" spans="2:4" s="115" customFormat="1" ht="45.75" customHeight="1" x14ac:dyDescent="0.2">
      <c r="B18" s="116" t="s">
        <v>7</v>
      </c>
      <c r="C18" s="17" t="s">
        <v>95</v>
      </c>
      <c r="D18" s="272"/>
    </row>
    <row r="19" spans="2:4" s="115" customFormat="1" ht="54.75" customHeight="1" x14ac:dyDescent="0.2">
      <c r="B19" s="116" t="s">
        <v>8</v>
      </c>
      <c r="C19" s="17" t="s">
        <v>96</v>
      </c>
      <c r="D19" s="272"/>
    </row>
    <row r="20" spans="2:4" s="115" customFormat="1" ht="21.75" customHeight="1" x14ac:dyDescent="0.2">
      <c r="B20" s="116" t="s">
        <v>19</v>
      </c>
      <c r="C20" s="17" t="s">
        <v>38</v>
      </c>
      <c r="D20" s="272"/>
    </row>
    <row r="21" spans="2:4" s="115" customFormat="1" ht="53.25" customHeight="1" x14ac:dyDescent="0.2">
      <c r="B21" s="121" t="s">
        <v>40</v>
      </c>
      <c r="C21" s="17" t="s">
        <v>97</v>
      </c>
      <c r="D21" s="122"/>
    </row>
    <row r="22" spans="2:4" s="115" customFormat="1" ht="17.25" customHeight="1" x14ac:dyDescent="0.2">
      <c r="B22" s="272" t="s">
        <v>109</v>
      </c>
      <c r="C22" s="272"/>
      <c r="D22" s="123"/>
    </row>
    <row r="23" spans="2:4" s="115" customFormat="1" ht="17.25" customHeight="1" x14ac:dyDescent="0.2">
      <c r="B23" s="273" t="s">
        <v>39</v>
      </c>
      <c r="C23" s="274"/>
      <c r="D23" s="124">
        <f>'2'!G78</f>
        <v>-19900</v>
      </c>
    </row>
    <row r="24" spans="2:4" s="115" customFormat="1" ht="17.25" customHeight="1" x14ac:dyDescent="0.2">
      <c r="B24" s="125"/>
      <c r="C24" s="125"/>
      <c r="D24" s="126"/>
    </row>
    <row r="25" spans="2:4" s="115" customFormat="1" ht="17.25" customHeight="1" x14ac:dyDescent="0.2">
      <c r="B25" s="125"/>
      <c r="C25" s="125"/>
      <c r="D25" s="126"/>
    </row>
    <row r="26" spans="2:4" ht="78" customHeight="1" x14ac:dyDescent="0.3">
      <c r="B26" s="127" t="s">
        <v>4</v>
      </c>
      <c r="C26" s="128" t="s">
        <v>93</v>
      </c>
      <c r="D26" s="129" t="s">
        <v>42</v>
      </c>
    </row>
    <row r="27" spans="2:4" ht="32.25" customHeight="1" x14ac:dyDescent="0.3">
      <c r="B27" s="127" t="s">
        <v>5</v>
      </c>
      <c r="C27" s="130" t="s">
        <v>168</v>
      </c>
      <c r="D27" s="131" t="s">
        <v>6</v>
      </c>
    </row>
    <row r="28" spans="2:4" ht="51.75" x14ac:dyDescent="0.3">
      <c r="B28" s="127" t="s">
        <v>7</v>
      </c>
      <c r="C28" s="128" t="s">
        <v>169</v>
      </c>
      <c r="D28" s="132"/>
    </row>
    <row r="29" spans="2:4" x14ac:dyDescent="0.3">
      <c r="B29" s="133" t="s">
        <v>8</v>
      </c>
      <c r="C29" s="128" t="s">
        <v>170</v>
      </c>
      <c r="D29" s="132"/>
    </row>
    <row r="30" spans="2:4" ht="34.5" x14ac:dyDescent="0.3">
      <c r="B30" s="133" t="s">
        <v>19</v>
      </c>
      <c r="C30" s="128" t="s">
        <v>138</v>
      </c>
      <c r="D30" s="132"/>
    </row>
    <row r="31" spans="2:4" ht="51.75" x14ac:dyDescent="0.3">
      <c r="B31" s="133" t="s">
        <v>139</v>
      </c>
      <c r="C31" s="128" t="s">
        <v>140</v>
      </c>
      <c r="D31" s="132"/>
    </row>
    <row r="32" spans="2:4" x14ac:dyDescent="0.3">
      <c r="B32" s="277" t="s">
        <v>92</v>
      </c>
      <c r="C32" s="278"/>
      <c r="D32" s="132"/>
    </row>
    <row r="33" spans="2:12" x14ac:dyDescent="0.3">
      <c r="B33" s="134" t="s">
        <v>39</v>
      </c>
      <c r="C33" s="134"/>
      <c r="D33" s="135">
        <f>'3'!D18</f>
        <v>-180100</v>
      </c>
    </row>
    <row r="34" spans="2:12" s="115" customFormat="1" ht="17.25" customHeight="1" x14ac:dyDescent="0.2"/>
    <row r="35" spans="2:12" s="2" customFormat="1" x14ac:dyDescent="0.3">
      <c r="B35" s="279"/>
      <c r="C35" s="279"/>
      <c r="D35" s="271"/>
      <c r="E35" s="271"/>
      <c r="F35" s="271"/>
      <c r="H35" s="271"/>
      <c r="I35" s="271"/>
      <c r="J35" s="271"/>
      <c r="K35" s="271"/>
      <c r="L35" s="271"/>
    </row>
    <row r="36" spans="2:12" s="77" customFormat="1" x14ac:dyDescent="0.3">
      <c r="B36" s="137" t="s">
        <v>37</v>
      </c>
      <c r="C36" s="138" t="s">
        <v>2</v>
      </c>
      <c r="D36" s="139"/>
      <c r="E36" s="139"/>
      <c r="F36" s="139"/>
      <c r="H36" s="140"/>
      <c r="I36" s="139"/>
      <c r="J36" s="139"/>
      <c r="K36" s="139"/>
      <c r="L36" s="139"/>
    </row>
    <row r="37" spans="2:12" s="2" customFormat="1" x14ac:dyDescent="0.3">
      <c r="B37" s="17" t="s">
        <v>110</v>
      </c>
      <c r="C37" s="17" t="s">
        <v>91</v>
      </c>
      <c r="D37" s="136"/>
      <c r="E37" s="136"/>
      <c r="F37" s="136"/>
      <c r="H37" s="136"/>
      <c r="I37" s="136"/>
      <c r="J37" s="136"/>
      <c r="K37" s="136"/>
      <c r="L37" s="136"/>
    </row>
    <row r="38" spans="2:12" s="2" customFormat="1" x14ac:dyDescent="0.3">
      <c r="B38" s="280"/>
      <c r="C38" s="280"/>
      <c r="D38" s="271"/>
      <c r="E38" s="271"/>
      <c r="F38" s="271"/>
      <c r="H38" s="271"/>
      <c r="I38" s="271"/>
      <c r="J38" s="271"/>
      <c r="K38" s="271"/>
      <c r="L38" s="271"/>
    </row>
    <row r="39" spans="2:12" s="77" customFormat="1" ht="24.75" customHeight="1" x14ac:dyDescent="0.3">
      <c r="B39" s="287" t="s">
        <v>3</v>
      </c>
      <c r="C39" s="287"/>
      <c r="D39" s="283"/>
      <c r="E39" s="283"/>
      <c r="F39" s="283"/>
      <c r="H39" s="283"/>
      <c r="I39" s="283"/>
      <c r="J39" s="283"/>
      <c r="K39" s="283"/>
      <c r="L39" s="283"/>
    </row>
    <row r="40" spans="2:12" s="2" customFormat="1" ht="85.5" customHeight="1" x14ac:dyDescent="0.3">
      <c r="B40" s="127" t="s">
        <v>4</v>
      </c>
      <c r="C40" s="128" t="s">
        <v>110</v>
      </c>
      <c r="D40" s="73" t="s">
        <v>107</v>
      </c>
      <c r="E40" s="4"/>
      <c r="F40" s="4"/>
      <c r="H40" s="104"/>
      <c r="I40" s="104"/>
      <c r="J40" s="4"/>
      <c r="K40" s="4"/>
      <c r="L40" s="4"/>
    </row>
    <row r="41" spans="2:12" s="2" customFormat="1" x14ac:dyDescent="0.3">
      <c r="B41" s="127" t="s">
        <v>5</v>
      </c>
      <c r="C41" s="128" t="s">
        <v>112</v>
      </c>
      <c r="D41" s="141" t="s">
        <v>0</v>
      </c>
      <c r="E41" s="142"/>
      <c r="F41" s="142"/>
      <c r="H41" s="104"/>
      <c r="I41" s="143"/>
      <c r="J41" s="144"/>
      <c r="K41" s="142"/>
      <c r="L41" s="142"/>
    </row>
    <row r="42" spans="2:12" s="2" customFormat="1" ht="34.5" x14ac:dyDescent="0.3">
      <c r="B42" s="127" t="s">
        <v>7</v>
      </c>
      <c r="C42" s="128" t="s">
        <v>113</v>
      </c>
      <c r="D42" s="29"/>
      <c r="E42" s="142"/>
      <c r="F42" s="142"/>
      <c r="H42" s="104"/>
      <c r="I42" s="136"/>
      <c r="K42" s="142"/>
      <c r="L42" s="142"/>
    </row>
    <row r="43" spans="2:12" s="2" customFormat="1" ht="51.75" x14ac:dyDescent="0.3">
      <c r="B43" s="133" t="s">
        <v>8</v>
      </c>
      <c r="C43" s="11" t="s">
        <v>114</v>
      </c>
      <c r="D43" s="29"/>
      <c r="E43" s="142"/>
      <c r="F43" s="142"/>
      <c r="H43" s="136"/>
      <c r="I43" s="136"/>
      <c r="K43" s="142"/>
      <c r="L43" s="142"/>
    </row>
    <row r="44" spans="2:12" s="2" customFormat="1" ht="36.75" customHeight="1" x14ac:dyDescent="0.3">
      <c r="B44" s="133" t="s">
        <v>19</v>
      </c>
      <c r="C44" s="128" t="s">
        <v>111</v>
      </c>
      <c r="D44" s="29"/>
      <c r="E44" s="142"/>
      <c r="F44" s="142"/>
      <c r="H44" s="136"/>
      <c r="I44" s="136"/>
      <c r="K44" s="142"/>
      <c r="L44" s="142"/>
    </row>
    <row r="45" spans="2:12" s="2" customFormat="1" ht="62.25" customHeight="1" x14ac:dyDescent="0.3">
      <c r="B45" s="133" t="s">
        <v>101</v>
      </c>
      <c r="C45" s="128" t="s">
        <v>115</v>
      </c>
      <c r="D45" s="29"/>
      <c r="E45" s="4"/>
      <c r="F45" s="4"/>
      <c r="H45" s="145"/>
      <c r="I45" s="145"/>
      <c r="K45" s="4"/>
      <c r="L45" s="4"/>
    </row>
    <row r="46" spans="2:12" s="2" customFormat="1" ht="22.5" customHeight="1" x14ac:dyDescent="0.3">
      <c r="B46" s="284" t="s">
        <v>109</v>
      </c>
      <c r="C46" s="285"/>
      <c r="D46" s="29"/>
      <c r="H46" s="286"/>
      <c r="I46" s="286"/>
    </row>
    <row r="47" spans="2:12" s="2" customFormat="1" ht="21" customHeight="1" x14ac:dyDescent="0.3">
      <c r="B47" s="282" t="s">
        <v>39</v>
      </c>
      <c r="C47" s="282"/>
      <c r="D47" s="146">
        <f>'2'!G23</f>
        <v>31700</v>
      </c>
      <c r="E47" s="145"/>
      <c r="F47" s="145"/>
      <c r="H47" s="271"/>
      <c r="I47" s="271"/>
      <c r="J47" s="147"/>
      <c r="K47" s="145"/>
      <c r="L47" s="145"/>
    </row>
    <row r="48" spans="2:12" s="2" customFormat="1" ht="21" customHeight="1" x14ac:dyDescent="0.3">
      <c r="B48" s="136"/>
      <c r="C48" s="136"/>
      <c r="D48" s="147"/>
      <c r="E48" s="145"/>
      <c r="F48" s="145"/>
      <c r="H48" s="136"/>
      <c r="I48" s="136"/>
      <c r="J48" s="147"/>
      <c r="K48" s="145"/>
      <c r="L48" s="145"/>
    </row>
    <row r="49" spans="2:7" s="104" customFormat="1" x14ac:dyDescent="0.2">
      <c r="B49" s="148"/>
      <c r="C49" s="148"/>
      <c r="D49" s="288" t="s">
        <v>189</v>
      </c>
      <c r="E49" s="288"/>
      <c r="F49" s="149"/>
      <c r="G49" s="148"/>
    </row>
    <row r="50" spans="2:7" x14ac:dyDescent="0.3">
      <c r="B50" s="290" t="s">
        <v>188</v>
      </c>
      <c r="C50" s="290"/>
      <c r="D50" s="290"/>
      <c r="E50" s="290"/>
      <c r="F50" s="290"/>
      <c r="G50" s="290"/>
    </row>
    <row r="51" spans="2:7" x14ac:dyDescent="0.3">
      <c r="B51" s="291" t="s">
        <v>90</v>
      </c>
      <c r="C51" s="291"/>
      <c r="D51" s="291"/>
      <c r="E51" s="291"/>
      <c r="F51" s="291"/>
      <c r="G51" s="291"/>
    </row>
    <row r="52" spans="2:7" x14ac:dyDescent="0.3">
      <c r="B52" s="150"/>
      <c r="C52" s="150"/>
      <c r="D52" s="150"/>
      <c r="E52" s="150"/>
      <c r="F52" s="150"/>
      <c r="G52" s="150"/>
    </row>
    <row r="53" spans="2:7" x14ac:dyDescent="0.3">
      <c r="B53" s="151" t="s">
        <v>37</v>
      </c>
      <c r="C53" s="152" t="s">
        <v>2</v>
      </c>
      <c r="D53" s="153"/>
      <c r="E53" s="153"/>
      <c r="F53" s="153"/>
      <c r="G53" s="153"/>
    </row>
    <row r="54" spans="2:7" x14ac:dyDescent="0.3">
      <c r="B54" s="154" t="s">
        <v>184</v>
      </c>
      <c r="C54" s="155" t="s">
        <v>185</v>
      </c>
      <c r="D54" s="156"/>
      <c r="E54" s="156"/>
      <c r="F54" s="156"/>
      <c r="G54" s="156"/>
    </row>
    <row r="55" spans="2:7" x14ac:dyDescent="0.3">
      <c r="B55" s="157"/>
      <c r="C55" s="156"/>
      <c r="D55" s="156"/>
      <c r="E55" s="156"/>
      <c r="F55" s="156"/>
      <c r="G55" s="156"/>
    </row>
    <row r="56" spans="2:7" s="106" customFormat="1" ht="34.5" customHeight="1" x14ac:dyDescent="0.3">
      <c r="B56" s="289" t="s">
        <v>3</v>
      </c>
      <c r="C56" s="289"/>
      <c r="D56" s="158"/>
      <c r="E56" s="158"/>
      <c r="F56" s="158"/>
      <c r="G56" s="158"/>
    </row>
    <row r="57" spans="2:7" ht="76.5" customHeight="1" x14ac:dyDescent="0.3">
      <c r="B57" s="159" t="s">
        <v>4</v>
      </c>
      <c r="C57" s="160" t="s">
        <v>184</v>
      </c>
      <c r="D57" s="161" t="str">
        <f>D40</f>
        <v>Ցուցանիշների փոփոխությունը 
(ավելացումները նշված են դրական նշանով)</v>
      </c>
      <c r="E57" s="150"/>
      <c r="F57" s="150"/>
      <c r="G57" s="150"/>
    </row>
    <row r="58" spans="2:7" ht="29.25" customHeight="1" x14ac:dyDescent="0.3">
      <c r="B58" s="162" t="s">
        <v>5</v>
      </c>
      <c r="C58" s="154" t="s">
        <v>186</v>
      </c>
      <c r="D58" s="161" t="str">
        <f>D41</f>
        <v>Տարի</v>
      </c>
      <c r="E58" s="150"/>
      <c r="F58" s="150"/>
      <c r="G58" s="150"/>
    </row>
    <row r="59" spans="2:7" ht="34.5" x14ac:dyDescent="0.3">
      <c r="B59" s="162" t="s">
        <v>7</v>
      </c>
      <c r="C59" s="154" t="s">
        <v>185</v>
      </c>
      <c r="D59" s="163"/>
      <c r="E59" s="150"/>
      <c r="F59" s="150"/>
      <c r="G59" s="150"/>
    </row>
    <row r="60" spans="2:7" ht="69" x14ac:dyDescent="0.3">
      <c r="B60" s="162" t="s">
        <v>8</v>
      </c>
      <c r="C60" s="154" t="s">
        <v>187</v>
      </c>
      <c r="D60" s="163"/>
      <c r="E60" s="150"/>
      <c r="F60" s="150"/>
      <c r="G60" s="150"/>
    </row>
    <row r="61" spans="2:7" x14ac:dyDescent="0.3">
      <c r="B61" s="162" t="s">
        <v>19</v>
      </c>
      <c r="C61" s="154" t="s">
        <v>38</v>
      </c>
      <c r="D61" s="163"/>
      <c r="E61" s="150"/>
      <c r="F61" s="150"/>
      <c r="G61" s="150"/>
    </row>
    <row r="62" spans="2:7" ht="51.75" x14ac:dyDescent="0.3">
      <c r="B62" s="162" t="s">
        <v>40</v>
      </c>
      <c r="C62" s="154" t="s">
        <v>188</v>
      </c>
      <c r="D62" s="163"/>
      <c r="E62" s="150"/>
      <c r="F62" s="150"/>
      <c r="G62" s="150"/>
    </row>
    <row r="63" spans="2:7" x14ac:dyDescent="0.3">
      <c r="B63" s="292" t="s">
        <v>109</v>
      </c>
      <c r="C63" s="292"/>
      <c r="D63" s="163"/>
      <c r="E63" s="150"/>
      <c r="F63" s="150"/>
      <c r="G63" s="150"/>
    </row>
    <row r="64" spans="2:7" x14ac:dyDescent="0.3">
      <c r="B64" s="281" t="s">
        <v>39</v>
      </c>
      <c r="C64" s="281"/>
      <c r="D64" s="164">
        <f>'1'!D52</f>
        <v>168300</v>
      </c>
      <c r="E64" s="150"/>
      <c r="F64" s="150"/>
      <c r="G64" s="150"/>
    </row>
  </sheetData>
  <mergeCells count="28">
    <mergeCell ref="B64:C64"/>
    <mergeCell ref="B47:C47"/>
    <mergeCell ref="H47:I47"/>
    <mergeCell ref="J39:L39"/>
    <mergeCell ref="B46:C46"/>
    <mergeCell ref="H46:I46"/>
    <mergeCell ref="B39:C39"/>
    <mergeCell ref="D39:F39"/>
    <mergeCell ref="H39:I39"/>
    <mergeCell ref="D49:E49"/>
    <mergeCell ref="B56:C56"/>
    <mergeCell ref="B50:G50"/>
    <mergeCell ref="B51:G51"/>
    <mergeCell ref="B63:C63"/>
    <mergeCell ref="H38:I38"/>
    <mergeCell ref="J38:L38"/>
    <mergeCell ref="B22:C22"/>
    <mergeCell ref="B23:C23"/>
    <mergeCell ref="B5:D5"/>
    <mergeCell ref="B8:D8"/>
    <mergeCell ref="D18:D20"/>
    <mergeCell ref="B32:C32"/>
    <mergeCell ref="B35:C35"/>
    <mergeCell ref="D35:F35"/>
    <mergeCell ref="H35:I35"/>
    <mergeCell ref="J35:L35"/>
    <mergeCell ref="B38:C38"/>
    <mergeCell ref="D38:F3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3"/>
  <sheetViews>
    <sheetView topLeftCell="A145" zoomScaleNormal="100" zoomScaleSheetLayoutView="80" workbookViewId="0">
      <selection activeCell="H37" sqref="H37"/>
    </sheetView>
  </sheetViews>
  <sheetFormatPr defaultRowHeight="17.25" x14ac:dyDescent="0.2"/>
  <cols>
    <col min="1" max="1" width="3" style="100" customWidth="1"/>
    <col min="2" max="2" width="32.42578125" style="100" customWidth="1"/>
    <col min="3" max="3" width="95.5703125" style="100" customWidth="1"/>
    <col min="4" max="4" width="29.85546875" style="100" customWidth="1"/>
    <col min="5" max="246" width="9.140625" style="100"/>
    <col min="247" max="247" width="4.7109375" style="100" customWidth="1"/>
    <col min="248" max="248" width="19.85546875" style="100" customWidth="1"/>
    <col min="249" max="249" width="72.140625" style="100" customWidth="1"/>
    <col min="250" max="250" width="0" style="100" hidden="1" customWidth="1"/>
    <col min="251" max="251" width="18.28515625" style="100" customWidth="1"/>
    <col min="252" max="252" width="17.5703125" style="100" customWidth="1"/>
    <col min="253" max="258" width="9" style="100" customWidth="1"/>
    <col min="259" max="502" width="9.140625" style="100"/>
    <col min="503" max="503" width="4.7109375" style="100" customWidth="1"/>
    <col min="504" max="504" width="19.85546875" style="100" customWidth="1"/>
    <col min="505" max="505" width="72.140625" style="100" customWidth="1"/>
    <col min="506" max="506" width="0" style="100" hidden="1" customWidth="1"/>
    <col min="507" max="507" width="18.28515625" style="100" customWidth="1"/>
    <col min="508" max="508" width="17.5703125" style="100" customWidth="1"/>
    <col min="509" max="514" width="9" style="100" customWidth="1"/>
    <col min="515" max="758" width="9.140625" style="100"/>
    <col min="759" max="759" width="4.7109375" style="100" customWidth="1"/>
    <col min="760" max="760" width="19.85546875" style="100" customWidth="1"/>
    <col min="761" max="761" width="72.140625" style="100" customWidth="1"/>
    <col min="762" max="762" width="0" style="100" hidden="1" customWidth="1"/>
    <col min="763" max="763" width="18.28515625" style="100" customWidth="1"/>
    <col min="764" max="764" width="17.5703125" style="100" customWidth="1"/>
    <col min="765" max="770" width="9" style="100" customWidth="1"/>
    <col min="771" max="1014" width="9.140625" style="100"/>
    <col min="1015" max="1015" width="4.7109375" style="100" customWidth="1"/>
    <col min="1016" max="1016" width="19.85546875" style="100" customWidth="1"/>
    <col min="1017" max="1017" width="72.140625" style="100" customWidth="1"/>
    <col min="1018" max="1018" width="0" style="100" hidden="1" customWidth="1"/>
    <col min="1019" max="1019" width="18.28515625" style="100" customWidth="1"/>
    <col min="1020" max="1020" width="17.5703125" style="100" customWidth="1"/>
    <col min="1021" max="1026" width="9" style="100" customWidth="1"/>
    <col min="1027" max="1270" width="9.140625" style="100"/>
    <col min="1271" max="1271" width="4.7109375" style="100" customWidth="1"/>
    <col min="1272" max="1272" width="19.85546875" style="100" customWidth="1"/>
    <col min="1273" max="1273" width="72.140625" style="100" customWidth="1"/>
    <col min="1274" max="1274" width="0" style="100" hidden="1" customWidth="1"/>
    <col min="1275" max="1275" width="18.28515625" style="100" customWidth="1"/>
    <col min="1276" max="1276" width="17.5703125" style="100" customWidth="1"/>
    <col min="1277" max="1282" width="9" style="100" customWidth="1"/>
    <col min="1283" max="1526" width="9.140625" style="100"/>
    <col min="1527" max="1527" width="4.7109375" style="100" customWidth="1"/>
    <col min="1528" max="1528" width="19.85546875" style="100" customWidth="1"/>
    <col min="1529" max="1529" width="72.140625" style="100" customWidth="1"/>
    <col min="1530" max="1530" width="0" style="100" hidden="1" customWidth="1"/>
    <col min="1531" max="1531" width="18.28515625" style="100" customWidth="1"/>
    <col min="1532" max="1532" width="17.5703125" style="100" customWidth="1"/>
    <col min="1533" max="1538" width="9" style="100" customWidth="1"/>
    <col min="1539" max="1782" width="9.140625" style="100"/>
    <col min="1783" max="1783" width="4.7109375" style="100" customWidth="1"/>
    <col min="1784" max="1784" width="19.85546875" style="100" customWidth="1"/>
    <col min="1785" max="1785" width="72.140625" style="100" customWidth="1"/>
    <col min="1786" max="1786" width="0" style="100" hidden="1" customWidth="1"/>
    <col min="1787" max="1787" width="18.28515625" style="100" customWidth="1"/>
    <col min="1788" max="1788" width="17.5703125" style="100" customWidth="1"/>
    <col min="1789" max="1794" width="9" style="100" customWidth="1"/>
    <col min="1795" max="2038" width="9.140625" style="100"/>
    <col min="2039" max="2039" width="4.7109375" style="100" customWidth="1"/>
    <col min="2040" max="2040" width="19.85546875" style="100" customWidth="1"/>
    <col min="2041" max="2041" width="72.140625" style="100" customWidth="1"/>
    <col min="2042" max="2042" width="0" style="100" hidden="1" customWidth="1"/>
    <col min="2043" max="2043" width="18.28515625" style="100" customWidth="1"/>
    <col min="2044" max="2044" width="17.5703125" style="100" customWidth="1"/>
    <col min="2045" max="2050" width="9" style="100" customWidth="1"/>
    <col min="2051" max="2294" width="9.140625" style="100"/>
    <col min="2295" max="2295" width="4.7109375" style="100" customWidth="1"/>
    <col min="2296" max="2296" width="19.85546875" style="100" customWidth="1"/>
    <col min="2297" max="2297" width="72.140625" style="100" customWidth="1"/>
    <col min="2298" max="2298" width="0" style="100" hidden="1" customWidth="1"/>
    <col min="2299" max="2299" width="18.28515625" style="100" customWidth="1"/>
    <col min="2300" max="2300" width="17.5703125" style="100" customWidth="1"/>
    <col min="2301" max="2306" width="9" style="100" customWidth="1"/>
    <col min="2307" max="2550" width="9.140625" style="100"/>
    <col min="2551" max="2551" width="4.7109375" style="100" customWidth="1"/>
    <col min="2552" max="2552" width="19.85546875" style="100" customWidth="1"/>
    <col min="2553" max="2553" width="72.140625" style="100" customWidth="1"/>
    <col min="2554" max="2554" width="0" style="100" hidden="1" customWidth="1"/>
    <col min="2555" max="2555" width="18.28515625" style="100" customWidth="1"/>
    <col min="2556" max="2556" width="17.5703125" style="100" customWidth="1"/>
    <col min="2557" max="2562" width="9" style="100" customWidth="1"/>
    <col min="2563" max="2806" width="9.140625" style="100"/>
    <col min="2807" max="2807" width="4.7109375" style="100" customWidth="1"/>
    <col min="2808" max="2808" width="19.85546875" style="100" customWidth="1"/>
    <col min="2809" max="2809" width="72.140625" style="100" customWidth="1"/>
    <col min="2810" max="2810" width="0" style="100" hidden="1" customWidth="1"/>
    <col min="2811" max="2811" width="18.28515625" style="100" customWidth="1"/>
    <col min="2812" max="2812" width="17.5703125" style="100" customWidth="1"/>
    <col min="2813" max="2818" width="9" style="100" customWidth="1"/>
    <col min="2819" max="3062" width="9.140625" style="100"/>
    <col min="3063" max="3063" width="4.7109375" style="100" customWidth="1"/>
    <col min="3064" max="3064" width="19.85546875" style="100" customWidth="1"/>
    <col min="3065" max="3065" width="72.140625" style="100" customWidth="1"/>
    <col min="3066" max="3066" width="0" style="100" hidden="1" customWidth="1"/>
    <col min="3067" max="3067" width="18.28515625" style="100" customWidth="1"/>
    <col min="3068" max="3068" width="17.5703125" style="100" customWidth="1"/>
    <col min="3069" max="3074" width="9" style="100" customWidth="1"/>
    <col min="3075" max="3318" width="9.140625" style="100"/>
    <col min="3319" max="3319" width="4.7109375" style="100" customWidth="1"/>
    <col min="3320" max="3320" width="19.85546875" style="100" customWidth="1"/>
    <col min="3321" max="3321" width="72.140625" style="100" customWidth="1"/>
    <col min="3322" max="3322" width="0" style="100" hidden="1" customWidth="1"/>
    <col min="3323" max="3323" width="18.28515625" style="100" customWidth="1"/>
    <col min="3324" max="3324" width="17.5703125" style="100" customWidth="1"/>
    <col min="3325" max="3330" width="9" style="100" customWidth="1"/>
    <col min="3331" max="3574" width="9.140625" style="100"/>
    <col min="3575" max="3575" width="4.7109375" style="100" customWidth="1"/>
    <col min="3576" max="3576" width="19.85546875" style="100" customWidth="1"/>
    <col min="3577" max="3577" width="72.140625" style="100" customWidth="1"/>
    <col min="3578" max="3578" width="0" style="100" hidden="1" customWidth="1"/>
    <col min="3579" max="3579" width="18.28515625" style="100" customWidth="1"/>
    <col min="3580" max="3580" width="17.5703125" style="100" customWidth="1"/>
    <col min="3581" max="3586" width="9" style="100" customWidth="1"/>
    <col min="3587" max="3830" width="9.140625" style="100"/>
    <col min="3831" max="3831" width="4.7109375" style="100" customWidth="1"/>
    <col min="3832" max="3832" width="19.85546875" style="100" customWidth="1"/>
    <col min="3833" max="3833" width="72.140625" style="100" customWidth="1"/>
    <col min="3834" max="3834" width="0" style="100" hidden="1" customWidth="1"/>
    <col min="3835" max="3835" width="18.28515625" style="100" customWidth="1"/>
    <col min="3836" max="3836" width="17.5703125" style="100" customWidth="1"/>
    <col min="3837" max="3842" width="9" style="100" customWidth="1"/>
    <col min="3843" max="4086" width="9.140625" style="100"/>
    <col min="4087" max="4087" width="4.7109375" style="100" customWidth="1"/>
    <col min="4088" max="4088" width="19.85546875" style="100" customWidth="1"/>
    <col min="4089" max="4089" width="72.140625" style="100" customWidth="1"/>
    <col min="4090" max="4090" width="0" style="100" hidden="1" customWidth="1"/>
    <col min="4091" max="4091" width="18.28515625" style="100" customWidth="1"/>
    <col min="4092" max="4092" width="17.5703125" style="100" customWidth="1"/>
    <col min="4093" max="4098" width="9" style="100" customWidth="1"/>
    <col min="4099" max="4342" width="9.140625" style="100"/>
    <col min="4343" max="4343" width="4.7109375" style="100" customWidth="1"/>
    <col min="4344" max="4344" width="19.85546875" style="100" customWidth="1"/>
    <col min="4345" max="4345" width="72.140625" style="100" customWidth="1"/>
    <col min="4346" max="4346" width="0" style="100" hidden="1" customWidth="1"/>
    <col min="4347" max="4347" width="18.28515625" style="100" customWidth="1"/>
    <col min="4348" max="4348" width="17.5703125" style="100" customWidth="1"/>
    <col min="4349" max="4354" width="9" style="100" customWidth="1"/>
    <col min="4355" max="4598" width="9.140625" style="100"/>
    <col min="4599" max="4599" width="4.7109375" style="100" customWidth="1"/>
    <col min="4600" max="4600" width="19.85546875" style="100" customWidth="1"/>
    <col min="4601" max="4601" width="72.140625" style="100" customWidth="1"/>
    <col min="4602" max="4602" width="0" style="100" hidden="1" customWidth="1"/>
    <col min="4603" max="4603" width="18.28515625" style="100" customWidth="1"/>
    <col min="4604" max="4604" width="17.5703125" style="100" customWidth="1"/>
    <col min="4605" max="4610" width="9" style="100" customWidth="1"/>
    <col min="4611" max="4854" width="9.140625" style="100"/>
    <col min="4855" max="4855" width="4.7109375" style="100" customWidth="1"/>
    <col min="4856" max="4856" width="19.85546875" style="100" customWidth="1"/>
    <col min="4857" max="4857" width="72.140625" style="100" customWidth="1"/>
    <col min="4858" max="4858" width="0" style="100" hidden="1" customWidth="1"/>
    <col min="4859" max="4859" width="18.28515625" style="100" customWidth="1"/>
    <col min="4860" max="4860" width="17.5703125" style="100" customWidth="1"/>
    <col min="4861" max="4866" width="9" style="100" customWidth="1"/>
    <col min="4867" max="5110" width="9.140625" style="100"/>
    <col min="5111" max="5111" width="4.7109375" style="100" customWidth="1"/>
    <col min="5112" max="5112" width="19.85546875" style="100" customWidth="1"/>
    <col min="5113" max="5113" width="72.140625" style="100" customWidth="1"/>
    <col min="5114" max="5114" width="0" style="100" hidden="1" customWidth="1"/>
    <col min="5115" max="5115" width="18.28515625" style="100" customWidth="1"/>
    <col min="5116" max="5116" width="17.5703125" style="100" customWidth="1"/>
    <col min="5117" max="5122" width="9" style="100" customWidth="1"/>
    <col min="5123" max="5366" width="9.140625" style="100"/>
    <col min="5367" max="5367" width="4.7109375" style="100" customWidth="1"/>
    <col min="5368" max="5368" width="19.85546875" style="100" customWidth="1"/>
    <col min="5369" max="5369" width="72.140625" style="100" customWidth="1"/>
    <col min="5370" max="5370" width="0" style="100" hidden="1" customWidth="1"/>
    <col min="5371" max="5371" width="18.28515625" style="100" customWidth="1"/>
    <col min="5372" max="5372" width="17.5703125" style="100" customWidth="1"/>
    <col min="5373" max="5378" width="9" style="100" customWidth="1"/>
    <col min="5379" max="5622" width="9.140625" style="100"/>
    <col min="5623" max="5623" width="4.7109375" style="100" customWidth="1"/>
    <col min="5624" max="5624" width="19.85546875" style="100" customWidth="1"/>
    <col min="5625" max="5625" width="72.140625" style="100" customWidth="1"/>
    <col min="5626" max="5626" width="0" style="100" hidden="1" customWidth="1"/>
    <col min="5627" max="5627" width="18.28515625" style="100" customWidth="1"/>
    <col min="5628" max="5628" width="17.5703125" style="100" customWidth="1"/>
    <col min="5629" max="5634" width="9" style="100" customWidth="1"/>
    <col min="5635" max="5878" width="9.140625" style="100"/>
    <col min="5879" max="5879" width="4.7109375" style="100" customWidth="1"/>
    <col min="5880" max="5880" width="19.85546875" style="100" customWidth="1"/>
    <col min="5881" max="5881" width="72.140625" style="100" customWidth="1"/>
    <col min="5882" max="5882" width="0" style="100" hidden="1" customWidth="1"/>
    <col min="5883" max="5883" width="18.28515625" style="100" customWidth="1"/>
    <col min="5884" max="5884" width="17.5703125" style="100" customWidth="1"/>
    <col min="5885" max="5890" width="9" style="100" customWidth="1"/>
    <col min="5891" max="6134" width="9.140625" style="100"/>
    <col min="6135" max="6135" width="4.7109375" style="100" customWidth="1"/>
    <col min="6136" max="6136" width="19.85546875" style="100" customWidth="1"/>
    <col min="6137" max="6137" width="72.140625" style="100" customWidth="1"/>
    <col min="6138" max="6138" width="0" style="100" hidden="1" customWidth="1"/>
    <col min="6139" max="6139" width="18.28515625" style="100" customWidth="1"/>
    <col min="6140" max="6140" width="17.5703125" style="100" customWidth="1"/>
    <col min="6141" max="6146" width="9" style="100" customWidth="1"/>
    <col min="6147" max="6390" width="9.140625" style="100"/>
    <col min="6391" max="6391" width="4.7109375" style="100" customWidth="1"/>
    <col min="6392" max="6392" width="19.85546875" style="100" customWidth="1"/>
    <col min="6393" max="6393" width="72.140625" style="100" customWidth="1"/>
    <col min="6394" max="6394" width="0" style="100" hidden="1" customWidth="1"/>
    <col min="6395" max="6395" width="18.28515625" style="100" customWidth="1"/>
    <col min="6396" max="6396" width="17.5703125" style="100" customWidth="1"/>
    <col min="6397" max="6402" width="9" style="100" customWidth="1"/>
    <col min="6403" max="6646" width="9.140625" style="100"/>
    <col min="6647" max="6647" width="4.7109375" style="100" customWidth="1"/>
    <col min="6648" max="6648" width="19.85546875" style="100" customWidth="1"/>
    <col min="6649" max="6649" width="72.140625" style="100" customWidth="1"/>
    <col min="6650" max="6650" width="0" style="100" hidden="1" customWidth="1"/>
    <col min="6651" max="6651" width="18.28515625" style="100" customWidth="1"/>
    <col min="6652" max="6652" width="17.5703125" style="100" customWidth="1"/>
    <col min="6653" max="6658" width="9" style="100" customWidth="1"/>
    <col min="6659" max="6902" width="9.140625" style="100"/>
    <col min="6903" max="6903" width="4.7109375" style="100" customWidth="1"/>
    <col min="6904" max="6904" width="19.85546875" style="100" customWidth="1"/>
    <col min="6905" max="6905" width="72.140625" style="100" customWidth="1"/>
    <col min="6906" max="6906" width="0" style="100" hidden="1" customWidth="1"/>
    <col min="6907" max="6907" width="18.28515625" style="100" customWidth="1"/>
    <col min="6908" max="6908" width="17.5703125" style="100" customWidth="1"/>
    <col min="6909" max="6914" width="9" style="100" customWidth="1"/>
    <col min="6915" max="7158" width="9.140625" style="100"/>
    <col min="7159" max="7159" width="4.7109375" style="100" customWidth="1"/>
    <col min="7160" max="7160" width="19.85546875" style="100" customWidth="1"/>
    <col min="7161" max="7161" width="72.140625" style="100" customWidth="1"/>
    <col min="7162" max="7162" width="0" style="100" hidden="1" customWidth="1"/>
    <col min="7163" max="7163" width="18.28515625" style="100" customWidth="1"/>
    <col min="7164" max="7164" width="17.5703125" style="100" customWidth="1"/>
    <col min="7165" max="7170" width="9" style="100" customWidth="1"/>
    <col min="7171" max="7414" width="9.140625" style="100"/>
    <col min="7415" max="7415" width="4.7109375" style="100" customWidth="1"/>
    <col min="7416" max="7416" width="19.85546875" style="100" customWidth="1"/>
    <col min="7417" max="7417" width="72.140625" style="100" customWidth="1"/>
    <col min="7418" max="7418" width="0" style="100" hidden="1" customWidth="1"/>
    <col min="7419" max="7419" width="18.28515625" style="100" customWidth="1"/>
    <col min="7420" max="7420" width="17.5703125" style="100" customWidth="1"/>
    <col min="7421" max="7426" width="9" style="100" customWidth="1"/>
    <col min="7427" max="7670" width="9.140625" style="100"/>
    <col min="7671" max="7671" width="4.7109375" style="100" customWidth="1"/>
    <col min="7672" max="7672" width="19.85546875" style="100" customWidth="1"/>
    <col min="7673" max="7673" width="72.140625" style="100" customWidth="1"/>
    <col min="7674" max="7674" width="0" style="100" hidden="1" customWidth="1"/>
    <col min="7675" max="7675" width="18.28515625" style="100" customWidth="1"/>
    <col min="7676" max="7676" width="17.5703125" style="100" customWidth="1"/>
    <col min="7677" max="7682" width="9" style="100" customWidth="1"/>
    <col min="7683" max="7926" width="9.140625" style="100"/>
    <col min="7927" max="7927" width="4.7109375" style="100" customWidth="1"/>
    <col min="7928" max="7928" width="19.85546875" style="100" customWidth="1"/>
    <col min="7929" max="7929" width="72.140625" style="100" customWidth="1"/>
    <col min="7930" max="7930" width="0" style="100" hidden="1" customWidth="1"/>
    <col min="7931" max="7931" width="18.28515625" style="100" customWidth="1"/>
    <col min="7932" max="7932" width="17.5703125" style="100" customWidth="1"/>
    <col min="7933" max="7938" width="9" style="100" customWidth="1"/>
    <col min="7939" max="8182" width="9.140625" style="100"/>
    <col min="8183" max="8183" width="4.7109375" style="100" customWidth="1"/>
    <col min="8184" max="8184" width="19.85546875" style="100" customWidth="1"/>
    <col min="8185" max="8185" width="72.140625" style="100" customWidth="1"/>
    <col min="8186" max="8186" width="0" style="100" hidden="1" customWidth="1"/>
    <col min="8187" max="8187" width="18.28515625" style="100" customWidth="1"/>
    <col min="8188" max="8188" width="17.5703125" style="100" customWidth="1"/>
    <col min="8189" max="8194" width="9" style="100" customWidth="1"/>
    <col min="8195" max="8438" width="9.140625" style="100"/>
    <col min="8439" max="8439" width="4.7109375" style="100" customWidth="1"/>
    <col min="8440" max="8440" width="19.85546875" style="100" customWidth="1"/>
    <col min="8441" max="8441" width="72.140625" style="100" customWidth="1"/>
    <col min="8442" max="8442" width="0" style="100" hidden="1" customWidth="1"/>
    <col min="8443" max="8443" width="18.28515625" style="100" customWidth="1"/>
    <col min="8444" max="8444" width="17.5703125" style="100" customWidth="1"/>
    <col min="8445" max="8450" width="9" style="100" customWidth="1"/>
    <col min="8451" max="8694" width="9.140625" style="100"/>
    <col min="8695" max="8695" width="4.7109375" style="100" customWidth="1"/>
    <col min="8696" max="8696" width="19.85546875" style="100" customWidth="1"/>
    <col min="8697" max="8697" width="72.140625" style="100" customWidth="1"/>
    <col min="8698" max="8698" width="0" style="100" hidden="1" customWidth="1"/>
    <col min="8699" max="8699" width="18.28515625" style="100" customWidth="1"/>
    <col min="8700" max="8700" width="17.5703125" style="100" customWidth="1"/>
    <col min="8701" max="8706" width="9" style="100" customWidth="1"/>
    <col min="8707" max="8950" width="9.140625" style="100"/>
    <col min="8951" max="8951" width="4.7109375" style="100" customWidth="1"/>
    <col min="8952" max="8952" width="19.85546875" style="100" customWidth="1"/>
    <col min="8953" max="8953" width="72.140625" style="100" customWidth="1"/>
    <col min="8954" max="8954" width="0" style="100" hidden="1" customWidth="1"/>
    <col min="8955" max="8955" width="18.28515625" style="100" customWidth="1"/>
    <col min="8956" max="8956" width="17.5703125" style="100" customWidth="1"/>
    <col min="8957" max="8962" width="9" style="100" customWidth="1"/>
    <col min="8963" max="9206" width="9.140625" style="100"/>
    <col min="9207" max="9207" width="4.7109375" style="100" customWidth="1"/>
    <col min="9208" max="9208" width="19.85546875" style="100" customWidth="1"/>
    <col min="9209" max="9209" width="72.140625" style="100" customWidth="1"/>
    <col min="9210" max="9210" width="0" style="100" hidden="1" customWidth="1"/>
    <col min="9211" max="9211" width="18.28515625" style="100" customWidth="1"/>
    <col min="9212" max="9212" width="17.5703125" style="100" customWidth="1"/>
    <col min="9213" max="9218" width="9" style="100" customWidth="1"/>
    <col min="9219" max="9462" width="9.140625" style="100"/>
    <col min="9463" max="9463" width="4.7109375" style="100" customWidth="1"/>
    <col min="9464" max="9464" width="19.85546875" style="100" customWidth="1"/>
    <col min="9465" max="9465" width="72.140625" style="100" customWidth="1"/>
    <col min="9466" max="9466" width="0" style="100" hidden="1" customWidth="1"/>
    <col min="9467" max="9467" width="18.28515625" style="100" customWidth="1"/>
    <col min="9468" max="9468" width="17.5703125" style="100" customWidth="1"/>
    <col min="9469" max="9474" width="9" style="100" customWidth="1"/>
    <col min="9475" max="9718" width="9.140625" style="100"/>
    <col min="9719" max="9719" width="4.7109375" style="100" customWidth="1"/>
    <col min="9720" max="9720" width="19.85546875" style="100" customWidth="1"/>
    <col min="9721" max="9721" width="72.140625" style="100" customWidth="1"/>
    <col min="9722" max="9722" width="0" style="100" hidden="1" customWidth="1"/>
    <col min="9723" max="9723" width="18.28515625" style="100" customWidth="1"/>
    <col min="9724" max="9724" width="17.5703125" style="100" customWidth="1"/>
    <col min="9725" max="9730" width="9" style="100" customWidth="1"/>
    <col min="9731" max="9974" width="9.140625" style="100"/>
    <col min="9975" max="9975" width="4.7109375" style="100" customWidth="1"/>
    <col min="9976" max="9976" width="19.85546875" style="100" customWidth="1"/>
    <col min="9977" max="9977" width="72.140625" style="100" customWidth="1"/>
    <col min="9978" max="9978" width="0" style="100" hidden="1" customWidth="1"/>
    <col min="9979" max="9979" width="18.28515625" style="100" customWidth="1"/>
    <col min="9980" max="9980" width="17.5703125" style="100" customWidth="1"/>
    <col min="9981" max="9986" width="9" style="100" customWidth="1"/>
    <col min="9987" max="10230" width="9.140625" style="100"/>
    <col min="10231" max="10231" width="4.7109375" style="100" customWidth="1"/>
    <col min="10232" max="10232" width="19.85546875" style="100" customWidth="1"/>
    <col min="10233" max="10233" width="72.140625" style="100" customWidth="1"/>
    <col min="10234" max="10234" width="0" style="100" hidden="1" customWidth="1"/>
    <col min="10235" max="10235" width="18.28515625" style="100" customWidth="1"/>
    <col min="10236" max="10236" width="17.5703125" style="100" customWidth="1"/>
    <col min="10237" max="10242" width="9" style="100" customWidth="1"/>
    <col min="10243" max="10486" width="9.140625" style="100"/>
    <col min="10487" max="10487" width="4.7109375" style="100" customWidth="1"/>
    <col min="10488" max="10488" width="19.85546875" style="100" customWidth="1"/>
    <col min="10489" max="10489" width="72.140625" style="100" customWidth="1"/>
    <col min="10490" max="10490" width="0" style="100" hidden="1" customWidth="1"/>
    <col min="10491" max="10491" width="18.28515625" style="100" customWidth="1"/>
    <col min="10492" max="10492" width="17.5703125" style="100" customWidth="1"/>
    <col min="10493" max="10498" width="9" style="100" customWidth="1"/>
    <col min="10499" max="10742" width="9.140625" style="100"/>
    <col min="10743" max="10743" width="4.7109375" style="100" customWidth="1"/>
    <col min="10744" max="10744" width="19.85546875" style="100" customWidth="1"/>
    <col min="10745" max="10745" width="72.140625" style="100" customWidth="1"/>
    <col min="10746" max="10746" width="0" style="100" hidden="1" customWidth="1"/>
    <col min="10747" max="10747" width="18.28515625" style="100" customWidth="1"/>
    <col min="10748" max="10748" width="17.5703125" style="100" customWidth="1"/>
    <col min="10749" max="10754" width="9" style="100" customWidth="1"/>
    <col min="10755" max="10998" width="9.140625" style="100"/>
    <col min="10999" max="10999" width="4.7109375" style="100" customWidth="1"/>
    <col min="11000" max="11000" width="19.85546875" style="100" customWidth="1"/>
    <col min="11001" max="11001" width="72.140625" style="100" customWidth="1"/>
    <col min="11002" max="11002" width="0" style="100" hidden="1" customWidth="1"/>
    <col min="11003" max="11003" width="18.28515625" style="100" customWidth="1"/>
    <col min="11004" max="11004" width="17.5703125" style="100" customWidth="1"/>
    <col min="11005" max="11010" width="9" style="100" customWidth="1"/>
    <col min="11011" max="11254" width="9.140625" style="100"/>
    <col min="11255" max="11255" width="4.7109375" style="100" customWidth="1"/>
    <col min="11256" max="11256" width="19.85546875" style="100" customWidth="1"/>
    <col min="11257" max="11257" width="72.140625" style="100" customWidth="1"/>
    <col min="11258" max="11258" width="0" style="100" hidden="1" customWidth="1"/>
    <col min="11259" max="11259" width="18.28515625" style="100" customWidth="1"/>
    <col min="11260" max="11260" width="17.5703125" style="100" customWidth="1"/>
    <col min="11261" max="11266" width="9" style="100" customWidth="1"/>
    <col min="11267" max="11510" width="9.140625" style="100"/>
    <col min="11511" max="11511" width="4.7109375" style="100" customWidth="1"/>
    <col min="11512" max="11512" width="19.85546875" style="100" customWidth="1"/>
    <col min="11513" max="11513" width="72.140625" style="100" customWidth="1"/>
    <col min="11514" max="11514" width="0" style="100" hidden="1" customWidth="1"/>
    <col min="11515" max="11515" width="18.28515625" style="100" customWidth="1"/>
    <col min="11516" max="11516" width="17.5703125" style="100" customWidth="1"/>
    <col min="11517" max="11522" width="9" style="100" customWidth="1"/>
    <col min="11523" max="11766" width="9.140625" style="100"/>
    <col min="11767" max="11767" width="4.7109375" style="100" customWidth="1"/>
    <col min="11768" max="11768" width="19.85546875" style="100" customWidth="1"/>
    <col min="11769" max="11769" width="72.140625" style="100" customWidth="1"/>
    <col min="11770" max="11770" width="0" style="100" hidden="1" customWidth="1"/>
    <col min="11771" max="11771" width="18.28515625" style="100" customWidth="1"/>
    <col min="11772" max="11772" width="17.5703125" style="100" customWidth="1"/>
    <col min="11773" max="11778" width="9" style="100" customWidth="1"/>
    <col min="11779" max="12022" width="9.140625" style="100"/>
    <col min="12023" max="12023" width="4.7109375" style="100" customWidth="1"/>
    <col min="12024" max="12024" width="19.85546875" style="100" customWidth="1"/>
    <col min="12025" max="12025" width="72.140625" style="100" customWidth="1"/>
    <col min="12026" max="12026" width="0" style="100" hidden="1" customWidth="1"/>
    <col min="12027" max="12027" width="18.28515625" style="100" customWidth="1"/>
    <col min="12028" max="12028" width="17.5703125" style="100" customWidth="1"/>
    <col min="12029" max="12034" width="9" style="100" customWidth="1"/>
    <col min="12035" max="12278" width="9.140625" style="100"/>
    <col min="12279" max="12279" width="4.7109375" style="100" customWidth="1"/>
    <col min="12280" max="12280" width="19.85546875" style="100" customWidth="1"/>
    <col min="12281" max="12281" width="72.140625" style="100" customWidth="1"/>
    <col min="12282" max="12282" width="0" style="100" hidden="1" customWidth="1"/>
    <col min="12283" max="12283" width="18.28515625" style="100" customWidth="1"/>
    <col min="12284" max="12284" width="17.5703125" style="100" customWidth="1"/>
    <col min="12285" max="12290" width="9" style="100" customWidth="1"/>
    <col min="12291" max="12534" width="9.140625" style="100"/>
    <col min="12535" max="12535" width="4.7109375" style="100" customWidth="1"/>
    <col min="12536" max="12536" width="19.85546875" style="100" customWidth="1"/>
    <col min="12537" max="12537" width="72.140625" style="100" customWidth="1"/>
    <col min="12538" max="12538" width="0" style="100" hidden="1" customWidth="1"/>
    <col min="12539" max="12539" width="18.28515625" style="100" customWidth="1"/>
    <col min="12540" max="12540" width="17.5703125" style="100" customWidth="1"/>
    <col min="12541" max="12546" width="9" style="100" customWidth="1"/>
    <col min="12547" max="12790" width="9.140625" style="100"/>
    <col min="12791" max="12791" width="4.7109375" style="100" customWidth="1"/>
    <col min="12792" max="12792" width="19.85546875" style="100" customWidth="1"/>
    <col min="12793" max="12793" width="72.140625" style="100" customWidth="1"/>
    <col min="12794" max="12794" width="0" style="100" hidden="1" customWidth="1"/>
    <col min="12795" max="12795" width="18.28515625" style="100" customWidth="1"/>
    <col min="12796" max="12796" width="17.5703125" style="100" customWidth="1"/>
    <col min="12797" max="12802" width="9" style="100" customWidth="1"/>
    <col min="12803" max="13046" width="9.140625" style="100"/>
    <col min="13047" max="13047" width="4.7109375" style="100" customWidth="1"/>
    <col min="13048" max="13048" width="19.85546875" style="100" customWidth="1"/>
    <col min="13049" max="13049" width="72.140625" style="100" customWidth="1"/>
    <col min="13050" max="13050" width="0" style="100" hidden="1" customWidth="1"/>
    <col min="13051" max="13051" width="18.28515625" style="100" customWidth="1"/>
    <col min="13052" max="13052" width="17.5703125" style="100" customWidth="1"/>
    <col min="13053" max="13058" width="9" style="100" customWidth="1"/>
    <col min="13059" max="13302" width="9.140625" style="100"/>
    <col min="13303" max="13303" width="4.7109375" style="100" customWidth="1"/>
    <col min="13304" max="13304" width="19.85546875" style="100" customWidth="1"/>
    <col min="13305" max="13305" width="72.140625" style="100" customWidth="1"/>
    <col min="13306" max="13306" width="0" style="100" hidden="1" customWidth="1"/>
    <col min="13307" max="13307" width="18.28515625" style="100" customWidth="1"/>
    <col min="13308" max="13308" width="17.5703125" style="100" customWidth="1"/>
    <col min="13309" max="13314" width="9" style="100" customWidth="1"/>
    <col min="13315" max="13558" width="9.140625" style="100"/>
    <col min="13559" max="13559" width="4.7109375" style="100" customWidth="1"/>
    <col min="13560" max="13560" width="19.85546875" style="100" customWidth="1"/>
    <col min="13561" max="13561" width="72.140625" style="100" customWidth="1"/>
    <col min="13562" max="13562" width="0" style="100" hidden="1" customWidth="1"/>
    <col min="13563" max="13563" width="18.28515625" style="100" customWidth="1"/>
    <col min="13564" max="13564" width="17.5703125" style="100" customWidth="1"/>
    <col min="13565" max="13570" width="9" style="100" customWidth="1"/>
    <col min="13571" max="13814" width="9.140625" style="100"/>
    <col min="13815" max="13815" width="4.7109375" style="100" customWidth="1"/>
    <col min="13816" max="13816" width="19.85546875" style="100" customWidth="1"/>
    <col min="13817" max="13817" width="72.140625" style="100" customWidth="1"/>
    <col min="13818" max="13818" width="0" style="100" hidden="1" customWidth="1"/>
    <col min="13819" max="13819" width="18.28515625" style="100" customWidth="1"/>
    <col min="13820" max="13820" width="17.5703125" style="100" customWidth="1"/>
    <col min="13821" max="13826" width="9" style="100" customWidth="1"/>
    <col min="13827" max="14070" width="9.140625" style="100"/>
    <col min="14071" max="14071" width="4.7109375" style="100" customWidth="1"/>
    <col min="14072" max="14072" width="19.85546875" style="100" customWidth="1"/>
    <col min="14073" max="14073" width="72.140625" style="100" customWidth="1"/>
    <col min="14074" max="14074" width="0" style="100" hidden="1" customWidth="1"/>
    <col min="14075" max="14075" width="18.28515625" style="100" customWidth="1"/>
    <col min="14076" max="14076" width="17.5703125" style="100" customWidth="1"/>
    <col min="14077" max="14082" width="9" style="100" customWidth="1"/>
    <col min="14083" max="14326" width="9.140625" style="100"/>
    <col min="14327" max="14327" width="4.7109375" style="100" customWidth="1"/>
    <col min="14328" max="14328" width="19.85546875" style="100" customWidth="1"/>
    <col min="14329" max="14329" width="72.140625" style="100" customWidth="1"/>
    <col min="14330" max="14330" width="0" style="100" hidden="1" customWidth="1"/>
    <col min="14331" max="14331" width="18.28515625" style="100" customWidth="1"/>
    <col min="14332" max="14332" width="17.5703125" style="100" customWidth="1"/>
    <col min="14333" max="14338" width="9" style="100" customWidth="1"/>
    <col min="14339" max="14582" width="9.140625" style="100"/>
    <col min="14583" max="14583" width="4.7109375" style="100" customWidth="1"/>
    <col min="14584" max="14584" width="19.85546875" style="100" customWidth="1"/>
    <col min="14585" max="14585" width="72.140625" style="100" customWidth="1"/>
    <col min="14586" max="14586" width="0" style="100" hidden="1" customWidth="1"/>
    <col min="14587" max="14587" width="18.28515625" style="100" customWidth="1"/>
    <col min="14588" max="14588" width="17.5703125" style="100" customWidth="1"/>
    <col min="14589" max="14594" width="9" style="100" customWidth="1"/>
    <col min="14595" max="14838" width="9.140625" style="100"/>
    <col min="14839" max="14839" width="4.7109375" style="100" customWidth="1"/>
    <col min="14840" max="14840" width="19.85546875" style="100" customWidth="1"/>
    <col min="14841" max="14841" width="72.140625" style="100" customWidth="1"/>
    <col min="14842" max="14842" width="0" style="100" hidden="1" customWidth="1"/>
    <col min="14843" max="14843" width="18.28515625" style="100" customWidth="1"/>
    <col min="14844" max="14844" width="17.5703125" style="100" customWidth="1"/>
    <col min="14845" max="14850" width="9" style="100" customWidth="1"/>
    <col min="14851" max="15094" width="9.140625" style="100"/>
    <col min="15095" max="15095" width="4.7109375" style="100" customWidth="1"/>
    <col min="15096" max="15096" width="19.85546875" style="100" customWidth="1"/>
    <col min="15097" max="15097" width="72.140625" style="100" customWidth="1"/>
    <col min="15098" max="15098" width="0" style="100" hidden="1" customWidth="1"/>
    <col min="15099" max="15099" width="18.28515625" style="100" customWidth="1"/>
    <col min="15100" max="15100" width="17.5703125" style="100" customWidth="1"/>
    <col min="15101" max="15106" width="9" style="100" customWidth="1"/>
    <col min="15107" max="15350" width="9.140625" style="100"/>
    <col min="15351" max="15351" width="4.7109375" style="100" customWidth="1"/>
    <col min="15352" max="15352" width="19.85546875" style="100" customWidth="1"/>
    <col min="15353" max="15353" width="72.140625" style="100" customWidth="1"/>
    <col min="15354" max="15354" width="0" style="100" hidden="1" customWidth="1"/>
    <col min="15355" max="15355" width="18.28515625" style="100" customWidth="1"/>
    <col min="15356" max="15356" width="17.5703125" style="100" customWidth="1"/>
    <col min="15357" max="15362" width="9" style="100" customWidth="1"/>
    <col min="15363" max="15606" width="9.140625" style="100"/>
    <col min="15607" max="15607" width="4.7109375" style="100" customWidth="1"/>
    <col min="15608" max="15608" width="19.85546875" style="100" customWidth="1"/>
    <col min="15609" max="15609" width="72.140625" style="100" customWidth="1"/>
    <col min="15610" max="15610" width="0" style="100" hidden="1" customWidth="1"/>
    <col min="15611" max="15611" width="18.28515625" style="100" customWidth="1"/>
    <col min="15612" max="15612" width="17.5703125" style="100" customWidth="1"/>
    <col min="15613" max="15618" width="9" style="100" customWidth="1"/>
    <col min="15619" max="15862" width="9.140625" style="100"/>
    <col min="15863" max="15863" width="4.7109375" style="100" customWidth="1"/>
    <col min="15864" max="15864" width="19.85546875" style="100" customWidth="1"/>
    <col min="15865" max="15865" width="72.140625" style="100" customWidth="1"/>
    <col min="15866" max="15866" width="0" style="100" hidden="1" customWidth="1"/>
    <col min="15867" max="15867" width="18.28515625" style="100" customWidth="1"/>
    <col min="15868" max="15868" width="17.5703125" style="100" customWidth="1"/>
    <col min="15869" max="15874" width="9" style="100" customWidth="1"/>
    <col min="15875" max="16118" width="9.140625" style="100"/>
    <col min="16119" max="16119" width="4.7109375" style="100" customWidth="1"/>
    <col min="16120" max="16120" width="19.85546875" style="100" customWidth="1"/>
    <col min="16121" max="16121" width="72.140625" style="100" customWidth="1"/>
    <col min="16122" max="16122" width="0" style="100" hidden="1" customWidth="1"/>
    <col min="16123" max="16123" width="18.28515625" style="100" customWidth="1"/>
    <col min="16124" max="16124" width="17.5703125" style="100" customWidth="1"/>
    <col min="16125" max="16130" width="9" style="100" customWidth="1"/>
    <col min="16131" max="16384" width="9.140625" style="100"/>
  </cols>
  <sheetData>
    <row r="1" spans="1:4" ht="23.25" customHeight="1" x14ac:dyDescent="0.2">
      <c r="C1" s="101"/>
      <c r="D1" s="102" t="s">
        <v>104</v>
      </c>
    </row>
    <row r="2" spans="1:4" ht="23.25" customHeight="1" x14ac:dyDescent="0.2">
      <c r="C2" s="101"/>
      <c r="D2" s="86" t="s">
        <v>68</v>
      </c>
    </row>
    <row r="3" spans="1:4" ht="23.25" customHeight="1" x14ac:dyDescent="0.2">
      <c r="C3" s="101"/>
      <c r="D3" s="86" t="s">
        <v>9</v>
      </c>
    </row>
    <row r="5" spans="1:4" ht="66" customHeight="1" x14ac:dyDescent="0.2">
      <c r="B5" s="294" t="s">
        <v>193</v>
      </c>
      <c r="C5" s="294"/>
      <c r="D5" s="294"/>
    </row>
    <row r="6" spans="1:4" ht="16.5" customHeight="1" x14ac:dyDescent="0.2">
      <c r="D6" s="166" t="s">
        <v>162</v>
      </c>
    </row>
    <row r="7" spans="1:4" s="77" customFormat="1" ht="22.5" customHeight="1" x14ac:dyDescent="0.3">
      <c r="A7" s="296" t="s">
        <v>163</v>
      </c>
      <c r="B7" s="296"/>
      <c r="C7" s="296"/>
    </row>
    <row r="8" spans="1:4" ht="21" customHeight="1" x14ac:dyDescent="0.3">
      <c r="A8" s="103"/>
      <c r="B8" s="295" t="s">
        <v>90</v>
      </c>
      <c r="C8" s="295"/>
    </row>
    <row r="9" spans="1:4" ht="21" customHeight="1" x14ac:dyDescent="0.3">
      <c r="A9" s="103"/>
      <c r="B9" s="167"/>
      <c r="C9" s="167"/>
    </row>
    <row r="10" spans="1:4" s="106" customFormat="1" ht="20.25" customHeight="1" x14ac:dyDescent="0.3">
      <c r="B10" s="109" t="s">
        <v>37</v>
      </c>
      <c r="C10" s="109" t="s">
        <v>2</v>
      </c>
    </row>
    <row r="11" spans="1:4" s="103" customFormat="1" ht="20.25" customHeight="1" x14ac:dyDescent="0.3">
      <c r="A11" s="100"/>
      <c r="B11" s="168">
        <v>1049</v>
      </c>
      <c r="C11" s="169" t="s">
        <v>43</v>
      </c>
    </row>
    <row r="13" spans="1:4" s="170" customFormat="1" x14ac:dyDescent="0.2">
      <c r="B13" s="170" t="s">
        <v>3</v>
      </c>
    </row>
    <row r="14" spans="1:4" s="103" customFormat="1" ht="78" customHeight="1" x14ac:dyDescent="0.3">
      <c r="B14" s="127" t="s">
        <v>4</v>
      </c>
      <c r="C14" s="128" t="s">
        <v>93</v>
      </c>
      <c r="D14" s="129" t="s">
        <v>42</v>
      </c>
    </row>
    <row r="15" spans="1:4" s="103" customFormat="1" ht="32.25" customHeight="1" x14ac:dyDescent="0.3">
      <c r="B15" s="127" t="s">
        <v>5</v>
      </c>
      <c r="C15" s="130" t="s">
        <v>168</v>
      </c>
      <c r="D15" s="131" t="s">
        <v>6</v>
      </c>
    </row>
    <row r="16" spans="1:4" s="103" customFormat="1" ht="34.5" x14ac:dyDescent="0.3">
      <c r="B16" s="127" t="s">
        <v>7</v>
      </c>
      <c r="C16" s="128" t="s">
        <v>169</v>
      </c>
      <c r="D16" s="132"/>
    </row>
    <row r="17" spans="1:12" s="103" customFormat="1" x14ac:dyDescent="0.3">
      <c r="B17" s="133" t="s">
        <v>8</v>
      </c>
      <c r="C17" s="128" t="s">
        <v>170</v>
      </c>
      <c r="D17" s="132"/>
    </row>
    <row r="18" spans="1:12" s="103" customFormat="1" ht="34.5" x14ac:dyDescent="0.3">
      <c r="B18" s="133" t="s">
        <v>19</v>
      </c>
      <c r="C18" s="128" t="s">
        <v>138</v>
      </c>
      <c r="D18" s="132"/>
    </row>
    <row r="19" spans="1:12" s="103" customFormat="1" ht="34.5" x14ac:dyDescent="0.3">
      <c r="B19" s="133" t="s">
        <v>139</v>
      </c>
      <c r="C19" s="128" t="s">
        <v>140</v>
      </c>
      <c r="D19" s="132"/>
    </row>
    <row r="20" spans="1:12" s="103" customFormat="1" x14ac:dyDescent="0.3">
      <c r="B20" s="277" t="s">
        <v>92</v>
      </c>
      <c r="C20" s="278"/>
      <c r="D20" s="132"/>
    </row>
    <row r="21" spans="1:12" s="103" customFormat="1" x14ac:dyDescent="0.3">
      <c r="B21" s="134" t="s">
        <v>39</v>
      </c>
      <c r="C21" s="134"/>
      <c r="D21" s="135">
        <f>'3'!D18</f>
        <v>-180100</v>
      </c>
    </row>
    <row r="22" spans="1:12" s="103" customFormat="1" x14ac:dyDescent="0.3">
      <c r="B22" s="107"/>
      <c r="C22" s="107"/>
      <c r="D22" s="171"/>
    </row>
    <row r="23" spans="1:12" s="103" customFormat="1" x14ac:dyDescent="0.3">
      <c r="C23" s="172"/>
      <c r="D23" s="173" t="s">
        <v>160</v>
      </c>
    </row>
    <row r="24" spans="1:12" s="103" customFormat="1" ht="31.5" customHeight="1" x14ac:dyDescent="0.3">
      <c r="A24" s="293" t="s">
        <v>161</v>
      </c>
      <c r="B24" s="293"/>
      <c r="C24" s="293"/>
    </row>
    <row r="25" spans="1:12" s="103" customFormat="1" x14ac:dyDescent="0.3">
      <c r="B25" s="295" t="s">
        <v>90</v>
      </c>
      <c r="C25" s="295"/>
    </row>
    <row r="26" spans="1:12" s="103" customFormat="1" x14ac:dyDescent="0.3">
      <c r="B26" s="167"/>
      <c r="C26" s="167"/>
    </row>
    <row r="27" spans="1:12" s="77" customFormat="1" x14ac:dyDescent="0.3">
      <c r="B27" s="137" t="s">
        <v>37</v>
      </c>
      <c r="C27" s="138" t="s">
        <v>2</v>
      </c>
      <c r="D27" s="139"/>
      <c r="E27" s="139"/>
      <c r="F27" s="139"/>
      <c r="H27" s="140"/>
      <c r="I27" s="139"/>
      <c r="J27" s="139"/>
      <c r="K27" s="139"/>
      <c r="L27" s="139"/>
    </row>
    <row r="28" spans="1:12" s="2" customFormat="1" x14ac:dyDescent="0.3">
      <c r="B28" s="17" t="s">
        <v>110</v>
      </c>
      <c r="C28" s="17" t="s">
        <v>91</v>
      </c>
      <c r="D28" s="136"/>
      <c r="E28" s="136"/>
      <c r="F28" s="136"/>
      <c r="H28" s="136"/>
      <c r="I28" s="136"/>
      <c r="J28" s="136"/>
      <c r="K28" s="136"/>
      <c r="L28" s="136"/>
    </row>
    <row r="29" spans="1:12" s="2" customFormat="1" x14ac:dyDescent="0.3">
      <c r="B29" s="136"/>
      <c r="C29" s="136"/>
      <c r="D29" s="136"/>
      <c r="E29" s="136"/>
      <c r="F29" s="136"/>
      <c r="H29" s="136"/>
      <c r="I29" s="136"/>
      <c r="J29" s="136"/>
      <c r="K29" s="136"/>
      <c r="L29" s="136"/>
    </row>
    <row r="30" spans="1:12" s="77" customFormat="1" x14ac:dyDescent="0.3">
      <c r="B30" s="140" t="s">
        <v>3</v>
      </c>
      <c r="C30" s="140"/>
      <c r="D30" s="140"/>
      <c r="E30" s="140"/>
      <c r="F30" s="140"/>
      <c r="H30" s="140"/>
      <c r="I30" s="140"/>
      <c r="J30" s="140"/>
      <c r="K30" s="140"/>
      <c r="L30" s="140"/>
    </row>
    <row r="31" spans="1:12" s="103" customFormat="1" ht="69" x14ac:dyDescent="0.3">
      <c r="B31" s="127" t="s">
        <v>4</v>
      </c>
      <c r="C31" s="130">
        <v>1212</v>
      </c>
      <c r="D31" s="129" t="s">
        <v>89</v>
      </c>
    </row>
    <row r="32" spans="1:12" s="103" customFormat="1" x14ac:dyDescent="0.3">
      <c r="B32" s="127" t="s">
        <v>5</v>
      </c>
      <c r="C32" s="130">
        <v>12003</v>
      </c>
      <c r="D32" s="131" t="s">
        <v>6</v>
      </c>
    </row>
    <row r="33" spans="1:12" s="103" customFormat="1" x14ac:dyDescent="0.3">
      <c r="B33" s="127" t="s">
        <v>7</v>
      </c>
      <c r="C33" s="128" t="str">
        <f>+'1'!C24</f>
        <v xml:space="preserve"> Ծառայությունների մատուցում</v>
      </c>
      <c r="D33" s="174"/>
    </row>
    <row r="34" spans="1:12" s="103" customFormat="1" ht="34.5" x14ac:dyDescent="0.3">
      <c r="B34" s="133" t="s">
        <v>8</v>
      </c>
      <c r="C34" s="11" t="str">
        <f>'1'!C26</f>
        <v xml:space="preserve"> Եվրասիական զարգացման բանկի աջակցությամբ իրականացվող Հյուսիս-հարավ միջանցքի զարգացման ծրագիր</v>
      </c>
      <c r="D34" s="174"/>
    </row>
    <row r="35" spans="1:12" s="103" customFormat="1" x14ac:dyDescent="0.3">
      <c r="B35" s="133" t="s">
        <v>19</v>
      </c>
      <c r="C35" s="128" t="str">
        <f>'1'!C28</f>
        <v xml:space="preserve"> Ճանապարհաշինական աշխատանքներ</v>
      </c>
      <c r="D35" s="174"/>
    </row>
    <row r="36" spans="1:12" s="103" customFormat="1" ht="34.5" x14ac:dyDescent="0.3">
      <c r="B36" s="133" t="s">
        <v>101</v>
      </c>
      <c r="C36" s="128" t="s">
        <v>102</v>
      </c>
      <c r="D36" s="174"/>
    </row>
    <row r="37" spans="1:12" s="103" customFormat="1" ht="13.5" customHeight="1" x14ac:dyDescent="0.3">
      <c r="B37" s="277" t="s">
        <v>92</v>
      </c>
      <c r="C37" s="278"/>
      <c r="D37" s="128"/>
    </row>
    <row r="38" spans="1:12" s="103" customFormat="1" ht="24" customHeight="1" x14ac:dyDescent="0.3">
      <c r="B38" s="175" t="s">
        <v>39</v>
      </c>
      <c r="C38" s="176"/>
      <c r="D38" s="28">
        <f>'2'!G31</f>
        <v>10000</v>
      </c>
    </row>
    <row r="39" spans="1:12" s="103" customFormat="1" x14ac:dyDescent="0.3">
      <c r="C39" s="172"/>
      <c r="D39" s="173" t="s">
        <v>158</v>
      </c>
    </row>
    <row r="40" spans="1:12" s="103" customFormat="1" ht="22.5" customHeight="1" x14ac:dyDescent="0.3">
      <c r="A40" s="293" t="s">
        <v>153</v>
      </c>
      <c r="B40" s="293"/>
      <c r="C40" s="293"/>
    </row>
    <row r="41" spans="1:12" s="103" customFormat="1" x14ac:dyDescent="0.3">
      <c r="A41" s="103" t="s">
        <v>148</v>
      </c>
    </row>
    <row r="42" spans="1:12" s="103" customFormat="1" x14ac:dyDescent="0.3">
      <c r="B42" s="107"/>
      <c r="C42" s="107"/>
      <c r="D42" s="108"/>
    </row>
    <row r="43" spans="1:12" s="77" customFormat="1" x14ac:dyDescent="0.3">
      <c r="B43" s="137" t="s">
        <v>37</v>
      </c>
      <c r="C43" s="138" t="s">
        <v>2</v>
      </c>
      <c r="D43" s="139"/>
      <c r="E43" s="139"/>
      <c r="F43" s="139"/>
      <c r="H43" s="140"/>
      <c r="I43" s="139"/>
      <c r="J43" s="139"/>
      <c r="K43" s="139"/>
      <c r="L43" s="139"/>
    </row>
    <row r="44" spans="1:12" s="2" customFormat="1" x14ac:dyDescent="0.3">
      <c r="B44" s="17" t="s">
        <v>110</v>
      </c>
      <c r="C44" s="17" t="s">
        <v>91</v>
      </c>
      <c r="D44" s="136"/>
      <c r="E44" s="136"/>
      <c r="F44" s="136"/>
      <c r="H44" s="136"/>
      <c r="I44" s="136"/>
      <c r="J44" s="136"/>
      <c r="K44" s="136"/>
      <c r="L44" s="136"/>
    </row>
    <row r="45" spans="1:12" s="2" customFormat="1" x14ac:dyDescent="0.3">
      <c r="B45" s="136"/>
      <c r="C45" s="136"/>
      <c r="D45" s="136"/>
      <c r="E45" s="136"/>
      <c r="F45" s="136"/>
      <c r="H45" s="136"/>
      <c r="I45" s="136"/>
      <c r="J45" s="136"/>
      <c r="K45" s="136"/>
      <c r="L45" s="136"/>
    </row>
    <row r="46" spans="1:12" s="77" customFormat="1" x14ac:dyDescent="0.3">
      <c r="B46" s="140" t="s">
        <v>3</v>
      </c>
      <c r="C46" s="140"/>
      <c r="D46" s="140"/>
      <c r="E46" s="140"/>
      <c r="F46" s="140"/>
      <c r="H46" s="140"/>
      <c r="I46" s="140"/>
      <c r="J46" s="140"/>
      <c r="K46" s="140"/>
      <c r="L46" s="140"/>
    </row>
    <row r="47" spans="1:12" s="103" customFormat="1" ht="69" x14ac:dyDescent="0.3">
      <c r="B47" s="127" t="s">
        <v>4</v>
      </c>
      <c r="C47" s="128">
        <f>+[1]Հ1!B12</f>
        <v>1212</v>
      </c>
      <c r="D47" s="129" t="s">
        <v>89</v>
      </c>
    </row>
    <row r="48" spans="1:12" s="103" customFormat="1" x14ac:dyDescent="0.3">
      <c r="B48" s="127" t="s">
        <v>5</v>
      </c>
      <c r="C48" s="128">
        <f>+'1'!B38</f>
        <v>12003</v>
      </c>
      <c r="D48" s="131" t="s">
        <v>6</v>
      </c>
    </row>
    <row r="49" spans="1:12" s="103" customFormat="1" x14ac:dyDescent="0.3">
      <c r="B49" s="127" t="s">
        <v>7</v>
      </c>
      <c r="C49" s="128" t="str">
        <f>+'1'!C39</f>
        <v>Պետական աջակցություն սահմանամերձ համայնքներին</v>
      </c>
      <c r="D49" s="174"/>
    </row>
    <row r="50" spans="1:12" s="103" customFormat="1" ht="34.5" x14ac:dyDescent="0.3">
      <c r="B50" s="133" t="s">
        <v>8</v>
      </c>
      <c r="C50" s="11" t="str">
        <f>'1'!C41</f>
        <v>Ծրագրի իրականացմամբ ապահովվում է «Սահմանամերձ համայնքների սոցիալական աջակցության մասին» ՀՀ օրենքի կիրարկումը</v>
      </c>
      <c r="D50" s="174"/>
    </row>
    <row r="51" spans="1:12" s="103" customFormat="1" x14ac:dyDescent="0.3">
      <c r="B51" s="133" t="s">
        <v>19</v>
      </c>
      <c r="C51" s="128" t="str">
        <f>'1'!C43</f>
        <v>Տրանսֆերտների տրամադրում</v>
      </c>
      <c r="D51" s="174"/>
    </row>
    <row r="52" spans="1:12" s="103" customFormat="1" ht="34.5" x14ac:dyDescent="0.3">
      <c r="B52" s="133" t="s">
        <v>101</v>
      </c>
      <c r="C52" s="128" t="s">
        <v>102</v>
      </c>
      <c r="D52" s="174"/>
    </row>
    <row r="53" spans="1:12" s="103" customFormat="1" ht="13.5" customHeight="1" x14ac:dyDescent="0.3">
      <c r="B53" s="277" t="s">
        <v>92</v>
      </c>
      <c r="C53" s="278"/>
      <c r="D53" s="128"/>
    </row>
    <row r="54" spans="1:12" s="103" customFormat="1" ht="24" customHeight="1" x14ac:dyDescent="0.3">
      <c r="B54" s="175" t="s">
        <v>39</v>
      </c>
      <c r="C54" s="176"/>
      <c r="D54" s="28">
        <f>'2'!G33</f>
        <v>300</v>
      </c>
    </row>
    <row r="56" spans="1:12" s="103" customFormat="1" x14ac:dyDescent="0.3">
      <c r="C56" s="172"/>
      <c r="D56" s="173" t="s">
        <v>149</v>
      </c>
    </row>
    <row r="57" spans="1:12" s="103" customFormat="1" ht="22.5" customHeight="1" x14ac:dyDescent="0.3">
      <c r="A57" s="293" t="s">
        <v>142</v>
      </c>
      <c r="B57" s="293"/>
      <c r="C57" s="293"/>
    </row>
    <row r="58" spans="1:12" s="103" customFormat="1" x14ac:dyDescent="0.3">
      <c r="A58" s="103" t="s">
        <v>148</v>
      </c>
    </row>
    <row r="59" spans="1:12" s="103" customFormat="1" x14ac:dyDescent="0.3">
      <c r="B59" s="107"/>
      <c r="C59" s="107"/>
      <c r="D59" s="108"/>
    </row>
    <row r="60" spans="1:12" s="77" customFormat="1" x14ac:dyDescent="0.3">
      <c r="B60" s="137" t="s">
        <v>37</v>
      </c>
      <c r="C60" s="138" t="s">
        <v>2</v>
      </c>
      <c r="D60" s="139"/>
      <c r="E60" s="139"/>
      <c r="F60" s="139"/>
      <c r="H60" s="140"/>
      <c r="I60" s="139"/>
      <c r="J60" s="139"/>
      <c r="K60" s="139"/>
      <c r="L60" s="139"/>
    </row>
    <row r="61" spans="1:12" s="2" customFormat="1" x14ac:dyDescent="0.3">
      <c r="B61" s="17" t="s">
        <v>110</v>
      </c>
      <c r="C61" s="17" t="s">
        <v>91</v>
      </c>
      <c r="D61" s="136"/>
      <c r="E61" s="136"/>
      <c r="F61" s="136"/>
      <c r="H61" s="136"/>
      <c r="I61" s="136"/>
      <c r="J61" s="136"/>
      <c r="K61" s="136"/>
      <c r="L61" s="136"/>
    </row>
    <row r="62" spans="1:12" s="2" customFormat="1" x14ac:dyDescent="0.3">
      <c r="B62" s="136"/>
      <c r="C62" s="136"/>
      <c r="D62" s="136"/>
      <c r="E62" s="136"/>
      <c r="F62" s="136"/>
      <c r="H62" s="136"/>
      <c r="I62" s="136"/>
      <c r="J62" s="136"/>
      <c r="K62" s="136"/>
      <c r="L62" s="136"/>
    </row>
    <row r="63" spans="1:12" s="2" customFormat="1" x14ac:dyDescent="0.3">
      <c r="B63" s="140" t="s">
        <v>3</v>
      </c>
      <c r="C63" s="136"/>
      <c r="D63" s="136"/>
      <c r="E63" s="136"/>
      <c r="F63" s="136"/>
      <c r="H63" s="136"/>
      <c r="I63" s="136"/>
      <c r="J63" s="136"/>
      <c r="K63" s="136"/>
      <c r="L63" s="136"/>
    </row>
    <row r="64" spans="1:12" s="103" customFormat="1" ht="69" x14ac:dyDescent="0.3">
      <c r="B64" s="127" t="s">
        <v>4</v>
      </c>
      <c r="C64" s="128">
        <v>1212</v>
      </c>
      <c r="D64" s="129" t="s">
        <v>89</v>
      </c>
    </row>
    <row r="65" spans="1:12" s="103" customFormat="1" x14ac:dyDescent="0.3">
      <c r="B65" s="127" t="s">
        <v>5</v>
      </c>
      <c r="C65" s="128">
        <v>12003</v>
      </c>
      <c r="D65" s="131" t="s">
        <v>6</v>
      </c>
    </row>
    <row r="66" spans="1:12" s="103" customFormat="1" x14ac:dyDescent="0.3">
      <c r="B66" s="127" t="s">
        <v>7</v>
      </c>
      <c r="C66" s="128" t="s">
        <v>98</v>
      </c>
      <c r="D66" s="174"/>
    </row>
    <row r="67" spans="1:12" s="103" customFormat="1" ht="34.5" x14ac:dyDescent="0.3">
      <c r="B67" s="133" t="s">
        <v>8</v>
      </c>
      <c r="C67" s="11" t="s">
        <v>99</v>
      </c>
      <c r="D67" s="174"/>
    </row>
    <row r="68" spans="1:12" s="103" customFormat="1" x14ac:dyDescent="0.3">
      <c r="B68" s="133" t="s">
        <v>19</v>
      </c>
      <c r="C68" s="128" t="s">
        <v>100</v>
      </c>
      <c r="D68" s="174"/>
    </row>
    <row r="69" spans="1:12" s="103" customFormat="1" ht="34.5" x14ac:dyDescent="0.3">
      <c r="B69" s="133" t="s">
        <v>101</v>
      </c>
      <c r="C69" s="128" t="s">
        <v>102</v>
      </c>
      <c r="D69" s="174"/>
    </row>
    <row r="70" spans="1:12" s="103" customFormat="1" ht="13.5" customHeight="1" x14ac:dyDescent="0.3">
      <c r="B70" s="277" t="s">
        <v>92</v>
      </c>
      <c r="C70" s="278"/>
      <c r="D70" s="128"/>
    </row>
    <row r="71" spans="1:12" s="103" customFormat="1" ht="24" customHeight="1" x14ac:dyDescent="0.3">
      <c r="B71" s="175" t="s">
        <v>39</v>
      </c>
      <c r="C71" s="176"/>
      <c r="D71" s="28">
        <f>'2'!G40</f>
        <v>1700</v>
      </c>
    </row>
    <row r="73" spans="1:12" s="103" customFormat="1" x14ac:dyDescent="0.3">
      <c r="C73" s="172"/>
      <c r="D73" s="173" t="s">
        <v>150</v>
      </c>
    </row>
    <row r="74" spans="1:12" s="103" customFormat="1" ht="22.5" customHeight="1" x14ac:dyDescent="0.3">
      <c r="A74" s="293" t="s">
        <v>143</v>
      </c>
      <c r="B74" s="293"/>
      <c r="C74" s="293"/>
    </row>
    <row r="75" spans="1:12" s="103" customFormat="1" x14ac:dyDescent="0.3">
      <c r="A75" s="103" t="s">
        <v>148</v>
      </c>
    </row>
    <row r="76" spans="1:12" s="103" customFormat="1" x14ac:dyDescent="0.3">
      <c r="B76" s="107"/>
      <c r="C76" s="107"/>
      <c r="D76" s="108"/>
    </row>
    <row r="77" spans="1:12" s="77" customFormat="1" x14ac:dyDescent="0.3">
      <c r="B77" s="137" t="s">
        <v>37</v>
      </c>
      <c r="C77" s="138" t="s">
        <v>2</v>
      </c>
      <c r="D77" s="139"/>
      <c r="E77" s="139"/>
      <c r="F77" s="139"/>
      <c r="H77" s="140"/>
      <c r="I77" s="139"/>
      <c r="J77" s="139"/>
      <c r="K77" s="139"/>
      <c r="L77" s="139"/>
    </row>
    <row r="78" spans="1:12" s="2" customFormat="1" x14ac:dyDescent="0.3">
      <c r="B78" s="17" t="s">
        <v>110</v>
      </c>
      <c r="C78" s="17" t="s">
        <v>91</v>
      </c>
      <c r="D78" s="136"/>
      <c r="E78" s="136"/>
      <c r="F78" s="136"/>
      <c r="H78" s="136"/>
      <c r="I78" s="136"/>
      <c r="J78" s="136"/>
      <c r="K78" s="136"/>
      <c r="L78" s="136"/>
    </row>
    <row r="79" spans="1:12" s="2" customFormat="1" x14ac:dyDescent="0.3">
      <c r="B79" s="136"/>
      <c r="C79" s="136"/>
      <c r="D79" s="136"/>
      <c r="E79" s="136"/>
      <c r="F79" s="136"/>
      <c r="H79" s="136"/>
      <c r="I79" s="136"/>
      <c r="J79" s="136"/>
      <c r="K79" s="136"/>
      <c r="L79" s="136"/>
    </row>
    <row r="80" spans="1:12" s="77" customFormat="1" x14ac:dyDescent="0.3">
      <c r="B80" s="140" t="s">
        <v>3</v>
      </c>
      <c r="C80" s="140"/>
      <c r="D80" s="140"/>
      <c r="E80" s="140"/>
      <c r="F80" s="140"/>
      <c r="H80" s="140"/>
      <c r="I80" s="140"/>
      <c r="J80" s="140"/>
      <c r="K80" s="140"/>
      <c r="L80" s="140"/>
    </row>
    <row r="81" spans="1:12" s="103" customFormat="1" ht="69" x14ac:dyDescent="0.3">
      <c r="B81" s="127" t="s">
        <v>4</v>
      </c>
      <c r="C81" s="128">
        <v>1212</v>
      </c>
      <c r="D81" s="129" t="s">
        <v>89</v>
      </c>
    </row>
    <row r="82" spans="1:12" s="103" customFormat="1" x14ac:dyDescent="0.3">
      <c r="B82" s="127" t="s">
        <v>5</v>
      </c>
      <c r="C82" s="128">
        <v>12003</v>
      </c>
      <c r="D82" s="131" t="s">
        <v>6</v>
      </c>
    </row>
    <row r="83" spans="1:12" s="103" customFormat="1" x14ac:dyDescent="0.3">
      <c r="B83" s="127" t="s">
        <v>7</v>
      </c>
      <c r="C83" s="128" t="s">
        <v>98</v>
      </c>
      <c r="D83" s="174"/>
    </row>
    <row r="84" spans="1:12" s="103" customFormat="1" ht="34.5" x14ac:dyDescent="0.3">
      <c r="B84" s="133" t="s">
        <v>8</v>
      </c>
      <c r="C84" s="11" t="s">
        <v>99</v>
      </c>
      <c r="D84" s="174"/>
    </row>
    <row r="85" spans="1:12" s="103" customFormat="1" x14ac:dyDescent="0.3">
      <c r="B85" s="133" t="s">
        <v>19</v>
      </c>
      <c r="C85" s="128" t="s">
        <v>100</v>
      </c>
      <c r="D85" s="174"/>
    </row>
    <row r="86" spans="1:12" s="103" customFormat="1" ht="34.5" x14ac:dyDescent="0.3">
      <c r="B86" s="133" t="s">
        <v>101</v>
      </c>
      <c r="C86" s="128" t="s">
        <v>102</v>
      </c>
      <c r="D86" s="174"/>
    </row>
    <row r="87" spans="1:12" s="103" customFormat="1" ht="13.5" customHeight="1" x14ac:dyDescent="0.3">
      <c r="B87" s="277" t="s">
        <v>92</v>
      </c>
      <c r="C87" s="278"/>
      <c r="D87" s="128"/>
    </row>
    <row r="88" spans="1:12" s="103" customFormat="1" ht="24" customHeight="1" x14ac:dyDescent="0.3">
      <c r="B88" s="175" t="s">
        <v>39</v>
      </c>
      <c r="C88" s="176"/>
      <c r="D88" s="28">
        <f>'2'!G47</f>
        <v>3500</v>
      </c>
    </row>
    <row r="90" spans="1:12" s="103" customFormat="1" x14ac:dyDescent="0.3">
      <c r="C90" s="172"/>
      <c r="D90" s="173" t="s">
        <v>151</v>
      </c>
    </row>
    <row r="91" spans="1:12" s="103" customFormat="1" ht="22.5" customHeight="1" x14ac:dyDescent="0.3">
      <c r="A91" s="293" t="s">
        <v>154</v>
      </c>
      <c r="B91" s="293"/>
      <c r="C91" s="293"/>
    </row>
    <row r="92" spans="1:12" s="103" customFormat="1" x14ac:dyDescent="0.3">
      <c r="A92" s="103" t="s">
        <v>148</v>
      </c>
    </row>
    <row r="93" spans="1:12" s="103" customFormat="1" x14ac:dyDescent="0.3">
      <c r="B93" s="107"/>
      <c r="C93" s="107"/>
      <c r="D93" s="108"/>
    </row>
    <row r="94" spans="1:12" s="77" customFormat="1" x14ac:dyDescent="0.3">
      <c r="B94" s="137" t="s">
        <v>37</v>
      </c>
      <c r="C94" s="138" t="s">
        <v>2</v>
      </c>
      <c r="D94" s="139"/>
      <c r="E94" s="139"/>
      <c r="F94" s="139"/>
      <c r="H94" s="140"/>
      <c r="I94" s="139"/>
      <c r="J94" s="139"/>
      <c r="K94" s="139"/>
      <c r="L94" s="139"/>
    </row>
    <row r="95" spans="1:12" s="2" customFormat="1" x14ac:dyDescent="0.3">
      <c r="B95" s="17" t="s">
        <v>110</v>
      </c>
      <c r="C95" s="17" t="s">
        <v>91</v>
      </c>
      <c r="D95" s="136"/>
      <c r="E95" s="136"/>
      <c r="F95" s="136"/>
      <c r="H95" s="136"/>
      <c r="I95" s="136"/>
      <c r="J95" s="136"/>
      <c r="K95" s="136"/>
      <c r="L95" s="136"/>
    </row>
    <row r="96" spans="1:12" s="2" customFormat="1" x14ac:dyDescent="0.3">
      <c r="B96" s="136"/>
      <c r="C96" s="136"/>
      <c r="D96" s="136"/>
      <c r="E96" s="136"/>
      <c r="F96" s="136"/>
      <c r="H96" s="136"/>
      <c r="I96" s="136"/>
      <c r="J96" s="136"/>
      <c r="K96" s="136"/>
      <c r="L96" s="136"/>
    </row>
    <row r="97" spans="1:12" s="77" customFormat="1" x14ac:dyDescent="0.3">
      <c r="B97" s="140" t="s">
        <v>3</v>
      </c>
      <c r="C97" s="140"/>
      <c r="D97" s="140"/>
      <c r="E97" s="140"/>
      <c r="F97" s="140"/>
      <c r="H97" s="140"/>
      <c r="I97" s="140"/>
      <c r="J97" s="140"/>
      <c r="K97" s="140"/>
      <c r="L97" s="140"/>
    </row>
    <row r="98" spans="1:12" s="103" customFormat="1" ht="69" x14ac:dyDescent="0.3">
      <c r="B98" s="177" t="s">
        <v>4</v>
      </c>
      <c r="C98" s="178">
        <v>1212</v>
      </c>
      <c r="D98" s="129" t="s">
        <v>89</v>
      </c>
    </row>
    <row r="99" spans="1:12" s="103" customFormat="1" x14ac:dyDescent="0.3">
      <c r="B99" s="127" t="s">
        <v>5</v>
      </c>
      <c r="C99" s="128">
        <v>12003</v>
      </c>
      <c r="D99" s="131" t="s">
        <v>6</v>
      </c>
    </row>
    <row r="100" spans="1:12" s="103" customFormat="1" x14ac:dyDescent="0.3">
      <c r="B100" s="127" t="s">
        <v>7</v>
      </c>
      <c r="C100" s="128" t="s">
        <v>98</v>
      </c>
      <c r="D100" s="174"/>
    </row>
    <row r="101" spans="1:12" s="103" customFormat="1" ht="34.5" x14ac:dyDescent="0.3">
      <c r="B101" s="133" t="s">
        <v>8</v>
      </c>
      <c r="C101" s="11" t="s">
        <v>99</v>
      </c>
      <c r="D101" s="174"/>
    </row>
    <row r="102" spans="1:12" s="103" customFormat="1" x14ac:dyDescent="0.3">
      <c r="B102" s="133" t="s">
        <v>19</v>
      </c>
      <c r="C102" s="128" t="s">
        <v>100</v>
      </c>
      <c r="D102" s="174"/>
    </row>
    <row r="103" spans="1:12" s="103" customFormat="1" ht="34.5" x14ac:dyDescent="0.3">
      <c r="B103" s="133" t="s">
        <v>101</v>
      </c>
      <c r="C103" s="128" t="s">
        <v>102</v>
      </c>
      <c r="D103" s="174"/>
    </row>
    <row r="104" spans="1:12" s="103" customFormat="1" ht="13.5" customHeight="1" x14ac:dyDescent="0.3">
      <c r="B104" s="277" t="s">
        <v>92</v>
      </c>
      <c r="C104" s="278"/>
      <c r="D104" s="128"/>
    </row>
    <row r="105" spans="1:12" s="103" customFormat="1" ht="24" customHeight="1" x14ac:dyDescent="0.3">
      <c r="B105" s="175" t="s">
        <v>39</v>
      </c>
      <c r="C105" s="176"/>
      <c r="D105" s="28">
        <f>'2'!G54</f>
        <v>2300</v>
      </c>
    </row>
    <row r="107" spans="1:12" ht="16.5" customHeight="1" x14ac:dyDescent="0.2">
      <c r="B107" s="165"/>
      <c r="C107" s="165"/>
      <c r="D107" s="166" t="s">
        <v>103</v>
      </c>
    </row>
    <row r="108" spans="1:12" s="2" customFormat="1" ht="22.5" customHeight="1" x14ac:dyDescent="0.3">
      <c r="A108" s="296" t="s">
        <v>164</v>
      </c>
      <c r="B108" s="296"/>
      <c r="C108" s="296"/>
    </row>
    <row r="109" spans="1:12" ht="21" customHeight="1" x14ac:dyDescent="0.3">
      <c r="A109" s="103"/>
      <c r="B109" s="295" t="s">
        <v>90</v>
      </c>
      <c r="C109" s="295"/>
    </row>
    <row r="110" spans="1:12" x14ac:dyDescent="0.3">
      <c r="A110" s="103"/>
    </row>
    <row r="111" spans="1:12" s="103" customFormat="1" ht="17.25" customHeight="1" x14ac:dyDescent="0.3"/>
    <row r="112" spans="1:12" s="106" customFormat="1" ht="20.25" customHeight="1" x14ac:dyDescent="0.3">
      <c r="B112" s="109" t="s">
        <v>37</v>
      </c>
      <c r="C112" s="109" t="s">
        <v>2</v>
      </c>
    </row>
    <row r="113" spans="1:12" s="103" customFormat="1" ht="20.25" customHeight="1" x14ac:dyDescent="0.3">
      <c r="A113" s="100"/>
      <c r="B113" s="168">
        <v>1049</v>
      </c>
      <c r="C113" s="169" t="s">
        <v>43</v>
      </c>
    </row>
    <row r="114" spans="1:12" x14ac:dyDescent="0.2">
      <c r="B114" s="179"/>
      <c r="C114" s="179"/>
    </row>
    <row r="115" spans="1:12" s="170" customFormat="1" x14ac:dyDescent="0.2">
      <c r="B115" s="170" t="s">
        <v>3</v>
      </c>
      <c r="C115" s="180"/>
    </row>
    <row r="116" spans="1:12" s="103" customFormat="1" ht="78" customHeight="1" x14ac:dyDescent="0.3">
      <c r="B116" s="127" t="s">
        <v>4</v>
      </c>
      <c r="C116" s="128" t="s">
        <v>93</v>
      </c>
      <c r="D116" s="129" t="s">
        <v>42</v>
      </c>
    </row>
    <row r="117" spans="1:12" s="103" customFormat="1" ht="32.25" customHeight="1" x14ac:dyDescent="0.3">
      <c r="B117" s="127" t="s">
        <v>5</v>
      </c>
      <c r="C117" s="128" t="s">
        <v>94</v>
      </c>
      <c r="D117" s="131" t="s">
        <v>6</v>
      </c>
    </row>
    <row r="118" spans="1:12" s="103" customFormat="1" ht="34.5" x14ac:dyDescent="0.3">
      <c r="B118" s="127" t="s">
        <v>7</v>
      </c>
      <c r="C118" s="128" t="s">
        <v>95</v>
      </c>
      <c r="D118" s="132"/>
    </row>
    <row r="119" spans="1:12" s="103" customFormat="1" ht="34.5" x14ac:dyDescent="0.3">
      <c r="B119" s="133" t="s">
        <v>8</v>
      </c>
      <c r="C119" s="128" t="s">
        <v>96</v>
      </c>
      <c r="D119" s="132"/>
    </row>
    <row r="120" spans="1:12" s="103" customFormat="1" x14ac:dyDescent="0.3">
      <c r="B120" s="133" t="s">
        <v>19</v>
      </c>
      <c r="C120" s="128" t="s">
        <v>38</v>
      </c>
      <c r="D120" s="132"/>
    </row>
    <row r="121" spans="1:12" s="103" customFormat="1" ht="34.5" x14ac:dyDescent="0.3">
      <c r="B121" s="133" t="s">
        <v>40</v>
      </c>
      <c r="C121" s="128" t="s">
        <v>97</v>
      </c>
      <c r="D121" s="132"/>
    </row>
    <row r="122" spans="1:12" s="103" customFormat="1" x14ac:dyDescent="0.3">
      <c r="B122" s="277" t="s">
        <v>92</v>
      </c>
      <c r="C122" s="278"/>
      <c r="D122" s="132"/>
    </row>
    <row r="123" spans="1:12" s="103" customFormat="1" x14ac:dyDescent="0.3">
      <c r="B123" s="134" t="s">
        <v>39</v>
      </c>
      <c r="C123" s="134"/>
      <c r="D123" s="181">
        <f>'2'!G78</f>
        <v>-19900</v>
      </c>
    </row>
    <row r="124" spans="1:12" s="103" customFormat="1" x14ac:dyDescent="0.3">
      <c r="B124" s="107"/>
      <c r="C124" s="107"/>
      <c r="D124" s="108"/>
    </row>
    <row r="125" spans="1:12" s="77" customFormat="1" x14ac:dyDescent="0.3">
      <c r="B125" s="137" t="s">
        <v>37</v>
      </c>
      <c r="C125" s="138" t="s">
        <v>2</v>
      </c>
      <c r="D125" s="139"/>
      <c r="E125" s="139"/>
      <c r="F125" s="139"/>
      <c r="H125" s="140"/>
      <c r="I125" s="139"/>
      <c r="J125" s="139"/>
      <c r="K125" s="139"/>
      <c r="L125" s="139"/>
    </row>
    <row r="126" spans="1:12" s="2" customFormat="1" x14ac:dyDescent="0.3">
      <c r="B126" s="17" t="s">
        <v>110</v>
      </c>
      <c r="C126" s="17" t="s">
        <v>91</v>
      </c>
      <c r="D126" s="136"/>
      <c r="E126" s="136"/>
      <c r="F126" s="136"/>
      <c r="H126" s="136"/>
      <c r="I126" s="136"/>
      <c r="J126" s="136"/>
      <c r="K126" s="136"/>
      <c r="L126" s="136"/>
    </row>
    <row r="127" spans="1:12" s="2" customFormat="1" x14ac:dyDescent="0.3">
      <c r="B127" s="136"/>
      <c r="C127" s="136"/>
      <c r="D127" s="136"/>
      <c r="E127" s="136"/>
      <c r="F127" s="136"/>
      <c r="H127" s="136"/>
      <c r="I127" s="136"/>
      <c r="J127" s="136"/>
      <c r="K127" s="136"/>
      <c r="L127" s="136"/>
    </row>
    <row r="128" spans="1:12" s="77" customFormat="1" x14ac:dyDescent="0.3">
      <c r="B128" s="140" t="s">
        <v>3</v>
      </c>
      <c r="C128" s="140"/>
      <c r="D128" s="140"/>
      <c r="E128" s="140"/>
      <c r="F128" s="140"/>
      <c r="H128" s="140"/>
      <c r="I128" s="140"/>
      <c r="J128" s="140"/>
      <c r="K128" s="140"/>
      <c r="L128" s="140"/>
    </row>
    <row r="129" spans="2:7" s="103" customFormat="1" ht="73.5" customHeight="1" x14ac:dyDescent="0.3">
      <c r="B129" s="127" t="s">
        <v>4</v>
      </c>
      <c r="C129" s="128">
        <v>1212</v>
      </c>
      <c r="D129" s="129" t="s">
        <v>89</v>
      </c>
    </row>
    <row r="130" spans="2:7" s="103" customFormat="1" ht="24" customHeight="1" x14ac:dyDescent="0.3">
      <c r="B130" s="127" t="s">
        <v>5</v>
      </c>
      <c r="C130" s="128">
        <v>12003</v>
      </c>
      <c r="D130" s="131" t="s">
        <v>6</v>
      </c>
    </row>
    <row r="131" spans="2:7" s="103" customFormat="1" ht="18" customHeight="1" x14ac:dyDescent="0.3">
      <c r="B131" s="127" t="s">
        <v>7</v>
      </c>
      <c r="C131" s="128" t="s">
        <v>98</v>
      </c>
      <c r="D131" s="174"/>
    </row>
    <row r="132" spans="2:7" s="103" customFormat="1" ht="34.5" x14ac:dyDescent="0.3">
      <c r="B132" s="182" t="s">
        <v>8</v>
      </c>
      <c r="C132" s="11" t="s">
        <v>99</v>
      </c>
      <c r="D132" s="174"/>
    </row>
    <row r="133" spans="2:7" s="103" customFormat="1" ht="27" customHeight="1" x14ac:dyDescent="0.3">
      <c r="B133" s="182" t="s">
        <v>19</v>
      </c>
      <c r="C133" s="128" t="s">
        <v>100</v>
      </c>
      <c r="D133" s="174"/>
    </row>
    <row r="134" spans="2:7" s="103" customFormat="1" ht="43.5" customHeight="1" x14ac:dyDescent="0.3">
      <c r="B134" s="182" t="s">
        <v>101</v>
      </c>
      <c r="C134" s="128" t="s">
        <v>102</v>
      </c>
      <c r="D134" s="174"/>
    </row>
    <row r="135" spans="2:7" s="103" customFormat="1" ht="24.75" customHeight="1" x14ac:dyDescent="0.3">
      <c r="B135" s="277" t="s">
        <v>92</v>
      </c>
      <c r="C135" s="278"/>
      <c r="D135" s="128"/>
    </row>
    <row r="136" spans="2:7" s="103" customFormat="1" ht="24" customHeight="1" x14ac:dyDescent="0.3">
      <c r="B136" s="175" t="s">
        <v>39</v>
      </c>
      <c r="C136" s="176"/>
      <c r="D136" s="28">
        <f>'2'!G61</f>
        <v>13900</v>
      </c>
    </row>
    <row r="137" spans="2:7" s="103" customFormat="1" x14ac:dyDescent="0.3">
      <c r="C137" s="172"/>
    </row>
    <row r="138" spans="2:7" s="103" customFormat="1" x14ac:dyDescent="0.3">
      <c r="B138" s="148"/>
      <c r="C138" s="148"/>
      <c r="D138" s="288" t="s">
        <v>190</v>
      </c>
      <c r="E138" s="288"/>
      <c r="F138" s="149"/>
      <c r="G138" s="148"/>
    </row>
    <row r="139" spans="2:7" x14ac:dyDescent="0.2">
      <c r="B139" s="297" t="s">
        <v>188</v>
      </c>
      <c r="C139" s="297"/>
      <c r="D139" s="297"/>
      <c r="E139" s="297"/>
      <c r="F139" s="297"/>
      <c r="G139" s="297"/>
    </row>
    <row r="140" spans="2:7" x14ac:dyDescent="0.2">
      <c r="B140" s="291" t="s">
        <v>90</v>
      </c>
      <c r="C140" s="291"/>
      <c r="D140" s="291"/>
      <c r="E140" s="291"/>
      <c r="F140" s="291"/>
      <c r="G140" s="291"/>
    </row>
    <row r="141" spans="2:7" x14ac:dyDescent="0.2">
      <c r="B141" s="150"/>
      <c r="C141" s="150"/>
      <c r="D141" s="150"/>
      <c r="E141" s="150"/>
      <c r="F141" s="150"/>
      <c r="G141" s="150"/>
    </row>
    <row r="142" spans="2:7" x14ac:dyDescent="0.2">
      <c r="B142" s="151" t="s">
        <v>37</v>
      </c>
      <c r="C142" s="152" t="s">
        <v>2</v>
      </c>
      <c r="D142" s="153"/>
      <c r="E142" s="153"/>
      <c r="F142" s="153"/>
      <c r="G142" s="153"/>
    </row>
    <row r="143" spans="2:7" x14ac:dyDescent="0.2">
      <c r="B143" s="154" t="s">
        <v>184</v>
      </c>
      <c r="C143" s="155" t="s">
        <v>185</v>
      </c>
      <c r="D143" s="156"/>
      <c r="E143" s="156"/>
      <c r="F143" s="156"/>
      <c r="G143" s="156"/>
    </row>
    <row r="144" spans="2:7" x14ac:dyDescent="0.2">
      <c r="B144" s="150"/>
      <c r="C144" s="150"/>
      <c r="D144" s="150"/>
      <c r="E144" s="150"/>
      <c r="F144" s="150"/>
      <c r="G144" s="150"/>
    </row>
    <row r="145" spans="2:7" s="170" customFormat="1" x14ac:dyDescent="0.2">
      <c r="B145" s="158" t="s">
        <v>3</v>
      </c>
      <c r="C145" s="158"/>
      <c r="D145" s="158"/>
      <c r="E145" s="158"/>
      <c r="F145" s="158"/>
      <c r="G145" s="158"/>
    </row>
    <row r="146" spans="2:7" ht="69" x14ac:dyDescent="0.2">
      <c r="B146" s="162" t="s">
        <v>4</v>
      </c>
      <c r="C146" s="154" t="s">
        <v>184</v>
      </c>
      <c r="D146" s="161" t="str">
        <f>D129</f>
        <v>Ցուցանիշների փոփոխությունը               (ավելացումները նշված են դրական նշանով)</v>
      </c>
      <c r="E146" s="150"/>
      <c r="F146" s="150"/>
      <c r="G146" s="150"/>
    </row>
    <row r="147" spans="2:7" x14ac:dyDescent="0.2">
      <c r="B147" s="162" t="s">
        <v>5</v>
      </c>
      <c r="C147" s="154" t="s">
        <v>186</v>
      </c>
      <c r="D147" s="161" t="str">
        <f>D130</f>
        <v xml:space="preserve"> Տարի </v>
      </c>
      <c r="E147" s="150"/>
      <c r="F147" s="150"/>
      <c r="G147" s="150"/>
    </row>
    <row r="148" spans="2:7" x14ac:dyDescent="0.2">
      <c r="B148" s="162" t="s">
        <v>7</v>
      </c>
      <c r="C148" s="154" t="s">
        <v>185</v>
      </c>
      <c r="D148" s="163"/>
      <c r="E148" s="150"/>
      <c r="F148" s="150"/>
      <c r="G148" s="150"/>
    </row>
    <row r="149" spans="2:7" ht="51.75" x14ac:dyDescent="0.2">
      <c r="B149" s="162" t="s">
        <v>8</v>
      </c>
      <c r="C149" s="154" t="s">
        <v>187</v>
      </c>
      <c r="D149" s="163"/>
      <c r="E149" s="150"/>
      <c r="F149" s="150"/>
      <c r="G149" s="150"/>
    </row>
    <row r="150" spans="2:7" x14ac:dyDescent="0.2">
      <c r="B150" s="162" t="s">
        <v>19</v>
      </c>
      <c r="C150" s="154" t="s">
        <v>38</v>
      </c>
      <c r="D150" s="163"/>
      <c r="E150" s="150"/>
      <c r="F150" s="150"/>
      <c r="G150" s="150"/>
    </row>
    <row r="151" spans="2:7" ht="34.5" x14ac:dyDescent="0.2">
      <c r="B151" s="162" t="s">
        <v>40</v>
      </c>
      <c r="C151" s="154" t="s">
        <v>188</v>
      </c>
      <c r="D151" s="163"/>
      <c r="E151" s="150"/>
      <c r="F151" s="150"/>
      <c r="G151" s="150"/>
    </row>
    <row r="152" spans="2:7" x14ac:dyDescent="0.2">
      <c r="B152" s="292" t="s">
        <v>109</v>
      </c>
      <c r="C152" s="292"/>
      <c r="D152" s="163"/>
      <c r="E152" s="150"/>
      <c r="F152" s="150"/>
      <c r="G152" s="150"/>
    </row>
    <row r="153" spans="2:7" x14ac:dyDescent="0.2">
      <c r="B153" s="281" t="s">
        <v>39</v>
      </c>
      <c r="C153" s="281"/>
      <c r="D153" s="164">
        <f>'1'!D52</f>
        <v>168300</v>
      </c>
      <c r="E153" s="150"/>
      <c r="F153" s="183"/>
      <c r="G153" s="150"/>
    </row>
  </sheetData>
  <mergeCells count="24">
    <mergeCell ref="B152:C152"/>
    <mergeCell ref="B153:C153"/>
    <mergeCell ref="D138:E138"/>
    <mergeCell ref="A7:C7"/>
    <mergeCell ref="B8:C8"/>
    <mergeCell ref="B25:C25"/>
    <mergeCell ref="B139:G139"/>
    <mergeCell ref="B140:G140"/>
    <mergeCell ref="B135:C135"/>
    <mergeCell ref="A57:C57"/>
    <mergeCell ref="B70:C70"/>
    <mergeCell ref="B5:D5"/>
    <mergeCell ref="B53:C53"/>
    <mergeCell ref="B122:C122"/>
    <mergeCell ref="B109:C109"/>
    <mergeCell ref="A108:C108"/>
    <mergeCell ref="B20:C20"/>
    <mergeCell ref="A40:C40"/>
    <mergeCell ref="A24:C24"/>
    <mergeCell ref="B37:C37"/>
    <mergeCell ref="A74:C74"/>
    <mergeCell ref="B87:C87"/>
    <mergeCell ref="A91:C91"/>
    <mergeCell ref="B104:C104"/>
  </mergeCells>
  <phoneticPr fontId="83" type="noConversion"/>
  <printOptions horizontalCentered="1"/>
  <pageMargins left="0" right="0" top="0" bottom="0" header="0" footer="0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3"/>
  <sheetViews>
    <sheetView tabSelected="1" workbookViewId="0">
      <selection activeCell="L11" sqref="L11"/>
    </sheetView>
  </sheetViews>
  <sheetFormatPr defaultRowHeight="17.25" x14ac:dyDescent="0.3"/>
  <cols>
    <col min="1" max="1" width="17.28515625" style="2" customWidth="1"/>
    <col min="2" max="2" width="37.85546875" style="2" customWidth="1"/>
    <col min="3" max="3" width="13.5703125" style="2" customWidth="1"/>
    <col min="4" max="4" width="19.5703125" style="2" customWidth="1"/>
    <col min="5" max="5" width="15.28515625" style="2" customWidth="1"/>
    <col min="6" max="6" width="12.28515625" style="2" customWidth="1"/>
    <col min="7" max="7" width="30.42578125" style="2" customWidth="1"/>
    <col min="8" max="8" width="22.28515625" style="2" customWidth="1"/>
    <col min="9" max="16384" width="9.140625" style="2"/>
  </cols>
  <sheetData>
    <row r="1" spans="1:135" x14ac:dyDescent="0.3">
      <c r="D1" s="6"/>
      <c r="E1" s="5"/>
      <c r="G1" s="27" t="s">
        <v>157</v>
      </c>
    </row>
    <row r="2" spans="1:135" x14ac:dyDescent="0.3">
      <c r="G2" s="27" t="s">
        <v>66</v>
      </c>
    </row>
    <row r="3" spans="1:135" x14ac:dyDescent="0.3">
      <c r="B3" s="3"/>
      <c r="C3" s="3"/>
      <c r="D3" s="6"/>
      <c r="E3" s="5"/>
      <c r="G3" s="27" t="s">
        <v>9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</row>
    <row r="4" spans="1:135" ht="12" customHeight="1" x14ac:dyDescent="0.3"/>
    <row r="5" spans="1:135" ht="39" customHeight="1" x14ac:dyDescent="0.3">
      <c r="A5" s="307" t="s">
        <v>165</v>
      </c>
      <c r="B5" s="307"/>
      <c r="C5" s="307"/>
      <c r="D5" s="307"/>
      <c r="E5" s="307"/>
      <c r="F5" s="307"/>
      <c r="G5" s="307"/>
    </row>
    <row r="6" spans="1:135" ht="12.75" customHeight="1" x14ac:dyDescent="0.3"/>
    <row r="7" spans="1:135" ht="109.5" customHeight="1" x14ac:dyDescent="0.3">
      <c r="A7" s="308" t="s">
        <v>52</v>
      </c>
      <c r="B7" s="308" t="s">
        <v>53</v>
      </c>
      <c r="C7" s="308" t="s">
        <v>54</v>
      </c>
      <c r="D7" s="308" t="s">
        <v>55</v>
      </c>
      <c r="E7" s="309" t="s">
        <v>56</v>
      </c>
      <c r="F7" s="309" t="s">
        <v>57</v>
      </c>
      <c r="G7" s="18" t="s">
        <v>197</v>
      </c>
    </row>
    <row r="8" spans="1:135" ht="27" customHeight="1" x14ac:dyDescent="0.3">
      <c r="A8" s="308"/>
      <c r="B8" s="308"/>
      <c r="C8" s="308"/>
      <c r="D8" s="308"/>
      <c r="E8" s="310"/>
      <c r="F8" s="310"/>
      <c r="G8" s="18" t="s">
        <v>80</v>
      </c>
    </row>
    <row r="9" spans="1:135" s="78" customFormat="1" ht="27" customHeight="1" x14ac:dyDescent="0.2">
      <c r="A9" s="304" t="s">
        <v>58</v>
      </c>
      <c r="B9" s="305"/>
      <c r="C9" s="305"/>
      <c r="D9" s="305"/>
      <c r="E9" s="305"/>
      <c r="F9" s="306"/>
      <c r="G9" s="75">
        <f>G10</f>
        <v>-19900</v>
      </c>
    </row>
    <row r="10" spans="1:135" s="78" customFormat="1" ht="23.25" customHeight="1" x14ac:dyDescent="0.2">
      <c r="A10" s="32" t="s">
        <v>69</v>
      </c>
      <c r="B10" s="76" t="s">
        <v>70</v>
      </c>
      <c r="C10" s="32" t="s">
        <v>71</v>
      </c>
      <c r="D10" s="298" t="s">
        <v>72</v>
      </c>
      <c r="E10" s="299"/>
      <c r="F10" s="300"/>
      <c r="G10" s="75">
        <f>+G11</f>
        <v>-19900</v>
      </c>
    </row>
    <row r="11" spans="1:135" s="22" customFormat="1" ht="39.75" customHeight="1" x14ac:dyDescent="0.2">
      <c r="A11" s="20" t="s">
        <v>73</v>
      </c>
      <c r="B11" s="301" t="s">
        <v>46</v>
      </c>
      <c r="C11" s="302"/>
      <c r="D11" s="302"/>
      <c r="E11" s="303"/>
      <c r="F11" s="23"/>
      <c r="G11" s="19">
        <f>+G12</f>
        <v>-19900</v>
      </c>
    </row>
    <row r="12" spans="1:135" s="22" customFormat="1" ht="19.5" customHeight="1" x14ac:dyDescent="0.2">
      <c r="A12" s="96" t="s">
        <v>75</v>
      </c>
      <c r="B12" s="33"/>
      <c r="C12" s="24"/>
      <c r="D12" s="24"/>
      <c r="E12" s="20" t="s">
        <v>74</v>
      </c>
      <c r="F12" s="20" t="s">
        <v>74</v>
      </c>
      <c r="G12" s="19">
        <f>+G13</f>
        <v>-19900</v>
      </c>
    </row>
    <row r="13" spans="1:135" s="22" customFormat="1" ht="33.75" customHeight="1" x14ac:dyDescent="0.2">
      <c r="A13" s="20" t="s">
        <v>76</v>
      </c>
      <c r="B13" s="18" t="s">
        <v>77</v>
      </c>
      <c r="C13" s="25" t="s">
        <v>78</v>
      </c>
      <c r="D13" s="25" t="s">
        <v>79</v>
      </c>
      <c r="E13" s="16">
        <v>0</v>
      </c>
      <c r="F13" s="16">
        <v>0</v>
      </c>
      <c r="G13" s="19">
        <f>'1'!D19</f>
        <v>-19900</v>
      </c>
    </row>
  </sheetData>
  <mergeCells count="10">
    <mergeCell ref="D10:F10"/>
    <mergeCell ref="B11:E11"/>
    <mergeCell ref="A9:F9"/>
    <mergeCell ref="A5:G5"/>
    <mergeCell ref="A7:A8"/>
    <mergeCell ref="B7:B8"/>
    <mergeCell ref="C7:C8"/>
    <mergeCell ref="D7:D8"/>
    <mergeCell ref="E7:E8"/>
    <mergeCell ref="F7:F8"/>
  </mergeCells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https:/mul2-mta.gov.am/tasks/1451178/oneclick/255f3aee004bc992346dccde40f3bf620bfbc59fb4570decef227069378d9022.xlsx?token=2474dadaf2f6323b13be8c413ffced32</cp:keywords>
  <cp:lastModifiedBy>Arpine Martirosyan</cp:lastModifiedBy>
  <cp:lastPrinted>2023-12-18T11:49:41Z</cp:lastPrinted>
  <dcterms:created xsi:type="dcterms:W3CDTF">1996-10-14T23:33:28Z</dcterms:created>
  <dcterms:modified xsi:type="dcterms:W3CDTF">2023-12-20T08:49:51Z</dcterms:modified>
</cp:coreProperties>
</file>