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 disk\zip\Finotdel 2023\Voroshumner\Arcax 3\attachments_1412668\"/>
    </mc:Choice>
  </mc:AlternateContent>
  <bookViews>
    <workbookView xWindow="0" yWindow="0" windowWidth="28800" windowHeight="12435" activeTab="2"/>
  </bookViews>
  <sheets>
    <sheet name="havelvac 1" sheetId="1" r:id="rId1"/>
    <sheet name="havelvac 2" sheetId="2" r:id="rId2"/>
    <sheet name="havelvac 3" sheetId="12" r:id="rId3"/>
    <sheet name="havelvac 4" sheetId="11" r:id="rId4"/>
    <sheet name="havelvac 5" sheetId="6" r:id="rId5"/>
    <sheet name="havelvac 6" sheetId="9" r:id="rId6"/>
  </sheets>
  <definedNames>
    <definedName name="_xlnm._FilterDatabase" localSheetId="4" hidden="1">'havelvac 5'!$A$1:$A$8</definedName>
    <definedName name="a">#REF!</definedName>
    <definedName name="AgencyCode">#REF!</definedName>
    <definedName name="AgencyName">#REF!</definedName>
    <definedName name="davit">#REF!</definedName>
    <definedName name="Functional1">#REF!</definedName>
    <definedName name="ggg">#REF!</definedName>
    <definedName name="HAVELVAC10">#REF!</definedName>
    <definedName name="PANature">#REF!</definedName>
    <definedName name="PAType">#REF!</definedName>
    <definedName name="Performance2">#REF!</definedName>
    <definedName name="PerformanceType">#REF!</definedName>
    <definedName name="Հավելված">#REF!</definedName>
    <definedName name="Մաս">#REF!</definedName>
    <definedName name="շախմատիստ">#REF!</definedName>
  </definedNames>
  <calcPr calcId="152511"/>
</workbook>
</file>

<file path=xl/calcChain.xml><?xml version="1.0" encoding="utf-8"?>
<calcChain xmlns="http://schemas.openxmlformats.org/spreadsheetml/2006/main">
  <c r="C59" i="9" l="1"/>
  <c r="C55" i="6"/>
  <c r="G29" i="2"/>
  <c r="G62" i="2"/>
  <c r="G61" i="2" s="1"/>
  <c r="G60" i="2" s="1"/>
  <c r="G59" i="2" s="1"/>
  <c r="G58" i="2" s="1"/>
  <c r="G56" i="2" s="1"/>
  <c r="G54" i="2" s="1"/>
  <c r="D16" i="1"/>
  <c r="D10" i="1" s="1"/>
  <c r="D9" i="1" s="1"/>
  <c r="D62" i="1"/>
  <c r="D56" i="1"/>
  <c r="D42" i="1"/>
  <c r="D35" i="1" s="1"/>
  <c r="G52" i="2" l="1"/>
  <c r="G50" i="2" s="1"/>
  <c r="G48" i="2" s="1"/>
  <c r="G46" i="2" s="1"/>
  <c r="D50" i="1"/>
  <c r="G88" i="2"/>
  <c r="D22" i="1"/>
  <c r="D48" i="1"/>
  <c r="D8" i="1" s="1"/>
  <c r="H18" i="12"/>
  <c r="H13" i="11" l="1"/>
  <c r="H12" i="11" s="1"/>
  <c r="H11" i="11" s="1"/>
  <c r="H10" i="11" s="1"/>
  <c r="H17" i="12"/>
  <c r="H15" i="12" s="1"/>
  <c r="H14" i="12" s="1"/>
  <c r="H13" i="12" s="1"/>
  <c r="H12" i="12" s="1"/>
  <c r="C22" i="9" l="1"/>
  <c r="C24" i="9" l="1"/>
  <c r="C23" i="9"/>
  <c r="C43" i="9" l="1"/>
  <c r="G45" i="2" l="1"/>
  <c r="G44" i="2" s="1"/>
  <c r="G43" i="2" s="1"/>
  <c r="G42" i="2" s="1"/>
  <c r="G87" i="2" l="1"/>
  <c r="G86" i="2" s="1"/>
  <c r="G85" i="2" s="1"/>
  <c r="G83" i="2" s="1"/>
  <c r="G81" i="2" s="1"/>
  <c r="C81" i="6" s="1"/>
  <c r="C85" i="9" s="1"/>
  <c r="G41" i="2"/>
  <c r="G39" i="2" s="1"/>
  <c r="G37" i="2" s="1"/>
  <c r="C40" i="6" s="1"/>
  <c r="C44" i="9"/>
  <c r="G80" i="2" l="1"/>
  <c r="G79" i="2" s="1"/>
  <c r="G78" i="2" s="1"/>
  <c r="G77" i="2" s="1"/>
  <c r="G75" i="2" s="1"/>
  <c r="G73" i="2" s="1"/>
  <c r="G35" i="2"/>
  <c r="G33" i="2" s="1"/>
  <c r="G31" i="2" s="1"/>
  <c r="G28" i="2"/>
  <c r="C72" i="6" l="1"/>
  <c r="C76" i="9" s="1"/>
  <c r="G71" i="2"/>
  <c r="G69" i="2" s="1"/>
  <c r="G67" i="2" s="1"/>
  <c r="G65" i="2" s="1"/>
  <c r="G63" i="2" s="1"/>
  <c r="G27" i="2"/>
  <c r="G26" i="2" s="1"/>
  <c r="G25" i="2" s="1"/>
  <c r="G24" i="2" s="1"/>
  <c r="G22" i="2" l="1"/>
  <c r="G20" i="2" s="1"/>
  <c r="C24" i="6" s="1"/>
  <c r="G18" i="2" l="1"/>
  <c r="G16" i="2" s="1"/>
  <c r="G14" i="2" s="1"/>
  <c r="G12" i="2" s="1"/>
  <c r="G10" i="2" s="1"/>
  <c r="G8" i="2" s="1"/>
  <c r="C25" i="9"/>
</calcChain>
</file>

<file path=xl/sharedStrings.xml><?xml version="1.0" encoding="utf-8"?>
<sst xmlns="http://schemas.openxmlformats.org/spreadsheetml/2006/main" count="430" uniqueCount="174">
  <si>
    <t xml:space="preserve"> Ծրագրային դասիչը</t>
  </si>
  <si>
    <t xml:space="preserve"> ԸՆԴԱՄԵՆԸ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</si>
  <si>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</si>
  <si>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</si>
  <si>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</si>
  <si>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</si>
  <si>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</si>
  <si>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</si>
  <si>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</si>
  <si>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>Հավելված N 1</t>
  </si>
  <si>
    <t>Ծրագրային դասիչը</t>
  </si>
  <si>
    <t>Բյուջետային հատկացումների գլխավոր կարգադրիչների,  ծրագրերի և միջոցառումների անվանումները</t>
  </si>
  <si>
    <t>ծրագիր</t>
  </si>
  <si>
    <t>միջոցառում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</si>
  <si>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</si>
  <si>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</si>
  <si>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Տարի</t>
  </si>
  <si>
    <t xml:space="preserve"> Դաս</t>
  </si>
  <si>
    <t xml:space="preserve"> ԸՆԴԱՄԵՆԸ ԾԱԽՍԵՐ</t>
  </si>
  <si>
    <t xml:space="preserve"> այդ թվում`</t>
  </si>
  <si>
    <t>______________ ի    ___Ն որոշման</t>
  </si>
  <si>
    <t>Բաժին</t>
  </si>
  <si>
    <t>Խումբ</t>
  </si>
  <si>
    <t>Ծրագիր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</si>
  <si>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</si>
  <si>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</si>
  <si>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ԸՆԹԱՑԻԿ ԾԱԽՍԵՐ</t>
  </si>
  <si>
    <t>Հավելված N 2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</si>
  <si>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</si>
  <si>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</si>
  <si>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</si>
  <si>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</si>
  <si>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</si>
  <si>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</si>
  <si>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</si>
  <si>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 ՀՀ  կրթության, գիտության, մշակույթի և սպորտի նախարարություն </t>
  </si>
  <si>
    <t>Միջոցառում</t>
  </si>
  <si>
    <t>09</t>
  </si>
  <si>
    <t xml:space="preserve"> Ծառայությունների մատուցում</t>
  </si>
  <si>
    <t>այդ թվում`</t>
  </si>
  <si>
    <t>01</t>
  </si>
  <si>
    <t>ՄԱՍ 2. ՊԵՏԱԿԱՆ ՄԱՐՄՆԻ ԳԾՈՎ ԱՐԴՅՈՒՆՔԱՅԻՆ (ԿԱՏԱՐՈՂԱԿԱՆ) ՑՈՒՑԱՆԻՇՆԵՐԸ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</si>
  <si>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</si>
  <si>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</si>
  <si>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</si>
  <si>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</si>
  <si>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</si>
  <si>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</si>
  <si>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Նկարագրությունը՝</t>
  </si>
  <si>
    <t>Արդյունքի չափորոշիչներ</t>
  </si>
  <si>
    <t xml:space="preserve">ՀՀ Կրթության, գիտության, մշակույթի և սպորտի նախարարություն </t>
  </si>
  <si>
    <t xml:space="preserve"> ԿՐԹՈՒԹՅՈՒՆ</t>
  </si>
  <si>
    <t xml:space="preserve">ՀՀ կառավարության  2023 թվականի </t>
  </si>
  <si>
    <t xml:space="preserve"> Տրանսֆերտների տրամադրում</t>
  </si>
  <si>
    <t>Ցուցանիշների փոփոխություն (ավելացումները նշված են դրական նշանով, իսկ  նվազեցումները՝ փակագծերում)</t>
  </si>
  <si>
    <t>Հավելված N 4</t>
  </si>
  <si>
    <t xml:space="preserve"> ՄԱՍ 1. ՊԵՏԱԿԱՆ ՄԱՐՄՆԻ ԳԾՈՎ ԱՐԴՅՈՒՆՔԱՅԻՆ (ԿԱՏԱՐՈՂԱԿԱՆ) ՑՈՒՑԱՆԻՇՆԵՐԸ </t>
  </si>
  <si>
    <t>ՀԱՅԱՍՏԱՆԻ ՀԱՆՐԱՊԵՏՈՒԹՅԱՆ ԿԱՌԱՎԱՐՈՒԹՅԱՆ 2022 ԹՎԱԿԱՆԻ ԴԵԿՏԵՄԲԵՐԻ 29-Ի N 2111-Ն ՈՐՈՇՄԱՆ N 3 ԵՎ N 4  ՀԱՎԵԼՎԱԾՆԵՐՈՒՄ  ԿԱՏԱՐՎՈՂ   ՓՈՓՈԽՈՒԹՅՈՒՆՆԵՐԸ ԵՎ ԼՐԱՑՈՒՄՆԵՐ</t>
  </si>
  <si>
    <t>Ցուցանիշների փոփոխությունը 
(նվազեցումները նշված են փակագծերում)</t>
  </si>
  <si>
    <t>Ցուցանիշների փոփոխությունը (ավելացումները նշված են դրական նշանով, իսկ նվազեցումները՝ փակագծերում)</t>
  </si>
  <si>
    <t xml:space="preserve"> ՀՀ  կրթության , գիտության, մշակույթի և սպորտի նախարարություն</t>
  </si>
  <si>
    <t>Հավելված N 3</t>
  </si>
  <si>
    <t xml:space="preserve">                                   
«ՀԱՅԱՍՏԱՆԻ ՀԱՆՐԱՊԵՏՈՒԹՅԱՆ 2023 ԹՎԱԿԱՆԻ ՊԵՏԱԿԱՆ ԲՅՈՒՋԵԻ ՄԱՍԻՆ» ՕՐԵՆՔԻ N 1 ՀԱՎԵԼՎԱԾԻ N 2 ԱՂՅՈՒՍԱԿՈՒՄ ԿԱՏԱՐՎՈՂ ՎԵՐԱԲԱՇԽՈՒՄԸ  ԵՎ ՀԱՅԱՍՏԱՆԻ ՀԱՆՐԱՊԵՏՈՒԹՅԱՆ ԿԱՌԱՎԱՐՈՒԹՅԱՆ 2022 ԹՎԱԿԱՆԻ ԴԵԿՏԵՄԲԵՐԻ 29-Ի  N  2111-Ն ՈՐՈՇՄԱՆ  N 5 ՀԱՎԵԼՎԱԾԻ N 1 ԱՂՅՈՒՍԱԿՈՒՄ ԿԱՏԱՐՎՈՂ  ՓՈՓՈԽՈՒԹՅՈՒՆՆԵՐԸ  ԵՎ  ԼՐԱՑՈՒՄՆԵՐԸ</t>
  </si>
  <si>
    <t xml:space="preserve"> 01</t>
  </si>
  <si>
    <t xml:space="preserve"> 1162</t>
  </si>
  <si>
    <t xml:space="preserve"> Գիտական և գիտատեխնիկական հետազոտությունների ծրագիր</t>
  </si>
  <si>
    <t xml:space="preserve"> Գիտական և գիտատեխնիկական գործունեության հիմնարար, կիրառական և թեմատիկ հետազոտությունների իրականացում, ենթակառուցվածքի և ազգային արժեք ներկայացնող գիտական  օբյեկտների պահպանում և զարգացում, գիտական ներուժի վերարտադրության ապահովում£</t>
  </si>
  <si>
    <t xml:space="preserve"> Գիտության և տեխնիկայի զարգացման գերակա ուղղությունների հետազոտությունների իրականացում, գիտական ներուժի զարգացում, ազգային արժեք ներկայացնող գիտական օբյեկտների պահպանում</t>
  </si>
  <si>
    <t xml:space="preserve"> Գիտական և գիտատեխնիկական պայմանագրային (թեմատիկ) հետազոտություններ</t>
  </si>
  <si>
    <t xml:space="preserve"> Գիտական և գիտատեխնիկական գործունեության պայմանագրային (թեմատիկ) հետազոտություններ</t>
  </si>
  <si>
    <t xml:space="preserve"> ԸՆԴՀԱՆՈՒՐ ԲՆՈՒՅԹԻ ՀԱՆՐԱՅԻՆ ԾԱՌԱՅՈՒԹՅՈՒՆՆԵՐ</t>
  </si>
  <si>
    <t xml:space="preserve"> Ընդհանուր բնույթի հանրային ծառայությունների գծով հետազոտական և նախագծային աշխատանքներ</t>
  </si>
  <si>
    <t>05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</si>
  <si>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</si>
  <si>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</si>
  <si>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Այլ ընթացիկ դրամաշնորհներ</t>
  </si>
  <si>
    <t xml:space="preserve"> 11005 </t>
  </si>
  <si>
    <t xml:space="preserve"> Գիտական և գիտատեխնիկական պայմանագրային (թեմատիկ) հետազոտություններ </t>
  </si>
  <si>
    <t xml:space="preserve"> Գիտական և գիտատեխնիկական գործունեության պայմանագրային (թեմատիկ) հետազոտություններ </t>
  </si>
  <si>
    <t xml:space="preserve"> Ծառայությունների մատուցում </t>
  </si>
  <si>
    <t xml:space="preserve"> Միջոցառումն իրականացնողի անվանումը՛ </t>
  </si>
  <si>
    <t xml:space="preserve"> ՀՀ կառավարության 2001 թ. նոյեմբերի 17-ի Գիտական և գիտատեխնիկական գործունեության պայմանագրային (թեմատիկ) ֆինանսավորման կարգը հաստատելու մասին N1122 որոշման համաձայն մրցույթային կարգով ընտրված գիտական թեմաների ղեկավարներ </t>
  </si>
  <si>
    <t xml:space="preserve"> Թեմաների թիվ, հատ, այդ թվում՛ </t>
  </si>
  <si>
    <t xml:space="preserve"> Թեմաներում ներգրավված կանանց  թվաքանակ, մարդ </t>
  </si>
  <si>
    <t xml:space="preserve"> Միջազգային գիտական ծրագրերի թիվ, հատ, այդ թվում՛ </t>
  </si>
  <si>
    <t xml:space="preserve">Գիտական և գիտատեխնիկական հետազոտությունների ծրագիր </t>
  </si>
  <si>
    <t>ՀՀ կառավարություն</t>
  </si>
  <si>
    <t xml:space="preserve"> ՀՀ կառավարության պահուստային ֆոնդ</t>
  </si>
  <si>
    <t xml:space="preserve"> Պետական բյուջեում չկանխատեսված,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</si>
  <si>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</si>
  <si>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</si>
  <si>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 xml:space="preserve"> Միջոցառման տեսակը`</t>
  </si>
  <si>
    <t xml:space="preserve"> Բարձրագույն և հետբուհական մասնագիտական կրթության ծրագիր</t>
  </si>
  <si>
    <t xml:space="preserve"> Ապահովել մատչելի, որակյալ և մրցունակ բարձրագույն և հետբուհական մասնագիտական կրթություն</t>
  </si>
  <si>
    <t xml:space="preserve"> Գիտելիքների տնտեսության և գիտության զարգացման արդի պահանջներին համապատասխան բարձրագույն և հետբուհական մասնագիտական որակավորում ունեցող մասնագետների պատրաստում</t>
  </si>
  <si>
    <t>11</t>
  </si>
  <si>
    <t xml:space="preserve"> ՀԻՄՆԱԿԱՆ ԲԱԺԻՆՆԵՐԻՆ ՉԴԱՍՎՈՂ ՊԱՀՈՒՍՏԱՅԻՆ ՖՈՆԴԵՐ</t>
  </si>
  <si>
    <t>ՀՀ կառավարության և համայնքների պահուստային ֆոնդ</t>
  </si>
  <si>
    <t>ՀՀ կառավարության պահուստային ֆոնդ</t>
  </si>
  <si>
    <t xml:space="preserve">այդ թվում՝ բյուջետային ծախսերի տնտեսագիտական դասակարգման հոդվածներ
</t>
  </si>
  <si>
    <t xml:space="preserve"> ԱՅԼ ԾԱԽՍԵՐ</t>
  </si>
  <si>
    <t xml:space="preserve"> Պահուստային միջոցներ</t>
  </si>
  <si>
    <t>04</t>
  </si>
  <si>
    <t xml:space="preserve"> Բարձրագույն կրթություն</t>
  </si>
  <si>
    <t>Բարձրագույն մասնագիտական կրթություն</t>
  </si>
  <si>
    <t xml:space="preserve"> այդ թվում` </t>
  </si>
  <si>
    <t xml:space="preserve"> ՀԱՅԱՍՏԱՆԻ ՀԱՆՐԱՊԵՏՈՒԹՅԱՆ ԿԱՌԱՎԱՐՈՒԹՅԱՆ 2022 ԹՎԱԿԱՆԻ ԴԵԿՏԵՄԲԵՐԻ 29-Ի N 2111-Ն ՈՐՈՇՄԱՆ N 9 ՀԱՎԵԼՎԱԾԻ  
NN 9.13 և 9․47 ԱՂՅՈՒՍԱԿՈՒՄ ԿԱՏԱՐՎՈՂ  ՓՈՓՈԽՈՒԹՅՈՒՆՆԵՐԸ ԵՎ ԼՐԱՑՈՒՄՆԵՐԸ</t>
  </si>
  <si>
    <t>Ցուցանիշների փոփոխություն (ավելացումները  նշված են դրական նշանով)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</si>
  <si>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</si>
  <si>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Միջոցառման տեսակը՝</t>
  </si>
  <si>
    <t>Ծառայությունների մատուցում</t>
  </si>
  <si>
    <t xml:space="preserve">Միջոցառումն իրականացնողի անվանումը </t>
  </si>
  <si>
    <t>Միջոցառման վրա կատարվող ծախսը (հազար դրամ)</t>
  </si>
  <si>
    <t>Ցուցանիշների փոփոխություն (նվազեցումները նշված են փակագծերում )</t>
  </si>
  <si>
    <t>Բարձրագույն և հետբուհական մասնագիտական կրթության ծրագիր</t>
  </si>
  <si>
    <t>Ցուցանիշների փոփոխություն (ավելացումները նշված են դրական նշանով )</t>
  </si>
  <si>
    <t>Տրանսֆերտների տրամադրում</t>
  </si>
  <si>
    <t>Շահառուների ընտրության չափորոշիչը</t>
  </si>
  <si>
    <t>Տարի</t>
  </si>
  <si>
    <t>ՄԱՍ 1. ՊԵՏԱԿԱՆ ՄԱՐՄՆԻ ԳԾՈՎ ԱՐԴՅՈՒՆՔԱՅԻՆ (ԿԱՏԱՐՈՂԱԿԱՆ) ՑՈՒՑԱՆԻՇՆԵՐԸ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</si>
  <si>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</si>
  <si>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</si>
  <si>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>ՀԱՅԱՍՏԱՆԻ ՀԱՆՐԱՊԵՏՈՒԹՅԱՆ ԿԱՌԱՎԱՐՈՒԹՅԱՆ 2022 ԹՎԱԿԱՆԻ ԴԵԿՏԵՄԲԵՐԻ 29-Ի N 2111-Ն ՈՐՈՇՄԱՆ N 9.1 ՀԱՎԵԼՎԱԾԻ  NN  9.1.13,  9.1.28 և  9.1.58  ԱՂՅՈՒՍԱԿՆԵՐՈՒՄ ԿԱՏԱՐՎՈՂ ՓՈՓՈԽՈՒԹՅՈՒՆՆԵՐԸ ԵՎ ԼՐԱՑՈՒՄՆԵՐԸ</t>
  </si>
  <si>
    <t>Ցուցանիշների փոփոխություն (նվազեցումները նշված են փակագծերում)</t>
  </si>
  <si>
    <t xml:space="preserve"> - Այլ նպաստներ բյուջեից</t>
  </si>
  <si>
    <t xml:space="preserve"> ՀՀ կրթության, գիտության, մշակույթի և սպորտի  նախարարության բարձրագույն կրթության և գիտության կոմիտե </t>
  </si>
  <si>
    <t xml:space="preserve"> ՀՀ կրթության, գիտության, մշակույթի և սպորտի  նախարարության բարձրագույն կրթության և գիտության կոմիտե</t>
  </si>
  <si>
    <t>Քանակական</t>
  </si>
  <si>
    <t>Հավելված N 5</t>
  </si>
  <si>
    <t>հազար դրամներով</t>
  </si>
  <si>
    <t>Բյուջետային հատկացումների գլխավոր կարգադրիչների, ծրագրերի, միջոցառումների անվանումները</t>
  </si>
  <si>
    <t>Միջոցառումներն կատարող պետական մարմինների անվանումները</t>
  </si>
  <si>
    <t>Գերատեսչական  պատկանելություն</t>
  </si>
  <si>
    <t>ԸՆԴԱՄԵՆԸ</t>
  </si>
  <si>
    <t>ՀՀ կրթության, գիտության, մշակույթի և սպորտի նախարարություն</t>
  </si>
  <si>
    <t>Գիտական և գիտատեխնիկական հետազոտությունների ծրագիր</t>
  </si>
  <si>
    <t>հազար դրամ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</si>
  <si>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</si>
  <si>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</si>
  <si>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Գիտական և գիտատեխնիկական գործունեության պայմանագրային (թեմատիկ) հետազոտություններ</t>
  </si>
  <si>
    <t>այդ թվում՝ ըստ ուղղությունների</t>
  </si>
  <si>
    <t>Պայմանագրային (թեմատիկ) հետազոտություններ</t>
  </si>
  <si>
    <t>մրցույթով ընտրված գիտահետազոտական խմբեր</t>
  </si>
  <si>
    <t xml:space="preserve">Պայմանագրային (թեմատիկ) հետազոտությունների գիտական թեմաների ֆինանսավորում </t>
  </si>
  <si>
    <t>Հավելված N 6</t>
  </si>
  <si>
    <t xml:space="preserve"> Ուսման վարձի փոխհատուցում  ստացող ուսանողների թիվ, մարդ </t>
  </si>
  <si>
    <t>ՀԱՅԱՍՏԱՆԻ ՀԱՆՐԱՊԵՏՈՒԹՅԱՆ ԿԱՌԱՎԱՐՈՒԹՅԱՆ 2022 ԹՎԱԿԱՆԻ ԴԵԿՏԵՄԲԵՐԻ 29-Ի N 2111-Ն ՈՐՈՇՄԱՆ N 5 ՀԱՎԵԼՎԱԾԻ N 7.1  ԱՂՅՈՒՍԱԿՈՒՄ  ԿԱՏԱՐՎՈՂ ՓՈՓՈԽՈՒԹՅՈՒՆԸ</t>
  </si>
  <si>
    <t xml:space="preserve">Ցուցանիշների փոփոխությունը (նվազեցումները նշված են փակագծերում) </t>
  </si>
  <si>
    <t xml:space="preserve"> Ծրագիր</t>
  </si>
  <si>
    <t xml:space="preserve"> Միջոցառում</t>
  </si>
  <si>
    <t>ԸՆԴԱՄԵՆԸ-   ՀՀ կրթության, գիտության, մշակույթի և սպորտի նախարարության բարձրագույն կրթության և գիտության կոմիտե</t>
  </si>
  <si>
    <t>ՀԱՅԱՍՏԱՆԻ ՀԱՆՐԱՊԵՏՈՒԹՅԱՆ ԿԱՌԱՎԱՐՈՒԹՅԱՆ 2022 ԹՎԱԿԱՆԻ ԴԵԿՏԵՄԲԵՐԻ 29-Ի N 2111-Ն ՈՐՈՇՄԱՆ N 5 ՀԱՎԵԼՎԱԾԻ N 7.2  ԱՂՅՈՒՍԱԿՈՒՄ  ԿԱՏԱՐՎՈՂ ՓՈՓՈԽՈՒԹՅՈՒՆԸ</t>
  </si>
  <si>
    <t>ՀՀ կրթության, գիտության, մշակույթի և սպորտի նախարարության բարձրագույն կրթության և  գիտության կոմիտե</t>
  </si>
  <si>
    <t>Աղյուսակ 9․13</t>
  </si>
  <si>
    <t>Աղյուսակ 9․1.13</t>
  </si>
  <si>
    <t>Աղյուսակ 9․1.58</t>
  </si>
  <si>
    <t>Աղյուսակ 9․1.28</t>
  </si>
  <si>
    <t>Աղյուսակ 9․47</t>
  </si>
  <si>
    <t>Լեռնային Ղարաբաղից բռնի տեղահանված ընտանիքների Հայաստանի Հանրապետության բարձրագույն և հետբուհական  մասնագիտական կրթական ծրագրեր իրականացնող ուսումնական հաստատություններում սովորող ուսանողների ուսման վարձի փոխհատուցում</t>
  </si>
  <si>
    <t xml:space="preserve">ՀՀ  ԲՈՒՀ-երում և հետ ԲՈՒՀ-երում սովորող Լեռնային Ղարաբաղից բռնի տեղահանված ընտանիքների ուսանողներ </t>
  </si>
  <si>
    <t>Մինչև 2023 թվականի սեպտեմբերի 19-ն Հայաստանի Հանրապետության բարձրագույն և հետբուհական  մասնագիտական կրթական ծրագրեր իրականացնող ուսումնական հաստատությունների վճարովի ուսուցման համակարգում ընդգրկված Լեռնային Ղարաբաղից բռնի տեղահանված ընտանիքների  ուսանողներին  ուսման վարձի փոխհատուցման նպատակով ուսանողական նպաստի տրամադրում</t>
  </si>
  <si>
    <t xml:space="preserve"> Նախնական (արհեստագործական) և միջին մասնագիտական կրթություն</t>
  </si>
  <si>
    <t xml:space="preserve"> Աշխատաշուկայի արդի պահանջներին համապատասխան նախնական մասնագիտական (արհեստագործական) և միջին մասնագիտական կրթության որակավորում ունեցող մասնագետների պատրաստում, կրթության մատչելիության ապահովում:</t>
  </si>
  <si>
    <t xml:space="preserve"> Նախնական (արհեստագործական) և միջին մասնագիտական կրթության գրավչության բարձրացում, մատչելի և մրցունակ նախնական (արհեստագործական)  և միջին մասնագիտական կրթության ապահովում</t>
  </si>
  <si>
    <t>Լեռնային Ղարաբաղից բռնի տեղահանված ընտանիքների Հայաստանի Հանրապետության նախնական (արհեստագործական) և միջին մասնագիտական կրթական ծրագրեր իրականացնող ուսումնական հաստատություններում սովորող ուսանողների ուսման վարձի փոխհատուցում</t>
  </si>
  <si>
    <t>Մինչև 2023 թվականի սեպտեմբերի 19-ն Հայաստանի Հանրապետության նախնական (արհեստագործական) և միջին մասնագիտական կրթական ծրագրեր իրականացնող ուսումնական հաստատությունների վճարովի ուսուցման համակարգում ընդգրկված Լեռնային Ղարաբաղից բռնի տեղահանված ընտանիքների  ուսանողներին  ուսման վարձի փոխհատուցման նպատակով ուսանողական նպաստի տրամադրում</t>
  </si>
  <si>
    <t>այդ թվում՝</t>
  </si>
  <si>
    <t>03</t>
  </si>
  <si>
    <t>Նախնական մասնագիտական (արհեստագործական) և միջին մասնագիտական կրթություն</t>
  </si>
  <si>
    <t xml:space="preserve"> այդ թվում՝</t>
  </si>
  <si>
    <t>02</t>
  </si>
  <si>
    <t xml:space="preserve">Միջին մասնագիտական կրթություն                                    </t>
  </si>
  <si>
    <t>Նախնական (արհեստագործական) և միջին մասնագիտական կրթություն</t>
  </si>
  <si>
    <t xml:space="preserve">ՀՀ  ՆՄԿՈՒ և ՄԿՈՒ հաստատություններում սովորող Լեռնային Ղարաբաղից բռնի տեղահանված ընտանիքների ուսանողներ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</si>
</sst>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3" formatCode="_(* #,##0.00_);_(* \(#,##0.00\);_(* &quot;-&quot;??_);_(@_)"/>
    <numFmt numFmtId="164" formatCode="##,##0.0;\(##,##0.0\);\-"/>
    <numFmt numFmtId="165" formatCode="_(* #,##0.0_);_(* \(#,##0.0\);_(* &quot;-&quot;??_);_(@_)"/>
    <numFmt numFmtId="166" formatCode="_-* #,##0.00_-;\-* #,##0.00_-;_-* &quot;-&quot;??_-;_-@_-"/>
    <numFmt numFmtId="167" formatCode="0.0"/>
    <numFmt numFmtId="168" formatCode="0.0_);\(0.0\)"/>
    <numFmt numFmtId="169" formatCode="_(* #,##0_);_(* \(#,##0\);_(* &quot;-&quot;??_);_(@_)"/>
    <numFmt numFmtId="170" formatCode="#,##0.0\ _₽;\-#,##0.0\ _₽"/>
    <numFmt numFmtId="171" formatCode="0_);\(0\)"/>
    <numFmt numFmtId="172" formatCode="#,##0.0_);\(#,##0.0\)"/>
    <numFmt numFmtId="173" formatCode="#,##0.0"/>
  </numFmts>
  <fonts count="57">
    <font>
      <sz val="8"/>
      <name val="GHEA Grapalat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GHEA Grapalat"/>
      <family val="2"/>
    </font>
    <font>
      <sz val="10"/>
      <name val="Arial Armenian"/>
      <family val="2"/>
    </font>
    <font>
      <sz val="10"/>
      <name val="Times Armenian"/>
      <family val="1"/>
    </font>
    <font>
      <sz val="10"/>
      <color rgb="FF000000"/>
      <name val="Times New Roman"/>
      <family val="1"/>
    </font>
    <font>
      <sz val="10"/>
      <name val="Arial"/>
      <family val="2"/>
      <charset val="204"/>
    </font>
    <font>
      <sz val="10"/>
      <name val="Arial"/>
      <family val="2"/>
    </font>
    <font>
      <sz val="12"/>
      <name val="GHEA Grapalat"/>
      <family val="2"/>
    </font>
    <font>
      <sz val="12"/>
      <name val="GHEA Grapalat"/>
      <family val="3"/>
    </font>
    <font>
      <b/>
      <sz val="12"/>
      <name val="GHEA Grapalat"/>
      <family val="2"/>
    </font>
    <font>
      <sz val="12"/>
      <color theme="1"/>
      <name val="GHEA Grapalat"/>
      <family val="3"/>
    </font>
    <font>
      <b/>
      <sz val="12"/>
      <name val="GHEA Grapalat"/>
      <family val="3"/>
    </font>
    <font>
      <i/>
      <sz val="12"/>
      <name val="GHEA Grapalat"/>
      <family val="3"/>
    </font>
    <font>
      <i/>
      <sz val="12"/>
      <name val="GHEA Grapalat"/>
      <family val="2"/>
    </font>
    <font>
      <b/>
      <sz val="12"/>
      <color theme="1"/>
      <name val="GHEA Grapalat"/>
      <family val="3"/>
    </font>
    <font>
      <b/>
      <sz val="12"/>
      <color rgb="FFFF0000"/>
      <name val="GHEA Grapalat"/>
      <family val="3"/>
    </font>
    <font>
      <sz val="12"/>
      <color rgb="FFFF0000"/>
      <name val="GHEA Grapalat"/>
      <family val="3"/>
    </font>
    <font>
      <sz val="11"/>
      <color theme="1"/>
      <name val="Calibri"/>
      <family val="2"/>
      <charset val="204"/>
      <scheme val="minor"/>
    </font>
    <font>
      <sz val="10"/>
      <name val="Arial Unicode"/>
      <family val="2"/>
    </font>
    <font>
      <b/>
      <sz val="12"/>
      <color theme="1"/>
      <name val="Arial"/>
      <family val="2"/>
    </font>
    <font>
      <i/>
      <sz val="12"/>
      <color rgb="FFFF0000"/>
      <name val="GHEA Grapalat"/>
      <family val="3"/>
    </font>
    <font>
      <b/>
      <sz val="12"/>
      <color theme="1"/>
      <name val="GHEA Grapalat"/>
      <family val="2"/>
    </font>
    <font>
      <sz val="12"/>
      <color theme="1"/>
      <name val="GHEA Grapalat"/>
      <family val="2"/>
    </font>
    <font>
      <sz val="11"/>
      <color theme="1"/>
      <name val="GHEA Grapalat"/>
      <family val="3"/>
    </font>
    <font>
      <b/>
      <i/>
      <sz val="12"/>
      <name val="GHEA Grapalat"/>
      <family val="3"/>
    </font>
    <font>
      <sz val="10"/>
      <color theme="1"/>
      <name val="GHEA Grapalat"/>
      <family val="3"/>
    </font>
    <font>
      <sz val="9"/>
      <name val="GHEA Grapalat"/>
      <family val="2"/>
    </font>
    <font>
      <sz val="11"/>
      <name val="GHEA Grapalat"/>
      <family val="3"/>
    </font>
    <font>
      <b/>
      <i/>
      <sz val="12"/>
      <color theme="1"/>
      <name val="GHEA Grapalat"/>
      <family val="3"/>
    </font>
    <font>
      <sz val="10"/>
      <name val="GHEA Grapalat"/>
      <family val="3"/>
    </font>
    <font>
      <b/>
      <sz val="10"/>
      <name val="GHEA Grapalat"/>
      <family val="3"/>
    </font>
    <font>
      <i/>
      <sz val="10"/>
      <name val="GHEA Grapalat"/>
      <family val="3"/>
    </font>
    <font>
      <sz val="12"/>
      <color theme="1"/>
      <name val="Calibri"/>
      <family val="2"/>
      <charset val="1"/>
      <scheme val="minor"/>
    </font>
    <font>
      <sz val="12"/>
      <name val="Arial"/>
      <family val="2"/>
    </font>
    <font>
      <b/>
      <sz val="12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8">
    <xf numFmtId="0" fontId="0" fillId="0" borderId="0">
      <alignment horizontal="left" vertical="top" wrapText="1"/>
    </xf>
    <xf numFmtId="0" fontId="7" fillId="0" borderId="0" applyNumberFormat="0" applyFill="0" applyBorder="0" applyAlignment="0" applyProtection="0"/>
    <xf numFmtId="0" fontId="8" fillId="0" borderId="1" applyNumberFormat="0" applyFill="0" applyAlignment="0" applyProtection="0"/>
    <xf numFmtId="0" fontId="9" fillId="0" borderId="2" applyNumberFormat="0" applyFill="0" applyAlignment="0" applyProtection="0"/>
    <xf numFmtId="0" fontId="10" fillId="0" borderId="3" applyNumberFormat="0" applyFill="0" applyAlignment="0" applyProtection="0"/>
    <xf numFmtId="0" fontId="10" fillId="0" borderId="0" applyNumberFormat="0" applyFill="0" applyBorder="0" applyAlignment="0" applyProtection="0"/>
    <xf numFmtId="0" fontId="11" fillId="2" borderId="0" applyNumberFormat="0" applyBorder="0" applyAlignment="0" applyProtection="0"/>
    <xf numFmtId="0" fontId="12" fillId="3" borderId="0" applyNumberFormat="0" applyBorder="0" applyAlignment="0" applyProtection="0"/>
    <xf numFmtId="0" fontId="13" fillId="4" borderId="0" applyNumberFormat="0" applyBorder="0" applyAlignment="0" applyProtection="0"/>
    <xf numFmtId="0" fontId="14" fillId="5" borderId="4" applyNumberFormat="0" applyAlignment="0" applyProtection="0"/>
    <xf numFmtId="0" fontId="15" fillId="6" borderId="5" applyNumberFormat="0" applyAlignment="0" applyProtection="0"/>
    <xf numFmtId="0" fontId="16" fillId="6" borderId="4" applyNumberFormat="0" applyAlignment="0" applyProtection="0"/>
    <xf numFmtId="0" fontId="17" fillId="0" borderId="6" applyNumberFormat="0" applyFill="0" applyAlignment="0" applyProtection="0"/>
    <xf numFmtId="0" fontId="18" fillId="7" borderId="7" applyNumberFormat="0" applyAlignment="0" applyProtection="0"/>
    <xf numFmtId="0" fontId="19" fillId="0" borderId="0" applyNumberFormat="0" applyFill="0" applyBorder="0" applyAlignment="0" applyProtection="0"/>
    <xf numFmtId="0" fontId="6" fillId="8" borderId="8" applyNumberFormat="0" applyFont="0" applyAlignment="0" applyProtection="0"/>
    <xf numFmtId="0" fontId="20" fillId="0" borderId="0" applyNumberFormat="0" applyFill="0" applyBorder="0" applyAlignment="0" applyProtection="0"/>
    <xf numFmtId="0" fontId="21" fillId="0" borderId="9" applyNumberFormat="0" applyFill="0" applyAlignment="0" applyProtection="0"/>
    <xf numFmtId="0" fontId="22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22" fillId="12" borderId="0" applyNumberFormat="0" applyBorder="0" applyAlignment="0" applyProtection="0"/>
    <xf numFmtId="0" fontId="22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22" fillId="16" borderId="0" applyNumberFormat="0" applyBorder="0" applyAlignment="0" applyProtection="0"/>
    <xf numFmtId="0" fontId="22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22" fillId="20" borderId="0" applyNumberFormat="0" applyBorder="0" applyAlignment="0" applyProtection="0"/>
    <xf numFmtId="0" fontId="22" fillId="21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22" fillId="24" borderId="0" applyNumberFormat="0" applyBorder="0" applyAlignment="0" applyProtection="0"/>
    <xf numFmtId="0" fontId="22" fillId="25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22" fillId="28" borderId="0" applyNumberFormat="0" applyBorder="0" applyAlignment="0" applyProtection="0"/>
    <xf numFmtId="0" fontId="22" fillId="29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22" fillId="32" borderId="0" applyNumberFormat="0" applyBorder="0" applyAlignment="0" applyProtection="0"/>
    <xf numFmtId="164" fontId="23" fillId="0" borderId="0" applyFill="0" applyBorder="0" applyProtection="0">
      <alignment horizontal="right" vertical="top"/>
    </xf>
    <xf numFmtId="0" fontId="23" fillId="0" borderId="0">
      <alignment horizontal="left" vertical="top" wrapText="1"/>
    </xf>
    <xf numFmtId="0" fontId="25" fillId="0" borderId="0"/>
    <xf numFmtId="43" fontId="25" fillId="0" borderId="0" applyFont="0" applyFill="0" applyBorder="0" applyAlignment="0" applyProtection="0"/>
    <xf numFmtId="0" fontId="26" fillId="0" borderId="0"/>
    <xf numFmtId="166" fontId="24" fillId="0" borderId="0" applyFont="0" applyFill="0" applyBorder="0" applyAlignment="0" applyProtection="0"/>
    <xf numFmtId="0" fontId="24" fillId="0" borderId="0"/>
    <xf numFmtId="0" fontId="24" fillId="0" borderId="0"/>
    <xf numFmtId="0" fontId="27" fillId="0" borderId="0"/>
    <xf numFmtId="43" fontId="28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3" fillId="0" borderId="0" applyFont="0" applyFill="0" applyBorder="0" applyAlignment="0" applyProtection="0"/>
    <xf numFmtId="0" fontId="28" fillId="0" borderId="0"/>
    <xf numFmtId="0" fontId="25" fillId="0" borderId="0"/>
    <xf numFmtId="0" fontId="23" fillId="0" borderId="0">
      <alignment horizontal="left" vertical="top" wrapText="1"/>
    </xf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23" fillId="0" borderId="0">
      <alignment horizontal="left" vertical="top" wrapText="1"/>
    </xf>
    <xf numFmtId="0" fontId="5" fillId="0" borderId="0"/>
    <xf numFmtId="0" fontId="5" fillId="0" borderId="0"/>
    <xf numFmtId="0" fontId="4" fillId="0" borderId="0"/>
    <xf numFmtId="0" fontId="3" fillId="0" borderId="0"/>
    <xf numFmtId="43" fontId="3" fillId="0" borderId="0" applyFont="0" applyFill="0" applyBorder="0" applyAlignment="0" applyProtection="0"/>
    <xf numFmtId="0" fontId="28" fillId="0" borderId="0"/>
    <xf numFmtId="9" fontId="3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/>
    <xf numFmtId="0" fontId="4" fillId="0" borderId="0"/>
    <xf numFmtId="0" fontId="39" fillId="0" borderId="0"/>
    <xf numFmtId="43" fontId="4" fillId="0" borderId="0" applyFont="0" applyFill="0" applyBorder="0" applyAlignment="0" applyProtection="0"/>
    <xf numFmtId="0" fontId="40" fillId="0" borderId="0"/>
    <xf numFmtId="0" fontId="4" fillId="0" borderId="0"/>
    <xf numFmtId="0" fontId="1" fillId="0" borderId="0"/>
    <xf numFmtId="43" fontId="1" fillId="0" borderId="0" applyFont="0" applyFill="0" applyBorder="0" applyAlignment="0" applyProtection="0"/>
  </cellStyleXfs>
  <cellXfs count="362">
    <xf numFmtId="0" fontId="0" fillId="0" borderId="0" xfId="0">
      <alignment horizontal="left" vertical="top" wrapText="1"/>
    </xf>
    <xf numFmtId="0" fontId="29" fillId="0" borderId="0" xfId="0" applyFont="1">
      <alignment horizontal="left" vertical="top" wrapText="1"/>
    </xf>
    <xf numFmtId="0" fontId="29" fillId="0" borderId="0" xfId="0" applyFont="1" applyAlignment="1"/>
    <xf numFmtId="0" fontId="31" fillId="0" borderId="0" xfId="0" applyFont="1" applyAlignment="1">
      <alignment horizontal="center" vertical="top" wrapText="1"/>
    </xf>
    <xf numFmtId="0" fontId="32" fillId="0" borderId="10" xfId="0" applyFont="1" applyBorder="1" applyAlignment="1">
      <alignment horizontal="center" vertical="center" wrapText="1"/>
    </xf>
    <xf numFmtId="0" fontId="30" fillId="0" borderId="0" xfId="0" applyFont="1">
      <alignment horizontal="left" vertical="top" wrapText="1"/>
    </xf>
    <xf numFmtId="0" fontId="30" fillId="0" borderId="0" xfId="0" applyFont="1" applyAlignment="1"/>
    <xf numFmtId="0" fontId="30" fillId="0" borderId="10" xfId="43" applyFont="1" applyBorder="1" applyAlignment="1">
      <alignment horizontal="center" vertical="center" wrapText="1"/>
    </xf>
    <xf numFmtId="0" fontId="29" fillId="0" borderId="10" xfId="0" applyFont="1" applyBorder="1" applyAlignment="1">
      <alignment horizontal="left" vertical="center" wrapText="1"/>
    </xf>
    <xf numFmtId="165" fontId="29" fillId="0" borderId="0" xfId="53" applyNumberFormat="1" applyFont="1" applyFill="1" applyAlignment="1">
      <alignment horizontal="left" vertical="top" wrapText="1"/>
    </xf>
    <xf numFmtId="0" fontId="33" fillId="33" borderId="10" xfId="0" applyFont="1" applyFill="1" applyBorder="1" applyAlignment="1">
      <alignment vertical="top" wrapText="1"/>
    </xf>
    <xf numFmtId="0" fontId="30" fillId="33" borderId="10" xfId="0" applyFont="1" applyFill="1" applyBorder="1" applyAlignment="1">
      <alignment vertical="top" wrapText="1"/>
    </xf>
    <xf numFmtId="0" fontId="33" fillId="0" borderId="0" xfId="0" applyFont="1" applyAlignment="1">
      <alignment horizontal="center" wrapText="1"/>
    </xf>
    <xf numFmtId="0" fontId="32" fillId="0" borderId="10" xfId="0" applyFont="1" applyBorder="1" applyAlignment="1">
      <alignment vertical="center"/>
    </xf>
    <xf numFmtId="0" fontId="36" fillId="0" borderId="10" xfId="0" applyFont="1" applyBorder="1" applyAlignment="1">
      <alignment vertical="center" wrapText="1"/>
    </xf>
    <xf numFmtId="0" fontId="29" fillId="0" borderId="10" xfId="0" applyFont="1" applyBorder="1" applyAlignment="1">
      <alignment horizontal="center" vertical="center" wrapText="1"/>
    </xf>
    <xf numFmtId="0" fontId="35" fillId="0" borderId="10" xfId="0" applyFont="1" applyBorder="1">
      <alignment horizontal="left" vertical="top" wrapText="1"/>
    </xf>
    <xf numFmtId="0" fontId="33" fillId="0" borderId="10" xfId="0" applyFont="1" applyBorder="1" applyAlignment="1">
      <alignment horizontal="left" vertical="center" wrapText="1"/>
    </xf>
    <xf numFmtId="0" fontId="33" fillId="0" borderId="10" xfId="0" applyFont="1" applyBorder="1" applyAlignment="1">
      <alignment vertical="center"/>
    </xf>
    <xf numFmtId="0" fontId="38" fillId="0" borderId="10" xfId="0" applyFont="1" applyBorder="1" applyAlignment="1">
      <alignment vertical="center" wrapText="1"/>
    </xf>
    <xf numFmtId="0" fontId="30" fillId="0" borderId="10" xfId="0" applyFont="1" applyBorder="1" applyAlignment="1">
      <alignment horizontal="left" vertical="center" wrapText="1"/>
    </xf>
    <xf numFmtId="0" fontId="33" fillId="0" borderId="10" xfId="60" applyFont="1" applyBorder="1" applyAlignment="1">
      <alignment horizontal="left" vertical="center" wrapText="1"/>
    </xf>
    <xf numFmtId="0" fontId="33" fillId="0" borderId="10" xfId="0" applyFont="1" applyBorder="1" applyAlignment="1">
      <alignment vertical="center" wrapText="1"/>
    </xf>
    <xf numFmtId="0" fontId="33" fillId="0" borderId="11" xfId="0" applyFont="1" applyBorder="1" applyAlignment="1">
      <alignment vertical="center" wrapText="1"/>
    </xf>
    <xf numFmtId="0" fontId="30" fillId="0" borderId="10" xfId="0" applyFont="1" applyBorder="1" applyAlignment="1">
      <alignment vertical="center" wrapText="1"/>
    </xf>
    <xf numFmtId="0" fontId="37" fillId="0" borderId="10" xfId="0" applyFont="1" applyBorder="1" applyAlignment="1">
      <alignment horizontal="left" vertical="center" wrapText="1"/>
    </xf>
    <xf numFmtId="49" fontId="36" fillId="0" borderId="10" xfId="0" applyNumberFormat="1" applyFont="1" applyBorder="1" applyAlignment="1">
      <alignment vertical="center"/>
    </xf>
    <xf numFmtId="0" fontId="30" fillId="0" borderId="10" xfId="0" applyFont="1" applyBorder="1" applyAlignment="1">
      <alignment horizontal="center" vertical="center" wrapText="1"/>
    </xf>
    <xf numFmtId="0" fontId="30" fillId="0" borderId="10" xfId="0" applyFont="1" applyBorder="1" applyAlignment="1">
      <alignment vertical="top" wrapText="1"/>
    </xf>
    <xf numFmtId="0" fontId="34" fillId="0" borderId="10" xfId="0" applyFont="1" applyBorder="1" applyAlignment="1">
      <alignment vertical="top" wrapText="1"/>
    </xf>
    <xf numFmtId="0" fontId="33" fillId="33" borderId="11" xfId="0" applyFont="1" applyFill="1" applyBorder="1" applyAlignment="1">
      <alignment vertical="center"/>
    </xf>
    <xf numFmtId="0" fontId="33" fillId="33" borderId="19" xfId="0" applyFont="1" applyFill="1" applyBorder="1" applyAlignment="1">
      <alignment vertical="center"/>
    </xf>
    <xf numFmtId="0" fontId="33" fillId="33" borderId="14" xfId="0" applyFont="1" applyFill="1" applyBorder="1" applyAlignment="1">
      <alignment vertical="center"/>
    </xf>
    <xf numFmtId="0" fontId="29" fillId="0" borderId="0" xfId="0" applyFont="1" applyAlignment="1">
      <alignment horizontal="left" vertical="center" wrapText="1"/>
    </xf>
    <xf numFmtId="0" fontId="33" fillId="33" borderId="10" xfId="0" applyFont="1" applyFill="1" applyBorder="1" applyAlignment="1">
      <alignment vertical="center" wrapText="1"/>
    </xf>
    <xf numFmtId="0" fontId="30" fillId="33" borderId="10" xfId="0" applyFont="1" applyFill="1" applyBorder="1" applyAlignment="1">
      <alignment vertical="center" wrapText="1"/>
    </xf>
    <xf numFmtId="39" fontId="30" fillId="0" borderId="10" xfId="0" applyNumberFormat="1" applyFont="1" applyBorder="1" applyAlignment="1">
      <alignment horizontal="right" vertical="center" wrapText="1"/>
    </xf>
    <xf numFmtId="39" fontId="33" fillId="0" borderId="10" xfId="53" applyNumberFormat="1" applyFont="1" applyFill="1" applyBorder="1" applyAlignment="1">
      <alignment horizontal="right" vertical="center" wrapText="1"/>
    </xf>
    <xf numFmtId="39" fontId="30" fillId="0" borderId="10" xfId="53" applyNumberFormat="1" applyFont="1" applyFill="1" applyBorder="1" applyAlignment="1">
      <alignment horizontal="right" vertical="center" wrapText="1"/>
    </xf>
    <xf numFmtId="39" fontId="33" fillId="0" borderId="10" xfId="58" applyNumberFormat="1" applyFont="1" applyFill="1" applyBorder="1" applyAlignment="1">
      <alignment horizontal="right" vertical="center" wrapText="1"/>
    </xf>
    <xf numFmtId="39" fontId="30" fillId="0" borderId="10" xfId="0" applyNumberFormat="1" applyFont="1" applyBorder="1" applyAlignment="1">
      <alignment vertical="center"/>
    </xf>
    <xf numFmtId="2" fontId="33" fillId="0" borderId="10" xfId="0" applyNumberFormat="1" applyFont="1" applyBorder="1" applyAlignment="1">
      <alignment horizontal="left" vertical="center" wrapText="1"/>
    </xf>
    <xf numFmtId="2" fontId="30" fillId="0" borderId="10" xfId="0" applyNumberFormat="1" applyFont="1" applyBorder="1" applyAlignment="1">
      <alignment vertical="center"/>
    </xf>
    <xf numFmtId="39" fontId="30" fillId="0" borderId="10" xfId="48" applyNumberFormat="1" applyFont="1" applyBorder="1" applyAlignment="1">
      <alignment horizontal="left" vertical="center" wrapText="1"/>
    </xf>
    <xf numFmtId="0" fontId="29" fillId="0" borderId="10" xfId="0" applyFont="1" applyBorder="1">
      <alignment horizontal="left" vertical="top" wrapText="1"/>
    </xf>
    <xf numFmtId="0" fontId="30" fillId="0" borderId="21" xfId="0" applyFont="1" applyBorder="1" applyAlignment="1">
      <alignment horizontal="right" vertical="top" wrapText="1"/>
    </xf>
    <xf numFmtId="167" fontId="33" fillId="0" borderId="10" xfId="0" applyNumberFormat="1" applyFont="1" applyBorder="1" applyAlignment="1">
      <alignment horizontal="center" vertical="center" wrapText="1"/>
    </xf>
    <xf numFmtId="0" fontId="30" fillId="0" borderId="10" xfId="0" applyFont="1" applyBorder="1" applyAlignment="1">
      <alignment horizontal="left" vertical="center" wrapText="1"/>
    </xf>
    <xf numFmtId="0" fontId="29" fillId="0" borderId="10" xfId="0" applyFont="1" applyBorder="1" applyAlignment="1">
      <alignment horizontal="left" vertical="top" wrapText="1"/>
    </xf>
    <xf numFmtId="168" fontId="33" fillId="0" borderId="10" xfId="0" applyNumberFormat="1" applyFont="1" applyBorder="1" applyAlignment="1">
      <alignment horizontal="center" vertical="center" wrapText="1"/>
    </xf>
    <xf numFmtId="0" fontId="33" fillId="0" borderId="10" xfId="0" applyFont="1" applyBorder="1" applyAlignment="1">
      <alignment horizontal="center" vertical="center" wrapText="1"/>
    </xf>
    <xf numFmtId="0" fontId="31" fillId="0" borderId="10" xfId="0" applyFont="1" applyBorder="1" applyAlignment="1">
      <alignment horizontal="left" vertical="top" wrapText="1"/>
    </xf>
    <xf numFmtId="0" fontId="36" fillId="0" borderId="10" xfId="0" applyFont="1" applyBorder="1" applyAlignment="1">
      <alignment horizontal="center" vertical="center"/>
    </xf>
    <xf numFmtId="168" fontId="33" fillId="0" borderId="10" xfId="0" applyNumberFormat="1" applyFont="1" applyBorder="1" applyAlignment="1">
      <alignment horizontal="right" vertical="center" wrapText="1"/>
    </xf>
    <xf numFmtId="0" fontId="34" fillId="0" borderId="0" xfId="0" applyFont="1" applyBorder="1" applyAlignment="1">
      <alignment horizontal="left" vertical="center" wrapText="1"/>
    </xf>
    <xf numFmtId="0" fontId="33" fillId="0" borderId="0" xfId="0" applyFont="1" applyBorder="1" applyAlignment="1">
      <alignment horizontal="left" vertical="center" wrapText="1"/>
    </xf>
    <xf numFmtId="0" fontId="30" fillId="0" borderId="0" xfId="0" applyFont="1" applyAlignment="1">
      <alignment horizontal="center" vertical="top" wrapText="1"/>
    </xf>
    <xf numFmtId="0" fontId="30" fillId="0" borderId="10" xfId="0" applyFont="1" applyBorder="1">
      <alignment horizontal="left" vertical="top" wrapText="1"/>
    </xf>
    <xf numFmtId="167" fontId="41" fillId="0" borderId="10" xfId="53" applyNumberFormat="1" applyFont="1" applyBorder="1" applyAlignment="1">
      <alignment horizontal="center" vertical="center"/>
    </xf>
    <xf numFmtId="0" fontId="36" fillId="0" borderId="10" xfId="0" applyFont="1" applyBorder="1" applyAlignment="1">
      <alignment horizontal="left" vertical="top"/>
    </xf>
    <xf numFmtId="0" fontId="34" fillId="0" borderId="14" xfId="59" applyFont="1" applyBorder="1" applyAlignment="1">
      <alignment horizontal="left" vertical="top" wrapText="1"/>
    </xf>
    <xf numFmtId="0" fontId="32" fillId="0" borderId="10" xfId="0" applyFont="1" applyBorder="1" applyAlignment="1"/>
    <xf numFmtId="0" fontId="33" fillId="0" borderId="14" xfId="59" applyFont="1" applyBorder="1" applyAlignment="1">
      <alignment horizontal="left" vertical="top" wrapText="1"/>
    </xf>
    <xf numFmtId="0" fontId="34" fillId="0" borderId="14" xfId="60" applyFont="1" applyBorder="1">
      <alignment horizontal="left" vertical="top" wrapText="1"/>
    </xf>
    <xf numFmtId="0" fontId="30" fillId="0" borderId="14" xfId="60" applyFont="1" applyBorder="1" applyAlignment="1">
      <alignment horizontal="left" vertical="top" wrapText="1"/>
    </xf>
    <xf numFmtId="0" fontId="36" fillId="0" borderId="10" xfId="0" applyFont="1" applyBorder="1" applyAlignment="1">
      <alignment horizontal="left" vertical="center"/>
    </xf>
    <xf numFmtId="0" fontId="34" fillId="33" borderId="10" xfId="60" applyFont="1" applyFill="1" applyBorder="1">
      <alignment horizontal="left" vertical="top" wrapText="1"/>
    </xf>
    <xf numFmtId="0" fontId="33" fillId="0" borderId="10" xfId="60" applyFont="1" applyBorder="1" applyAlignment="1">
      <alignment horizontal="left" vertical="top" wrapText="1"/>
    </xf>
    <xf numFmtId="0" fontId="30" fillId="0" borderId="10" xfId="60" applyFont="1" applyBorder="1" applyAlignment="1">
      <alignment horizontal="left" vertical="top" wrapText="1"/>
    </xf>
    <xf numFmtId="0" fontId="30" fillId="33" borderId="10" xfId="60" applyFont="1" applyFill="1" applyBorder="1" applyAlignment="1">
      <alignment horizontal="left" vertical="top" wrapText="1"/>
    </xf>
    <xf numFmtId="0" fontId="36" fillId="0" borderId="22" xfId="0" applyFont="1" applyBorder="1" applyAlignment="1">
      <alignment horizontal="left" vertical="top"/>
    </xf>
    <xf numFmtId="0" fontId="36" fillId="0" borderId="13" xfId="0" applyFont="1" applyBorder="1" applyAlignment="1">
      <alignment horizontal="left" vertical="top"/>
    </xf>
    <xf numFmtId="0" fontId="35" fillId="0" borderId="10" xfId="0" applyFont="1" applyFill="1" applyBorder="1">
      <alignment horizontal="left" vertical="top" wrapText="1"/>
    </xf>
    <xf numFmtId="0" fontId="29" fillId="0" borderId="10" xfId="0" applyFont="1" applyFill="1" applyBorder="1" applyAlignment="1">
      <alignment horizontal="left" vertical="top" wrapText="1"/>
    </xf>
    <xf numFmtId="0" fontId="42" fillId="33" borderId="10" xfId="60" applyFont="1" applyFill="1" applyBorder="1">
      <alignment horizontal="left" vertical="top" wrapText="1"/>
    </xf>
    <xf numFmtId="0" fontId="38" fillId="0" borderId="10" xfId="60" applyFont="1" applyBorder="1" applyAlignment="1">
      <alignment horizontal="left" vertical="top" wrapText="1"/>
    </xf>
    <xf numFmtId="0" fontId="38" fillId="33" borderId="10" xfId="60" applyFont="1" applyFill="1" applyBorder="1" applyAlignment="1">
      <alignment horizontal="left" vertical="top" wrapText="1"/>
    </xf>
    <xf numFmtId="49" fontId="36" fillId="0" borderId="10" xfId="0" applyNumberFormat="1" applyFont="1" applyBorder="1" applyAlignment="1">
      <alignment vertical="top"/>
    </xf>
    <xf numFmtId="49" fontId="36" fillId="0" borderId="10" xfId="0" applyNumberFormat="1" applyFont="1" applyBorder="1" applyAlignment="1"/>
    <xf numFmtId="0" fontId="36" fillId="0" borderId="10" xfId="0" applyFont="1" applyBorder="1" applyAlignment="1">
      <alignment vertical="top"/>
    </xf>
    <xf numFmtId="0" fontId="36" fillId="33" borderId="16" xfId="0" applyFont="1" applyFill="1" applyBorder="1" applyAlignment="1">
      <alignment horizontal="center" vertical="center"/>
    </xf>
    <xf numFmtId="0" fontId="36" fillId="33" borderId="10" xfId="0" applyFont="1" applyFill="1" applyBorder="1" applyAlignment="1">
      <alignment horizontal="left" vertical="top"/>
    </xf>
    <xf numFmtId="0" fontId="34" fillId="33" borderId="19" xfId="60" applyFont="1" applyFill="1" applyBorder="1" applyAlignment="1">
      <alignment horizontal="left" vertical="top" wrapText="1"/>
    </xf>
    <xf numFmtId="0" fontId="30" fillId="33" borderId="19" xfId="61" applyFont="1" applyFill="1" applyBorder="1" applyAlignment="1">
      <alignment horizontal="left" vertical="top" wrapText="1"/>
    </xf>
    <xf numFmtId="0" fontId="36" fillId="0" borderId="11" xfId="0" applyFont="1" applyBorder="1" applyAlignment="1">
      <alignment wrapText="1"/>
    </xf>
    <xf numFmtId="0" fontId="30" fillId="0" borderId="11" xfId="0" applyFont="1" applyFill="1" applyBorder="1" applyAlignment="1">
      <alignment horizontal="left" vertical="top" wrapText="1"/>
    </xf>
    <xf numFmtId="0" fontId="36" fillId="0" borderId="11" xfId="0" applyFont="1" applyBorder="1" applyAlignment="1">
      <alignment vertical="center"/>
    </xf>
    <xf numFmtId="0" fontId="36" fillId="33" borderId="11" xfId="0" applyFont="1" applyFill="1" applyBorder="1" applyAlignment="1">
      <alignment wrapText="1"/>
    </xf>
    <xf numFmtId="0" fontId="32" fillId="33" borderId="11" xfId="62" applyFont="1" applyFill="1" applyBorder="1" applyAlignment="1">
      <alignment horizontal="left" vertical="top" wrapText="1"/>
    </xf>
    <xf numFmtId="0" fontId="30" fillId="33" borderId="11" xfId="62" applyFont="1" applyFill="1" applyBorder="1" applyAlignment="1">
      <alignment horizontal="left" vertical="top" wrapText="1"/>
    </xf>
    <xf numFmtId="49" fontId="33" fillId="33" borderId="10" xfId="0" applyNumberFormat="1" applyFont="1" applyFill="1" applyBorder="1" applyAlignment="1">
      <alignment vertical="top" wrapText="1"/>
    </xf>
    <xf numFmtId="0" fontId="30" fillId="33" borderId="10" xfId="0" applyNumberFormat="1" applyFont="1" applyFill="1" applyBorder="1" applyAlignment="1">
      <alignment vertical="top" wrapText="1"/>
    </xf>
    <xf numFmtId="0" fontId="33" fillId="33" borderId="14" xfId="0" applyFont="1" applyFill="1" applyBorder="1" applyAlignment="1">
      <alignment horizontal="left" vertical="top" wrapText="1"/>
    </xf>
    <xf numFmtId="0" fontId="30" fillId="33" borderId="14" xfId="0" applyFont="1" applyFill="1" applyBorder="1" applyAlignment="1">
      <alignment horizontal="left" vertical="top" wrapText="1"/>
    </xf>
    <xf numFmtId="49" fontId="31" fillId="0" borderId="10" xfId="0" applyNumberFormat="1" applyFont="1" applyFill="1" applyBorder="1" applyAlignment="1">
      <alignment horizontal="center" vertical="top" wrapText="1"/>
    </xf>
    <xf numFmtId="0" fontId="29" fillId="0" borderId="10" xfId="0" applyFont="1" applyFill="1" applyBorder="1">
      <alignment horizontal="left" vertical="top" wrapText="1"/>
    </xf>
    <xf numFmtId="0" fontId="33" fillId="0" borderId="10" xfId="0" applyFont="1" applyFill="1" applyBorder="1" applyAlignment="1">
      <alignment horizontal="center" vertical="top" wrapText="1"/>
    </xf>
    <xf numFmtId="0" fontId="33" fillId="33" borderId="10" xfId="0" applyFont="1" applyFill="1" applyBorder="1" applyAlignment="1">
      <alignment vertical="top"/>
    </xf>
    <xf numFmtId="0" fontId="34" fillId="0" borderId="14" xfId="60" applyFont="1" applyBorder="1" applyAlignment="1">
      <alignment horizontal="left" vertical="top" wrapText="1"/>
    </xf>
    <xf numFmtId="0" fontId="34" fillId="0" borderId="10" xfId="0" applyFont="1" applyBorder="1" applyAlignment="1">
      <alignment horizontal="left" vertical="top" wrapText="1"/>
    </xf>
    <xf numFmtId="0" fontId="38" fillId="0" borderId="10" xfId="0" applyFont="1" applyFill="1" applyBorder="1">
      <alignment horizontal="left" vertical="top" wrapText="1"/>
    </xf>
    <xf numFmtId="0" fontId="35" fillId="33" borderId="10" xfId="0" applyFont="1" applyFill="1" applyBorder="1" applyAlignment="1">
      <alignment horizontal="left" vertical="center" wrapText="1"/>
    </xf>
    <xf numFmtId="0" fontId="29" fillId="0" borderId="10" xfId="0" applyFont="1" applyBorder="1" applyAlignment="1"/>
    <xf numFmtId="0" fontId="31" fillId="33" borderId="10" xfId="0" applyFont="1" applyFill="1" applyBorder="1" applyAlignment="1">
      <alignment vertical="top" wrapText="1"/>
    </xf>
    <xf numFmtId="0" fontId="29" fillId="0" borderId="10" xfId="0" applyFont="1" applyFill="1" applyBorder="1" applyAlignment="1">
      <alignment vertical="top" wrapText="1"/>
    </xf>
    <xf numFmtId="0" fontId="29" fillId="0" borderId="10" xfId="0" applyFont="1" applyFill="1" applyBorder="1" applyAlignment="1">
      <alignment vertical="center" wrapText="1"/>
    </xf>
    <xf numFmtId="0" fontId="35" fillId="0" borderId="10" xfId="0" applyFont="1" applyFill="1" applyBorder="1" applyAlignment="1">
      <alignment horizontal="left" vertical="center" wrapText="1"/>
    </xf>
    <xf numFmtId="0" fontId="44" fillId="33" borderId="10" xfId="0" applyFont="1" applyFill="1" applyBorder="1" applyAlignment="1">
      <alignment horizontal="center" vertical="top" wrapText="1"/>
    </xf>
    <xf numFmtId="0" fontId="35" fillId="0" borderId="11" xfId="0" applyFont="1" applyBorder="1" applyAlignment="1">
      <alignment horizontal="left" vertical="top" wrapText="1"/>
    </xf>
    <xf numFmtId="0" fontId="35" fillId="0" borderId="10" xfId="0" applyFont="1" applyBorder="1" applyAlignment="1">
      <alignment vertical="top" wrapText="1"/>
    </xf>
    <xf numFmtId="0" fontId="35" fillId="0" borderId="11" xfId="0" applyFont="1" applyBorder="1" applyAlignment="1">
      <alignment vertical="top" wrapText="1"/>
    </xf>
    <xf numFmtId="0" fontId="29" fillId="0" borderId="10" xfId="0" applyFont="1" applyFill="1" applyBorder="1" applyAlignment="1">
      <alignment horizontal="left" vertical="center" wrapText="1"/>
    </xf>
    <xf numFmtId="0" fontId="29" fillId="0" borderId="10" xfId="0" applyFont="1" applyBorder="1" applyAlignment="1">
      <alignment horizontal="center"/>
    </xf>
    <xf numFmtId="0" fontId="31" fillId="33" borderId="10" xfId="0" applyFont="1" applyFill="1" applyBorder="1" applyAlignment="1">
      <alignment horizontal="center" vertical="top" wrapText="1"/>
    </xf>
    <xf numFmtId="0" fontId="44" fillId="0" borderId="10" xfId="0" applyFont="1" applyBorder="1" applyAlignment="1">
      <alignment horizontal="center" vertical="top" wrapText="1"/>
    </xf>
    <xf numFmtId="0" fontId="35" fillId="0" borderId="10" xfId="0" applyFont="1" applyFill="1" applyBorder="1" applyAlignment="1">
      <alignment vertical="top" wrapText="1"/>
    </xf>
    <xf numFmtId="165" fontId="29" fillId="0" borderId="10" xfId="53" applyNumberFormat="1" applyFont="1" applyFill="1" applyBorder="1" applyAlignment="1">
      <alignment horizontal="center" vertical="top" wrapText="1"/>
    </xf>
    <xf numFmtId="165" fontId="30" fillId="0" borderId="10" xfId="53" applyNumberFormat="1" applyFont="1" applyFill="1" applyBorder="1" applyAlignment="1">
      <alignment horizontal="center" vertical="center" wrapText="1"/>
    </xf>
    <xf numFmtId="0" fontId="30" fillId="0" borderId="0" xfId="0" applyFont="1" applyBorder="1" applyAlignment="1">
      <alignment horizontal="left" vertical="center" wrapText="1"/>
    </xf>
    <xf numFmtId="168" fontId="33" fillId="0" borderId="0" xfId="0" applyNumberFormat="1" applyFont="1" applyBorder="1" applyAlignment="1">
      <alignment horizontal="right" vertical="center" wrapText="1"/>
    </xf>
    <xf numFmtId="0" fontId="31" fillId="0" borderId="10" xfId="0" applyFont="1" applyFill="1" applyBorder="1" applyAlignment="1">
      <alignment horizontal="left" vertical="top" wrapText="1"/>
    </xf>
    <xf numFmtId="0" fontId="35" fillId="0" borderId="10" xfId="0" applyFont="1" applyFill="1" applyBorder="1" applyAlignment="1">
      <alignment horizontal="left" vertical="top" wrapText="1"/>
    </xf>
    <xf numFmtId="0" fontId="29" fillId="0" borderId="10" xfId="0" applyFont="1" applyFill="1" applyBorder="1" applyAlignment="1">
      <alignment horizontal="left" vertical="top" wrapText="1"/>
    </xf>
    <xf numFmtId="0" fontId="33" fillId="0" borderId="10" xfId="0" applyFont="1" applyFill="1" applyBorder="1" applyAlignment="1">
      <alignment horizontal="left" vertical="top" wrapText="1"/>
    </xf>
    <xf numFmtId="0" fontId="30" fillId="0" borderId="10" xfId="0" applyFont="1" applyBorder="1" applyAlignment="1">
      <alignment horizontal="left" vertical="center" wrapText="1"/>
    </xf>
    <xf numFmtId="0" fontId="45" fillId="33" borderId="10" xfId="0" applyFont="1" applyFill="1" applyBorder="1" applyAlignment="1">
      <alignment horizontal="left" vertical="top" wrapText="1"/>
    </xf>
    <xf numFmtId="0" fontId="34" fillId="0" borderId="10" xfId="0" applyFont="1" applyFill="1" applyBorder="1">
      <alignment horizontal="left" vertical="top" wrapText="1"/>
    </xf>
    <xf numFmtId="0" fontId="30" fillId="0" borderId="10" xfId="0" applyFont="1" applyFill="1" applyBorder="1" applyAlignment="1">
      <alignment horizontal="left" vertical="top" wrapText="1"/>
    </xf>
    <xf numFmtId="0" fontId="34" fillId="0" borderId="10" xfId="0" applyFont="1" applyBorder="1">
      <alignment horizontal="left" vertical="top" wrapText="1"/>
    </xf>
    <xf numFmtId="0" fontId="30" fillId="0" borderId="10" xfId="0" applyFont="1" applyBorder="1" applyAlignment="1">
      <alignment horizontal="left" vertical="top" wrapText="1"/>
    </xf>
    <xf numFmtId="39" fontId="33" fillId="0" borderId="10" xfId="53" applyNumberFormat="1" applyFont="1" applyFill="1" applyBorder="1" applyAlignment="1">
      <alignment horizontal="center" vertical="center" wrapText="1"/>
    </xf>
    <xf numFmtId="0" fontId="36" fillId="0" borderId="11" xfId="0" applyFont="1" applyBorder="1" applyAlignment="1">
      <alignment vertical="center" wrapText="1"/>
    </xf>
    <xf numFmtId="170" fontId="33" fillId="0" borderId="10" xfId="53" applyNumberFormat="1" applyFont="1" applyFill="1" applyBorder="1" applyAlignment="1">
      <alignment horizontal="center" vertical="center" wrapText="1"/>
    </xf>
    <xf numFmtId="170" fontId="33" fillId="0" borderId="10" xfId="43" applyNumberFormat="1" applyFont="1" applyBorder="1" applyAlignment="1">
      <alignment horizontal="center" vertical="center" wrapText="1"/>
    </xf>
    <xf numFmtId="0" fontId="29" fillId="0" borderId="11" xfId="0" applyFont="1" applyBorder="1" applyAlignment="1">
      <alignment vertical="top" wrapText="1"/>
    </xf>
    <xf numFmtId="0" fontId="29" fillId="0" borderId="19" xfId="0" applyFont="1" applyBorder="1" applyAlignment="1">
      <alignment vertical="top" wrapText="1"/>
    </xf>
    <xf numFmtId="0" fontId="29" fillId="0" borderId="14" xfId="0" applyFont="1" applyBorder="1" applyAlignment="1">
      <alignment vertical="top" wrapText="1"/>
    </xf>
    <xf numFmtId="165" fontId="29" fillId="0" borderId="0" xfId="53" applyNumberFormat="1" applyFont="1" applyFill="1" applyAlignment="1">
      <alignment vertical="top" wrapText="1"/>
    </xf>
    <xf numFmtId="165" fontId="29" fillId="0" borderId="0" xfId="53" applyNumberFormat="1" applyFont="1" applyFill="1" applyAlignment="1"/>
    <xf numFmtId="0" fontId="34" fillId="33" borderId="10" xfId="66" applyNumberFormat="1" applyFont="1" applyFill="1" applyBorder="1" applyAlignment="1">
      <alignment horizontal="left" vertical="top" wrapText="1"/>
    </xf>
    <xf numFmtId="0" fontId="45" fillId="33" borderId="10" xfId="0" applyFont="1" applyFill="1" applyBorder="1" applyAlignment="1"/>
    <xf numFmtId="0" fontId="46" fillId="0" borderId="10" xfId="0" applyFont="1" applyFill="1" applyBorder="1" applyAlignment="1">
      <alignment horizontal="left" vertical="top" wrapText="1"/>
    </xf>
    <xf numFmtId="0" fontId="38" fillId="0" borderId="0" xfId="0" applyFont="1" applyBorder="1" applyAlignment="1">
      <alignment horizontal="left" vertical="center" wrapText="1"/>
    </xf>
    <xf numFmtId="0" fontId="34" fillId="33" borderId="11" xfId="0" applyFont="1" applyFill="1" applyBorder="1" applyAlignment="1">
      <alignment vertical="center" wrapText="1"/>
    </xf>
    <xf numFmtId="0" fontId="33" fillId="0" borderId="10" xfId="0" applyFont="1" applyFill="1" applyBorder="1" applyAlignment="1">
      <alignment horizontal="left" vertical="top" wrapText="1"/>
    </xf>
    <xf numFmtId="0" fontId="31" fillId="0" borderId="10" xfId="0" applyFont="1" applyFill="1" applyBorder="1" applyAlignment="1">
      <alignment horizontal="center" vertical="top" wrapText="1"/>
    </xf>
    <xf numFmtId="0" fontId="33" fillId="0" borderId="10" xfId="0" applyFont="1" applyBorder="1" applyAlignment="1">
      <alignment horizontal="left" vertical="top" wrapText="1"/>
    </xf>
    <xf numFmtId="0" fontId="36" fillId="0" borderId="10" xfId="0" applyFont="1" applyBorder="1" applyAlignment="1">
      <alignment vertical="top" wrapText="1"/>
    </xf>
    <xf numFmtId="0" fontId="33" fillId="0" borderId="10" xfId="0" applyFont="1" applyBorder="1">
      <alignment horizontal="left" vertical="top" wrapText="1"/>
    </xf>
    <xf numFmtId="0" fontId="46" fillId="0" borderId="10" xfId="0" applyFont="1" applyFill="1" applyBorder="1" applyAlignment="1">
      <alignment horizontal="left" vertical="center" wrapText="1"/>
    </xf>
    <xf numFmtId="39" fontId="30" fillId="0" borderId="10" xfId="53" applyNumberFormat="1" applyFont="1" applyFill="1" applyBorder="1" applyAlignment="1">
      <alignment horizontal="center" vertical="center" wrapText="1"/>
    </xf>
    <xf numFmtId="168" fontId="30" fillId="0" borderId="10" xfId="0" applyNumberFormat="1" applyFont="1" applyBorder="1" applyAlignment="1">
      <alignment horizontal="center" vertical="center" wrapText="1"/>
    </xf>
    <xf numFmtId="0" fontId="33" fillId="0" borderId="10" xfId="0" applyFont="1" applyBorder="1" applyAlignment="1">
      <alignment vertical="top" wrapText="1"/>
    </xf>
    <xf numFmtId="0" fontId="29" fillId="0" borderId="10" xfId="0" applyFont="1" applyBorder="1" applyAlignment="1">
      <alignment vertical="top" wrapText="1"/>
    </xf>
    <xf numFmtId="0" fontId="34" fillId="33" borderId="10" xfId="0" applyFont="1" applyFill="1" applyBorder="1" applyAlignment="1">
      <alignment horizontal="left" vertical="top" wrapText="1"/>
    </xf>
    <xf numFmtId="0" fontId="33" fillId="0" borderId="10" xfId="0" applyFont="1" applyBorder="1" applyAlignment="1">
      <alignment horizontal="right" vertical="center" wrapText="1"/>
    </xf>
    <xf numFmtId="0" fontId="45" fillId="0" borderId="0" xfId="0" applyFont="1" applyAlignment="1"/>
    <xf numFmtId="0" fontId="47" fillId="0" borderId="0" xfId="0" applyFont="1" applyAlignment="1"/>
    <xf numFmtId="0" fontId="48" fillId="0" borderId="0" xfId="0" applyFont="1" applyAlignment="1">
      <alignment horizontal="left" vertical="top" wrapText="1"/>
    </xf>
    <xf numFmtId="0" fontId="30" fillId="0" borderId="0" xfId="75" applyFont="1" applyAlignment="1">
      <alignment horizontal="right"/>
    </xf>
    <xf numFmtId="0" fontId="49" fillId="0" borderId="0" xfId="0" applyFont="1" applyAlignment="1"/>
    <xf numFmtId="4" fontId="45" fillId="0" borderId="0" xfId="0" applyNumberFormat="1" applyFont="1" applyAlignment="1"/>
    <xf numFmtId="0" fontId="32" fillId="33" borderId="0" xfId="0" applyFont="1" applyFill="1" applyAlignment="1"/>
    <xf numFmtId="0" fontId="30" fillId="0" borderId="0" xfId="75" applyFont="1" applyAlignment="1">
      <alignment horizontal="right"/>
    </xf>
    <xf numFmtId="0" fontId="34" fillId="33" borderId="10" xfId="0" applyFont="1" applyFill="1" applyBorder="1" applyAlignment="1">
      <alignment horizontal="left" vertical="center" wrapText="1"/>
    </xf>
    <xf numFmtId="0" fontId="51" fillId="33" borderId="0" xfId="0" applyFont="1" applyFill="1" applyAlignment="1"/>
    <xf numFmtId="0" fontId="0" fillId="0" borderId="0" xfId="0" applyAlignment="1"/>
    <xf numFmtId="0" fontId="29" fillId="0" borderId="10" xfId="0" applyFont="1" applyFill="1" applyBorder="1" applyAlignment="1">
      <alignment horizontal="left" vertical="top" wrapText="1"/>
    </xf>
    <xf numFmtId="0" fontId="46" fillId="0" borderId="10" xfId="0" applyFont="1" applyFill="1" applyBorder="1" applyAlignment="1">
      <alignment horizontal="left" vertical="top" wrapText="1"/>
    </xf>
    <xf numFmtId="0" fontId="33" fillId="0" borderId="10" xfId="0" applyFont="1" applyFill="1" applyBorder="1" applyAlignment="1">
      <alignment horizontal="left" vertical="top" wrapText="1"/>
    </xf>
    <xf numFmtId="0" fontId="31" fillId="0" borderId="10" xfId="0" applyFont="1" applyFill="1" applyBorder="1" applyAlignment="1">
      <alignment horizontal="left" vertical="top" wrapText="1"/>
    </xf>
    <xf numFmtId="169" fontId="33" fillId="0" borderId="10" xfId="53" applyNumberFormat="1" applyFont="1" applyFill="1" applyBorder="1" applyAlignment="1">
      <alignment horizontal="right" vertical="top"/>
    </xf>
    <xf numFmtId="171" fontId="33" fillId="0" borderId="10" xfId="0" applyNumberFormat="1" applyFont="1" applyBorder="1" applyAlignment="1">
      <alignment horizontal="right" vertical="center" wrapText="1"/>
    </xf>
    <xf numFmtId="0" fontId="29" fillId="33" borderId="10" xfId="0" applyFont="1" applyFill="1" applyBorder="1" applyAlignment="1">
      <alignment horizontal="center" vertical="top" wrapText="1"/>
    </xf>
    <xf numFmtId="0" fontId="29" fillId="33" borderId="10" xfId="0" applyFont="1" applyFill="1" applyBorder="1" applyAlignment="1">
      <alignment horizontal="left" vertical="top" wrapText="1"/>
    </xf>
    <xf numFmtId="0" fontId="35" fillId="33" borderId="11" xfId="0" applyFont="1" applyFill="1" applyBorder="1" applyAlignment="1">
      <alignment vertical="center" wrapText="1"/>
    </xf>
    <xf numFmtId="169" fontId="31" fillId="0" borderId="10" xfId="53" applyNumberFormat="1" applyFont="1" applyFill="1" applyBorder="1" applyAlignment="1">
      <alignment horizontal="right" vertical="top"/>
    </xf>
    <xf numFmtId="0" fontId="30" fillId="33" borderId="10" xfId="0" applyFont="1" applyFill="1" applyBorder="1" applyAlignment="1">
      <alignment horizontal="left" vertical="top" wrapText="1"/>
    </xf>
    <xf numFmtId="0" fontId="33" fillId="0" borderId="10" xfId="0" applyFont="1" applyFill="1" applyBorder="1" applyAlignment="1">
      <alignment horizontal="right" vertical="top" wrapText="1"/>
    </xf>
    <xf numFmtId="0" fontId="32" fillId="33" borderId="0" xfId="0" applyFont="1" applyFill="1" applyAlignment="1">
      <alignment horizontal="left"/>
    </xf>
    <xf numFmtId="4" fontId="53" fillId="0" borderId="0" xfId="77" applyNumberFormat="1" applyFont="1" applyAlignment="1">
      <alignment horizontal="right"/>
    </xf>
    <xf numFmtId="0" fontId="1" fillId="0" borderId="0" xfId="76"/>
    <xf numFmtId="0" fontId="51" fillId="33" borderId="0" xfId="76" applyFont="1" applyFill="1" applyBorder="1" applyAlignment="1">
      <alignment horizontal="center" vertical="center" wrapText="1"/>
    </xf>
    <xf numFmtId="0" fontId="51" fillId="33" borderId="0" xfId="76" applyFont="1" applyFill="1" applyAlignment="1">
      <alignment horizontal="center" vertical="center"/>
    </xf>
    <xf numFmtId="0" fontId="30" fillId="33" borderId="12" xfId="43" applyFont="1" applyFill="1" applyBorder="1" applyAlignment="1">
      <alignment horizontal="center" vertical="center" wrapText="1"/>
    </xf>
    <xf numFmtId="0" fontId="30" fillId="33" borderId="10" xfId="43" applyFont="1" applyFill="1" applyBorder="1" applyAlignment="1">
      <alignment horizontal="center" vertical="center" wrapText="1"/>
    </xf>
    <xf numFmtId="0" fontId="30" fillId="33" borderId="13" xfId="43" applyFont="1" applyFill="1" applyBorder="1" applyAlignment="1">
      <alignment horizontal="center" vertical="center" wrapText="1"/>
    </xf>
    <xf numFmtId="164" fontId="33" fillId="33" borderId="10" xfId="43" applyNumberFormat="1" applyFont="1" applyFill="1" applyBorder="1" applyAlignment="1">
      <alignment horizontal="right" vertical="center" wrapText="1"/>
    </xf>
    <xf numFmtId="0" fontId="33" fillId="33" borderId="14" xfId="0" applyFont="1" applyFill="1" applyBorder="1" applyAlignment="1">
      <alignment horizontal="center" vertical="top" wrapText="1"/>
    </xf>
    <xf numFmtId="164" fontId="33" fillId="33" borderId="10" xfId="42" applyNumberFormat="1" applyFont="1" applyFill="1" applyBorder="1" applyAlignment="1">
      <alignment horizontal="right" vertical="center"/>
    </xf>
    <xf numFmtId="0" fontId="33" fillId="33" borderId="10" xfId="0" applyFont="1" applyFill="1" applyBorder="1" applyAlignment="1">
      <alignment horizontal="center" vertical="center"/>
    </xf>
    <xf numFmtId="164" fontId="33" fillId="33" borderId="14" xfId="0" applyNumberFormat="1" applyFont="1" applyFill="1" applyBorder="1" applyAlignment="1">
      <alignment horizontal="right" vertical="center" wrapText="1"/>
    </xf>
    <xf numFmtId="4" fontId="33" fillId="33" borderId="14" xfId="43" applyNumberFormat="1" applyFont="1" applyFill="1" applyBorder="1" applyAlignment="1">
      <alignment horizontal="center" vertical="center" wrapText="1"/>
    </xf>
    <xf numFmtId="4" fontId="33" fillId="33" borderId="19" xfId="43" applyNumberFormat="1" applyFont="1" applyFill="1" applyBorder="1" applyAlignment="1">
      <alignment horizontal="center" vertical="center" wrapText="1"/>
    </xf>
    <xf numFmtId="4" fontId="33" fillId="33" borderId="10" xfId="43" applyNumberFormat="1" applyFont="1" applyFill="1" applyBorder="1" applyAlignment="1">
      <alignment horizontal="center" vertical="center" wrapText="1"/>
    </xf>
    <xf numFmtId="0" fontId="53" fillId="0" borderId="19" xfId="0" applyFont="1" applyFill="1" applyBorder="1" applyAlignment="1">
      <alignment horizontal="left" vertical="center" wrapText="1"/>
    </xf>
    <xf numFmtId="0" fontId="53" fillId="0" borderId="10" xfId="0" applyFont="1" applyFill="1" applyBorder="1" applyAlignment="1">
      <alignment horizontal="left" vertical="center" wrapText="1"/>
    </xf>
    <xf numFmtId="0" fontId="45" fillId="0" borderId="0" xfId="0" applyFont="1" applyAlignment="1">
      <alignment horizontal="center" wrapText="1"/>
    </xf>
    <xf numFmtId="4" fontId="45" fillId="0" borderId="0" xfId="0" applyNumberFormat="1" applyFont="1" applyAlignment="1">
      <alignment horizontal="center" wrapText="1"/>
    </xf>
    <xf numFmtId="4" fontId="53" fillId="0" borderId="0" xfId="73" applyNumberFormat="1" applyFont="1" applyAlignment="1">
      <alignment horizontal="right"/>
    </xf>
    <xf numFmtId="0" fontId="30" fillId="0" borderId="10" xfId="0" applyFont="1" applyFill="1" applyBorder="1" applyAlignment="1"/>
    <xf numFmtId="0" fontId="30" fillId="0" borderId="10" xfId="0" applyFont="1" applyFill="1" applyBorder="1" applyAlignment="1">
      <alignment horizontal="center" vertical="center" wrapText="1"/>
    </xf>
    <xf numFmtId="0" fontId="30" fillId="0" borderId="10" xfId="0" applyFont="1" applyBorder="1" applyAlignment="1"/>
    <xf numFmtId="0" fontId="33" fillId="0" borderId="10" xfId="0" applyFont="1" applyBorder="1" applyAlignment="1">
      <alignment horizontal="left"/>
    </xf>
    <xf numFmtId="172" fontId="46" fillId="0" borderId="10" xfId="0" applyNumberFormat="1" applyFont="1" applyBorder="1" applyAlignment="1">
      <alignment horizontal="center"/>
    </xf>
    <xf numFmtId="0" fontId="32" fillId="0" borderId="10" xfId="0" applyFont="1" applyFill="1" applyBorder="1" applyAlignment="1"/>
    <xf numFmtId="172" fontId="50" fillId="0" borderId="10" xfId="0" applyNumberFormat="1" applyFont="1" applyFill="1" applyBorder="1" applyAlignment="1">
      <alignment horizontal="center" vertical="center"/>
    </xf>
    <xf numFmtId="0" fontId="32" fillId="0" borderId="10" xfId="0" applyFont="1" applyFill="1" applyBorder="1" applyAlignment="1">
      <alignment horizontal="left"/>
    </xf>
    <xf numFmtId="0" fontId="36" fillId="0" borderId="10" xfId="0" applyFont="1" applyFill="1" applyBorder="1" applyAlignment="1">
      <alignment horizontal="center" vertical="center" wrapText="1"/>
    </xf>
    <xf numFmtId="0" fontId="47" fillId="0" borderId="10" xfId="0" applyFont="1" applyFill="1" applyBorder="1" applyAlignment="1">
      <alignment horizontal="left" vertical="center" wrapText="1"/>
    </xf>
    <xf numFmtId="172" fontId="47" fillId="0" borderId="10" xfId="0" applyNumberFormat="1" applyFont="1" applyFill="1" applyBorder="1" applyAlignment="1">
      <alignment horizontal="center"/>
    </xf>
    <xf numFmtId="0" fontId="32" fillId="0" borderId="10" xfId="0" applyFont="1" applyFill="1" applyBorder="1" applyAlignment="1">
      <alignment vertical="center"/>
    </xf>
    <xf numFmtId="0" fontId="33" fillId="0" borderId="10" xfId="0" applyFont="1" applyFill="1" applyBorder="1" applyAlignment="1">
      <alignment horizontal="center" vertical="center" wrapText="1"/>
    </xf>
    <xf numFmtId="0" fontId="47" fillId="0" borderId="10" xfId="0" applyFont="1" applyFill="1" applyBorder="1" applyAlignment="1"/>
    <xf numFmtId="172" fontId="52" fillId="0" borderId="10" xfId="0" applyNumberFormat="1" applyFont="1" applyFill="1" applyBorder="1" applyAlignment="1">
      <alignment horizontal="center" vertical="center"/>
    </xf>
    <xf numFmtId="0" fontId="50" fillId="0" borderId="0" xfId="0" applyFont="1" applyFill="1" applyBorder="1" applyAlignment="1">
      <alignment vertical="top" wrapText="1"/>
    </xf>
    <xf numFmtId="0" fontId="32" fillId="0" borderId="0" xfId="0" applyFont="1" applyFill="1" applyAlignment="1"/>
    <xf numFmtId="0" fontId="33" fillId="0" borderId="10" xfId="0" applyFont="1" applyFill="1" applyBorder="1" applyAlignment="1">
      <alignment horizontal="left" vertical="top" wrapText="1"/>
    </xf>
    <xf numFmtId="0" fontId="46" fillId="0" borderId="10" xfId="0" applyFont="1" applyFill="1" applyBorder="1" applyAlignment="1">
      <alignment horizontal="left" vertical="top" wrapText="1"/>
    </xf>
    <xf numFmtId="0" fontId="33" fillId="0" borderId="10" xfId="0" applyFont="1" applyFill="1" applyBorder="1" applyAlignment="1">
      <alignment horizontal="left" vertical="top" wrapText="1"/>
    </xf>
    <xf numFmtId="0" fontId="29" fillId="0" borderId="10" xfId="0" applyFont="1" applyFill="1" applyBorder="1" applyAlignment="1">
      <alignment horizontal="left" vertical="top" wrapText="1"/>
    </xf>
    <xf numFmtId="0" fontId="46" fillId="0" borderId="10" xfId="0" applyFont="1" applyBorder="1" applyAlignment="1">
      <alignment horizontal="left" vertical="top" wrapText="1"/>
    </xf>
    <xf numFmtId="0" fontId="54" fillId="33" borderId="10" xfId="0" applyFont="1" applyFill="1" applyBorder="1" applyAlignment="1">
      <alignment horizontal="center" vertical="top" wrapText="1"/>
    </xf>
    <xf numFmtId="0" fontId="55" fillId="0" borderId="10" xfId="0" applyFont="1" applyBorder="1" applyAlignment="1">
      <alignment horizontal="center" vertical="top" wrapText="1"/>
    </xf>
    <xf numFmtId="173" fontId="33" fillId="0" borderId="10" xfId="42" applyNumberFormat="1" applyFont="1" applyBorder="1" applyAlignment="1">
      <alignment horizontal="center" vertical="center"/>
    </xf>
    <xf numFmtId="0" fontId="51" fillId="0" borderId="0" xfId="0" applyFont="1" applyFill="1" applyAlignment="1"/>
    <xf numFmtId="164" fontId="33" fillId="0" borderId="10" xfId="42" applyNumberFormat="1" applyFont="1" applyBorder="1" applyAlignment="1">
      <alignment horizontal="center" vertical="center"/>
    </xf>
    <xf numFmtId="0" fontId="35" fillId="0" borderId="10" xfId="0" applyFont="1" applyBorder="1" applyAlignment="1">
      <alignment horizontal="left" vertical="top" wrapText="1"/>
    </xf>
    <xf numFmtId="167" fontId="47" fillId="33" borderId="10" xfId="0" applyNumberFormat="1" applyFont="1" applyFill="1" applyBorder="1" applyAlignment="1">
      <alignment horizontal="center" vertical="center" wrapText="1"/>
    </xf>
    <xf numFmtId="0" fontId="56" fillId="0" borderId="10" xfId="0" applyFont="1" applyBorder="1" applyAlignment="1">
      <alignment horizontal="center" vertical="top" wrapText="1"/>
    </xf>
    <xf numFmtId="0" fontId="32" fillId="0" borderId="10" xfId="0" applyFont="1" applyBorder="1" applyAlignment="1">
      <alignment horizontal="left" vertical="top" wrapText="1"/>
    </xf>
    <xf numFmtId="164" fontId="30" fillId="0" borderId="10" xfId="42" applyNumberFormat="1" applyFont="1" applyBorder="1" applyAlignment="1">
      <alignment horizontal="center" vertical="center"/>
    </xf>
    <xf numFmtId="0" fontId="32" fillId="0" borderId="12" xfId="0" applyFont="1" applyBorder="1" applyAlignment="1">
      <alignment horizontal="left" vertical="top" wrapText="1"/>
    </xf>
    <xf numFmtId="164" fontId="30" fillId="0" borderId="12" xfId="42" applyNumberFormat="1" applyFont="1" applyBorder="1" applyAlignment="1">
      <alignment horizontal="center" vertical="center"/>
    </xf>
    <xf numFmtId="0" fontId="30" fillId="0" borderId="18" xfId="60" applyFont="1" applyBorder="1" applyAlignment="1">
      <alignment horizontal="center" vertical="top"/>
    </xf>
    <xf numFmtId="0" fontId="30" fillId="0" borderId="0" xfId="60" applyFont="1" applyBorder="1" applyAlignment="1">
      <alignment horizontal="center" vertical="top"/>
    </xf>
    <xf numFmtId="0" fontId="30" fillId="0" borderId="18" xfId="60" applyFont="1" applyBorder="1" applyAlignment="1">
      <alignment horizontal="center" vertical="center"/>
    </xf>
    <xf numFmtId="0" fontId="30" fillId="0" borderId="0" xfId="60" applyFont="1" applyAlignment="1">
      <alignment horizontal="center" vertical="center"/>
    </xf>
    <xf numFmtId="0" fontId="30" fillId="0" borderId="20" xfId="60" applyFont="1" applyBorder="1" applyAlignment="1">
      <alignment horizontal="center" vertical="center"/>
    </xf>
    <xf numFmtId="0" fontId="30" fillId="0" borderId="0" xfId="0" applyFont="1" applyAlignment="1">
      <alignment horizontal="right" vertical="top" wrapText="1"/>
    </xf>
    <xf numFmtId="0" fontId="30" fillId="0" borderId="0" xfId="0" applyFont="1" applyAlignment="1">
      <alignment horizontal="right"/>
    </xf>
    <xf numFmtId="0" fontId="33" fillId="0" borderId="11" xfId="0" applyFont="1" applyBorder="1" applyAlignment="1">
      <alignment horizontal="center" vertical="center" wrapText="1"/>
    </xf>
    <xf numFmtId="0" fontId="33" fillId="0" borderId="19" xfId="0" applyFont="1" applyBorder="1" applyAlignment="1">
      <alignment horizontal="center" vertical="center" wrapText="1"/>
    </xf>
    <xf numFmtId="0" fontId="33" fillId="0" borderId="14" xfId="0" applyFont="1" applyBorder="1" applyAlignment="1">
      <alignment horizontal="center" vertical="center" wrapText="1"/>
    </xf>
    <xf numFmtId="0" fontId="30" fillId="0" borderId="0" xfId="0" applyFont="1" applyAlignment="1">
      <alignment horizontal="center"/>
    </xf>
    <xf numFmtId="0" fontId="31" fillId="0" borderId="0" xfId="0" applyFont="1" applyAlignment="1">
      <alignment horizontal="center" vertical="top" wrapText="1"/>
    </xf>
    <xf numFmtId="0" fontId="29" fillId="0" borderId="11" xfId="0" applyFont="1" applyBorder="1" applyAlignment="1">
      <alignment horizontal="center" vertical="center" wrapText="1"/>
    </xf>
    <xf numFmtId="0" fontId="29" fillId="0" borderId="14" xfId="0" applyFont="1" applyBorder="1" applyAlignment="1">
      <alignment horizontal="center" vertical="center" wrapText="1"/>
    </xf>
    <xf numFmtId="0" fontId="29" fillId="0" borderId="12" xfId="0" applyFont="1" applyBorder="1" applyAlignment="1">
      <alignment horizontal="center" vertical="center" wrapText="1"/>
    </xf>
    <xf numFmtId="0" fontId="29" fillId="0" borderId="13" xfId="0" applyFont="1" applyBorder="1" applyAlignment="1">
      <alignment horizontal="center" vertical="center" wrapText="1"/>
    </xf>
    <xf numFmtId="0" fontId="33" fillId="0" borderId="11" xfId="57" applyFont="1" applyBorder="1" applyAlignment="1">
      <alignment horizontal="center" vertical="center" wrapText="1"/>
    </xf>
    <xf numFmtId="0" fontId="33" fillId="0" borderId="19" xfId="57" applyFont="1" applyBorder="1" applyAlignment="1">
      <alignment horizontal="center" vertical="center" wrapText="1"/>
    </xf>
    <xf numFmtId="0" fontId="33" fillId="0" borderId="14" xfId="57" applyFont="1" applyBorder="1" applyAlignment="1">
      <alignment horizontal="center" vertical="center" wrapText="1"/>
    </xf>
    <xf numFmtId="0" fontId="36" fillId="0" borderId="19" xfId="0" applyFont="1" applyBorder="1" applyAlignment="1">
      <alignment horizontal="left" vertical="center" wrapText="1"/>
    </xf>
    <xf numFmtId="0" fontId="33" fillId="0" borderId="0" xfId="0" applyFont="1" applyAlignment="1">
      <alignment horizontal="center" vertical="center" wrapText="1"/>
    </xf>
    <xf numFmtId="0" fontId="30" fillId="0" borderId="15" xfId="43" applyFont="1" applyBorder="1" applyAlignment="1">
      <alignment horizontal="center" vertical="center" wrapText="1"/>
    </xf>
    <xf numFmtId="0" fontId="30" fillId="0" borderId="17" xfId="43" applyFont="1" applyBorder="1" applyAlignment="1">
      <alignment horizontal="center" vertical="center" wrapText="1"/>
    </xf>
    <xf numFmtId="0" fontId="30" fillId="0" borderId="16" xfId="43" applyFont="1" applyBorder="1" applyAlignment="1">
      <alignment horizontal="center" vertical="center" wrapText="1"/>
    </xf>
    <xf numFmtId="0" fontId="30" fillId="0" borderId="12" xfId="43" applyFont="1" applyBorder="1" applyAlignment="1">
      <alignment horizontal="center" vertical="center" wrapText="1"/>
    </xf>
    <xf numFmtId="0" fontId="30" fillId="0" borderId="13" xfId="43" applyFont="1" applyBorder="1" applyAlignment="1">
      <alignment horizontal="center" vertical="center" wrapText="1"/>
    </xf>
    <xf numFmtId="49" fontId="31" fillId="33" borderId="10" xfId="0" applyNumberFormat="1" applyFont="1" applyFill="1" applyBorder="1" applyAlignment="1">
      <alignment horizontal="center" vertical="top" wrapText="1"/>
    </xf>
    <xf numFmtId="0" fontId="55" fillId="0" borderId="10" xfId="0" applyFont="1" applyBorder="1" applyAlignment="1">
      <alignment horizontal="center" vertical="top" wrapText="1"/>
    </xf>
    <xf numFmtId="0" fontId="36" fillId="0" borderId="10" xfId="0" applyFont="1" applyBorder="1" applyAlignment="1">
      <alignment horizontal="center" vertical="top" wrapText="1"/>
    </xf>
    <xf numFmtId="0" fontId="33" fillId="33" borderId="11" xfId="0" applyFont="1" applyFill="1" applyBorder="1" applyAlignment="1">
      <alignment horizontal="center" vertical="center" wrapText="1"/>
    </xf>
    <xf numFmtId="0" fontId="33" fillId="33" borderId="19" xfId="0" applyFont="1" applyFill="1" applyBorder="1" applyAlignment="1">
      <alignment horizontal="center" vertical="center" wrapText="1"/>
    </xf>
    <xf numFmtId="0" fontId="33" fillId="33" borderId="14" xfId="0" applyFont="1" applyFill="1" applyBorder="1" applyAlignment="1">
      <alignment horizontal="center" vertical="center" wrapText="1"/>
    </xf>
    <xf numFmtId="0" fontId="30" fillId="33" borderId="12" xfId="43" applyFont="1" applyFill="1" applyBorder="1" applyAlignment="1">
      <alignment horizontal="center" vertical="top" wrapText="1"/>
    </xf>
    <xf numFmtId="0" fontId="30" fillId="33" borderId="22" xfId="43" applyFont="1" applyFill="1" applyBorder="1" applyAlignment="1">
      <alignment horizontal="center" vertical="top" wrapText="1"/>
    </xf>
    <xf numFmtId="0" fontId="30" fillId="33" borderId="13" xfId="43" applyFont="1" applyFill="1" applyBorder="1" applyAlignment="1">
      <alignment horizontal="center" vertical="top" wrapText="1"/>
    </xf>
    <xf numFmtId="0" fontId="33" fillId="0" borderId="11" xfId="0" applyFont="1" applyFill="1" applyBorder="1" applyAlignment="1">
      <alignment horizontal="left" vertical="center" wrapText="1"/>
    </xf>
    <xf numFmtId="0" fontId="33" fillId="0" borderId="19" xfId="0" applyFont="1" applyFill="1" applyBorder="1" applyAlignment="1">
      <alignment horizontal="left" vertical="center" wrapText="1"/>
    </xf>
    <xf numFmtId="0" fontId="33" fillId="0" borderId="14" xfId="0" applyFont="1" applyFill="1" applyBorder="1" applyAlignment="1">
      <alignment horizontal="left" vertical="center" wrapText="1"/>
    </xf>
    <xf numFmtId="0" fontId="33" fillId="33" borderId="11" xfId="0" applyFont="1" applyFill="1" applyBorder="1" applyAlignment="1">
      <alignment horizontal="center" vertical="center"/>
    </xf>
    <xf numFmtId="0" fontId="33" fillId="33" borderId="19" xfId="0" applyFont="1" applyFill="1" applyBorder="1" applyAlignment="1">
      <alignment horizontal="center" vertical="center"/>
    </xf>
    <xf numFmtId="0" fontId="33" fillId="33" borderId="14" xfId="0" applyFont="1" applyFill="1" applyBorder="1" applyAlignment="1">
      <alignment horizontal="center" vertical="center"/>
    </xf>
    <xf numFmtId="4" fontId="33" fillId="33" borderId="11" xfId="43" applyNumberFormat="1" applyFont="1" applyFill="1" applyBorder="1" applyAlignment="1">
      <alignment horizontal="center" vertical="center" wrapText="1"/>
    </xf>
    <xf numFmtId="4" fontId="33" fillId="33" borderId="19" xfId="43" applyNumberFormat="1" applyFont="1" applyFill="1" applyBorder="1" applyAlignment="1">
      <alignment horizontal="center" vertical="center" wrapText="1"/>
    </xf>
    <xf numFmtId="4" fontId="33" fillId="33" borderId="14" xfId="43" applyNumberFormat="1" applyFont="1" applyFill="1" applyBorder="1" applyAlignment="1">
      <alignment horizontal="center" vertical="center" wrapText="1"/>
    </xf>
    <xf numFmtId="0" fontId="33" fillId="33" borderId="15" xfId="0" applyFont="1" applyFill="1" applyBorder="1" applyAlignment="1">
      <alignment horizontal="center" vertical="center"/>
    </xf>
    <xf numFmtId="0" fontId="33" fillId="33" borderId="17" xfId="0" applyFont="1" applyFill="1" applyBorder="1" applyAlignment="1">
      <alignment horizontal="center" vertical="center"/>
    </xf>
    <xf numFmtId="0" fontId="33" fillId="33" borderId="16" xfId="0" applyFont="1" applyFill="1" applyBorder="1" applyAlignment="1">
      <alignment horizontal="center" vertical="center"/>
    </xf>
    <xf numFmtId="0" fontId="33" fillId="33" borderId="23" xfId="0" applyFont="1" applyFill="1" applyBorder="1" applyAlignment="1">
      <alignment horizontal="center" vertical="center"/>
    </xf>
    <xf numFmtId="0" fontId="33" fillId="33" borderId="21" xfId="0" applyFont="1" applyFill="1" applyBorder="1" applyAlignment="1">
      <alignment horizontal="center" vertical="center"/>
    </xf>
    <xf numFmtId="0" fontId="33" fillId="33" borderId="24" xfId="0" applyFont="1" applyFill="1" applyBorder="1" applyAlignment="1">
      <alignment horizontal="center" vertical="center"/>
    </xf>
    <xf numFmtId="0" fontId="30" fillId="33" borderId="10" xfId="43" applyFont="1" applyFill="1" applyBorder="1" applyAlignment="1">
      <alignment horizontal="center" vertical="center" wrapText="1"/>
    </xf>
    <xf numFmtId="0" fontId="30" fillId="33" borderId="15" xfId="43" applyFont="1" applyFill="1" applyBorder="1" applyAlignment="1">
      <alignment horizontal="center" vertical="center" wrapText="1"/>
    </xf>
    <xf numFmtId="0" fontId="30" fillId="33" borderId="17" xfId="43" applyFont="1" applyFill="1" applyBorder="1" applyAlignment="1">
      <alignment horizontal="center" vertical="center" wrapText="1"/>
    </xf>
    <xf numFmtId="0" fontId="30" fillId="33" borderId="16" xfId="43" applyFont="1" applyFill="1" applyBorder="1" applyAlignment="1">
      <alignment horizontal="center" vertical="center" wrapText="1"/>
    </xf>
    <xf numFmtId="0" fontId="30" fillId="33" borderId="23" xfId="43" applyFont="1" applyFill="1" applyBorder="1" applyAlignment="1">
      <alignment horizontal="center" vertical="center" wrapText="1"/>
    </xf>
    <xf numFmtId="0" fontId="30" fillId="33" borderId="21" xfId="43" applyFont="1" applyFill="1" applyBorder="1" applyAlignment="1">
      <alignment horizontal="center" vertical="center" wrapText="1"/>
    </xf>
    <xf numFmtId="0" fontId="30" fillId="33" borderId="24" xfId="43" applyFont="1" applyFill="1" applyBorder="1" applyAlignment="1">
      <alignment horizontal="center" vertical="center" wrapText="1"/>
    </xf>
    <xf numFmtId="0" fontId="30" fillId="33" borderId="12" xfId="43" applyFont="1" applyFill="1" applyBorder="1" applyAlignment="1">
      <alignment horizontal="center" vertical="center" wrapText="1"/>
    </xf>
    <xf numFmtId="0" fontId="30" fillId="33" borderId="13" xfId="43" applyFont="1" applyFill="1" applyBorder="1" applyAlignment="1">
      <alignment horizontal="center" vertical="center" wrapText="1"/>
    </xf>
    <xf numFmtId="0" fontId="33" fillId="33" borderId="11" xfId="43" applyFont="1" applyFill="1" applyBorder="1" applyAlignment="1">
      <alignment horizontal="center" vertical="center" wrapText="1"/>
    </xf>
    <xf numFmtId="0" fontId="30" fillId="33" borderId="19" xfId="43" applyFont="1" applyFill="1" applyBorder="1" applyAlignment="1">
      <alignment horizontal="center" vertical="center" wrapText="1"/>
    </xf>
    <xf numFmtId="0" fontId="30" fillId="33" borderId="14" xfId="43" applyFont="1" applyFill="1" applyBorder="1" applyAlignment="1">
      <alignment horizontal="center" vertical="center" wrapText="1"/>
    </xf>
    <xf numFmtId="0" fontId="33" fillId="33" borderId="11" xfId="0" applyFont="1" applyFill="1" applyBorder="1" applyAlignment="1">
      <alignment horizontal="center" vertical="top" wrapText="1"/>
    </xf>
    <xf numFmtId="0" fontId="33" fillId="33" borderId="19" xfId="0" applyFont="1" applyFill="1" applyBorder="1" applyAlignment="1">
      <alignment horizontal="center" vertical="top" wrapText="1"/>
    </xf>
    <xf numFmtId="0" fontId="33" fillId="33" borderId="14" xfId="0" applyFont="1" applyFill="1" applyBorder="1" applyAlignment="1">
      <alignment horizontal="center" vertical="top" wrapText="1"/>
    </xf>
    <xf numFmtId="0" fontId="30" fillId="0" borderId="0" xfId="75" applyFont="1" applyAlignment="1">
      <alignment horizontal="right"/>
    </xf>
    <xf numFmtId="0" fontId="36" fillId="33" borderId="0" xfId="0" applyFont="1" applyFill="1" applyAlignment="1">
      <alignment horizontal="center" wrapText="1"/>
    </xf>
    <xf numFmtId="0" fontId="51" fillId="33" borderId="0" xfId="76" applyFont="1" applyFill="1" applyBorder="1" applyAlignment="1">
      <alignment horizontal="center" vertical="center" wrapText="1"/>
    </xf>
    <xf numFmtId="0" fontId="32" fillId="0" borderId="10" xfId="0" applyFont="1" applyFill="1" applyBorder="1" applyAlignment="1">
      <alignment horizontal="left" vertical="center" wrapText="1"/>
    </xf>
    <xf numFmtId="0" fontId="32" fillId="0" borderId="0" xfId="0" applyFont="1" applyAlignment="1">
      <alignment horizontal="center" wrapText="1"/>
    </xf>
    <xf numFmtId="0" fontId="30" fillId="0" borderId="10" xfId="0" applyFont="1" applyFill="1" applyBorder="1" applyAlignment="1">
      <alignment horizontal="center" vertical="center" wrapText="1"/>
    </xf>
    <xf numFmtId="4" fontId="30" fillId="0" borderId="10" xfId="0" applyNumberFormat="1" applyFont="1" applyFill="1" applyBorder="1" applyAlignment="1">
      <alignment horizontal="center" vertical="center" wrapText="1"/>
    </xf>
    <xf numFmtId="0" fontId="33" fillId="0" borderId="10" xfId="0" applyFont="1" applyBorder="1" applyAlignment="1">
      <alignment horizontal="left"/>
    </xf>
    <xf numFmtId="0" fontId="50" fillId="0" borderId="11" xfId="0" applyFont="1" applyFill="1" applyBorder="1" applyAlignment="1">
      <alignment horizontal="center" wrapText="1"/>
    </xf>
    <xf numFmtId="0" fontId="50" fillId="0" borderId="19" xfId="0" applyFont="1" applyFill="1" applyBorder="1" applyAlignment="1">
      <alignment horizontal="center" wrapText="1"/>
    </xf>
    <xf numFmtId="0" fontId="50" fillId="0" borderId="14" xfId="0" applyFont="1" applyFill="1" applyBorder="1" applyAlignment="1">
      <alignment horizontal="center" wrapText="1"/>
    </xf>
    <xf numFmtId="0" fontId="50" fillId="0" borderId="21" xfId="0" applyFont="1" applyFill="1" applyBorder="1" applyAlignment="1">
      <alignment horizontal="right" vertical="top" wrapText="1"/>
    </xf>
    <xf numFmtId="0" fontId="30" fillId="0" borderId="10" xfId="0" applyFont="1" applyFill="1" applyBorder="1" applyAlignment="1">
      <alignment horizontal="center" vertical="top" wrapText="1"/>
    </xf>
    <xf numFmtId="0" fontId="31" fillId="33" borderId="10" xfId="0" applyFont="1" applyFill="1" applyBorder="1" applyAlignment="1">
      <alignment horizontal="left"/>
    </xf>
    <xf numFmtId="0" fontId="43" fillId="33" borderId="11" xfId="0" applyFont="1" applyFill="1" applyBorder="1" applyAlignment="1">
      <alignment horizontal="center" vertical="top" wrapText="1"/>
    </xf>
    <xf numFmtId="0" fontId="43" fillId="33" borderId="19" xfId="0" applyFont="1" applyFill="1" applyBorder="1" applyAlignment="1">
      <alignment horizontal="center" vertical="top" wrapText="1"/>
    </xf>
    <xf numFmtId="0" fontId="29" fillId="0" borderId="10" xfId="0" applyFont="1" applyFill="1" applyBorder="1" applyAlignment="1">
      <alignment horizontal="left" vertical="center"/>
    </xf>
    <xf numFmtId="0" fontId="29" fillId="0" borderId="10" xfId="0" applyFont="1" applyBorder="1" applyAlignment="1">
      <alignment horizontal="center" vertical="top" wrapText="1"/>
    </xf>
    <xf numFmtId="0" fontId="31" fillId="0" borderId="10" xfId="0" applyFont="1" applyFill="1" applyBorder="1" applyAlignment="1">
      <alignment horizontal="left" vertical="top" wrapText="1"/>
    </xf>
    <xf numFmtId="0" fontId="31" fillId="0" borderId="10" xfId="0" applyFont="1" applyFill="1" applyBorder="1" applyAlignment="1">
      <alignment horizontal="center" vertical="top" wrapText="1"/>
    </xf>
    <xf numFmtId="0" fontId="30" fillId="0" borderId="11" xfId="0" applyFont="1" applyBorder="1" applyAlignment="1">
      <alignment horizontal="center" vertical="center" wrapText="1"/>
    </xf>
    <xf numFmtId="0" fontId="30" fillId="0" borderId="19" xfId="0" applyFont="1" applyBorder="1" applyAlignment="1">
      <alignment horizontal="center" vertical="center" wrapText="1"/>
    </xf>
    <xf numFmtId="0" fontId="30" fillId="0" borderId="14" xfId="0" applyFont="1" applyBorder="1" applyAlignment="1">
      <alignment horizontal="center" vertical="center" wrapText="1"/>
    </xf>
    <xf numFmtId="0" fontId="33" fillId="33" borderId="10" xfId="0" applyFont="1" applyFill="1" applyBorder="1" applyAlignment="1">
      <alignment horizontal="left" vertical="center" wrapText="1"/>
    </xf>
    <xf numFmtId="0" fontId="46" fillId="0" borderId="10" xfId="0" applyFont="1" applyBorder="1" applyAlignment="1">
      <alignment horizontal="left" vertical="center" wrapText="1"/>
    </xf>
    <xf numFmtId="0" fontId="30" fillId="0" borderId="11" xfId="0" applyFont="1" applyBorder="1" applyAlignment="1">
      <alignment horizontal="left" vertical="center" wrapText="1"/>
    </xf>
    <xf numFmtId="0" fontId="30" fillId="0" borderId="14" xfId="0" applyFont="1" applyBorder="1" applyAlignment="1">
      <alignment horizontal="left" vertical="center" wrapText="1"/>
    </xf>
    <xf numFmtId="0" fontId="33" fillId="0" borderId="0" xfId="0" applyFont="1" applyBorder="1" applyAlignment="1">
      <alignment horizontal="left" vertical="top" wrapText="1"/>
    </xf>
    <xf numFmtId="0" fontId="30" fillId="0" borderId="10" xfId="0" applyFont="1" applyBorder="1" applyAlignment="1">
      <alignment horizontal="left" vertical="center" wrapText="1"/>
    </xf>
    <xf numFmtId="0" fontId="33" fillId="33" borderId="10" xfId="0" applyFont="1" applyFill="1" applyBorder="1" applyAlignment="1">
      <alignment horizontal="left" vertical="top" wrapText="1"/>
    </xf>
    <xf numFmtId="0" fontId="38" fillId="0" borderId="11" xfId="0" applyFont="1" applyBorder="1" applyAlignment="1">
      <alignment horizontal="center" vertical="center" wrapText="1"/>
    </xf>
    <xf numFmtId="0" fontId="38" fillId="0" borderId="19" xfId="0" applyFont="1" applyBorder="1" applyAlignment="1">
      <alignment horizontal="center" vertical="center" wrapText="1"/>
    </xf>
    <xf numFmtId="0" fontId="38" fillId="0" borderId="14" xfId="0" applyFont="1" applyBorder="1" applyAlignment="1">
      <alignment horizontal="center" vertical="center" wrapText="1"/>
    </xf>
    <xf numFmtId="0" fontId="38" fillId="0" borderId="10" xfId="0" applyFont="1" applyBorder="1" applyAlignment="1">
      <alignment horizontal="center" vertical="center" wrapText="1"/>
    </xf>
    <xf numFmtId="0" fontId="46" fillId="0" borderId="10" xfId="0" applyFont="1" applyFill="1" applyBorder="1" applyAlignment="1">
      <alignment horizontal="left" vertical="top" wrapText="1"/>
    </xf>
    <xf numFmtId="0" fontId="33" fillId="0" borderId="10" xfId="0" applyFont="1" applyFill="1" applyBorder="1" applyAlignment="1">
      <alignment horizontal="left" vertical="top" wrapText="1"/>
    </xf>
    <xf numFmtId="0" fontId="29" fillId="0" borderId="10" xfId="0" applyFont="1" applyFill="1" applyBorder="1" applyAlignment="1">
      <alignment horizontal="center" vertical="top" wrapText="1"/>
    </xf>
    <xf numFmtId="0" fontId="29" fillId="0" borderId="10" xfId="0" applyFont="1" applyFill="1" applyBorder="1" applyAlignment="1">
      <alignment horizontal="left" vertical="top" wrapText="1"/>
    </xf>
    <xf numFmtId="0" fontId="31" fillId="0" borderId="10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 wrapText="1"/>
    </xf>
    <xf numFmtId="165" fontId="29" fillId="0" borderId="0" xfId="53" applyNumberFormat="1" applyFont="1" applyFill="1" applyAlignment="1">
      <alignment horizontal="right" vertical="center"/>
    </xf>
    <xf numFmtId="0" fontId="33" fillId="0" borderId="10" xfId="0" applyFont="1" applyBorder="1" applyAlignment="1">
      <alignment horizontal="left" vertical="top" wrapText="1"/>
    </xf>
    <xf numFmtId="0" fontId="50" fillId="0" borderId="0" xfId="0" applyFont="1" applyFill="1" applyBorder="1" applyAlignment="1">
      <alignment horizontal="right" vertical="top" wrapText="1"/>
    </xf>
    <xf numFmtId="0" fontId="30" fillId="0" borderId="10" xfId="0" applyFont="1" applyBorder="1" applyAlignment="1">
      <alignment horizontal="center" vertical="top" wrapText="1"/>
    </xf>
    <xf numFmtId="0" fontId="38" fillId="0" borderId="11" xfId="0" applyFont="1" applyBorder="1" applyAlignment="1">
      <alignment horizontal="center" vertical="top" wrapText="1"/>
    </xf>
    <xf numFmtId="0" fontId="38" fillId="0" borderId="19" xfId="0" applyFont="1" applyBorder="1" applyAlignment="1">
      <alignment horizontal="center" vertical="top" wrapText="1"/>
    </xf>
    <xf numFmtId="0" fontId="38" fillId="0" borderId="14" xfId="0" applyFont="1" applyBorder="1" applyAlignment="1">
      <alignment horizontal="center" vertical="top" wrapText="1"/>
    </xf>
    <xf numFmtId="0" fontId="33" fillId="0" borderId="11" xfId="0" applyFont="1" applyBorder="1">
      <alignment horizontal="left" vertical="top" wrapText="1"/>
    </xf>
    <xf numFmtId="0" fontId="33" fillId="0" borderId="19" xfId="0" applyFont="1" applyBorder="1">
      <alignment horizontal="left" vertical="top" wrapText="1"/>
    </xf>
    <xf numFmtId="0" fontId="33" fillId="0" borderId="14" xfId="0" applyFont="1" applyBorder="1">
      <alignment horizontal="left" vertical="top" wrapText="1"/>
    </xf>
    <xf numFmtId="0" fontId="33" fillId="0" borderId="11" xfId="0" applyFont="1" applyBorder="1" applyAlignment="1">
      <alignment horizontal="center" vertical="top" wrapText="1"/>
    </xf>
    <xf numFmtId="0" fontId="33" fillId="0" borderId="19" xfId="0" applyFont="1" applyBorder="1" applyAlignment="1">
      <alignment horizontal="center" vertical="top" wrapText="1"/>
    </xf>
    <xf numFmtId="0" fontId="33" fillId="0" borderId="14" xfId="0" applyFont="1" applyBorder="1" applyAlignment="1">
      <alignment horizontal="center" vertical="top" wrapText="1"/>
    </xf>
    <xf numFmtId="0" fontId="31" fillId="0" borderId="10" xfId="0" applyFont="1" applyBorder="1">
      <alignment horizontal="left" vertical="top" wrapText="1"/>
    </xf>
    <xf numFmtId="0" fontId="43" fillId="33" borderId="23" xfId="0" applyFont="1" applyFill="1" applyBorder="1" applyAlignment="1">
      <alignment horizontal="center" vertical="top" wrapText="1"/>
    </xf>
    <xf numFmtId="0" fontId="43" fillId="33" borderId="21" xfId="0" applyFont="1" applyFill="1" applyBorder="1" applyAlignment="1">
      <alignment horizontal="center" vertical="top" wrapText="1"/>
    </xf>
    <xf numFmtId="0" fontId="29" fillId="0" borderId="19" xfId="0" applyFont="1" applyBorder="1" applyAlignment="1">
      <alignment horizontal="center" vertical="top" wrapText="1"/>
    </xf>
    <xf numFmtId="0" fontId="33" fillId="33" borderId="11" xfId="0" applyFont="1" applyFill="1" applyBorder="1" applyAlignment="1">
      <alignment horizontal="left" vertical="top" wrapText="1"/>
    </xf>
    <xf numFmtId="0" fontId="33" fillId="33" borderId="19" xfId="0" applyFont="1" applyFill="1" applyBorder="1" applyAlignment="1">
      <alignment horizontal="left" vertical="top" wrapText="1"/>
    </xf>
    <xf numFmtId="0" fontId="33" fillId="33" borderId="11" xfId="0" applyFont="1" applyFill="1" applyBorder="1" applyAlignment="1">
      <alignment horizontal="left" vertical="center" wrapText="1"/>
    </xf>
    <xf numFmtId="0" fontId="33" fillId="33" borderId="14" xfId="0" applyFont="1" applyFill="1" applyBorder="1" applyAlignment="1">
      <alignment horizontal="left" vertical="center" wrapText="1"/>
    </xf>
    <xf numFmtId="0" fontId="33" fillId="33" borderId="0" xfId="0" applyFont="1" applyFill="1" applyAlignment="1">
      <alignment horizontal="center" vertical="center" wrapText="1"/>
    </xf>
    <xf numFmtId="0" fontId="30" fillId="0" borderId="19" xfId="0" applyFont="1" applyBorder="1" applyAlignment="1">
      <alignment horizontal="center" vertical="top" wrapText="1"/>
    </xf>
  </cellXfs>
  <cellStyles count="78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53" builtinId="3"/>
    <cellStyle name="Comma 11" xfId="77"/>
    <cellStyle name="Comma 2" xfId="52"/>
    <cellStyle name="Comma 2 3" xfId="51"/>
    <cellStyle name="Comma 2 5" xfId="73"/>
    <cellStyle name="Comma 3" xfId="65"/>
    <cellStyle name="Comma 4" xfId="45"/>
    <cellStyle name="Comma 7" xfId="47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10 2" xfId="69"/>
    <cellStyle name="Normal 11 2" xfId="44"/>
    <cellStyle name="Normal 12" xfId="60"/>
    <cellStyle name="Normal 18 2" xfId="72"/>
    <cellStyle name="Normal 19" xfId="76"/>
    <cellStyle name="Normal 2" xfId="48"/>
    <cellStyle name="Normal 2 2 2" xfId="66"/>
    <cellStyle name="Normal 2 4" xfId="46"/>
    <cellStyle name="Normal 2 6" xfId="71"/>
    <cellStyle name="Normal 3" xfId="55"/>
    <cellStyle name="Normal 4" xfId="56"/>
    <cellStyle name="Normal 4 2" xfId="49"/>
    <cellStyle name="Normal 5" xfId="54"/>
    <cellStyle name="Normal 6" xfId="64"/>
    <cellStyle name="Normal 7" xfId="70"/>
    <cellStyle name="Normal 8" xfId="43"/>
    <cellStyle name="Normal 8 2" xfId="74"/>
    <cellStyle name="Note" xfId="15" builtinId="10" customBuiltin="1"/>
    <cellStyle name="Output" xfId="10" builtinId="21" customBuiltin="1"/>
    <cellStyle name="Percent 2" xfId="67"/>
    <cellStyle name="SN_241" xfId="42"/>
    <cellStyle name="Title" xfId="1" builtinId="15" customBuiltin="1"/>
    <cellStyle name="Total" xfId="17" builtinId="25" customBuiltin="1"/>
    <cellStyle name="Warning Text" xfId="14" builtinId="11" customBuiltin="1"/>
    <cellStyle name="Обычный 13" xfId="75"/>
    <cellStyle name="Обычный 16" xfId="61"/>
    <cellStyle name="Обычный 17" xfId="62"/>
    <cellStyle name="Обычный 2" xfId="50"/>
    <cellStyle name="Обычный 2 3" xfId="68"/>
    <cellStyle name="Обычный 25" xfId="63"/>
    <cellStyle name="Обычный 6" xfId="57"/>
    <cellStyle name="Обычный 7" xfId="59"/>
    <cellStyle name="Финансовый 16" xfId="5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7"/>
  <sheetViews>
    <sheetView topLeftCell="A31" zoomScale="85" zoomScaleNormal="85" zoomScaleSheetLayoutView="115" workbookViewId="0">
      <selection activeCell="A38" sqref="A38:XFD38"/>
    </sheetView>
  </sheetViews>
  <sheetFormatPr defaultColWidth="9.140625" defaultRowHeight="17.25"/>
  <cols>
    <col min="1" max="1" width="10.7109375" style="1" customWidth="1"/>
    <col min="2" max="2" width="15" style="1" customWidth="1"/>
    <col min="3" max="3" width="85.42578125" style="1" customWidth="1"/>
    <col min="4" max="4" width="42.5703125" style="1" customWidth="1"/>
    <col min="5" max="6" width="9.5703125" style="1" bestFit="1" customWidth="1"/>
    <col min="7" max="16384" width="9.140625" style="1"/>
  </cols>
  <sheetData>
    <row r="1" spans="1:6" ht="18" customHeight="1">
      <c r="C1" s="239" t="s">
        <v>9</v>
      </c>
      <c r="D1" s="239"/>
      <c r="E1" s="56"/>
      <c r="F1" s="6"/>
    </row>
    <row r="2" spans="1:6">
      <c r="C2" s="240" t="s">
        <v>52</v>
      </c>
      <c r="D2" s="240"/>
      <c r="E2" s="244"/>
      <c r="F2" s="244"/>
    </row>
    <row r="3" spans="1:6">
      <c r="C3" s="240" t="s">
        <v>20</v>
      </c>
      <c r="D3" s="240"/>
      <c r="E3" s="6"/>
      <c r="F3" s="6"/>
    </row>
    <row r="4" spans="1:6" ht="96" customHeight="1">
      <c r="A4" s="245" t="s">
        <v>62</v>
      </c>
      <c r="B4" s="245"/>
      <c r="C4" s="245"/>
      <c r="D4" s="245"/>
    </row>
    <row r="5" spans="1:6" ht="20.45" customHeight="1">
      <c r="A5" s="3"/>
      <c r="B5" s="3"/>
      <c r="C5" s="3"/>
      <c r="D5" s="45" t="s">
        <v>136</v>
      </c>
    </row>
    <row r="6" spans="1:6" s="2" customFormat="1" ht="71.25" customHeight="1">
      <c r="A6" s="246" t="s">
        <v>10</v>
      </c>
      <c r="B6" s="247"/>
      <c r="C6" s="248" t="s">
        <v>11</v>
      </c>
      <c r="D6" s="15" t="s">
        <v>59</v>
      </c>
    </row>
    <row r="7" spans="1:6" s="2" customFormat="1" ht="36" customHeight="1">
      <c r="A7" s="15" t="s">
        <v>12</v>
      </c>
      <c r="B7" s="15" t="s">
        <v>13</v>
      </c>
      <c r="C7" s="249"/>
      <c r="D7" s="4" t="s">
        <v>16</v>
      </c>
    </row>
    <row r="8" spans="1:6">
      <c r="A8" s="8"/>
      <c r="B8" s="8"/>
      <c r="C8" s="17" t="s">
        <v>1</v>
      </c>
      <c r="D8" s="46">
        <f>D9+D48</f>
        <v>-2.9103830456733704E-11</v>
      </c>
    </row>
    <row r="9" spans="1:6" ht="18" customHeight="1">
      <c r="A9" s="241" t="s">
        <v>50</v>
      </c>
      <c r="B9" s="242"/>
      <c r="C9" s="243"/>
      <c r="D9" s="46">
        <f>D10+D22+D35</f>
        <v>-2.9103830456733704E-11</v>
      </c>
    </row>
    <row r="10" spans="1:6" ht="17.45" customHeight="1">
      <c r="A10" s="152" t="s">
        <v>64</v>
      </c>
      <c r="B10" s="153"/>
      <c r="C10" s="16" t="s">
        <v>2</v>
      </c>
      <c r="D10" s="49">
        <f>D16</f>
        <v>-264653.40000000002</v>
      </c>
    </row>
    <row r="11" spans="1:6" ht="25.9" customHeight="1">
      <c r="A11" s="152"/>
      <c r="B11" s="153"/>
      <c r="C11" s="21" t="s">
        <v>65</v>
      </c>
      <c r="D11" s="44"/>
    </row>
    <row r="12" spans="1:6" ht="17.45" customHeight="1">
      <c r="A12" s="152"/>
      <c r="B12" s="153"/>
      <c r="C12" s="16" t="s">
        <v>3</v>
      </c>
      <c r="D12" s="44"/>
    </row>
    <row r="13" spans="1:6" ht="86.25">
      <c r="A13" s="152"/>
      <c r="B13" s="153"/>
      <c r="C13" s="139" t="s">
        <v>66</v>
      </c>
      <c r="D13" s="44"/>
    </row>
    <row r="14" spans="1:6" ht="17.45" customHeight="1">
      <c r="A14" s="152"/>
      <c r="B14" s="153"/>
      <c r="C14" s="16" t="s">
        <v>4</v>
      </c>
      <c r="D14" s="44"/>
    </row>
    <row r="15" spans="1:6" ht="51.75">
      <c r="A15" s="152"/>
      <c r="B15" s="153"/>
      <c r="C15" s="139" t="s">
        <v>67</v>
      </c>
      <c r="D15" s="44"/>
    </row>
    <row r="16" spans="1:6">
      <c r="A16" s="153"/>
      <c r="B16" s="17">
        <v>11005</v>
      </c>
      <c r="C16" s="16" t="s">
        <v>6</v>
      </c>
      <c r="D16" s="49">
        <f>-257722.9-13861/2</f>
        <v>-264653.40000000002</v>
      </c>
    </row>
    <row r="17" spans="1:4" ht="34.5">
      <c r="A17" s="153"/>
      <c r="B17" s="44"/>
      <c r="C17" s="21" t="s">
        <v>68</v>
      </c>
      <c r="D17" s="44"/>
    </row>
    <row r="18" spans="1:4">
      <c r="A18" s="153"/>
      <c r="B18" s="44"/>
      <c r="C18" s="16" t="s">
        <v>7</v>
      </c>
      <c r="D18" s="44"/>
    </row>
    <row r="19" spans="1:4" ht="34.5">
      <c r="A19" s="153"/>
      <c r="B19" s="44"/>
      <c r="C19" s="139" t="s">
        <v>69</v>
      </c>
      <c r="D19" s="44"/>
    </row>
    <row r="20" spans="1:4">
      <c r="A20" s="153"/>
      <c r="B20" s="44"/>
      <c r="C20" s="16" t="s">
        <v>8</v>
      </c>
      <c r="D20" s="44"/>
    </row>
    <row r="21" spans="1:4">
      <c r="A21" s="153"/>
      <c r="B21" s="44"/>
      <c r="C21" s="48" t="s">
        <v>38</v>
      </c>
      <c r="D21" s="49"/>
    </row>
    <row r="22" spans="1:4">
      <c r="A22" s="50">
        <v>1111</v>
      </c>
      <c r="B22" s="19"/>
      <c r="C22" s="72" t="s">
        <v>2</v>
      </c>
      <c r="D22" s="46">
        <f>D29</f>
        <v>257722.9</v>
      </c>
    </row>
    <row r="23" spans="1:4" ht="25.15" customHeight="1">
      <c r="A23" s="25"/>
      <c r="B23" s="19"/>
      <c r="C23" s="123" t="s">
        <v>92</v>
      </c>
      <c r="D23" s="44"/>
    </row>
    <row r="24" spans="1:4">
      <c r="A24" s="25"/>
      <c r="B24" s="19"/>
      <c r="C24" s="72" t="s">
        <v>3</v>
      </c>
      <c r="D24" s="41"/>
    </row>
    <row r="25" spans="1:4" ht="34.5">
      <c r="A25" s="25"/>
      <c r="B25" s="19"/>
      <c r="C25" s="139" t="s">
        <v>93</v>
      </c>
      <c r="D25" s="42"/>
    </row>
    <row r="26" spans="1:4">
      <c r="A26" s="25"/>
      <c r="B26" s="19"/>
      <c r="C26" s="72" t="s">
        <v>4</v>
      </c>
      <c r="D26" s="42"/>
    </row>
    <row r="27" spans="1:4" ht="51.75">
      <c r="A27" s="25"/>
      <c r="B27" s="19"/>
      <c r="C27" s="139" t="s">
        <v>94</v>
      </c>
      <c r="D27" s="42"/>
    </row>
    <row r="28" spans="1:4">
      <c r="A28" s="236" t="s">
        <v>5</v>
      </c>
      <c r="B28" s="237"/>
      <c r="C28" s="237"/>
      <c r="D28" s="238"/>
    </row>
    <row r="29" spans="1:4">
      <c r="A29" s="18"/>
      <c r="B29" s="169">
        <v>12012</v>
      </c>
      <c r="C29" s="126" t="s">
        <v>6</v>
      </c>
      <c r="D29" s="46">
        <v>257722.9</v>
      </c>
    </row>
    <row r="30" spans="1:4" ht="69">
      <c r="A30" s="18"/>
      <c r="B30" s="169"/>
      <c r="C30" s="217" t="s">
        <v>158</v>
      </c>
      <c r="D30" s="44"/>
    </row>
    <row r="31" spans="1:4">
      <c r="A31" s="18"/>
      <c r="B31" s="169"/>
      <c r="C31" s="126" t="s">
        <v>7</v>
      </c>
      <c r="D31" s="43"/>
    </row>
    <row r="32" spans="1:4" ht="112.9" customHeight="1">
      <c r="A32" s="18"/>
      <c r="B32" s="169"/>
      <c r="C32" s="177" t="s">
        <v>160</v>
      </c>
      <c r="D32" s="43"/>
    </row>
    <row r="33" spans="1:4">
      <c r="A33" s="18"/>
      <c r="B33" s="19"/>
      <c r="C33" s="128" t="s">
        <v>8</v>
      </c>
      <c r="D33" s="43"/>
    </row>
    <row r="34" spans="1:4">
      <c r="A34" s="18"/>
      <c r="B34" s="19"/>
      <c r="C34" s="57" t="s">
        <v>53</v>
      </c>
      <c r="D34" s="46"/>
    </row>
    <row r="35" spans="1:4">
      <c r="A35" s="50">
        <v>1045</v>
      </c>
      <c r="B35" s="19"/>
      <c r="C35" s="221" t="s">
        <v>2</v>
      </c>
      <c r="D35" s="46">
        <f>D42</f>
        <v>6930.5</v>
      </c>
    </row>
    <row r="36" spans="1:4" ht="25.15" customHeight="1">
      <c r="A36" s="25"/>
      <c r="B36" s="19"/>
      <c r="C36" s="48" t="s">
        <v>161</v>
      </c>
      <c r="D36" s="44"/>
    </row>
    <row r="37" spans="1:4">
      <c r="A37" s="25"/>
      <c r="B37" s="19"/>
      <c r="C37" s="221" t="s">
        <v>3</v>
      </c>
      <c r="D37" s="41"/>
    </row>
    <row r="38" spans="1:4" ht="69">
      <c r="A38" s="25"/>
      <c r="B38" s="19"/>
      <c r="C38" s="48" t="s">
        <v>162</v>
      </c>
      <c r="D38" s="42"/>
    </row>
    <row r="39" spans="1:4">
      <c r="A39" s="25"/>
      <c r="B39" s="19"/>
      <c r="C39" s="221" t="s">
        <v>4</v>
      </c>
      <c r="D39" s="42"/>
    </row>
    <row r="40" spans="1:4" ht="51.75">
      <c r="A40" s="25"/>
      <c r="B40" s="19"/>
      <c r="C40" s="48" t="s">
        <v>163</v>
      </c>
      <c r="D40" s="42"/>
    </row>
    <row r="41" spans="1:4">
      <c r="A41" s="236" t="s">
        <v>5</v>
      </c>
      <c r="B41" s="237"/>
      <c r="C41" s="237"/>
      <c r="D41" s="238"/>
    </row>
    <row r="42" spans="1:4">
      <c r="A42" s="18"/>
      <c r="B42" s="219">
        <v>12011</v>
      </c>
      <c r="C42" s="126" t="s">
        <v>6</v>
      </c>
      <c r="D42" s="46">
        <f>13861/2</f>
        <v>6930.5</v>
      </c>
    </row>
    <row r="43" spans="1:4" ht="86.25">
      <c r="A43" s="18"/>
      <c r="B43" s="219"/>
      <c r="C43" s="219" t="s">
        <v>164</v>
      </c>
      <c r="D43" s="44"/>
    </row>
    <row r="44" spans="1:4">
      <c r="A44" s="18"/>
      <c r="B44" s="219"/>
      <c r="C44" s="126" t="s">
        <v>7</v>
      </c>
      <c r="D44" s="43"/>
    </row>
    <row r="45" spans="1:4" ht="112.9" customHeight="1">
      <c r="A45" s="18"/>
      <c r="B45" s="219"/>
      <c r="C45" s="177" t="s">
        <v>165</v>
      </c>
      <c r="D45" s="43"/>
    </row>
    <row r="46" spans="1:4">
      <c r="A46" s="18"/>
      <c r="B46" s="19"/>
      <c r="C46" s="128" t="s">
        <v>8</v>
      </c>
      <c r="D46" s="43"/>
    </row>
    <row r="47" spans="1:4">
      <c r="A47" s="18"/>
      <c r="B47" s="19"/>
      <c r="C47" s="57" t="s">
        <v>53</v>
      </c>
      <c r="D47" s="46"/>
    </row>
    <row r="48" spans="1:4">
      <c r="A48" s="250" t="s">
        <v>86</v>
      </c>
      <c r="B48" s="251"/>
      <c r="C48" s="252"/>
      <c r="D48" s="58">
        <f>+D50</f>
        <v>0</v>
      </c>
    </row>
    <row r="49" spans="1:4">
      <c r="A49" s="59">
        <v>1139</v>
      </c>
      <c r="B49" s="13"/>
      <c r="C49" s="60" t="s">
        <v>2</v>
      </c>
      <c r="D49" s="60"/>
    </row>
    <row r="50" spans="1:4">
      <c r="A50" s="59"/>
      <c r="B50" s="13"/>
      <c r="C50" s="62" t="s">
        <v>87</v>
      </c>
      <c r="D50" s="58">
        <f>D56+D62</f>
        <v>0</v>
      </c>
    </row>
    <row r="51" spans="1:4">
      <c r="A51" s="59"/>
      <c r="B51" s="13"/>
      <c r="C51" s="63" t="s">
        <v>3</v>
      </c>
      <c r="D51" s="63"/>
    </row>
    <row r="52" spans="1:4" ht="34.5">
      <c r="A52" s="59"/>
      <c r="B52" s="13"/>
      <c r="C52" s="64" t="s">
        <v>88</v>
      </c>
      <c r="D52" s="64"/>
    </row>
    <row r="53" spans="1:4">
      <c r="A53" s="59"/>
      <c r="B53" s="13"/>
      <c r="C53" s="63" t="s">
        <v>4</v>
      </c>
      <c r="D53" s="63"/>
    </row>
    <row r="54" spans="1:4" ht="34.5">
      <c r="A54" s="59"/>
      <c r="B54" s="13"/>
      <c r="C54" s="64" t="s">
        <v>89</v>
      </c>
      <c r="D54" s="64"/>
    </row>
    <row r="55" spans="1:4">
      <c r="A55" s="234" t="s">
        <v>5</v>
      </c>
      <c r="B55" s="235"/>
      <c r="C55" s="235"/>
      <c r="D55" s="235"/>
    </row>
    <row r="56" spans="1:4">
      <c r="A56" s="59"/>
      <c r="B56" s="65">
        <v>11001</v>
      </c>
      <c r="C56" s="66" t="s">
        <v>6</v>
      </c>
      <c r="D56" s="46">
        <f>257722.9+13861/2</f>
        <v>264653.40000000002</v>
      </c>
    </row>
    <row r="57" spans="1:4">
      <c r="A57" s="59"/>
      <c r="B57" s="65"/>
      <c r="C57" s="67" t="s">
        <v>87</v>
      </c>
      <c r="D57" s="44"/>
    </row>
    <row r="58" spans="1:4">
      <c r="A58" s="59"/>
      <c r="B58" s="65"/>
      <c r="C58" s="66" t="s">
        <v>7</v>
      </c>
      <c r="D58" s="74"/>
    </row>
    <row r="59" spans="1:4" ht="69">
      <c r="A59" s="59"/>
      <c r="B59" s="65"/>
      <c r="C59" s="68" t="s">
        <v>90</v>
      </c>
      <c r="D59" s="75"/>
    </row>
    <row r="60" spans="1:4">
      <c r="A60" s="59"/>
      <c r="B60" s="65"/>
      <c r="C60" s="66" t="s">
        <v>91</v>
      </c>
      <c r="D60" s="74"/>
    </row>
    <row r="61" spans="1:4">
      <c r="A61" s="59"/>
      <c r="B61" s="65"/>
      <c r="C61" s="69" t="s">
        <v>38</v>
      </c>
      <c r="D61" s="76"/>
    </row>
    <row r="62" spans="1:4">
      <c r="A62" s="59"/>
      <c r="B62" s="65">
        <v>11001</v>
      </c>
      <c r="C62" s="66" t="s">
        <v>6</v>
      </c>
      <c r="D62" s="49">
        <f>-257722.9-13861/2</f>
        <v>-264653.40000000002</v>
      </c>
    </row>
    <row r="63" spans="1:4">
      <c r="A63" s="59"/>
      <c r="B63" s="65"/>
      <c r="C63" s="67" t="s">
        <v>87</v>
      </c>
      <c r="D63" s="44"/>
    </row>
    <row r="64" spans="1:4">
      <c r="A64" s="59"/>
      <c r="B64" s="65"/>
      <c r="C64" s="66" t="s">
        <v>7</v>
      </c>
      <c r="D64" s="74"/>
    </row>
    <row r="65" spans="1:4" ht="69">
      <c r="A65" s="59"/>
      <c r="B65" s="65"/>
      <c r="C65" s="68" t="s">
        <v>90</v>
      </c>
      <c r="D65" s="68"/>
    </row>
    <row r="66" spans="1:4">
      <c r="A66" s="70"/>
      <c r="B66" s="65"/>
      <c r="C66" s="66" t="s">
        <v>8</v>
      </c>
      <c r="D66" s="66"/>
    </row>
    <row r="67" spans="1:4">
      <c r="A67" s="71"/>
      <c r="B67" s="65"/>
      <c r="C67" s="69" t="s">
        <v>38</v>
      </c>
      <c r="D67" s="69"/>
    </row>
  </sheetData>
  <mergeCells count="12">
    <mergeCell ref="E2:F2"/>
    <mergeCell ref="A4:D4"/>
    <mergeCell ref="A6:B6"/>
    <mergeCell ref="C6:C7"/>
    <mergeCell ref="A48:C48"/>
    <mergeCell ref="A41:D41"/>
    <mergeCell ref="A55:D55"/>
    <mergeCell ref="A28:D28"/>
    <mergeCell ref="C1:D1"/>
    <mergeCell ref="C2:D2"/>
    <mergeCell ref="C3:D3"/>
    <mergeCell ref="A9:C9"/>
  </mergeCells>
  <pageMargins left="0.5" right="0.25" top="1" bottom="0.75" header="0.5" footer="0.5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8"/>
  <sheetViews>
    <sheetView topLeftCell="A28" zoomScaleNormal="100" workbookViewId="0">
      <selection activeCell="F54" sqref="F54"/>
    </sheetView>
  </sheetViews>
  <sheetFormatPr defaultColWidth="9.140625" defaultRowHeight="17.25"/>
  <cols>
    <col min="1" max="1" width="9.42578125" style="5" customWidth="1"/>
    <col min="2" max="2" width="8.140625" style="5" customWidth="1"/>
    <col min="3" max="3" width="7.5703125" style="5" customWidth="1"/>
    <col min="4" max="4" width="11.140625" style="5" customWidth="1"/>
    <col min="5" max="5" width="16.5703125" style="5" customWidth="1"/>
    <col min="6" max="6" width="81.140625" style="5" customWidth="1"/>
    <col min="7" max="7" width="45.42578125" style="5" customWidth="1"/>
    <col min="8" max="16384" width="9.140625" style="5"/>
  </cols>
  <sheetData>
    <row r="1" spans="1:7" s="6" customFormat="1" ht="18" customHeight="1">
      <c r="F1" s="239" t="s">
        <v>27</v>
      </c>
      <c r="G1" s="239"/>
    </row>
    <row r="2" spans="1:7" s="6" customFormat="1">
      <c r="F2" s="239" t="s">
        <v>52</v>
      </c>
      <c r="G2" s="239"/>
    </row>
    <row r="3" spans="1:7" s="6" customFormat="1">
      <c r="F3" s="239" t="s">
        <v>20</v>
      </c>
      <c r="G3" s="239"/>
    </row>
    <row r="4" spans="1:7" s="6" customFormat="1" ht="51" customHeight="1">
      <c r="A4" s="254" t="s">
        <v>57</v>
      </c>
      <c r="B4" s="254"/>
      <c r="C4" s="254"/>
      <c r="D4" s="254"/>
      <c r="E4" s="254"/>
      <c r="F4" s="254"/>
      <c r="G4" s="254"/>
    </row>
    <row r="5" spans="1:7" s="6" customFormat="1" ht="19.149999999999999" customHeight="1">
      <c r="A5" s="12"/>
      <c r="B5" s="12"/>
      <c r="C5" s="12"/>
      <c r="D5" s="12"/>
      <c r="E5" s="12"/>
      <c r="F5" s="12"/>
      <c r="G5" s="45" t="s">
        <v>136</v>
      </c>
    </row>
    <row r="6" spans="1:7" ht="72.599999999999994" customHeight="1">
      <c r="A6" s="255" t="s">
        <v>14</v>
      </c>
      <c r="B6" s="256"/>
      <c r="C6" s="257"/>
      <c r="D6" s="255" t="s">
        <v>0</v>
      </c>
      <c r="E6" s="257"/>
      <c r="F6" s="258" t="s">
        <v>15</v>
      </c>
      <c r="G6" s="7" t="s">
        <v>54</v>
      </c>
    </row>
    <row r="7" spans="1:7" ht="29.25" customHeight="1">
      <c r="A7" s="7" t="s">
        <v>21</v>
      </c>
      <c r="B7" s="7" t="s">
        <v>22</v>
      </c>
      <c r="C7" s="7" t="s">
        <v>17</v>
      </c>
      <c r="D7" s="7" t="s">
        <v>23</v>
      </c>
      <c r="E7" s="7" t="s">
        <v>36</v>
      </c>
      <c r="F7" s="259"/>
      <c r="G7" s="4" t="s">
        <v>16</v>
      </c>
    </row>
    <row r="8" spans="1:7" ht="18" customHeight="1">
      <c r="A8" s="7"/>
      <c r="B8" s="7"/>
      <c r="C8" s="7"/>
      <c r="D8" s="7"/>
      <c r="E8" s="7"/>
      <c r="F8" s="17" t="s">
        <v>1</v>
      </c>
      <c r="G8" s="133">
        <f>G10+G63</f>
        <v>0</v>
      </c>
    </row>
    <row r="9" spans="1:7" ht="18" customHeight="1">
      <c r="A9" s="20"/>
      <c r="B9" s="20"/>
      <c r="C9" s="20"/>
      <c r="D9" s="20"/>
      <c r="E9" s="20"/>
      <c r="F9" s="20" t="s">
        <v>19</v>
      </c>
      <c r="G9" s="36"/>
    </row>
    <row r="10" spans="1:7" ht="36.6" customHeight="1">
      <c r="A10" s="22"/>
      <c r="B10" s="22"/>
      <c r="C10" s="22"/>
      <c r="D10" s="22"/>
      <c r="E10" s="22"/>
      <c r="F10" s="23" t="s">
        <v>50</v>
      </c>
      <c r="G10" s="49">
        <f>G12+G29</f>
        <v>0</v>
      </c>
    </row>
    <row r="11" spans="1:7" ht="18" customHeight="1">
      <c r="A11" s="22"/>
      <c r="B11" s="22"/>
      <c r="C11" s="22"/>
      <c r="D11" s="22"/>
      <c r="E11" s="22"/>
      <c r="F11" s="20" t="s">
        <v>19</v>
      </c>
      <c r="G11" s="37"/>
    </row>
    <row r="12" spans="1:7" s="2" customFormat="1" ht="25.5" customHeight="1">
      <c r="A12" s="77" t="s">
        <v>40</v>
      </c>
      <c r="B12" s="26"/>
      <c r="C12" s="26"/>
      <c r="D12" s="13"/>
      <c r="E12" s="13"/>
      <c r="F12" s="51" t="s">
        <v>70</v>
      </c>
      <c r="G12" s="49">
        <f>+G14</f>
        <v>-264653.40000000002</v>
      </c>
    </row>
    <row r="13" spans="1:7" s="2" customFormat="1" ht="22.5" customHeight="1">
      <c r="A13" s="77"/>
      <c r="B13" s="26"/>
      <c r="C13" s="26"/>
      <c r="D13" s="13"/>
      <c r="E13" s="13"/>
      <c r="F13" s="48" t="s">
        <v>19</v>
      </c>
      <c r="G13" s="39"/>
    </row>
    <row r="14" spans="1:7" s="2" customFormat="1" ht="39.75" customHeight="1">
      <c r="A14" s="77"/>
      <c r="B14" s="77" t="s">
        <v>72</v>
      </c>
      <c r="C14" s="26"/>
      <c r="D14" s="13"/>
      <c r="E14" s="13"/>
      <c r="F14" s="51" t="s">
        <v>71</v>
      </c>
      <c r="G14" s="49">
        <f>+G16</f>
        <v>-264653.40000000002</v>
      </c>
    </row>
    <row r="15" spans="1:7" s="2" customFormat="1" ht="21.75" customHeight="1">
      <c r="A15" s="77"/>
      <c r="B15" s="77"/>
      <c r="C15" s="26"/>
      <c r="D15" s="13"/>
      <c r="E15" s="13"/>
      <c r="F15" s="48" t="s">
        <v>19</v>
      </c>
      <c r="G15" s="39"/>
    </row>
    <row r="16" spans="1:7" s="2" customFormat="1" ht="36.75" customHeight="1">
      <c r="A16" s="77"/>
      <c r="B16" s="77"/>
      <c r="C16" s="77" t="s">
        <v>40</v>
      </c>
      <c r="D16" s="13"/>
      <c r="E16" s="13"/>
      <c r="F16" s="51" t="s">
        <v>71</v>
      </c>
      <c r="G16" s="49">
        <f>+G18</f>
        <v>-264653.40000000002</v>
      </c>
    </row>
    <row r="17" spans="1:7" s="2" customFormat="1" ht="15" customHeight="1">
      <c r="A17" s="77"/>
      <c r="B17" s="77"/>
      <c r="C17" s="77"/>
      <c r="D17" s="13"/>
      <c r="E17" s="13"/>
      <c r="F17" s="47" t="s">
        <v>39</v>
      </c>
      <c r="G17" s="39"/>
    </row>
    <row r="18" spans="1:7" s="2" customFormat="1" ht="29.25" customHeight="1">
      <c r="A18" s="77"/>
      <c r="B18" s="77"/>
      <c r="C18" s="77"/>
      <c r="D18" s="79">
        <v>1162</v>
      </c>
      <c r="E18" s="14"/>
      <c r="F18" s="51" t="s">
        <v>65</v>
      </c>
      <c r="G18" s="49">
        <f>G20</f>
        <v>-264653.40000000002</v>
      </c>
    </row>
    <row r="19" spans="1:7" s="2" customFormat="1" ht="18" customHeight="1">
      <c r="A19" s="77"/>
      <c r="B19" s="77"/>
      <c r="C19" s="77"/>
      <c r="D19" s="79"/>
      <c r="E19" s="52"/>
      <c r="F19" s="47" t="s">
        <v>19</v>
      </c>
      <c r="G19" s="40"/>
    </row>
    <row r="20" spans="1:7" s="2" customFormat="1" ht="36" customHeight="1">
      <c r="A20" s="77"/>
      <c r="B20" s="77"/>
      <c r="C20" s="77"/>
      <c r="D20" s="79"/>
      <c r="E20" s="79">
        <v>11005</v>
      </c>
      <c r="F20" s="51" t="s">
        <v>68</v>
      </c>
      <c r="G20" s="49">
        <f t="shared" ref="G20" si="0">+G22</f>
        <v>-264653.40000000002</v>
      </c>
    </row>
    <row r="21" spans="1:7" s="2" customFormat="1" ht="18" customHeight="1">
      <c r="A21" s="77"/>
      <c r="B21" s="77"/>
      <c r="C21" s="77"/>
      <c r="D21" s="79"/>
      <c r="E21" s="79"/>
      <c r="F21" s="85" t="s">
        <v>24</v>
      </c>
      <c r="G21" s="40"/>
    </row>
    <row r="22" spans="1:7" s="2" customFormat="1" ht="35.450000000000003" customHeight="1">
      <c r="A22" s="77"/>
      <c r="B22" s="77"/>
      <c r="C22" s="77"/>
      <c r="D22" s="79"/>
      <c r="E22" s="79"/>
      <c r="F22" s="101" t="s">
        <v>126</v>
      </c>
      <c r="G22" s="151">
        <f t="shared" ref="G22" si="1">+G24</f>
        <v>-264653.40000000002</v>
      </c>
    </row>
    <row r="23" spans="1:7" s="2" customFormat="1" ht="39" customHeight="1">
      <c r="A23" s="77"/>
      <c r="B23" s="77"/>
      <c r="C23" s="77"/>
      <c r="D23" s="79"/>
      <c r="E23" s="79"/>
      <c r="F23" s="8" t="s">
        <v>25</v>
      </c>
      <c r="G23" s="40"/>
    </row>
    <row r="24" spans="1:7" s="2" customFormat="1" ht="18" customHeight="1">
      <c r="A24" s="77"/>
      <c r="B24" s="77"/>
      <c r="C24" s="77"/>
      <c r="D24" s="79"/>
      <c r="E24" s="79"/>
      <c r="F24" s="83" t="s">
        <v>18</v>
      </c>
      <c r="G24" s="151">
        <f t="shared" ref="G24" si="2">+G25</f>
        <v>-264653.40000000002</v>
      </c>
    </row>
    <row r="25" spans="1:7" s="2" customFormat="1" ht="18" customHeight="1">
      <c r="A25" s="77"/>
      <c r="B25" s="77"/>
      <c r="C25" s="77"/>
      <c r="D25" s="79"/>
      <c r="E25" s="79"/>
      <c r="F25" s="83" t="s">
        <v>26</v>
      </c>
      <c r="G25" s="151">
        <f t="shared" ref="G25" si="3">+G26</f>
        <v>-264653.40000000002</v>
      </c>
    </row>
    <row r="26" spans="1:7" s="2" customFormat="1" ht="18" customHeight="1">
      <c r="A26" s="77"/>
      <c r="B26" s="77"/>
      <c r="C26" s="77"/>
      <c r="D26" s="79"/>
      <c r="E26" s="79"/>
      <c r="F26" s="83" t="s">
        <v>73</v>
      </c>
      <c r="G26" s="151">
        <f t="shared" ref="G26" si="4">G27</f>
        <v>-264653.40000000002</v>
      </c>
    </row>
    <row r="27" spans="1:7" s="2" customFormat="1" ht="18" customHeight="1">
      <c r="A27" s="77"/>
      <c r="B27" s="77"/>
      <c r="C27" s="77"/>
      <c r="D27" s="79"/>
      <c r="E27" s="79"/>
      <c r="F27" s="85" t="s">
        <v>74</v>
      </c>
      <c r="G27" s="151">
        <f>G28</f>
        <v>-264653.40000000002</v>
      </c>
    </row>
    <row r="28" spans="1:7" ht="17.45" customHeight="1">
      <c r="A28" s="77"/>
      <c r="B28" s="77"/>
      <c r="C28" s="77"/>
      <c r="D28" s="79"/>
      <c r="E28" s="79"/>
      <c r="F28" s="85" t="s">
        <v>75</v>
      </c>
      <c r="G28" s="151">
        <f>'havelvac 1'!D16</f>
        <v>-264653.40000000002</v>
      </c>
    </row>
    <row r="29" spans="1:7">
      <c r="A29" s="90" t="s">
        <v>37</v>
      </c>
      <c r="B29" s="91"/>
      <c r="C29" s="11"/>
      <c r="D29" s="22"/>
      <c r="E29" s="11"/>
      <c r="F29" s="92" t="s">
        <v>51</v>
      </c>
      <c r="G29" s="46">
        <f>G31+G46</f>
        <v>264653.40000000002</v>
      </c>
    </row>
    <row r="30" spans="1:7">
      <c r="A30" s="90"/>
      <c r="B30" s="91"/>
      <c r="C30" s="11"/>
      <c r="D30" s="22"/>
      <c r="E30" s="11"/>
      <c r="F30" s="93" t="s">
        <v>19</v>
      </c>
      <c r="G30" s="130"/>
    </row>
    <row r="31" spans="1:7">
      <c r="A31" s="90"/>
      <c r="B31" s="94" t="s">
        <v>102</v>
      </c>
      <c r="C31" s="95"/>
      <c r="D31" s="95"/>
      <c r="E31" s="95"/>
      <c r="F31" s="120" t="s">
        <v>103</v>
      </c>
      <c r="G31" s="50">
        <f>G33</f>
        <v>257722.9</v>
      </c>
    </row>
    <row r="32" spans="1:7">
      <c r="A32" s="90"/>
      <c r="B32" s="95"/>
      <c r="C32" s="95"/>
      <c r="D32" s="95"/>
      <c r="E32" s="95"/>
      <c r="F32" s="122" t="s">
        <v>19</v>
      </c>
      <c r="G32" s="130"/>
    </row>
    <row r="33" spans="1:7">
      <c r="A33" s="90"/>
      <c r="B33" s="95"/>
      <c r="C33" s="145" t="s">
        <v>63</v>
      </c>
      <c r="D33" s="95"/>
      <c r="E33" s="95"/>
      <c r="F33" s="120" t="s">
        <v>104</v>
      </c>
      <c r="G33" s="50">
        <f>G35</f>
        <v>257722.9</v>
      </c>
    </row>
    <row r="34" spans="1:7" ht="18" customHeight="1">
      <c r="A34" s="90"/>
      <c r="B34" s="95"/>
      <c r="C34" s="95"/>
      <c r="D34" s="95"/>
      <c r="E34" s="95"/>
      <c r="F34" s="122" t="s">
        <v>105</v>
      </c>
      <c r="G34" s="38"/>
    </row>
    <row r="35" spans="1:7">
      <c r="A35" s="90"/>
      <c r="B35" s="95"/>
      <c r="C35" s="95"/>
      <c r="D35" s="96">
        <v>1111</v>
      </c>
      <c r="E35" s="95"/>
      <c r="F35" s="123" t="s">
        <v>92</v>
      </c>
      <c r="G35" s="50">
        <f>G37</f>
        <v>257722.9</v>
      </c>
    </row>
    <row r="36" spans="1:7">
      <c r="A36" s="90"/>
      <c r="B36" s="90"/>
      <c r="C36" s="90"/>
      <c r="D36" s="17"/>
      <c r="E36" s="97"/>
      <c r="F36" s="98" t="s">
        <v>19</v>
      </c>
      <c r="G36" s="130"/>
    </row>
    <row r="37" spans="1:7" ht="86.25">
      <c r="A37" s="90"/>
      <c r="B37" s="57"/>
      <c r="C37" s="57"/>
      <c r="D37" s="57"/>
      <c r="E37" s="178">
        <v>12012</v>
      </c>
      <c r="F37" s="217" t="s">
        <v>158</v>
      </c>
      <c r="G37" s="50">
        <f>G39</f>
        <v>257722.9</v>
      </c>
    </row>
    <row r="38" spans="1:7">
      <c r="A38" s="90"/>
      <c r="B38" s="57"/>
      <c r="C38" s="57"/>
      <c r="D38" s="57"/>
      <c r="E38" s="100"/>
      <c r="F38" s="129" t="s">
        <v>24</v>
      </c>
      <c r="G38" s="130"/>
    </row>
    <row r="39" spans="1:7">
      <c r="A39" s="90"/>
      <c r="B39" s="57"/>
      <c r="C39" s="57"/>
      <c r="D39" s="57"/>
      <c r="E39" s="100"/>
      <c r="F39" s="154" t="s">
        <v>60</v>
      </c>
      <c r="G39" s="27">
        <f>G41</f>
        <v>257722.9</v>
      </c>
    </row>
    <row r="40" spans="1:7" ht="34.5">
      <c r="A40" s="90"/>
      <c r="B40" s="57"/>
      <c r="C40" s="57"/>
      <c r="D40" s="57"/>
      <c r="E40" s="100"/>
      <c r="F40" s="129" t="s">
        <v>25</v>
      </c>
      <c r="G40" s="150"/>
    </row>
    <row r="41" spans="1:7" ht="17.45" customHeight="1">
      <c r="A41" s="90"/>
      <c r="B41" s="57"/>
      <c r="C41" s="57"/>
      <c r="D41" s="57"/>
      <c r="E41" s="100"/>
      <c r="F41" s="129" t="s">
        <v>18</v>
      </c>
      <c r="G41" s="27">
        <f>G42</f>
        <v>257722.9</v>
      </c>
    </row>
    <row r="42" spans="1:7" ht="17.45" customHeight="1">
      <c r="A42" s="90"/>
      <c r="B42" s="57"/>
      <c r="C42" s="57"/>
      <c r="D42" s="57"/>
      <c r="E42" s="100"/>
      <c r="F42" s="129" t="s">
        <v>26</v>
      </c>
      <c r="G42" s="27">
        <f>G43</f>
        <v>257722.9</v>
      </c>
    </row>
    <row r="43" spans="1:7" ht="17.45" customHeight="1">
      <c r="A43" s="90"/>
      <c r="B43" s="57"/>
      <c r="C43" s="57"/>
      <c r="D43" s="57"/>
      <c r="E43" s="100"/>
      <c r="F43" s="125" t="s">
        <v>120</v>
      </c>
      <c r="G43" s="27">
        <f>G44</f>
        <v>257722.9</v>
      </c>
    </row>
    <row r="44" spans="1:7" ht="33">
      <c r="A44" s="90"/>
      <c r="B44" s="57"/>
      <c r="C44" s="57"/>
      <c r="D44" s="57"/>
      <c r="E44" s="100"/>
      <c r="F44" s="125" t="s">
        <v>121</v>
      </c>
      <c r="G44" s="27">
        <f>G45</f>
        <v>257722.9</v>
      </c>
    </row>
    <row r="45" spans="1:7" ht="17.45" customHeight="1">
      <c r="A45" s="90"/>
      <c r="B45" s="57"/>
      <c r="C45" s="57"/>
      <c r="D45" s="57"/>
      <c r="E45" s="100"/>
      <c r="F45" s="140" t="s">
        <v>124</v>
      </c>
      <c r="G45" s="27">
        <f>'havelvac 1'!D29</f>
        <v>257722.9</v>
      </c>
    </row>
    <row r="46" spans="1:7" s="225" customFormat="1" ht="34.5">
      <c r="A46" s="260"/>
      <c r="B46" s="260" t="s">
        <v>167</v>
      </c>
      <c r="C46" s="222"/>
      <c r="D46" s="261"/>
      <c r="E46" s="261"/>
      <c r="F46" s="51" t="s">
        <v>168</v>
      </c>
      <c r="G46" s="224">
        <f>G48</f>
        <v>6930.5</v>
      </c>
    </row>
    <row r="47" spans="1:7" s="225" customFormat="1" ht="17.45" customHeight="1">
      <c r="A47" s="260"/>
      <c r="B47" s="260"/>
      <c r="C47" s="222"/>
      <c r="D47" s="261"/>
      <c r="E47" s="261"/>
      <c r="F47" s="129" t="s">
        <v>169</v>
      </c>
      <c r="G47" s="226"/>
    </row>
    <row r="48" spans="1:7" s="225" customFormat="1">
      <c r="A48" s="260"/>
      <c r="B48" s="260"/>
      <c r="C48" s="260" t="s">
        <v>170</v>
      </c>
      <c r="D48" s="261"/>
      <c r="E48" s="261"/>
      <c r="F48" s="51" t="s">
        <v>171</v>
      </c>
      <c r="G48" s="224">
        <f>+G50</f>
        <v>6930.5</v>
      </c>
    </row>
    <row r="49" spans="1:7" s="225" customFormat="1">
      <c r="A49" s="260"/>
      <c r="B49" s="260"/>
      <c r="C49" s="260"/>
      <c r="D49" s="223"/>
      <c r="E49" s="223"/>
      <c r="F49" s="129" t="s">
        <v>166</v>
      </c>
      <c r="G49" s="226"/>
    </row>
    <row r="50" spans="1:7" s="225" customFormat="1">
      <c r="A50" s="260"/>
      <c r="B50" s="260"/>
      <c r="C50" s="260"/>
      <c r="D50" s="223"/>
      <c r="E50" s="223"/>
      <c r="F50" s="227" t="s">
        <v>60</v>
      </c>
      <c r="G50" s="224">
        <f>+G52</f>
        <v>6930.5</v>
      </c>
    </row>
    <row r="51" spans="1:7" s="225" customFormat="1">
      <c r="A51" s="260"/>
      <c r="B51" s="260"/>
      <c r="C51" s="260"/>
      <c r="D51" s="223"/>
      <c r="E51" s="223"/>
      <c r="F51" s="129" t="s">
        <v>166</v>
      </c>
      <c r="G51" s="226"/>
    </row>
    <row r="52" spans="1:7" s="225" customFormat="1" ht="34.5">
      <c r="A52" s="260"/>
      <c r="B52" s="260"/>
      <c r="C52" s="260"/>
      <c r="D52" s="262">
        <v>1045</v>
      </c>
      <c r="E52" s="261"/>
      <c r="F52" s="51" t="s">
        <v>172</v>
      </c>
      <c r="G52" s="224">
        <f>+G54</f>
        <v>6930.5</v>
      </c>
    </row>
    <row r="53" spans="1:7" s="225" customFormat="1">
      <c r="A53" s="260"/>
      <c r="B53" s="260"/>
      <c r="C53" s="260"/>
      <c r="D53" s="262"/>
      <c r="E53" s="261"/>
      <c r="F53" s="129" t="s">
        <v>166</v>
      </c>
      <c r="G53" s="228"/>
    </row>
    <row r="54" spans="1:7" s="225" customFormat="1" ht="86.25">
      <c r="A54" s="260"/>
      <c r="B54" s="260"/>
      <c r="C54" s="260"/>
      <c r="D54" s="262"/>
      <c r="E54" s="229">
        <v>12011</v>
      </c>
      <c r="F54" s="219" t="s">
        <v>164</v>
      </c>
      <c r="G54" s="226">
        <f>+G56</f>
        <v>6930.5</v>
      </c>
    </row>
    <row r="55" spans="1:7" s="225" customFormat="1">
      <c r="A55" s="260"/>
      <c r="B55" s="260"/>
      <c r="C55" s="260"/>
      <c r="D55" s="262"/>
      <c r="E55" s="223"/>
      <c r="F55" s="230" t="s">
        <v>24</v>
      </c>
      <c r="G55" s="231"/>
    </row>
    <row r="56" spans="1:7" s="225" customFormat="1">
      <c r="A56" s="260"/>
      <c r="B56" s="260"/>
      <c r="C56" s="260"/>
      <c r="D56" s="262"/>
      <c r="E56" s="262"/>
      <c r="F56" s="99" t="s">
        <v>60</v>
      </c>
      <c r="G56" s="231">
        <f>G58</f>
        <v>6930.5</v>
      </c>
    </row>
    <row r="57" spans="1:7" s="225" customFormat="1" ht="34.5">
      <c r="A57" s="260"/>
      <c r="B57" s="260"/>
      <c r="C57" s="260"/>
      <c r="D57" s="262"/>
      <c r="E57" s="262"/>
      <c r="F57" s="230" t="s">
        <v>25</v>
      </c>
      <c r="G57" s="231"/>
    </row>
    <row r="58" spans="1:7" s="225" customFormat="1">
      <c r="A58" s="260"/>
      <c r="B58" s="260"/>
      <c r="C58" s="260"/>
      <c r="D58" s="262"/>
      <c r="E58" s="262"/>
      <c r="F58" s="230" t="s">
        <v>18</v>
      </c>
      <c r="G58" s="231">
        <f>G59</f>
        <v>6930.5</v>
      </c>
    </row>
    <row r="59" spans="1:7" s="225" customFormat="1">
      <c r="A59" s="260"/>
      <c r="B59" s="260"/>
      <c r="C59" s="260"/>
      <c r="D59" s="262"/>
      <c r="E59" s="262"/>
      <c r="F59" s="230" t="s">
        <v>26</v>
      </c>
      <c r="G59" s="231">
        <f>+G60</f>
        <v>6930.5</v>
      </c>
    </row>
    <row r="60" spans="1:7" s="225" customFormat="1">
      <c r="A60" s="260"/>
      <c r="B60" s="260"/>
      <c r="C60" s="260"/>
      <c r="D60" s="262"/>
      <c r="E60" s="262"/>
      <c r="F60" s="230" t="s">
        <v>120</v>
      </c>
      <c r="G60" s="231">
        <f>+G61</f>
        <v>6930.5</v>
      </c>
    </row>
    <row r="61" spans="1:7" s="225" customFormat="1" ht="34.5">
      <c r="A61" s="260"/>
      <c r="B61" s="260"/>
      <c r="C61" s="260"/>
      <c r="D61" s="262"/>
      <c r="E61" s="262"/>
      <c r="F61" s="230" t="s">
        <v>121</v>
      </c>
      <c r="G61" s="231">
        <f>+G62</f>
        <v>6930.5</v>
      </c>
    </row>
    <row r="62" spans="1:7" s="225" customFormat="1">
      <c r="A62" s="260"/>
      <c r="B62" s="260"/>
      <c r="C62" s="260"/>
      <c r="D62" s="262"/>
      <c r="E62" s="262"/>
      <c r="F62" s="232" t="s">
        <v>124</v>
      </c>
      <c r="G62" s="233">
        <f>'havelvac 1'!D42</f>
        <v>6930.5</v>
      </c>
    </row>
    <row r="63" spans="1:7">
      <c r="A63" s="90"/>
      <c r="B63" s="14"/>
      <c r="C63" s="14"/>
      <c r="D63" s="14"/>
      <c r="E63" s="14"/>
      <c r="F63" s="131" t="s">
        <v>86</v>
      </c>
      <c r="G63" s="132">
        <f>G65</f>
        <v>0</v>
      </c>
    </row>
    <row r="64" spans="1:7">
      <c r="A64" s="90"/>
      <c r="B64" s="14"/>
      <c r="C64" s="14"/>
      <c r="D64" s="14"/>
      <c r="E64" s="14"/>
      <c r="F64" s="127" t="s">
        <v>39</v>
      </c>
      <c r="G64" s="130"/>
    </row>
    <row r="65" spans="1:7">
      <c r="A65" s="77" t="s">
        <v>95</v>
      </c>
      <c r="B65" s="78"/>
      <c r="C65" s="78"/>
      <c r="D65" s="61"/>
      <c r="E65" s="61"/>
      <c r="F65" s="84" t="s">
        <v>96</v>
      </c>
      <c r="G65" s="46">
        <f>G67</f>
        <v>0</v>
      </c>
    </row>
    <row r="66" spans="1:7">
      <c r="A66" s="77"/>
      <c r="B66" s="78"/>
      <c r="C66" s="78"/>
      <c r="D66" s="61"/>
      <c r="E66" s="61"/>
      <c r="F66" s="85" t="s">
        <v>39</v>
      </c>
      <c r="G66" s="50"/>
    </row>
    <row r="67" spans="1:7">
      <c r="A67" s="77"/>
      <c r="B67" s="77" t="s">
        <v>40</v>
      </c>
      <c r="C67" s="78"/>
      <c r="D67" s="61"/>
      <c r="E67" s="61"/>
      <c r="F67" s="86" t="s">
        <v>97</v>
      </c>
      <c r="G67" s="46">
        <f>G69</f>
        <v>0</v>
      </c>
    </row>
    <row r="68" spans="1:7">
      <c r="A68" s="77"/>
      <c r="B68" s="77"/>
      <c r="C68" s="78"/>
      <c r="D68" s="61"/>
      <c r="E68" s="61"/>
      <c r="F68" s="85" t="s">
        <v>39</v>
      </c>
      <c r="G68" s="50"/>
    </row>
    <row r="69" spans="1:7">
      <c r="A69" s="77"/>
      <c r="B69" s="77"/>
      <c r="C69" s="77" t="s">
        <v>40</v>
      </c>
      <c r="D69" s="61"/>
      <c r="E69" s="61"/>
      <c r="F69" s="84" t="s">
        <v>87</v>
      </c>
      <c r="G69" s="46">
        <f>G71</f>
        <v>0</v>
      </c>
    </row>
    <row r="70" spans="1:7">
      <c r="A70" s="77"/>
      <c r="B70" s="77"/>
      <c r="C70" s="77"/>
      <c r="D70" s="61"/>
      <c r="E70" s="61"/>
      <c r="F70" s="85" t="s">
        <v>39</v>
      </c>
      <c r="G70" s="57"/>
    </row>
    <row r="71" spans="1:7">
      <c r="A71" s="77"/>
      <c r="B71" s="77"/>
      <c r="C71" s="77"/>
      <c r="D71" s="59">
        <v>1139</v>
      </c>
      <c r="E71" s="253" t="s">
        <v>98</v>
      </c>
      <c r="F71" s="253"/>
      <c r="G71" s="46">
        <f>G73+G81</f>
        <v>0</v>
      </c>
    </row>
    <row r="72" spans="1:7">
      <c r="A72" s="77"/>
      <c r="B72" s="77"/>
      <c r="C72" s="77"/>
      <c r="D72" s="79"/>
      <c r="E72" s="80"/>
      <c r="F72" s="85" t="s">
        <v>19</v>
      </c>
      <c r="G72" s="57"/>
    </row>
    <row r="73" spans="1:7">
      <c r="A73" s="77"/>
      <c r="B73" s="77"/>
      <c r="C73" s="77"/>
      <c r="D73" s="79"/>
      <c r="E73" s="81">
        <v>11001</v>
      </c>
      <c r="F73" s="87" t="s">
        <v>87</v>
      </c>
      <c r="G73" s="50">
        <f>G75</f>
        <v>264653.40000000002</v>
      </c>
    </row>
    <row r="74" spans="1:7">
      <c r="A74" s="77"/>
      <c r="B74" s="77"/>
      <c r="C74" s="77"/>
      <c r="D74" s="79"/>
      <c r="E74" s="81"/>
      <c r="F74" s="85" t="s">
        <v>24</v>
      </c>
      <c r="G74" s="50"/>
    </row>
    <row r="75" spans="1:7">
      <c r="A75" s="77"/>
      <c r="B75" s="77"/>
      <c r="C75" s="77"/>
      <c r="D75" s="79"/>
      <c r="E75" s="81"/>
      <c r="F75" s="82" t="s">
        <v>86</v>
      </c>
      <c r="G75" s="27">
        <f>G77</f>
        <v>264653.40000000002</v>
      </c>
    </row>
    <row r="76" spans="1:7" ht="40.9" customHeight="1">
      <c r="A76" s="77"/>
      <c r="B76" s="77"/>
      <c r="C76" s="77"/>
      <c r="D76" s="79"/>
      <c r="E76" s="81"/>
      <c r="F76" s="83" t="s">
        <v>99</v>
      </c>
      <c r="G76" s="27"/>
    </row>
    <row r="77" spans="1:7">
      <c r="A77" s="77"/>
      <c r="B77" s="77"/>
      <c r="C77" s="77"/>
      <c r="D77" s="79"/>
      <c r="E77" s="81"/>
      <c r="F77" s="83" t="s">
        <v>18</v>
      </c>
      <c r="G77" s="27">
        <f>G78</f>
        <v>264653.40000000002</v>
      </c>
    </row>
    <row r="78" spans="1:7">
      <c r="A78" s="77"/>
      <c r="B78" s="77"/>
      <c r="C78" s="77"/>
      <c r="D78" s="79"/>
      <c r="E78" s="81"/>
      <c r="F78" s="88" t="s">
        <v>26</v>
      </c>
      <c r="G78" s="27">
        <f>G79</f>
        <v>264653.40000000002</v>
      </c>
    </row>
    <row r="79" spans="1:7">
      <c r="A79" s="77"/>
      <c r="B79" s="77"/>
      <c r="C79" s="77"/>
      <c r="D79" s="79"/>
      <c r="E79" s="81"/>
      <c r="F79" s="88" t="s">
        <v>100</v>
      </c>
      <c r="G79" s="27">
        <f>G80</f>
        <v>264653.40000000002</v>
      </c>
    </row>
    <row r="80" spans="1:7">
      <c r="A80" s="77"/>
      <c r="B80" s="77"/>
      <c r="C80" s="77"/>
      <c r="D80" s="79"/>
      <c r="E80" s="81"/>
      <c r="F80" s="89" t="s">
        <v>101</v>
      </c>
      <c r="G80" s="27">
        <f>'havelvac 1'!D56</f>
        <v>264653.40000000002</v>
      </c>
    </row>
    <row r="81" spans="1:7">
      <c r="A81" s="77"/>
      <c r="B81" s="77"/>
      <c r="C81" s="77"/>
      <c r="D81" s="79"/>
      <c r="E81" s="81">
        <v>11001</v>
      </c>
      <c r="F81" s="87" t="s">
        <v>87</v>
      </c>
      <c r="G81" s="49">
        <f>G83</f>
        <v>-264653.40000000002</v>
      </c>
    </row>
    <row r="82" spans="1:7">
      <c r="A82" s="77"/>
      <c r="B82" s="77"/>
      <c r="C82" s="77"/>
      <c r="D82" s="79"/>
      <c r="E82" s="81"/>
      <c r="F82" s="85" t="s">
        <v>24</v>
      </c>
      <c r="G82" s="50"/>
    </row>
    <row r="83" spans="1:7">
      <c r="A83" s="77"/>
      <c r="B83" s="77"/>
      <c r="C83" s="77"/>
      <c r="D83" s="79"/>
      <c r="E83" s="81"/>
      <c r="F83" s="82" t="s">
        <v>86</v>
      </c>
      <c r="G83" s="151">
        <f>G85</f>
        <v>-264653.40000000002</v>
      </c>
    </row>
    <row r="84" spans="1:7" ht="35.450000000000003" customHeight="1">
      <c r="A84" s="77"/>
      <c r="B84" s="77"/>
      <c r="C84" s="77"/>
      <c r="D84" s="79"/>
      <c r="E84" s="81"/>
      <c r="F84" s="83" t="s">
        <v>99</v>
      </c>
      <c r="G84" s="27"/>
    </row>
    <row r="85" spans="1:7">
      <c r="A85" s="77"/>
      <c r="B85" s="77"/>
      <c r="C85" s="77"/>
      <c r="D85" s="79"/>
      <c r="E85" s="81"/>
      <c r="F85" s="83" t="s">
        <v>18</v>
      </c>
      <c r="G85" s="151">
        <f>G86</f>
        <v>-264653.40000000002</v>
      </c>
    </row>
    <row r="86" spans="1:7">
      <c r="A86" s="77"/>
      <c r="B86" s="77"/>
      <c r="C86" s="77"/>
      <c r="D86" s="79"/>
      <c r="E86" s="81"/>
      <c r="F86" s="88" t="s">
        <v>26</v>
      </c>
      <c r="G86" s="151">
        <f>G87</f>
        <v>-264653.40000000002</v>
      </c>
    </row>
    <row r="87" spans="1:7">
      <c r="A87" s="77"/>
      <c r="B87" s="77"/>
      <c r="C87" s="77"/>
      <c r="D87" s="79"/>
      <c r="E87" s="81"/>
      <c r="F87" s="88" t="s">
        <v>100</v>
      </c>
      <c r="G87" s="151">
        <f>G88</f>
        <v>-264653.40000000002</v>
      </c>
    </row>
    <row r="88" spans="1:7">
      <c r="A88" s="77"/>
      <c r="B88" s="77"/>
      <c r="C88" s="77"/>
      <c r="D88" s="79"/>
      <c r="E88" s="81"/>
      <c r="F88" s="89" t="s">
        <v>101</v>
      </c>
      <c r="G88" s="151">
        <f>'havelvac 1'!D62</f>
        <v>-264653.40000000002</v>
      </c>
    </row>
  </sheetData>
  <mergeCells count="16">
    <mergeCell ref="E71:F71"/>
    <mergeCell ref="F1:G1"/>
    <mergeCell ref="F2:G2"/>
    <mergeCell ref="F3:G3"/>
    <mergeCell ref="A4:G4"/>
    <mergeCell ref="A6:C6"/>
    <mergeCell ref="D6:E6"/>
    <mergeCell ref="F6:F7"/>
    <mergeCell ref="A46:A62"/>
    <mergeCell ref="B46:B62"/>
    <mergeCell ref="D46:D48"/>
    <mergeCell ref="E46:E48"/>
    <mergeCell ref="C48:C62"/>
    <mergeCell ref="D52:D62"/>
    <mergeCell ref="E52:E53"/>
    <mergeCell ref="E56:E62"/>
  </mergeCells>
  <pageMargins left="0.7" right="0.7" top="0.75" bottom="0.75" header="0.3" footer="0.3"/>
  <pageSetup paperSize="9" scale="8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tabSelected="1" topLeftCell="A4" workbookViewId="0">
      <selection activeCell="F10" sqref="F10:F11"/>
    </sheetView>
  </sheetViews>
  <sheetFormatPr defaultColWidth="10.28515625" defaultRowHeight="12.75"/>
  <cols>
    <col min="1" max="1" width="14" style="166" customWidth="1"/>
    <col min="2" max="2" width="14.28515625" style="166" customWidth="1"/>
    <col min="3" max="3" width="10.28515625" style="166"/>
    <col min="4" max="4" width="38.5703125" style="166" customWidth="1"/>
    <col min="5" max="5" width="32.42578125" style="166" customWidth="1"/>
    <col min="6" max="6" width="40.7109375" style="166" bestFit="1" customWidth="1"/>
    <col min="7" max="7" width="21.85546875" style="166" customWidth="1"/>
    <col min="8" max="8" width="25.42578125" style="166" customWidth="1"/>
    <col min="9" max="16384" width="10.28515625" style="166"/>
  </cols>
  <sheetData>
    <row r="1" spans="1:8" ht="17.25">
      <c r="A1" s="165"/>
      <c r="B1" s="165"/>
      <c r="C1" s="165"/>
      <c r="D1" s="165"/>
      <c r="E1" s="158"/>
      <c r="F1" s="299" t="s">
        <v>61</v>
      </c>
      <c r="G1" s="299"/>
    </row>
    <row r="2" spans="1:8" ht="17.25">
      <c r="A2" s="165"/>
      <c r="B2" s="165"/>
      <c r="C2" s="165"/>
      <c r="D2" s="165"/>
      <c r="E2" s="299" t="s">
        <v>52</v>
      </c>
      <c r="F2" s="299"/>
      <c r="G2" s="299"/>
    </row>
    <row r="3" spans="1:8" ht="17.25">
      <c r="A3" s="165"/>
      <c r="B3" s="165"/>
      <c r="C3" s="165"/>
      <c r="D3" s="165"/>
      <c r="E3" s="163"/>
      <c r="F3" s="299" t="s">
        <v>20</v>
      </c>
      <c r="G3" s="299"/>
    </row>
    <row r="5" spans="1:8" ht="47.25" customHeight="1">
      <c r="A5" s="300" t="s">
        <v>146</v>
      </c>
      <c r="B5" s="300"/>
      <c r="C5" s="300"/>
      <c r="D5" s="300"/>
      <c r="E5" s="300"/>
      <c r="F5" s="300"/>
      <c r="G5" s="300"/>
      <c r="H5" s="300"/>
    </row>
    <row r="6" spans="1:8" ht="17.25">
      <c r="A6" s="162"/>
      <c r="B6" s="162"/>
      <c r="C6" s="162"/>
      <c r="D6" s="162"/>
      <c r="E6" s="162"/>
      <c r="F6" s="179"/>
      <c r="G6" s="179"/>
      <c r="H6" s="179"/>
    </row>
    <row r="7" spans="1:8" s="181" customFormat="1" ht="15">
      <c r="A7" s="301"/>
      <c r="B7" s="301"/>
      <c r="C7" s="301"/>
      <c r="D7" s="301"/>
      <c r="E7" s="301"/>
      <c r="F7" s="301"/>
      <c r="G7" s="180"/>
    </row>
    <row r="8" spans="1:8" s="181" customFormat="1" ht="15">
      <c r="A8" s="182"/>
      <c r="B8" s="182"/>
      <c r="C8" s="182"/>
      <c r="D8" s="182"/>
      <c r="E8" s="182"/>
      <c r="F8" s="182"/>
      <c r="H8" s="183" t="s">
        <v>129</v>
      </c>
    </row>
    <row r="9" spans="1:8" s="181" customFormat="1" ht="15"/>
    <row r="10" spans="1:8" ht="125.45" customHeight="1">
      <c r="A10" s="284" t="s">
        <v>0</v>
      </c>
      <c r="B10" s="284"/>
      <c r="C10" s="285" t="s">
        <v>137</v>
      </c>
      <c r="D10" s="286"/>
      <c r="E10" s="287"/>
      <c r="F10" s="291" t="s">
        <v>138</v>
      </c>
      <c r="G10" s="184" t="s">
        <v>132</v>
      </c>
      <c r="H10" s="185" t="s">
        <v>147</v>
      </c>
    </row>
    <row r="11" spans="1:8" ht="51.75">
      <c r="A11" s="185" t="s">
        <v>148</v>
      </c>
      <c r="B11" s="185" t="s">
        <v>149</v>
      </c>
      <c r="C11" s="288"/>
      <c r="D11" s="289"/>
      <c r="E11" s="290"/>
      <c r="F11" s="292"/>
      <c r="G11" s="186"/>
      <c r="H11" s="185" t="s">
        <v>16</v>
      </c>
    </row>
    <row r="12" spans="1:8" ht="17.25">
      <c r="A12" s="293" t="s">
        <v>133</v>
      </c>
      <c r="B12" s="294"/>
      <c r="C12" s="294"/>
      <c r="D12" s="294"/>
      <c r="E12" s="294"/>
      <c r="F12" s="294"/>
      <c r="G12" s="295"/>
      <c r="H12" s="187">
        <f>H13</f>
        <v>-264653.40000000002</v>
      </c>
    </row>
    <row r="13" spans="1:8" ht="31.5" customHeight="1">
      <c r="A13" s="296" t="s">
        <v>134</v>
      </c>
      <c r="B13" s="297"/>
      <c r="C13" s="297"/>
      <c r="D13" s="297"/>
      <c r="E13" s="297"/>
      <c r="F13" s="298"/>
      <c r="G13" s="188"/>
      <c r="H13" s="189">
        <f>H14</f>
        <v>-264653.40000000002</v>
      </c>
    </row>
    <row r="14" spans="1:8" ht="27.75" customHeight="1">
      <c r="A14" s="190">
        <v>1162</v>
      </c>
      <c r="B14" s="263" t="s">
        <v>135</v>
      </c>
      <c r="C14" s="264"/>
      <c r="D14" s="264"/>
      <c r="E14" s="265"/>
      <c r="F14" s="32"/>
      <c r="G14" s="32"/>
      <c r="H14" s="191">
        <f>H15</f>
        <v>-264653.40000000002</v>
      </c>
    </row>
    <row r="15" spans="1:8" ht="84" customHeight="1">
      <c r="A15" s="266"/>
      <c r="B15" s="190">
        <v>11005</v>
      </c>
      <c r="C15" s="269" t="s">
        <v>139</v>
      </c>
      <c r="D15" s="270"/>
      <c r="E15" s="271"/>
      <c r="F15" s="192" t="s">
        <v>150</v>
      </c>
      <c r="G15" s="192"/>
      <c r="H15" s="189">
        <f>H17</f>
        <v>-264653.40000000002</v>
      </c>
    </row>
    <row r="16" spans="1:8" ht="17.25">
      <c r="A16" s="267"/>
      <c r="B16" s="272" t="s">
        <v>140</v>
      </c>
      <c r="C16" s="273"/>
      <c r="D16" s="273"/>
      <c r="E16" s="274"/>
      <c r="F16" s="275"/>
      <c r="G16" s="276"/>
      <c r="H16" s="277"/>
    </row>
    <row r="17" spans="1:8" ht="69.75" customHeight="1">
      <c r="A17" s="267"/>
      <c r="B17" s="278"/>
      <c r="C17" s="279"/>
      <c r="D17" s="279"/>
      <c r="E17" s="280"/>
      <c r="F17" s="193" t="s">
        <v>141</v>
      </c>
      <c r="G17" s="194" t="s">
        <v>142</v>
      </c>
      <c r="H17" s="189">
        <f>H18</f>
        <v>-264653.40000000002</v>
      </c>
    </row>
    <row r="18" spans="1:8" ht="48.75" customHeight="1">
      <c r="A18" s="268"/>
      <c r="B18" s="281"/>
      <c r="C18" s="282"/>
      <c r="D18" s="282"/>
      <c r="E18" s="283"/>
      <c r="F18" s="195" t="s">
        <v>143</v>
      </c>
      <c r="G18" s="196" t="s">
        <v>142</v>
      </c>
      <c r="H18" s="189">
        <f>'havelvac 1'!D16</f>
        <v>-264653.40000000002</v>
      </c>
    </row>
  </sheetData>
  <mergeCells count="16">
    <mergeCell ref="F1:G1"/>
    <mergeCell ref="E2:G2"/>
    <mergeCell ref="F3:G3"/>
    <mergeCell ref="A5:H5"/>
    <mergeCell ref="A7:F7"/>
    <mergeCell ref="A10:B10"/>
    <mergeCell ref="C10:E11"/>
    <mergeCell ref="F10:F11"/>
    <mergeCell ref="A12:G12"/>
    <mergeCell ref="A13:F13"/>
    <mergeCell ref="B14:E14"/>
    <mergeCell ref="A15:A18"/>
    <mergeCell ref="C15:E15"/>
    <mergeCell ref="B16:E16"/>
    <mergeCell ref="F16:H16"/>
    <mergeCell ref="B17:E18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topLeftCell="B1" workbookViewId="0">
      <selection activeCell="D13" sqref="D13:E13"/>
    </sheetView>
  </sheetViews>
  <sheetFormatPr defaultColWidth="10.28515625" defaultRowHeight="37.5" customHeight="1"/>
  <cols>
    <col min="1" max="1" width="3.85546875" style="156" hidden="1" customWidth="1"/>
    <col min="2" max="2" width="14.5703125" style="156" customWidth="1"/>
    <col min="3" max="3" width="17.42578125" style="156" customWidth="1"/>
    <col min="4" max="4" width="14.140625" style="156" customWidth="1"/>
    <col min="5" max="5" width="34.7109375" style="156" customWidth="1"/>
    <col min="6" max="6" width="41.28515625" style="156" customWidth="1"/>
    <col min="7" max="7" width="24.42578125" style="156" customWidth="1"/>
    <col min="8" max="8" width="25.28515625" style="161" customWidth="1"/>
    <col min="9" max="16384" width="10.28515625" style="156"/>
  </cols>
  <sheetData>
    <row r="1" spans="2:8" ht="25.9" customHeight="1">
      <c r="B1" s="157"/>
      <c r="C1" s="157"/>
      <c r="D1" s="157"/>
      <c r="E1" s="157"/>
      <c r="F1" s="158"/>
      <c r="G1" s="299" t="s">
        <v>55</v>
      </c>
      <c r="H1" s="299"/>
    </row>
    <row r="2" spans="2:8" ht="22.15" customHeight="1">
      <c r="B2" s="157"/>
      <c r="C2" s="157"/>
      <c r="D2" s="157"/>
      <c r="E2" s="157"/>
      <c r="F2" s="299" t="s">
        <v>52</v>
      </c>
      <c r="G2" s="299"/>
      <c r="H2" s="299"/>
    </row>
    <row r="3" spans="2:8" ht="22.15" customHeight="1">
      <c r="B3" s="157"/>
      <c r="C3" s="157"/>
      <c r="D3" s="157"/>
      <c r="E3" s="157"/>
      <c r="F3" s="159"/>
      <c r="G3" s="299" t="s">
        <v>20</v>
      </c>
      <c r="H3" s="299"/>
    </row>
    <row r="4" spans="2:8" ht="16.5"/>
    <row r="5" spans="2:8" ht="69.75" customHeight="1">
      <c r="B5" s="303" t="s">
        <v>151</v>
      </c>
      <c r="C5" s="303"/>
      <c r="D5" s="303"/>
      <c r="E5" s="303"/>
      <c r="F5" s="303"/>
      <c r="G5" s="303"/>
      <c r="H5" s="303"/>
    </row>
    <row r="6" spans="2:8" ht="33" customHeight="1">
      <c r="B6" s="197"/>
      <c r="C6" s="197"/>
      <c r="D6" s="197"/>
      <c r="E6" s="197"/>
      <c r="F6" s="197"/>
      <c r="G6" s="197"/>
      <c r="H6" s="198"/>
    </row>
    <row r="7" spans="2:8" ht="19.5" customHeight="1">
      <c r="H7" s="199" t="s">
        <v>129</v>
      </c>
    </row>
    <row r="8" spans="2:8" s="160" customFormat="1" ht="37.5" customHeight="1">
      <c r="B8" s="200" t="s">
        <v>10</v>
      </c>
      <c r="C8" s="200"/>
      <c r="D8" s="304" t="s">
        <v>130</v>
      </c>
      <c r="E8" s="304"/>
      <c r="F8" s="304" t="s">
        <v>131</v>
      </c>
      <c r="G8" s="304" t="s">
        <v>132</v>
      </c>
      <c r="H8" s="305" t="s">
        <v>147</v>
      </c>
    </row>
    <row r="9" spans="2:8" s="160" customFormat="1" ht="62.25" customHeight="1">
      <c r="B9" s="201" t="s">
        <v>23</v>
      </c>
      <c r="C9" s="201" t="s">
        <v>36</v>
      </c>
      <c r="D9" s="304"/>
      <c r="E9" s="304"/>
      <c r="F9" s="304"/>
      <c r="G9" s="304"/>
      <c r="H9" s="305"/>
    </row>
    <row r="10" spans="2:8" s="160" customFormat="1" ht="26.25" customHeight="1">
      <c r="B10" s="202"/>
      <c r="C10" s="202"/>
      <c r="D10" s="306" t="s">
        <v>133</v>
      </c>
      <c r="E10" s="306"/>
      <c r="F10" s="203"/>
      <c r="G10" s="203"/>
      <c r="H10" s="204">
        <f>H11</f>
        <v>-264653.40000000002</v>
      </c>
    </row>
    <row r="11" spans="2:8" s="157" customFormat="1" ht="36" customHeight="1">
      <c r="B11" s="205"/>
      <c r="C11" s="307" t="s">
        <v>134</v>
      </c>
      <c r="D11" s="308"/>
      <c r="E11" s="308"/>
      <c r="F11" s="308"/>
      <c r="G11" s="309"/>
      <c r="H11" s="206">
        <f>H12</f>
        <v>-264653.40000000002</v>
      </c>
    </row>
    <row r="12" spans="2:8" ht="37.5" customHeight="1">
      <c r="B12" s="207">
        <v>1162</v>
      </c>
      <c r="C12" s="205"/>
      <c r="D12" s="302" t="s">
        <v>135</v>
      </c>
      <c r="E12" s="302"/>
      <c r="F12" s="208"/>
      <c r="G12" s="209"/>
      <c r="H12" s="210">
        <f>H13</f>
        <v>-264653.40000000002</v>
      </c>
    </row>
    <row r="13" spans="2:8" ht="69">
      <c r="B13" s="205"/>
      <c r="C13" s="211">
        <v>11005</v>
      </c>
      <c r="D13" s="302" t="s">
        <v>139</v>
      </c>
      <c r="E13" s="302"/>
      <c r="F13" s="212" t="s">
        <v>152</v>
      </c>
      <c r="G13" s="213"/>
      <c r="H13" s="214">
        <f>'havelvac 3'!H18</f>
        <v>-264653.40000000002</v>
      </c>
    </row>
  </sheetData>
  <mergeCells count="12">
    <mergeCell ref="G1:H1"/>
    <mergeCell ref="F2:H2"/>
    <mergeCell ref="G3:H3"/>
    <mergeCell ref="D10:E10"/>
    <mergeCell ref="C11:G11"/>
    <mergeCell ref="D12:E12"/>
    <mergeCell ref="D13:E13"/>
    <mergeCell ref="B5:H5"/>
    <mergeCell ref="D8:E9"/>
    <mergeCell ref="F8:F9"/>
    <mergeCell ref="G8:G9"/>
    <mergeCell ref="H8:H9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1"/>
  <sheetViews>
    <sheetView topLeftCell="A46" zoomScale="85" zoomScaleNormal="85" workbookViewId="0">
      <selection activeCell="D60" sqref="D60"/>
    </sheetView>
  </sheetViews>
  <sheetFormatPr defaultColWidth="9.140625" defaultRowHeight="17.25"/>
  <cols>
    <col min="1" max="1" width="31.42578125" style="1" customWidth="1"/>
    <col min="2" max="2" width="75.42578125" style="1" customWidth="1"/>
    <col min="3" max="3" width="60.42578125" style="9" customWidth="1"/>
    <col min="4" max="16384" width="9.140625" style="1"/>
  </cols>
  <sheetData>
    <row r="1" spans="1:5">
      <c r="B1" s="339" t="s">
        <v>128</v>
      </c>
      <c r="C1" s="339"/>
    </row>
    <row r="2" spans="1:5" s="2" customFormat="1">
      <c r="B2" s="339" t="s">
        <v>52</v>
      </c>
      <c r="C2" s="339"/>
    </row>
    <row r="3" spans="1:5" s="2" customFormat="1" ht="17.25" customHeight="1">
      <c r="B3" s="339" t="s">
        <v>20</v>
      </c>
      <c r="C3" s="339"/>
    </row>
    <row r="4" spans="1:5" s="2" customFormat="1">
      <c r="A4" s="338"/>
      <c r="B4" s="338"/>
      <c r="C4" s="338"/>
    </row>
    <row r="5" spans="1:5" ht="61.15" customHeight="1">
      <c r="A5" s="338" t="s">
        <v>106</v>
      </c>
      <c r="B5" s="338"/>
      <c r="C5" s="338"/>
    </row>
    <row r="6" spans="1:5" s="216" customFormat="1" ht="21.75" customHeight="1">
      <c r="A6" s="310" t="s">
        <v>153</v>
      </c>
      <c r="B6" s="310"/>
      <c r="C6" s="310"/>
      <c r="D6" s="215"/>
      <c r="E6" s="215"/>
    </row>
    <row r="7" spans="1:5" ht="25.15" customHeight="1">
      <c r="A7" s="337" t="s">
        <v>35</v>
      </c>
      <c r="B7" s="337"/>
      <c r="C7" s="337"/>
    </row>
    <row r="8" spans="1:5" s="33" customFormat="1" ht="22.9" customHeight="1">
      <c r="A8" s="30" t="s">
        <v>41</v>
      </c>
      <c r="B8" s="31"/>
      <c r="C8" s="32"/>
    </row>
    <row r="10" spans="1:5" ht="27" customHeight="1">
      <c r="A10" s="34" t="s">
        <v>42</v>
      </c>
      <c r="B10" s="322" t="s">
        <v>43</v>
      </c>
      <c r="C10" s="322"/>
    </row>
    <row r="11" spans="1:5" ht="33.75" customHeight="1">
      <c r="A11" s="124">
        <v>1162</v>
      </c>
      <c r="B11" s="323" t="s">
        <v>85</v>
      </c>
      <c r="C11" s="323"/>
    </row>
    <row r="12" spans="1:5" ht="18" customHeight="1">
      <c r="A12" s="55"/>
      <c r="B12" s="54"/>
      <c r="C12" s="54"/>
    </row>
    <row r="13" spans="1:5" ht="26.25" customHeight="1">
      <c r="A13" s="326" t="s">
        <v>44</v>
      </c>
      <c r="B13" s="326"/>
    </row>
    <row r="14" spans="1:5" ht="40.15" customHeight="1">
      <c r="A14" s="35" t="s">
        <v>45</v>
      </c>
      <c r="B14" s="148">
        <v>1162</v>
      </c>
      <c r="C14" s="116" t="s">
        <v>113</v>
      </c>
    </row>
    <row r="15" spans="1:5" ht="21" customHeight="1">
      <c r="A15" s="24" t="s">
        <v>29</v>
      </c>
      <c r="B15" s="22" t="s">
        <v>76</v>
      </c>
      <c r="C15" s="107" t="s">
        <v>118</v>
      </c>
    </row>
    <row r="16" spans="1:5" ht="44.25" customHeight="1">
      <c r="A16" s="24" t="s">
        <v>30</v>
      </c>
      <c r="B16" s="22" t="s">
        <v>77</v>
      </c>
      <c r="C16" s="47"/>
    </row>
    <row r="17" spans="1:3" ht="44.25" customHeight="1">
      <c r="A17" s="24" t="s">
        <v>31</v>
      </c>
      <c r="B17" s="24" t="s">
        <v>78</v>
      </c>
      <c r="C17" s="47"/>
    </row>
    <row r="18" spans="1:3" ht="24" customHeight="1">
      <c r="A18" s="24" t="s">
        <v>32</v>
      </c>
      <c r="B18" s="24" t="s">
        <v>79</v>
      </c>
      <c r="C18" s="47"/>
    </row>
    <row r="19" spans="1:3" ht="94.5" customHeight="1">
      <c r="A19" s="24" t="s">
        <v>80</v>
      </c>
      <c r="B19" s="24" t="s">
        <v>81</v>
      </c>
      <c r="C19" s="47"/>
    </row>
    <row r="20" spans="1:3" ht="26.45" customHeight="1">
      <c r="A20" s="319" t="s">
        <v>33</v>
      </c>
      <c r="B20" s="320"/>
      <c r="C20" s="321"/>
    </row>
    <row r="21" spans="1:3" ht="26.45" customHeight="1">
      <c r="A21" s="327" t="s">
        <v>82</v>
      </c>
      <c r="B21" s="327"/>
      <c r="C21" s="172">
        <v>-20</v>
      </c>
    </row>
    <row r="22" spans="1:3" ht="16.899999999999999" customHeight="1">
      <c r="A22" s="327" t="s">
        <v>83</v>
      </c>
      <c r="B22" s="327"/>
      <c r="C22" s="172">
        <v>-25</v>
      </c>
    </row>
    <row r="23" spans="1:3" ht="24" customHeight="1">
      <c r="A23" s="324" t="s">
        <v>84</v>
      </c>
      <c r="B23" s="325"/>
      <c r="C23" s="172">
        <v>-10</v>
      </c>
    </row>
    <row r="24" spans="1:3" ht="22.15" customHeight="1">
      <c r="A24" s="324" t="s">
        <v>34</v>
      </c>
      <c r="B24" s="325"/>
      <c r="C24" s="53">
        <f>'havelvac 2'!G20</f>
        <v>-264653.40000000002</v>
      </c>
    </row>
    <row r="25" spans="1:3">
      <c r="A25" s="329"/>
      <c r="B25" s="330"/>
      <c r="C25" s="331"/>
    </row>
    <row r="26" spans="1:3" ht="14.45" customHeight="1">
      <c r="A26" s="329"/>
      <c r="B26" s="330"/>
      <c r="C26" s="330"/>
    </row>
    <row r="27" spans="1:3" ht="22.15" customHeight="1">
      <c r="A27" s="10" t="s">
        <v>42</v>
      </c>
      <c r="B27" s="328" t="s">
        <v>43</v>
      </c>
      <c r="C27" s="328"/>
    </row>
    <row r="28" spans="1:3" ht="22.15" customHeight="1">
      <c r="A28" s="99">
        <v>1111</v>
      </c>
      <c r="B28" s="333" t="s">
        <v>114</v>
      </c>
      <c r="C28" s="333"/>
    </row>
    <row r="29" spans="1:3" ht="22.15" customHeight="1">
      <c r="A29" s="134"/>
      <c r="B29" s="135"/>
      <c r="C29" s="136"/>
    </row>
    <row r="30" spans="1:3" ht="22.15" customHeight="1">
      <c r="A30" s="334" t="s">
        <v>44</v>
      </c>
      <c r="B30" s="334"/>
      <c r="C30" s="334"/>
    </row>
    <row r="31" spans="1:3" ht="22.15" customHeight="1"/>
    <row r="32" spans="1:3" ht="39" customHeight="1">
      <c r="A32" s="122" t="s">
        <v>28</v>
      </c>
      <c r="B32" s="141">
        <v>1111</v>
      </c>
      <c r="C32" s="116" t="s">
        <v>115</v>
      </c>
    </row>
    <row r="33" spans="1:3" ht="22.15" customHeight="1">
      <c r="A33" s="122" t="s">
        <v>29</v>
      </c>
      <c r="B33" s="168">
        <v>12012</v>
      </c>
      <c r="C33" s="107" t="s">
        <v>118</v>
      </c>
    </row>
    <row r="34" spans="1:3" ht="86.25">
      <c r="A34" s="122" t="s">
        <v>30</v>
      </c>
      <c r="B34" s="217" t="s">
        <v>158</v>
      </c>
      <c r="C34" s="121"/>
    </row>
    <row r="35" spans="1:3" ht="138">
      <c r="A35" s="122" t="s">
        <v>31</v>
      </c>
      <c r="B35" s="177" t="s">
        <v>160</v>
      </c>
      <c r="C35" s="122"/>
    </row>
    <row r="36" spans="1:3" ht="22.15" customHeight="1">
      <c r="A36" s="122" t="s">
        <v>32</v>
      </c>
      <c r="B36" s="127" t="s">
        <v>116</v>
      </c>
      <c r="C36" s="121"/>
    </row>
    <row r="37" spans="1:3" ht="45.75" customHeight="1">
      <c r="A37" s="122" t="s">
        <v>117</v>
      </c>
      <c r="B37" s="174" t="s">
        <v>159</v>
      </c>
      <c r="C37" s="115"/>
    </row>
    <row r="38" spans="1:3" ht="22.15" customHeight="1">
      <c r="A38" s="335" t="s">
        <v>33</v>
      </c>
      <c r="B38" s="335"/>
      <c r="C38" s="335"/>
    </row>
    <row r="39" spans="1:3" ht="36.6" customHeight="1">
      <c r="A39" s="143" t="s">
        <v>127</v>
      </c>
      <c r="B39" s="164" t="s">
        <v>145</v>
      </c>
      <c r="C39" s="171">
        <v>860</v>
      </c>
    </row>
    <row r="40" spans="1:3" ht="22.15" customHeight="1">
      <c r="A40" s="336" t="s">
        <v>34</v>
      </c>
      <c r="B40" s="336"/>
      <c r="C40" s="155">
        <f>'havelvac 2'!G37</f>
        <v>257722.9</v>
      </c>
    </row>
    <row r="41" spans="1:3" ht="22.15" customHeight="1">
      <c r="A41" s="332"/>
      <c r="B41" s="332"/>
      <c r="C41" s="332"/>
    </row>
    <row r="42" spans="1:3" ht="22.15" customHeight="1">
      <c r="A42" s="10" t="s">
        <v>42</v>
      </c>
      <c r="B42" s="328" t="s">
        <v>43</v>
      </c>
      <c r="C42" s="328"/>
    </row>
    <row r="43" spans="1:3" ht="22.15" customHeight="1">
      <c r="A43" s="99">
        <v>1045</v>
      </c>
      <c r="B43" s="340" t="s">
        <v>161</v>
      </c>
      <c r="C43" s="340"/>
    </row>
    <row r="44" spans="1:3" ht="22.15" customHeight="1">
      <c r="A44" s="134"/>
      <c r="B44" s="135"/>
      <c r="C44" s="136"/>
    </row>
    <row r="45" spans="1:3" ht="22.15" customHeight="1">
      <c r="A45" s="334" t="s">
        <v>44</v>
      </c>
      <c r="B45" s="334"/>
      <c r="C45" s="334"/>
    </row>
    <row r="46" spans="1:3" ht="22.15" customHeight="1"/>
    <row r="47" spans="1:3" ht="39" customHeight="1">
      <c r="A47" s="220" t="s">
        <v>28</v>
      </c>
      <c r="B47" s="218">
        <v>1045</v>
      </c>
      <c r="C47" s="116" t="s">
        <v>115</v>
      </c>
    </row>
    <row r="48" spans="1:3" ht="22.15" customHeight="1">
      <c r="A48" s="220" t="s">
        <v>29</v>
      </c>
      <c r="B48" s="218">
        <v>12011</v>
      </c>
      <c r="C48" s="107" t="s">
        <v>118</v>
      </c>
    </row>
    <row r="49" spans="1:5" ht="86.25">
      <c r="A49" s="220" t="s">
        <v>30</v>
      </c>
      <c r="B49" s="219" t="s">
        <v>164</v>
      </c>
      <c r="C49" s="121"/>
    </row>
    <row r="50" spans="1:5" ht="138">
      <c r="A50" s="220" t="s">
        <v>31</v>
      </c>
      <c r="B50" s="177" t="s">
        <v>165</v>
      </c>
      <c r="C50" s="220"/>
    </row>
    <row r="51" spans="1:5" ht="22.15" customHeight="1">
      <c r="A51" s="220" t="s">
        <v>32</v>
      </c>
      <c r="B51" s="127" t="s">
        <v>116</v>
      </c>
      <c r="C51" s="121"/>
    </row>
    <row r="52" spans="1:5" ht="45.75" customHeight="1">
      <c r="A52" s="220" t="s">
        <v>117</v>
      </c>
      <c r="B52" s="174" t="s">
        <v>173</v>
      </c>
      <c r="C52" s="115"/>
    </row>
    <row r="53" spans="1:5" ht="22.15" customHeight="1">
      <c r="A53" s="335" t="s">
        <v>33</v>
      </c>
      <c r="B53" s="335"/>
      <c r="C53" s="335"/>
    </row>
    <row r="54" spans="1:5" ht="36.6" customHeight="1">
      <c r="A54" s="143" t="s">
        <v>127</v>
      </c>
      <c r="B54" s="164" t="s">
        <v>145</v>
      </c>
      <c r="C54" s="171">
        <v>75</v>
      </c>
    </row>
    <row r="55" spans="1:5" ht="22.15" customHeight="1">
      <c r="A55" s="336" t="s">
        <v>34</v>
      </c>
      <c r="B55" s="336"/>
      <c r="C55" s="155">
        <f>'havelvac 2'!G52</f>
        <v>6930.5</v>
      </c>
    </row>
    <row r="56" spans="1:5" s="216" customFormat="1" ht="21.75" customHeight="1">
      <c r="A56" s="310" t="s">
        <v>157</v>
      </c>
      <c r="B56" s="310"/>
      <c r="C56" s="310"/>
      <c r="D56" s="215"/>
      <c r="E56" s="215"/>
    </row>
    <row r="57" spans="1:5">
      <c r="A57" s="313" t="s">
        <v>86</v>
      </c>
      <c r="B57" s="314"/>
      <c r="C57" s="314"/>
    </row>
    <row r="58" spans="1:5">
      <c r="A58" s="312" t="s">
        <v>41</v>
      </c>
      <c r="B58" s="312"/>
      <c r="C58" s="312"/>
    </row>
    <row r="59" spans="1:5">
      <c r="A59" s="102"/>
      <c r="B59" s="102"/>
      <c r="C59" s="112"/>
    </row>
    <row r="60" spans="1:5">
      <c r="A60" s="103" t="s">
        <v>42</v>
      </c>
      <c r="B60" s="103" t="s">
        <v>43</v>
      </c>
      <c r="C60" s="113"/>
    </row>
    <row r="61" spans="1:5">
      <c r="A61" s="146">
        <v>1139</v>
      </c>
      <c r="B61" s="147" t="s">
        <v>98</v>
      </c>
      <c r="C61" s="114"/>
    </row>
    <row r="62" spans="1:5">
      <c r="A62" s="316"/>
      <c r="B62" s="316"/>
      <c r="C62" s="316"/>
    </row>
    <row r="63" spans="1:5">
      <c r="A63" s="317" t="s">
        <v>44</v>
      </c>
      <c r="B63" s="317"/>
      <c r="C63" s="317"/>
    </row>
    <row r="64" spans="1:5">
      <c r="A64" s="318"/>
      <c r="B64" s="318"/>
      <c r="C64" s="318"/>
    </row>
    <row r="65" spans="1:3" ht="48" customHeight="1">
      <c r="A65" s="104" t="s">
        <v>45</v>
      </c>
      <c r="B65" s="73">
        <v>1139</v>
      </c>
      <c r="C65" s="116" t="s">
        <v>107</v>
      </c>
    </row>
    <row r="66" spans="1:3">
      <c r="A66" s="105" t="s">
        <v>46</v>
      </c>
      <c r="B66" s="106">
        <v>11001</v>
      </c>
      <c r="C66" s="107" t="s">
        <v>118</v>
      </c>
    </row>
    <row r="67" spans="1:3">
      <c r="A67" s="105" t="s">
        <v>47</v>
      </c>
      <c r="B67" s="108" t="s">
        <v>98</v>
      </c>
      <c r="C67" s="109"/>
    </row>
    <row r="68" spans="1:3" ht="69">
      <c r="A68" s="105" t="s">
        <v>48</v>
      </c>
      <c r="B68" s="108" t="s">
        <v>108</v>
      </c>
      <c r="C68" s="109"/>
    </row>
    <row r="69" spans="1:3">
      <c r="A69" s="105" t="s">
        <v>109</v>
      </c>
      <c r="B69" s="110" t="s">
        <v>110</v>
      </c>
      <c r="C69" s="109"/>
    </row>
    <row r="70" spans="1:3" ht="51.75">
      <c r="A70" s="111" t="s">
        <v>111</v>
      </c>
      <c r="B70" s="110" t="s">
        <v>86</v>
      </c>
      <c r="C70" s="109"/>
    </row>
    <row r="71" spans="1:3">
      <c r="A71" s="311" t="s">
        <v>49</v>
      </c>
      <c r="B71" s="311"/>
      <c r="C71" s="311"/>
    </row>
    <row r="72" spans="1:3">
      <c r="A72" s="315" t="s">
        <v>112</v>
      </c>
      <c r="B72" s="315"/>
      <c r="C72" s="155">
        <f>'havelvac 2'!G73</f>
        <v>264653.40000000002</v>
      </c>
    </row>
    <row r="73" spans="1:3">
      <c r="A73" s="318"/>
      <c r="B73" s="318"/>
      <c r="C73" s="318"/>
    </row>
    <row r="74" spans="1:3" ht="46.15" customHeight="1">
      <c r="A74" s="104" t="s">
        <v>45</v>
      </c>
      <c r="B74" s="73">
        <v>1139</v>
      </c>
      <c r="C74" s="116" t="s">
        <v>113</v>
      </c>
    </row>
    <row r="75" spans="1:3">
      <c r="A75" s="105" t="s">
        <v>46</v>
      </c>
      <c r="B75" s="106">
        <v>11001</v>
      </c>
      <c r="C75" s="107" t="s">
        <v>118</v>
      </c>
    </row>
    <row r="76" spans="1:3">
      <c r="A76" s="105" t="s">
        <v>47</v>
      </c>
      <c r="B76" s="108" t="s">
        <v>98</v>
      </c>
      <c r="C76" s="109"/>
    </row>
    <row r="77" spans="1:3" ht="69">
      <c r="A77" s="105" t="s">
        <v>48</v>
      </c>
      <c r="B77" s="108" t="s">
        <v>108</v>
      </c>
      <c r="C77" s="109"/>
    </row>
    <row r="78" spans="1:3">
      <c r="A78" s="105" t="s">
        <v>109</v>
      </c>
      <c r="B78" s="110" t="s">
        <v>110</v>
      </c>
      <c r="C78" s="109"/>
    </row>
    <row r="79" spans="1:3" ht="51.75">
      <c r="A79" s="111" t="s">
        <v>111</v>
      </c>
      <c r="B79" s="110" t="s">
        <v>86</v>
      </c>
      <c r="C79" s="109"/>
    </row>
    <row r="80" spans="1:3">
      <c r="A80" s="311" t="s">
        <v>49</v>
      </c>
      <c r="B80" s="311"/>
      <c r="C80" s="311"/>
    </row>
    <row r="81" spans="1:3">
      <c r="A81" s="315" t="s">
        <v>112</v>
      </c>
      <c r="B81" s="315"/>
      <c r="C81" s="53">
        <f>'havelvac 2'!G81</f>
        <v>-264653.40000000002</v>
      </c>
    </row>
  </sheetData>
  <autoFilter ref="A1:A8"/>
  <mergeCells count="39">
    <mergeCell ref="B42:C42"/>
    <mergeCell ref="B43:C43"/>
    <mergeCell ref="A45:C45"/>
    <mergeCell ref="A53:C53"/>
    <mergeCell ref="A55:B55"/>
    <mergeCell ref="A7:C7"/>
    <mergeCell ref="A4:C4"/>
    <mergeCell ref="A5:C5"/>
    <mergeCell ref="B1:C1"/>
    <mergeCell ref="B2:C2"/>
    <mergeCell ref="B3:C3"/>
    <mergeCell ref="A6:C6"/>
    <mergeCell ref="B27:C27"/>
    <mergeCell ref="A25:C25"/>
    <mergeCell ref="A26:C26"/>
    <mergeCell ref="A41:C41"/>
    <mergeCell ref="B28:C28"/>
    <mergeCell ref="A30:C30"/>
    <mergeCell ref="A38:C38"/>
    <mergeCell ref="A40:B40"/>
    <mergeCell ref="A20:C20"/>
    <mergeCell ref="B10:C10"/>
    <mergeCell ref="B11:C11"/>
    <mergeCell ref="A24:B24"/>
    <mergeCell ref="A13:B13"/>
    <mergeCell ref="A23:B23"/>
    <mergeCell ref="A21:B21"/>
    <mergeCell ref="A22:B22"/>
    <mergeCell ref="A56:C56"/>
    <mergeCell ref="A80:C80"/>
    <mergeCell ref="A58:C58"/>
    <mergeCell ref="A57:C57"/>
    <mergeCell ref="A81:B81"/>
    <mergeCell ref="A62:C62"/>
    <mergeCell ref="A63:C63"/>
    <mergeCell ref="A64:C64"/>
    <mergeCell ref="A71:C71"/>
    <mergeCell ref="A72:B72"/>
    <mergeCell ref="A73:C73"/>
  </mergeCells>
  <pageMargins left="0.7" right="0.7" top="0.75" bottom="0.75" header="0.3" footer="0.3"/>
  <pageSetup scale="7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5"/>
  <sheetViews>
    <sheetView topLeftCell="A49" zoomScale="85" zoomScaleNormal="85" workbookViewId="0">
      <selection activeCell="G64" sqref="G64"/>
    </sheetView>
  </sheetViews>
  <sheetFormatPr defaultColWidth="8.85546875" defaultRowHeight="17.25"/>
  <cols>
    <col min="1" max="1" width="31" style="6" customWidth="1"/>
    <col min="2" max="2" width="85.28515625" style="6" customWidth="1"/>
    <col min="3" max="3" width="49.5703125" style="6" customWidth="1"/>
    <col min="4" max="16384" width="8.85546875" style="6"/>
  </cols>
  <sheetData>
    <row r="1" spans="1:5">
      <c r="B1" s="339" t="s">
        <v>144</v>
      </c>
      <c r="C1" s="339"/>
    </row>
    <row r="2" spans="1:5" ht="17.25" customHeight="1">
      <c r="A2" s="137"/>
      <c r="B2" s="339" t="s">
        <v>52</v>
      </c>
      <c r="C2" s="339"/>
    </row>
    <row r="3" spans="1:5">
      <c r="A3" s="138"/>
      <c r="B3" s="339" t="s">
        <v>20</v>
      </c>
      <c r="C3" s="339"/>
    </row>
    <row r="4" spans="1:5">
      <c r="A4" s="138"/>
      <c r="B4" s="138"/>
      <c r="C4" s="138"/>
    </row>
    <row r="5" spans="1:5" ht="53.45" customHeight="1">
      <c r="A5" s="254" t="s">
        <v>122</v>
      </c>
      <c r="B5" s="254"/>
      <c r="C5" s="254"/>
    </row>
    <row r="6" spans="1:5" s="216" customFormat="1" ht="21.75" customHeight="1">
      <c r="A6" s="341" t="s">
        <v>156</v>
      </c>
      <c r="B6" s="341"/>
      <c r="C6" s="341"/>
      <c r="D6" s="215"/>
      <c r="E6" s="215"/>
    </row>
    <row r="7" spans="1:5" ht="29.45" customHeight="1">
      <c r="A7" s="360" t="s">
        <v>125</v>
      </c>
      <c r="B7" s="360"/>
      <c r="C7" s="360"/>
    </row>
    <row r="8" spans="1:5" ht="18" customHeight="1">
      <c r="A8" s="352" t="s">
        <v>56</v>
      </c>
      <c r="B8" s="352"/>
      <c r="C8" s="352"/>
    </row>
    <row r="9" spans="1:5" ht="19.899999999999999" customHeight="1">
      <c r="A9" s="361"/>
      <c r="B9" s="361"/>
      <c r="C9" s="361"/>
    </row>
    <row r="10" spans="1:5">
      <c r="A10" s="34" t="s">
        <v>42</v>
      </c>
      <c r="B10" s="358" t="s">
        <v>43</v>
      </c>
      <c r="C10" s="359"/>
    </row>
    <row r="11" spans="1:5">
      <c r="A11" s="124">
        <v>1162</v>
      </c>
      <c r="B11" s="327" t="s">
        <v>85</v>
      </c>
      <c r="C11" s="327"/>
    </row>
    <row r="12" spans="1:5">
      <c r="A12" s="343"/>
      <c r="B12" s="344"/>
      <c r="C12" s="345"/>
    </row>
    <row r="13" spans="1:5">
      <c r="A13" s="346" t="s">
        <v>44</v>
      </c>
      <c r="B13" s="347"/>
      <c r="C13" s="348"/>
    </row>
    <row r="14" spans="1:5">
      <c r="A14" s="349"/>
      <c r="B14" s="350"/>
      <c r="C14" s="351"/>
    </row>
    <row r="15" spans="1:5" ht="48" customHeight="1">
      <c r="A15" s="28" t="s">
        <v>45</v>
      </c>
      <c r="B15" s="148">
        <v>1162</v>
      </c>
      <c r="C15" s="117" t="s">
        <v>58</v>
      </c>
    </row>
    <row r="16" spans="1:5" ht="28.9" customHeight="1">
      <c r="A16" s="24" t="s">
        <v>29</v>
      </c>
      <c r="B16" s="22" t="s">
        <v>76</v>
      </c>
      <c r="C16" s="27" t="s">
        <v>16</v>
      </c>
    </row>
    <row r="17" spans="1:5" ht="37.5" customHeight="1">
      <c r="A17" s="24" t="s">
        <v>30</v>
      </c>
      <c r="B17" s="24" t="s">
        <v>77</v>
      </c>
      <c r="C17" s="29"/>
    </row>
    <row r="18" spans="1:5" ht="37.5" customHeight="1">
      <c r="A18" s="24" t="s">
        <v>31</v>
      </c>
      <c r="B18" s="24" t="s">
        <v>78</v>
      </c>
      <c r="C18" s="29"/>
    </row>
    <row r="19" spans="1:5" ht="22.9" customHeight="1">
      <c r="A19" s="24" t="s">
        <v>32</v>
      </c>
      <c r="B19" s="24" t="s">
        <v>79</v>
      </c>
      <c r="C19" s="29"/>
    </row>
    <row r="20" spans="1:5" ht="83.25" customHeight="1">
      <c r="A20" s="24" t="s">
        <v>80</v>
      </c>
      <c r="B20" s="24" t="s">
        <v>81</v>
      </c>
      <c r="C20" s="29"/>
    </row>
    <row r="21" spans="1:5" ht="24.6" customHeight="1">
      <c r="A21" s="342" t="s">
        <v>49</v>
      </c>
      <c r="B21" s="342"/>
      <c r="C21" s="342"/>
    </row>
    <row r="22" spans="1:5" ht="20.45" customHeight="1">
      <c r="A22" s="327" t="s">
        <v>82</v>
      </c>
      <c r="B22" s="327"/>
      <c r="C22" s="172">
        <f>'havelvac 5'!C21</f>
        <v>-20</v>
      </c>
    </row>
    <row r="23" spans="1:5" ht="21.6" customHeight="1">
      <c r="A23" s="327" t="s">
        <v>83</v>
      </c>
      <c r="B23" s="327"/>
      <c r="C23" s="172">
        <f>'havelvac 5'!C22</f>
        <v>-25</v>
      </c>
    </row>
    <row r="24" spans="1:5" ht="21" customHeight="1">
      <c r="A24" s="327" t="s">
        <v>84</v>
      </c>
      <c r="B24" s="327"/>
      <c r="C24" s="172">
        <f>'havelvac 5'!C23</f>
        <v>-10</v>
      </c>
    </row>
    <row r="25" spans="1:5">
      <c r="A25" s="327" t="s">
        <v>34</v>
      </c>
      <c r="B25" s="327"/>
      <c r="C25" s="53">
        <f>'havelvac 5'!C24</f>
        <v>-264653.40000000002</v>
      </c>
    </row>
    <row r="26" spans="1:5">
      <c r="A26" s="142"/>
      <c r="B26" s="142"/>
      <c r="C26" s="119"/>
    </row>
    <row r="27" spans="1:5" s="216" customFormat="1" ht="21.75" customHeight="1">
      <c r="A27" s="310" t="s">
        <v>154</v>
      </c>
      <c r="B27" s="310"/>
      <c r="C27" s="310"/>
      <c r="D27" s="215"/>
      <c r="E27" s="215"/>
    </row>
    <row r="28" spans="1:5" ht="27.6" customHeight="1">
      <c r="A28" s="337" t="s">
        <v>35</v>
      </c>
      <c r="B28" s="337"/>
      <c r="C28" s="337"/>
    </row>
    <row r="29" spans="1:5">
      <c r="A29" s="352" t="s">
        <v>56</v>
      </c>
      <c r="B29" s="352"/>
      <c r="C29" s="352"/>
    </row>
    <row r="30" spans="1:5" ht="18" customHeight="1">
      <c r="A30" s="330"/>
      <c r="B30" s="330"/>
      <c r="C30" s="330"/>
    </row>
    <row r="31" spans="1:5" ht="22.15" customHeight="1">
      <c r="A31" s="10" t="s">
        <v>42</v>
      </c>
      <c r="B31" s="356" t="s">
        <v>43</v>
      </c>
      <c r="C31" s="357"/>
    </row>
    <row r="32" spans="1:5" ht="24.6" customHeight="1">
      <c r="A32" s="129">
        <v>1111</v>
      </c>
      <c r="B32" s="334" t="s">
        <v>114</v>
      </c>
      <c r="C32" s="334"/>
    </row>
    <row r="33" spans="1:3" ht="13.15" customHeight="1">
      <c r="A33" s="355"/>
      <c r="B33" s="355"/>
      <c r="C33" s="355"/>
    </row>
    <row r="34" spans="1:3" ht="23.45" customHeight="1">
      <c r="A34" s="334" t="s">
        <v>44</v>
      </c>
      <c r="B34" s="334"/>
      <c r="C34" s="334"/>
    </row>
    <row r="35" spans="1:3" ht="21.6" customHeight="1">
      <c r="A35" s="316"/>
      <c r="B35" s="316"/>
      <c r="C35" s="316"/>
    </row>
    <row r="36" spans="1:3" ht="54" customHeight="1">
      <c r="A36" s="122" t="s">
        <v>28</v>
      </c>
      <c r="B36" s="144">
        <v>1111</v>
      </c>
      <c r="C36" s="116" t="s">
        <v>115</v>
      </c>
    </row>
    <row r="37" spans="1:3" ht="27" customHeight="1">
      <c r="A37" s="167" t="s">
        <v>29</v>
      </c>
      <c r="B37" s="170">
        <v>12012</v>
      </c>
      <c r="C37" s="173" t="s">
        <v>118</v>
      </c>
    </row>
    <row r="38" spans="1:3" ht="69">
      <c r="A38" s="167" t="s">
        <v>30</v>
      </c>
      <c r="B38" s="217" t="s">
        <v>158</v>
      </c>
      <c r="C38" s="121"/>
    </row>
    <row r="39" spans="1:3" ht="108.6" customHeight="1">
      <c r="A39" s="167" t="s">
        <v>31</v>
      </c>
      <c r="B39" s="177" t="s">
        <v>160</v>
      </c>
      <c r="C39" s="167"/>
    </row>
    <row r="40" spans="1:3" ht="27" customHeight="1">
      <c r="A40" s="167" t="s">
        <v>32</v>
      </c>
      <c r="B40" s="167" t="s">
        <v>116</v>
      </c>
      <c r="C40" s="121"/>
    </row>
    <row r="41" spans="1:3" ht="62.45" customHeight="1">
      <c r="A41" s="167" t="s">
        <v>117</v>
      </c>
      <c r="B41" s="174" t="s">
        <v>159</v>
      </c>
      <c r="C41" s="115"/>
    </row>
    <row r="42" spans="1:3" ht="27" customHeight="1">
      <c r="A42" s="335" t="s">
        <v>33</v>
      </c>
      <c r="B42" s="335"/>
      <c r="C42" s="335"/>
    </row>
    <row r="43" spans="1:3" ht="34.15" customHeight="1">
      <c r="A43" s="175" t="s">
        <v>127</v>
      </c>
      <c r="B43" s="101" t="s">
        <v>145</v>
      </c>
      <c r="C43" s="176">
        <f>'havelvac 5'!C39</f>
        <v>860</v>
      </c>
    </row>
    <row r="44" spans="1:3" ht="27" customHeight="1">
      <c r="A44" s="336" t="s">
        <v>34</v>
      </c>
      <c r="B44" s="336"/>
      <c r="C44" s="155">
        <f>'havelvac 2'!G42</f>
        <v>257722.9</v>
      </c>
    </row>
    <row r="45" spans="1:3" ht="16.899999999999999" customHeight="1">
      <c r="A45" s="118"/>
      <c r="B45" s="118"/>
      <c r="C45" s="119"/>
    </row>
    <row r="46" spans="1:3" s="1" customFormat="1" ht="22.15" customHeight="1">
      <c r="A46" s="10" t="s">
        <v>42</v>
      </c>
      <c r="B46" s="328" t="s">
        <v>43</v>
      </c>
      <c r="C46" s="328"/>
    </row>
    <row r="47" spans="1:3" s="1" customFormat="1" ht="22.15" customHeight="1">
      <c r="A47" s="99">
        <v>1045</v>
      </c>
      <c r="B47" s="340" t="s">
        <v>161</v>
      </c>
      <c r="C47" s="340"/>
    </row>
    <row r="48" spans="1:3" s="1" customFormat="1" ht="22.15" customHeight="1">
      <c r="A48" s="134"/>
      <c r="B48" s="135"/>
      <c r="C48" s="136"/>
    </row>
    <row r="49" spans="1:5" s="1" customFormat="1" ht="22.15" customHeight="1">
      <c r="A49" s="334" t="s">
        <v>44</v>
      </c>
      <c r="B49" s="334"/>
      <c r="C49" s="334"/>
    </row>
    <row r="50" spans="1:5" s="1" customFormat="1" ht="22.15" customHeight="1">
      <c r="C50" s="9"/>
    </row>
    <row r="51" spans="1:5" s="1" customFormat="1" ht="39" customHeight="1">
      <c r="A51" s="220" t="s">
        <v>28</v>
      </c>
      <c r="B51" s="218">
        <v>1045</v>
      </c>
      <c r="C51" s="116" t="s">
        <v>115</v>
      </c>
    </row>
    <row r="52" spans="1:5" s="1" customFormat="1" ht="22.15" customHeight="1">
      <c r="A52" s="220" t="s">
        <v>29</v>
      </c>
      <c r="B52" s="218">
        <v>12011</v>
      </c>
      <c r="C52" s="107" t="s">
        <v>118</v>
      </c>
    </row>
    <row r="53" spans="1:5" s="1" customFormat="1" ht="86.25">
      <c r="A53" s="220" t="s">
        <v>30</v>
      </c>
      <c r="B53" s="219" t="s">
        <v>164</v>
      </c>
      <c r="C53" s="121"/>
    </row>
    <row r="54" spans="1:5" s="1" customFormat="1" ht="103.5">
      <c r="A54" s="220" t="s">
        <v>31</v>
      </c>
      <c r="B54" s="177" t="s">
        <v>165</v>
      </c>
      <c r="C54" s="220"/>
    </row>
    <row r="55" spans="1:5" s="1" customFormat="1" ht="22.15" customHeight="1">
      <c r="A55" s="220" t="s">
        <v>32</v>
      </c>
      <c r="B55" s="127" t="s">
        <v>116</v>
      </c>
      <c r="C55" s="121"/>
    </row>
    <row r="56" spans="1:5" s="1" customFormat="1" ht="45.75" customHeight="1">
      <c r="A56" s="220" t="s">
        <v>117</v>
      </c>
      <c r="B56" s="174" t="s">
        <v>173</v>
      </c>
      <c r="C56" s="115"/>
    </row>
    <row r="57" spans="1:5" s="1" customFormat="1" ht="22.15" customHeight="1">
      <c r="A57" s="335" t="s">
        <v>33</v>
      </c>
      <c r="B57" s="335"/>
      <c r="C57" s="335"/>
    </row>
    <row r="58" spans="1:5" s="1" customFormat="1" ht="36.6" customHeight="1">
      <c r="A58" s="143" t="s">
        <v>127</v>
      </c>
      <c r="B58" s="164" t="s">
        <v>145</v>
      </c>
      <c r="C58" s="171">
        <v>75</v>
      </c>
    </row>
    <row r="59" spans="1:5" s="1" customFormat="1" ht="22.15" customHeight="1">
      <c r="A59" s="336" t="s">
        <v>34</v>
      </c>
      <c r="B59" s="336"/>
      <c r="C59" s="155">
        <f>'havelvac 2'!G56</f>
        <v>6930.5</v>
      </c>
    </row>
    <row r="60" spans="1:5" s="216" customFormat="1" ht="21.75" customHeight="1">
      <c r="A60" s="341" t="s">
        <v>155</v>
      </c>
      <c r="B60" s="341"/>
      <c r="C60" s="341"/>
      <c r="D60" s="215"/>
      <c r="E60" s="215"/>
    </row>
    <row r="61" spans="1:5" ht="18.600000000000001" customHeight="1">
      <c r="A61" s="353" t="s">
        <v>86</v>
      </c>
      <c r="B61" s="354"/>
      <c r="C61" s="354"/>
    </row>
    <row r="62" spans="1:5">
      <c r="A62" s="312" t="s">
        <v>119</v>
      </c>
      <c r="B62" s="312"/>
      <c r="C62" s="312"/>
    </row>
    <row r="63" spans="1:5">
      <c r="A63" s="102"/>
      <c r="B63" s="102"/>
      <c r="C63" s="112"/>
    </row>
    <row r="64" spans="1:5">
      <c r="A64" s="103" t="s">
        <v>42</v>
      </c>
      <c r="B64" s="103" t="s">
        <v>43</v>
      </c>
      <c r="C64" s="113"/>
    </row>
    <row r="65" spans="1:3">
      <c r="A65" s="146">
        <v>1139</v>
      </c>
      <c r="B65" s="147" t="s">
        <v>98</v>
      </c>
      <c r="C65" s="114"/>
    </row>
    <row r="66" spans="1:3">
      <c r="A66" s="316"/>
      <c r="B66" s="316"/>
      <c r="C66" s="316"/>
    </row>
    <row r="67" spans="1:3">
      <c r="A67" s="317" t="s">
        <v>44</v>
      </c>
      <c r="B67" s="317"/>
      <c r="C67" s="317"/>
    </row>
    <row r="68" spans="1:3">
      <c r="A68" s="318"/>
      <c r="B68" s="318"/>
      <c r="C68" s="318"/>
    </row>
    <row r="69" spans="1:3" ht="51.75">
      <c r="A69" s="104" t="s">
        <v>45</v>
      </c>
      <c r="B69" s="144">
        <v>1139</v>
      </c>
      <c r="C69" s="116" t="s">
        <v>107</v>
      </c>
    </row>
    <row r="70" spans="1:3">
      <c r="A70" s="105" t="s">
        <v>46</v>
      </c>
      <c r="B70" s="149">
        <v>11001</v>
      </c>
      <c r="C70" s="107" t="s">
        <v>118</v>
      </c>
    </row>
    <row r="71" spans="1:3">
      <c r="A71" s="105" t="s">
        <v>47</v>
      </c>
      <c r="B71" s="108" t="s">
        <v>98</v>
      </c>
      <c r="C71" s="109"/>
    </row>
    <row r="72" spans="1:3" ht="69">
      <c r="A72" s="105" t="s">
        <v>48</v>
      </c>
      <c r="B72" s="108" t="s">
        <v>108</v>
      </c>
      <c r="C72" s="109"/>
    </row>
    <row r="73" spans="1:3">
      <c r="A73" s="105" t="s">
        <v>109</v>
      </c>
      <c r="B73" s="110" t="s">
        <v>110</v>
      </c>
      <c r="C73" s="109"/>
    </row>
    <row r="74" spans="1:3" ht="51.75">
      <c r="A74" s="111" t="s">
        <v>111</v>
      </c>
      <c r="B74" s="110" t="s">
        <v>86</v>
      </c>
      <c r="C74" s="109"/>
    </row>
    <row r="75" spans="1:3">
      <c r="A75" s="311" t="s">
        <v>49</v>
      </c>
      <c r="B75" s="311"/>
      <c r="C75" s="311"/>
    </row>
    <row r="76" spans="1:3">
      <c r="A76" s="315" t="s">
        <v>112</v>
      </c>
      <c r="B76" s="315"/>
      <c r="C76" s="155">
        <f>'havelvac 5'!C72</f>
        <v>264653.40000000002</v>
      </c>
    </row>
    <row r="77" spans="1:3">
      <c r="A77" s="318"/>
      <c r="B77" s="318"/>
      <c r="C77" s="318"/>
    </row>
    <row r="78" spans="1:3" ht="34.5">
      <c r="A78" s="104" t="s">
        <v>45</v>
      </c>
      <c r="B78" s="144">
        <v>1139</v>
      </c>
      <c r="C78" s="116" t="s">
        <v>123</v>
      </c>
    </row>
    <row r="79" spans="1:3">
      <c r="A79" s="105" t="s">
        <v>46</v>
      </c>
      <c r="B79" s="149">
        <v>11001</v>
      </c>
      <c r="C79" s="107" t="s">
        <v>118</v>
      </c>
    </row>
    <row r="80" spans="1:3">
      <c r="A80" s="105" t="s">
        <v>47</v>
      </c>
      <c r="B80" s="108" t="s">
        <v>98</v>
      </c>
      <c r="C80" s="109"/>
    </row>
    <row r="81" spans="1:3" ht="69">
      <c r="A81" s="105" t="s">
        <v>48</v>
      </c>
      <c r="B81" s="108" t="s">
        <v>108</v>
      </c>
      <c r="C81" s="109"/>
    </row>
    <row r="82" spans="1:3">
      <c r="A82" s="105" t="s">
        <v>109</v>
      </c>
      <c r="B82" s="110" t="s">
        <v>110</v>
      </c>
      <c r="C82" s="109"/>
    </row>
    <row r="83" spans="1:3" ht="51.75">
      <c r="A83" s="111" t="s">
        <v>111</v>
      </c>
      <c r="B83" s="110" t="s">
        <v>86</v>
      </c>
      <c r="C83" s="109"/>
    </row>
    <row r="84" spans="1:3">
      <c r="A84" s="311" t="s">
        <v>49</v>
      </c>
      <c r="B84" s="311"/>
      <c r="C84" s="311"/>
    </row>
    <row r="85" spans="1:3">
      <c r="A85" s="315" t="s">
        <v>112</v>
      </c>
      <c r="B85" s="315"/>
      <c r="C85" s="53">
        <f>'havelvac 5'!C81</f>
        <v>-264653.40000000002</v>
      </c>
    </row>
  </sheetData>
  <mergeCells count="45">
    <mergeCell ref="B1:C1"/>
    <mergeCell ref="B2:C2"/>
    <mergeCell ref="B3:C3"/>
    <mergeCell ref="B31:C31"/>
    <mergeCell ref="B32:C32"/>
    <mergeCell ref="A8:C8"/>
    <mergeCell ref="A24:B24"/>
    <mergeCell ref="A25:B25"/>
    <mergeCell ref="B10:C10"/>
    <mergeCell ref="A5:C5"/>
    <mergeCell ref="A7:C7"/>
    <mergeCell ref="B11:C11"/>
    <mergeCell ref="A23:B23"/>
    <mergeCell ref="A9:C9"/>
    <mergeCell ref="A22:B22"/>
    <mergeCell ref="A28:C28"/>
    <mergeCell ref="A30:C30"/>
    <mergeCell ref="A29:C29"/>
    <mergeCell ref="A61:C61"/>
    <mergeCell ref="A44:B44"/>
    <mergeCell ref="A33:C33"/>
    <mergeCell ref="A35:C35"/>
    <mergeCell ref="A34:C34"/>
    <mergeCell ref="A42:C42"/>
    <mergeCell ref="B46:C46"/>
    <mergeCell ref="B47:C47"/>
    <mergeCell ref="A49:C49"/>
    <mergeCell ref="A57:C57"/>
    <mergeCell ref="A59:B59"/>
    <mergeCell ref="A6:C6"/>
    <mergeCell ref="A27:C27"/>
    <mergeCell ref="A60:C60"/>
    <mergeCell ref="A85:B85"/>
    <mergeCell ref="A67:C67"/>
    <mergeCell ref="A68:C68"/>
    <mergeCell ref="A75:C75"/>
    <mergeCell ref="A76:B76"/>
    <mergeCell ref="A77:C77"/>
    <mergeCell ref="A84:C84"/>
    <mergeCell ref="A62:C62"/>
    <mergeCell ref="A66:C66"/>
    <mergeCell ref="A21:C21"/>
    <mergeCell ref="A12:C12"/>
    <mergeCell ref="A13:C13"/>
    <mergeCell ref="A14:C14"/>
  </mergeCells>
  <pageMargins left="0.7" right="0.4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havelvac 1</vt:lpstr>
      <vt:lpstr>havelvac 2</vt:lpstr>
      <vt:lpstr>havelvac 3</vt:lpstr>
      <vt:lpstr>havelvac 4</vt:lpstr>
      <vt:lpstr>havelvac 5</vt:lpstr>
      <vt:lpstr>havelvac 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Marine Gochumyan</dc:creator>
  <cp:keywords>https://mul2.gov.am/tasks/901726/oneclick/havelvacner.xlsx?token=3d33a54661cecf15888167dadd533d73</cp:keywords>
  <cp:lastModifiedBy>Acer 2</cp:lastModifiedBy>
  <cp:lastPrinted>2023-12-15T13:09:23Z</cp:lastPrinted>
  <dcterms:created xsi:type="dcterms:W3CDTF">2020-09-30T13:27:08Z</dcterms:created>
  <dcterms:modified xsi:type="dcterms:W3CDTF">2023-12-19T06:41:26Z</dcterms:modified>
</cp:coreProperties>
</file>