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12December\43204Shrjaka\Լրամշակված\l8amshakvac Final\"/>
    </mc:Choice>
  </mc:AlternateContent>
  <bookViews>
    <workbookView xWindow="0" yWindow="0" windowWidth="28800" windowHeight="12480" activeTab="5"/>
  </bookViews>
  <sheets>
    <sheet name="N1" sheetId="2" r:id="rId1"/>
    <sheet name="N 2 " sheetId="3" r:id="rId2"/>
    <sheet name="N 3" sheetId="4" r:id="rId3"/>
    <sheet name="N4" sheetId="5" r:id="rId4"/>
    <sheet name=" N 5 " sheetId="9" r:id="rId5"/>
    <sheet name="N 6" sheetId="10" r:id="rId6"/>
    <sheet name="N 7" sheetId="11" r:id="rId7"/>
  </sheets>
  <externalReferences>
    <externalReference r:id="rId8"/>
    <externalReference r:id="rId9"/>
    <externalReference r:id="rId10"/>
    <externalReference r:id="rId11"/>
  </externalReferences>
  <definedNames>
    <definedName name="\A" localSheetId="4">#REF!</definedName>
    <definedName name="\A" localSheetId="1">#REF!</definedName>
    <definedName name="\A" localSheetId="5">#REF!</definedName>
    <definedName name="\A" localSheetId="6">#REF!</definedName>
    <definedName name="\A">#REF!</definedName>
    <definedName name="_tab10" localSheetId="1">#REF!</definedName>
    <definedName name="_tab10" localSheetId="5">#REF!</definedName>
    <definedName name="_tab10" localSheetId="6">#REF!</definedName>
    <definedName name="_tab10">#REF!</definedName>
    <definedName name="_tab11" localSheetId="1">#REF!</definedName>
    <definedName name="_tab11" localSheetId="5">#REF!</definedName>
    <definedName name="_tab11">#REF!</definedName>
    <definedName name="_tab12" localSheetId="1">#REF!</definedName>
    <definedName name="_tab12" localSheetId="5">#REF!</definedName>
    <definedName name="_tab12">#REF!</definedName>
    <definedName name="_tab13" localSheetId="1">#REF!</definedName>
    <definedName name="_tab13" localSheetId="5">#REF!</definedName>
    <definedName name="_tab13">#REF!</definedName>
    <definedName name="_tab14" localSheetId="1">#REF!</definedName>
    <definedName name="_tab14" localSheetId="5">#REF!</definedName>
    <definedName name="_tab14">#REF!</definedName>
    <definedName name="_tab15" localSheetId="1">#REF!</definedName>
    <definedName name="_tab15" localSheetId="5">#REF!</definedName>
    <definedName name="_tab15">#REF!</definedName>
    <definedName name="_tab16" localSheetId="1">#REF!</definedName>
    <definedName name="_tab16" localSheetId="5">#REF!</definedName>
    <definedName name="_tab16">#REF!</definedName>
    <definedName name="_tab17" localSheetId="1">#REF!</definedName>
    <definedName name="_tab17" localSheetId="5">#REF!</definedName>
    <definedName name="_tab17">#REF!</definedName>
    <definedName name="_tab18" localSheetId="1">#REF!</definedName>
    <definedName name="_tab18" localSheetId="5">#REF!</definedName>
    <definedName name="_tab18">#REF!</definedName>
    <definedName name="_tab19" localSheetId="1">#REF!</definedName>
    <definedName name="_tab19" localSheetId="5">#REF!</definedName>
    <definedName name="_tab19">#REF!</definedName>
    <definedName name="_tab20" localSheetId="1">#REF!</definedName>
    <definedName name="_tab20" localSheetId="5">#REF!</definedName>
    <definedName name="_tab20">#REF!</definedName>
    <definedName name="_tab21" localSheetId="1">#REF!</definedName>
    <definedName name="_tab21" localSheetId="5">#REF!</definedName>
    <definedName name="_tab21">#REF!</definedName>
    <definedName name="_tab22" localSheetId="1">#REF!</definedName>
    <definedName name="_tab22" localSheetId="5">#REF!</definedName>
    <definedName name="_tab22">#REF!</definedName>
    <definedName name="_tab23" localSheetId="1">#REF!</definedName>
    <definedName name="_tab23" localSheetId="5">#REF!</definedName>
    <definedName name="_tab23">#REF!</definedName>
    <definedName name="_tab24" localSheetId="1">#REF!</definedName>
    <definedName name="_tab24" localSheetId="5">#REF!</definedName>
    <definedName name="_tab24">#REF!</definedName>
    <definedName name="_tab5" localSheetId="1">#REF!</definedName>
    <definedName name="_tab5" localSheetId="5">#REF!</definedName>
    <definedName name="_tab5">#REF!</definedName>
    <definedName name="_tab6" localSheetId="1">#REF!</definedName>
    <definedName name="_tab6" localSheetId="5">#REF!</definedName>
    <definedName name="_tab6">#REF!</definedName>
    <definedName name="_tab7" localSheetId="1">#REF!</definedName>
    <definedName name="_tab7" localSheetId="5">#REF!</definedName>
    <definedName name="_tab7">#REF!</definedName>
    <definedName name="_tab8" localSheetId="1">#REF!</definedName>
    <definedName name="_tab8" localSheetId="5">#REF!</definedName>
    <definedName name="_tab8">#REF!</definedName>
    <definedName name="_tab9" localSheetId="1">#REF!</definedName>
    <definedName name="_tab9" localSheetId="5">#REF!</definedName>
    <definedName name="_tab9">#REF!</definedName>
    <definedName name="AgencyCode" localSheetId="6">#REF!</definedName>
    <definedName name="AgencyCode">#REF!</definedName>
    <definedName name="AgencyName" localSheetId="6">#REF!</definedName>
    <definedName name="AgencyName">#REF!</definedName>
    <definedName name="ampop_krchat">#REF!</definedName>
    <definedName name="Armata" localSheetId="6">#REF!</definedName>
    <definedName name="Armata">#REF!</definedName>
    <definedName name="BOP">#REF!</definedName>
    <definedName name="BOPfoot">#REF!</definedName>
    <definedName name="DebtCG" localSheetId="1">'[1]Fis-Debt'!#REF!</definedName>
    <definedName name="DebtCG" localSheetId="5">'[1]Fis-Debt'!#REF!</definedName>
    <definedName name="DebtCG" localSheetId="6">'[1]Fis-Debt'!#REF!</definedName>
    <definedName name="DebtCG">'[1]Fis-Debt'!#REF!</definedName>
    <definedName name="DebtGG" localSheetId="4">#REF!</definedName>
    <definedName name="DebtGG" localSheetId="1">#REF!</definedName>
    <definedName name="DebtGG" localSheetId="5">#REF!</definedName>
    <definedName name="DebtGG" localSheetId="6">#REF!</definedName>
    <definedName name="DebtGG">#REF!</definedName>
    <definedName name="Functional1" localSheetId="6">#REF!</definedName>
    <definedName name="Functional1">#REF!</definedName>
    <definedName name="Hav" localSheetId="4">#REF!,#REF!</definedName>
    <definedName name="Hav" localSheetId="1">#REF!,#REF!</definedName>
    <definedName name="Hav" localSheetId="5">#REF!,#REF!</definedName>
    <definedName name="Hav" localSheetId="6">#REF!,#REF!</definedName>
    <definedName name="Hav">#REF!,#REF!</definedName>
    <definedName name="MonExo" localSheetId="4">#REF!</definedName>
    <definedName name="MonExo" localSheetId="1">#REF!</definedName>
    <definedName name="MonExo" localSheetId="5">#REF!</definedName>
    <definedName name="MonExo" localSheetId="6">#REF!</definedName>
    <definedName name="MonExo">#REF!</definedName>
    <definedName name="MonGrow" localSheetId="4">[2]BM!#REF!</definedName>
    <definedName name="MonGrow" localSheetId="1">[2]BM!#REF!</definedName>
    <definedName name="MonGrow" localSheetId="5">[2]BM!#REF!</definedName>
    <definedName name="MonGrow" localSheetId="6">[2]BM!#REF!</definedName>
    <definedName name="MonGrow">[2]BM!#REF!</definedName>
    <definedName name="PANature" localSheetId="4">#REF!</definedName>
    <definedName name="PANature" localSheetId="1">#REF!</definedName>
    <definedName name="PANature" localSheetId="5">#REF!</definedName>
    <definedName name="PANature" localSheetId="6">#REF!</definedName>
    <definedName name="PANature">#REF!</definedName>
    <definedName name="par_count" localSheetId="4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 localSheetId="1">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4">#REF!,#REF!,#REF!,#REF!</definedName>
    <definedName name="par_time" localSheetId="1">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4">#REF!</definedName>
    <definedName name="par2.12s" localSheetId="1">#REF!</definedName>
    <definedName name="par2.12s" localSheetId="5">#REF!</definedName>
    <definedName name="par2.12s" localSheetId="6">#REF!</definedName>
    <definedName name="par2.12s">#REF!</definedName>
    <definedName name="par2.4s" localSheetId="4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 localSheetId="1">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4">#REF!,#REF!,#REF!,#REF!</definedName>
    <definedName name="par2.6s" localSheetId="1">#REF!,#REF!,#REF!,#REF!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4">#REF!,#REF!</definedName>
    <definedName name="par2.7s" localSheetId="1">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4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 localSheetId="1">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4">#REF!,#REF!,#REF!,#REF!,#REF!</definedName>
    <definedName name="par4.11d" localSheetId="1">#REF!,#REF!,#REF!,#REF!,#REF!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4">#REF!</definedName>
    <definedName name="par4.12d" localSheetId="1">#REF!</definedName>
    <definedName name="par4.12d" localSheetId="5">#REF!</definedName>
    <definedName name="par4.12d" localSheetId="6">#REF!</definedName>
    <definedName name="par4.12d">#REF!</definedName>
    <definedName name="par4.13s" localSheetId="1">#REF!</definedName>
    <definedName name="par4.13s" localSheetId="5">#REF!</definedName>
    <definedName name="par4.13s" localSheetId="6">#REF!</definedName>
    <definedName name="par4.13s">#REF!</definedName>
    <definedName name="par4.14" localSheetId="4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4">#REF!,#REF!,#REF!</definedName>
    <definedName name="par4.15" localSheetId="1">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4">#REF!,#REF!,#REF!,#REF!</definedName>
    <definedName name="par4.17" localSheetId="1">#REF!,#REF!,#REF!,#REF!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4">#REF!,#REF!</definedName>
    <definedName name="par4.18d" localSheetId="1">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4">#REF!</definedName>
    <definedName name="par4.19s" localSheetId="1">#REF!</definedName>
    <definedName name="par4.19s" localSheetId="5">#REF!</definedName>
    <definedName name="par4.19s" localSheetId="6">#REF!</definedName>
    <definedName name="par4.19s">#REF!</definedName>
    <definedName name="par4.20f" localSheetId="1">#REF!</definedName>
    <definedName name="par4.20f" localSheetId="5">#REF!</definedName>
    <definedName name="par4.20f" localSheetId="6">#REF!</definedName>
    <definedName name="par4.20f">#REF!</definedName>
    <definedName name="par4.21f" localSheetId="1">#REF!</definedName>
    <definedName name="par4.21f" localSheetId="5">#REF!</definedName>
    <definedName name="par4.21f" localSheetId="6">#REF!</definedName>
    <definedName name="par4.21f">#REF!</definedName>
    <definedName name="par4.22" localSheetId="1">#REF!</definedName>
    <definedName name="par4.22" localSheetId="5">#REF!</definedName>
    <definedName name="par4.22">#REF!</definedName>
    <definedName name="par4.4" localSheetId="1">#REF!</definedName>
    <definedName name="par4.4" localSheetId="5">#REF!</definedName>
    <definedName name="par4.4">#REF!</definedName>
    <definedName name="par4.5" localSheetId="1">#REF!</definedName>
    <definedName name="par4.5" localSheetId="5">#REF!</definedName>
    <definedName name="par4.5">#REF!</definedName>
    <definedName name="par4.6s" localSheetId="1">#REF!</definedName>
    <definedName name="par4.6s" localSheetId="5">#REF!</definedName>
    <definedName name="par4.6s">#REF!</definedName>
    <definedName name="par4.7s" localSheetId="1">#REF!</definedName>
    <definedName name="par4.7s" localSheetId="5">#REF!</definedName>
    <definedName name="par4.7s">#REF!</definedName>
    <definedName name="par4.8" localSheetId="4">#REF!,#REF!,#REF!,#REF!,#REF!</definedName>
    <definedName name="par4.8" localSheetId="1">#REF!,#REF!,#REF!,#REF!,#REF!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4">#REF!,#REF!,#REF!,#REF!,#REF!,#REF!</definedName>
    <definedName name="par4.9" localSheetId="1">#REF!,#REF!,#REF!,#REF!,#REF!,#REF!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4">#REF!,#REF!</definedName>
    <definedName name="par5.1" localSheetId="1">#REF!,#REF!</definedName>
    <definedName name="par5.1" localSheetId="5">#REF!,#REF!</definedName>
    <definedName name="par5.1" localSheetId="6">#REF!,#REF!</definedName>
    <definedName name="par5.1">#REF!,#REF!</definedName>
    <definedName name="par5.3" localSheetId="4">#REF!,#REF!,#REF!,#REF!,#REF!,#REF!</definedName>
    <definedName name="par5.3" localSheetId="1">#REF!,#REF!,#REF!,#REF!,#REF!,#REF!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4">#REF!,#REF!,#REF!,#REF!,#REF!</definedName>
    <definedName name="par5.4" localSheetId="1">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4">#REF!</definedName>
    <definedName name="par5.5" localSheetId="1">#REF!</definedName>
    <definedName name="par5.5" localSheetId="5">#REF!</definedName>
    <definedName name="par5.5" localSheetId="6">#REF!</definedName>
    <definedName name="par5.5">#REF!</definedName>
    <definedName name="par5.6" localSheetId="4">#REF!,#REF!</definedName>
    <definedName name="par5.6" localSheetId="1">#REF!,#REF!</definedName>
    <definedName name="par5.6" localSheetId="5">#REF!,#REF!</definedName>
    <definedName name="par5.6" localSheetId="6">#REF!,#REF!</definedName>
    <definedName name="par5.6">#REF!,#REF!</definedName>
    <definedName name="PAType" localSheetId="4">#REF!</definedName>
    <definedName name="PAType" localSheetId="1">#REF!</definedName>
    <definedName name="PAType" localSheetId="5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_xlnm.Print_Area" localSheetId="4">' N 5 '!#REF!</definedName>
    <definedName name="_xlnm.Print_Area" localSheetId="2">'N 3'!$A$2:$G$63</definedName>
    <definedName name="_xlnm.Print_Area" localSheetId="0">'N1'!$A$1:$D$30</definedName>
    <definedName name="_xlnm.Print_Area" localSheetId="3">'N4'!$A$1:$F$41</definedName>
    <definedName name="_xlnm.Print_Titles" localSheetId="2">'N 3'!$8:$23</definedName>
    <definedName name="_xlnm.Print_Titles" localSheetId="0">'N1'!$8:$10</definedName>
    <definedName name="_xlnm.Print_Titles" localSheetId="3">'N4'!$8:$12</definedName>
    <definedName name="_xlnm.Print_Titles">[3]BP!$C:$C,[3]BP!$1:$3</definedName>
    <definedName name="program" localSheetId="4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4">#REF!</definedName>
    <definedName name="RealExo" localSheetId="1">#REF!</definedName>
    <definedName name="RealExo" localSheetId="5">#REF!</definedName>
    <definedName name="RealExo" localSheetId="6">#REF!</definedName>
    <definedName name="RealExo">#REF!</definedName>
    <definedName name="RealPercent" localSheetId="6">#REF!</definedName>
    <definedName name="RealPercent">#REF!</definedName>
    <definedName name="Table_2._Turkey__Exogenous_assumptions" localSheetId="6">#REF!</definedName>
    <definedName name="Table_2._Turkey__Exogenous_assumptions">#REF!</definedName>
    <definedName name="Z_248BE2BA_E445_11D3_BFE0_00003960F508_.wvu.Cols" localSheetId="4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localSheetId="6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4">[2]BM!#REF!</definedName>
    <definedName name="է" localSheetId="1">[2]BM!#REF!</definedName>
    <definedName name="է" localSheetId="5">[2]BM!#REF!</definedName>
    <definedName name="է" localSheetId="6">[2]BM!#REF!</definedName>
    <definedName name="է">[2]BM!#REF!</definedName>
    <definedName name="ՀՀՀՀՀ" localSheetId="4">#REF!</definedName>
    <definedName name="ՀՀՀՀՀ" localSheetId="1">#REF!</definedName>
    <definedName name="ՀՀՀՀՀ" localSheetId="5">#REF!</definedName>
    <definedName name="ՀՀՀՀՀ" localSheetId="6">#REF!</definedName>
    <definedName name="ՀՀՀՀՀ">#REF!</definedName>
    <definedName name="շախմատիստ" localSheetId="4">#REF!</definedName>
    <definedName name="շախմատիստ" localSheetId="6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4" l="1"/>
  <c r="I12" i="11"/>
  <c r="I11" i="11" s="1"/>
  <c r="I10" i="11" s="1"/>
  <c r="I9" i="11" s="1"/>
  <c r="I8" i="11" s="1"/>
  <c r="I7" i="11" s="1"/>
  <c r="D14" i="10"/>
  <c r="D12" i="10"/>
  <c r="D11" i="10" s="1"/>
  <c r="D8" i="10" s="1"/>
  <c r="D7" i="10" s="1"/>
  <c r="C19" i="9"/>
  <c r="H10" i="3"/>
  <c r="H9" i="3" s="1"/>
  <c r="H7" i="3" s="1"/>
  <c r="D7" i="3" s="1"/>
  <c r="D40" i="5"/>
  <c r="F39" i="5"/>
  <c r="E39" i="5"/>
  <c r="D39" i="5"/>
  <c r="D38" i="5"/>
  <c r="F37" i="5"/>
  <c r="F36" i="5" s="1"/>
  <c r="F35" i="5" s="1"/>
  <c r="F34" i="5" s="1"/>
  <c r="F32" i="5" s="1"/>
  <c r="F30" i="5" s="1"/>
  <c r="E37" i="5"/>
  <c r="E36" i="5" s="1"/>
  <c r="E35" i="5" s="1"/>
  <c r="D37" i="5"/>
  <c r="D36" i="5" s="1"/>
  <c r="D29" i="5"/>
  <c r="F28" i="5"/>
  <c r="E28" i="5"/>
  <c r="D28" i="5"/>
  <c r="D27" i="5"/>
  <c r="F26" i="5"/>
  <c r="E26" i="5"/>
  <c r="E25" i="5" s="1"/>
  <c r="D26" i="5"/>
  <c r="F25" i="5"/>
  <c r="F24" i="5" s="1"/>
  <c r="F23" i="5" s="1"/>
  <c r="F21" i="5" s="1"/>
  <c r="F19" i="5" s="1"/>
  <c r="D14" i="5"/>
  <c r="G63" i="4"/>
  <c r="G62" i="4" s="1"/>
  <c r="G61" i="4"/>
  <c r="G60" i="4" s="1"/>
  <c r="F53" i="4"/>
  <c r="G52" i="4"/>
  <c r="G51" i="4" s="1"/>
  <c r="G50" i="4"/>
  <c r="G49" i="4" s="1"/>
  <c r="F42" i="4"/>
  <c r="G7" i="3"/>
  <c r="F7" i="3"/>
  <c r="E7" i="3"/>
  <c r="D32" i="2"/>
  <c r="D31" i="2"/>
  <c r="D25" i="2"/>
  <c r="D19" i="2"/>
  <c r="G48" i="4" l="1"/>
  <c r="G47" i="4" s="1"/>
  <c r="G46" i="4" s="1"/>
  <c r="G44" i="4" s="1"/>
  <c r="G42" i="4" s="1"/>
  <c r="D10" i="3"/>
  <c r="D9" i="3" s="1"/>
  <c r="E24" i="5"/>
  <c r="D25" i="5"/>
  <c r="D35" i="5"/>
  <c r="E34" i="5"/>
  <c r="F15" i="5"/>
  <c r="F13" i="5" s="1"/>
  <c r="F17" i="5"/>
  <c r="F16" i="5" s="1"/>
  <c r="D12" i="2"/>
  <c r="D11" i="2" s="1"/>
  <c r="G59" i="4"/>
  <c r="G58" i="4" s="1"/>
  <c r="G57" i="4" s="1"/>
  <c r="G55" i="4" s="1"/>
  <c r="G53" i="4" s="1"/>
  <c r="G11" i="4" l="1"/>
  <c r="G41" i="4"/>
  <c r="D34" i="5"/>
  <c r="D32" i="5" s="1"/>
  <c r="E32" i="5"/>
  <c r="E30" i="5" s="1"/>
  <c r="D30" i="5" s="1"/>
  <c r="D24" i="5"/>
  <c r="E23" i="5"/>
  <c r="D23" i="5" l="1"/>
  <c r="D21" i="5" s="1"/>
  <c r="E21" i="5"/>
  <c r="E19" i="5" s="1"/>
  <c r="E15" i="5" l="1"/>
  <c r="D19" i="5"/>
  <c r="E17" i="5"/>
  <c r="D17" i="5" l="1"/>
  <c r="D16" i="5" s="1"/>
  <c r="E16" i="5"/>
  <c r="D15" i="5"/>
  <c r="E13" i="5"/>
  <c r="D13" i="5" s="1"/>
</calcChain>
</file>

<file path=xl/sharedStrings.xml><?xml version="1.0" encoding="utf-8"?>
<sst xmlns="http://schemas.openxmlformats.org/spreadsheetml/2006/main" count="290" uniqueCount="177">
  <si>
    <t>ՀավելվածN 1</t>
  </si>
  <si>
    <t xml:space="preserve">ՀՀ կառավարության  2023 թվականի </t>
  </si>
  <si>
    <t>______________ ի    ___Ն  որոշման</t>
  </si>
  <si>
    <t>(հազ. դրամ)</t>
  </si>
  <si>
    <t>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</si>
  <si>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</si>
  <si>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փոփոխությունը 
(ավելացումները նշված են դրական նշանով, իսկ նվազեցումները` փակագծերում)</t>
  </si>
  <si>
    <t>Ծրագիր</t>
  </si>
  <si>
    <t>Միջոցառում</t>
  </si>
  <si>
    <t>Տարի</t>
  </si>
  <si>
    <t>ՀՀ տարածքային կառավարման և ենթակառուցվածքների նախարարություն</t>
  </si>
  <si>
    <t>Ծրագրի անվանումը`</t>
  </si>
  <si>
    <t xml:space="preserve"> Ճանապարհային ցանցի բարելավում</t>
  </si>
  <si>
    <t>Ծրագրի նպատակը`</t>
  </si>
  <si>
    <t xml:space="preserve"> Ճանապարհային ցանցի բարելավում և անվտանգ երթևեկության ապահովում</t>
  </si>
  <si>
    <t>Վերջնական արդյունքի նկարագրությունը՝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</si>
  <si>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</si>
  <si>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Ծրագրի միջոցառումներ</t>
  </si>
  <si>
    <t xml:space="preserve"> 21009</t>
  </si>
  <si>
    <t xml:space="preserve"> Միջոցառման անվանումը`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</si>
  <si>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</si>
  <si>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Միջոցառման նկարագրությունը`</t>
  </si>
  <si>
    <t xml:space="preserve"> Լանջիկ-Գյումրի 27.47 կմ երկարությամբ ճանապարհային հատվածի կառուցում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</si>
  <si>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</si>
  <si>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</si>
  <si>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21012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</si>
  <si>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</si>
  <si>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</si>
  <si>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>ՀՀ  շրջակա միջավայրի նախարարություն</t>
  </si>
  <si>
    <t xml:space="preserve"> Ծրագրի անվանումը`</t>
  </si>
  <si>
    <t>Անտառների կառավարում</t>
  </si>
  <si>
    <t xml:space="preserve"> Ծրագրի նպատակը`</t>
  </si>
  <si>
    <t>Անտառային տարածքների կայուն կառավարում</t>
  </si>
  <si>
    <t xml:space="preserve"> Վերջնական արդյունքի նկարագրությունը`</t>
  </si>
  <si>
    <t>Կայուն կառավարվող անտառային տարածքների աճ</t>
  </si>
  <si>
    <t xml:space="preserve"> Ծրագրի միջոցառումներ</t>
  </si>
  <si>
    <t xml:space="preserve"> Անտառվերականգնման և անտառապատման աշխատանքներ</t>
  </si>
  <si>
    <t xml:space="preserve"> Անտառվերականգնման և անտառապատման աշխատանքների իրականացում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</si>
  <si>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</si>
  <si>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Հավելված 2
ՀՀ կառավարության
2023 թվականի____________ի  N _____-Ն որոշման </t>
  </si>
  <si>
    <t>«ՀԱՅԱՍՏԱՆԻ  ՀԱՆՐԱՊԵՏՈՒԹՅԱՆ  2023  ԹՎԱԿԱՆԻ  ՊԵՏԱԿԱՆ  ԲՅՈՒՋԵԻ  ՄԱՍԻՆ»  ՀԱՅԱՍՏԱՆԻ ՀԱՆՐԱՊԵՏՈՒԹՅԱՆ ՕՐԵՆՔԻ N 1 ՀԱՎԵԼՎԱԾԻ N 3 ԱՂՅՈՒՍԱԿՈՒՄ ԿԱՏԱՐՎՈՂ ԼՐԱՑՈՒՄԸ</t>
  </si>
  <si>
    <t>(հազար  դրամներով)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</si>
  <si>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</si>
  <si>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</si>
  <si>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</si>
  <si>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</si>
  <si>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</si>
  <si>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</si>
  <si>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</si>
  <si>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</si>
  <si>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</si>
  <si>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</si>
  <si>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ՇՐՋԱԿԱ ՄԻՋԱՎԱՅՐԻ ՆԱԽԱՐԱՐՈՒԹՅՈՒՆ</t>
  </si>
  <si>
    <t>Անտառվերականգնման և անտառապատման աշխատանքներ</t>
  </si>
  <si>
    <t>ՀԱՅԱՍՏԱՆԻ ՀԱՆՐԱՊԵՏՈՒԹՅԱՆ ԿԱՌԱՎԱՐՈՒԹՅԱՆ 2022 ԹՎԱԿԱՆԻ ԴԵԿՏԵՄԲԵՐԻ 29-Ի N 2111-Ն ՈՐՈՇՄԱՆ NN 3 ԵՎ 4 ՀԱՎԵԼՎԱԾՆԵՐՈՒՄ ԿԱՏԱՐՎՈՂ ՓՈՓՈԽՈՒԹՅՈՒՆՆԵՐԸ</t>
  </si>
  <si>
    <t>Գործառնական դասիչը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</si>
  <si>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</si>
  <si>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Բաժին</t>
  </si>
  <si>
    <t>Խումբ</t>
  </si>
  <si>
    <t>Դաս</t>
  </si>
  <si>
    <t>այդ թվում`</t>
  </si>
  <si>
    <t>04</t>
  </si>
  <si>
    <t>ՏՆՏԵՍԱԿԱՆ ՀԱՐԱԲԵՐՈՒԹՅՈՒՆՆԵՐ</t>
  </si>
  <si>
    <t>05</t>
  </si>
  <si>
    <t xml:space="preserve"> Տրանսպորտ</t>
  </si>
  <si>
    <t>01</t>
  </si>
  <si>
    <t xml:space="preserve"> Ճանապարհային տրանսպորտ</t>
  </si>
  <si>
    <t xml:space="preserve"> ՀՀ  տարածքային կառավարման և ենթակառուցվածքների նախարարություն</t>
  </si>
  <si>
    <t>Ճանապարհային ցանցի բարելավում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</si>
  <si>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</si>
  <si>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</si>
  <si>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</si>
  <si>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</si>
  <si>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</si>
  <si>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</si>
  <si>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</si>
  <si>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</si>
  <si>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</si>
  <si>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</si>
  <si>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>02</t>
  </si>
  <si>
    <t xml:space="preserve"> </t>
  </si>
  <si>
    <t>ՀՀ շրջակա միջավայրի նախարարության անտառային կոմիտե</t>
  </si>
  <si>
    <t>Հավելված N 3</t>
  </si>
  <si>
    <t>______________ ի    ___Ն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</si>
  <si>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</si>
  <si>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</si>
  <si>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</si>
  <si>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</si>
  <si>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</si>
  <si>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</si>
  <si>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</si>
  <si>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</si>
  <si>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</si>
  <si>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</si>
  <si>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</si>
  <si>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1049</t>
  </si>
  <si>
    <t>այդ թվում` ըստ կատարողների</t>
  </si>
  <si>
    <t>այդ թվում` բյուջետային ծախսերի տնտեսագիտական դասակարգման հոդվածներ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</si>
  <si>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</si>
  <si>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</si>
  <si>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</si>
  <si>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</si>
  <si>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</si>
  <si>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</si>
  <si>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</si>
  <si>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</si>
  <si>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</si>
  <si>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շրջակա միջավայրի նախարարություն</t>
  </si>
  <si>
    <t xml:space="preserve"> Ծրագրի դասիչը </t>
  </si>
  <si>
    <t xml:space="preserve"> Ծրագրի անվանումը </t>
  </si>
  <si>
    <t xml:space="preserve"> 1173 </t>
  </si>
  <si>
    <t>Ցուցանիշների փոփոխությունը
(ավելացումները նշված են դրական նշանով)</t>
  </si>
  <si>
    <t xml:space="preserve"> 32001 </t>
  </si>
  <si>
    <t xml:space="preserve"> Անտառվերականգնման և անտառապատման աշխատանքներ </t>
  </si>
  <si>
    <t xml:space="preserve"> Անտառվերականգնման և անտառապատման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</si>
  <si>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</si>
  <si>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</si>
  <si>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Շրջակա միջավայրի  նախարարության Անտառային կոմիտե </t>
  </si>
  <si>
    <t xml:space="preserve"> Անտառվերականգնման տարածքներ, հա </t>
  </si>
  <si>
    <t xml:space="preserve">Հավելված 5
ՀՀ կառավարության
2023 թվականի____________ի  N _____-Ն որոշման </t>
  </si>
  <si>
    <t>(հազար դրամներով)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</si>
  <si>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</si>
  <si>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Ցուցանիշների փոփոխությունը (ավելացումները նշված են դրական նշանով)</t>
  </si>
  <si>
    <t>ՀՀ  ՇՐՋԱԿԱ ՄԻՋԱՎԱՅՐԻ  ՆԱԽԱՐԱՐՈՒԹՅՈՒՆ</t>
  </si>
  <si>
    <t xml:space="preserve">Հավելված 7
ՀՀ կառավարության 
2023 թվականի____________ի  N _____-Ն որոշման </t>
  </si>
  <si>
    <t>ՀԱՅԱՍՏԱՆԻ ՀԱՆՐԱՊԵՏՈՒԹՅԱՆ ԿԱՌԱՎԱՐՈՒԹՅԱՆ 2022 ԹՎԱԿԱՆԻ ԴԵԿՏԵՄԲԵՐԻ 29-Ի N 2111-Ն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</si>
  <si>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</si>
  <si>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</si>
  <si>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</si>
  <si>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</si>
  <si>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</si>
  <si>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</si>
  <si>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  (հազար դրամով)</t>
  </si>
  <si>
    <t xml:space="preserve">  Շրջակա միջավայրի նախարարության Անտառային կոմիտե </t>
  </si>
  <si>
    <t xml:space="preserve"> Բաժին N 04</t>
  </si>
  <si>
    <t xml:space="preserve"> Խումբ N 02</t>
  </si>
  <si>
    <t xml:space="preserve"> Դաս N 02</t>
  </si>
  <si>
    <t xml:space="preserve"> Անտառային տնտեսություն</t>
  </si>
  <si>
    <t xml:space="preserve"> 1173  32001</t>
  </si>
  <si>
    <t xml:space="preserve"> ՄԱՍ III. ԾԱՌԱՅՈՒԹՅՈՒՆՆԵՐ</t>
  </si>
  <si>
    <t>77231200/1</t>
  </si>
  <si>
    <t>անտառվերականգնման և անտառապատման աշխատանքներ</t>
  </si>
  <si>
    <t>ՄԱ</t>
  </si>
  <si>
    <t>դրամ</t>
  </si>
  <si>
    <t>Հավելված N 4</t>
  </si>
  <si>
    <t xml:space="preserve">Հավելված 6
ՀՀ կառավարության
2023 թվականի____________ի  N _____-Ն որոշման </t>
  </si>
  <si>
    <t>տարի</t>
  </si>
  <si>
    <t xml:space="preserve"> - Աճեցվող ակտիվներ</t>
  </si>
  <si>
    <t>Ծրագրի դասիչը</t>
  </si>
  <si>
    <t>Ծրագրի անվանումը</t>
  </si>
  <si>
    <t>Ծրագրի միջոցառումները</t>
  </si>
  <si>
    <t xml:space="preserve"> 1049 </t>
  </si>
  <si>
    <t xml:space="preserve"> 21009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</si>
  <si>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</si>
  <si>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Լանջիկ-Գյումրի 27.47 կմ երկարությամբ ճանապարհային հատվածի կառուցում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</si>
  <si>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</si>
  <si>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անվանումը՛ </t>
  </si>
  <si>
    <t xml:space="preserve"> Մասնագիտացված միավոր </t>
  </si>
  <si>
    <t xml:space="preserve"> Կապալի պայմանագրերի քանակը (հատ) </t>
  </si>
  <si>
    <t xml:space="preserve"> Տեխնիկական հսկողություն, հատ </t>
  </si>
  <si>
    <t xml:space="preserve"> Վերականգնվող ճանապարհահատցված, կմ </t>
  </si>
  <si>
    <t xml:space="preserve"> 21012 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</si>
  <si>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</si>
  <si>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</si>
  <si>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Գյուղատնտեսություն, անտառային տնտեսություն, ձկնորսություն և որսորդություն`
</t>
  </si>
  <si>
    <t xml:space="preserve"> Անտառային տնտեսություն
</t>
  </si>
  <si>
    <t xml:space="preserve">Շրջակա միջավայրի նախարարություն 
</t>
  </si>
  <si>
    <t xml:space="preserve"> Անտառների կառավարում  
</t>
  </si>
  <si>
    <t xml:space="preserve"> «ՀԱՅԱՍՏԱՆԻ ՀԱՆՐԱՊԵՏՈՒԹՅԱՆ 2023 ԹՎԱԿԱՆԻ ՊԵՏԱԿԱՆ ԲՅՈՒՋԵԻ ՄԱՍԻՆ» ՀԱՅԱՍՏԱՆԻ ՀԱՆՐԱՊԵՏՈՒԹՅԱՆ ՕՐԵՆՔԻ N 1 ՀԱՎԵԼՎԱԾԻ N 4 ԱՂՅՈՒՍԱԿՈՒՄ ԵՎ ՀԱՅԱՍՏԱՆԻ ՀԱՆՐԱՊԵՏՈՒԹՅԱՆ ԿԱՌԱՎԱՐՈՒԹՅԱՆ 2022 ԹՎԱԿԱՆԻ ԴԵԿՏԵՄԲԵՐԻ 29-Ի N 2111-Ն ՈՐՈՇՄԱՆ N5 ՀԱՎԵԼՎԱԾԻ N 3 ԱՂՅՈՒՍԱԿՈՒՄ ԿԱՏԱՐՎՈՂ  ՓՈՓՈԽՈՒԹՅՈՒՆՆԵՐԸ</t>
  </si>
  <si>
    <t>ՀԱՅԱՍՏԱՆԻ ՀԱՆՐԱՊԵՏՈՒԹՅԱՆ ԿԱՌԱՎԱՐՈՒԹՅԱՆ 2021 ԹՎԱԿԱՆԻ ԴԵԿՏԵՄԲԵՐԻ 23-Ի N 2121-Ն ՈՐՈՇՄԱՆ N 9 ՀԱՎԵԼՎԱԾԻ 9.7 և 9.12 ԱՂՅՈՒՍԱԿՆԵՐՈՒՄ ԵՎ N 9.1 ՀԱՎԵԼՎԱԾԻ N 9.1.7 և  9.1.45 ԱՂՅՈՒՍԱԿՆԵՐՈՒՄ ԿԱՏԱՐՎՈՂ ՓՈՓՈԽՈՒԹՅՈՒՆՆԵՐԸ ԵՎ ԼՐԱՑՈՒՄՆԵՐԸ</t>
  </si>
  <si>
    <t>Ցուցանիշների փոփոխությունը 
(նվազեցումները նշված են փակագծերում)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</si>
  <si>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N5 ՀԱՎԵԼՎԱԾԻ N 1 ԱՂՅՈՒՍԱԿՈՒՄ ԿԱՏԱՐՎՈՂ ՓՈՓՈԽՈՒԹՅՈՒՆՆԵՐԸ</t>
  </si>
  <si>
    <r>
      <t xml:space="preserve">
</t>
    </r>
    <r>
      <rPr>
        <sz val="12"/>
        <color theme="1"/>
        <rFont val="GHEA Grapalat"/>
        <family val="3"/>
      </rPr>
      <t xml:space="preserve">այդ թվում`
</t>
    </r>
  </si>
  <si>
    <t>Ընդամենը</t>
  </si>
  <si>
    <t xml:space="preserve">ՏՆՏԵՍԱԿԱՆ ՀԱՐԱԲԵՐՈՒԹՅՈՒՆՆԵՐ 
</t>
  </si>
  <si>
    <t>Շրջակա միջավայրի նախարարություն</t>
  </si>
  <si>
    <t xml:space="preserve"> ՀԱՅԱՍՏԱՆԻ ՀԱՆՐԱՊԵՏՈՒԹՅԱՆ ԿԱՌԱՎԱՐՈՒԹՅԱՆ 2022   ԹՎԱԿԱՆԻ  ԴԵԿՏԵՄԲԵՐԻ  29-Ի   N 2111-Ն ՈՐՈՇՄԱՆ N5  ՀԱՎԵԼՎԱԾԻ  N2 ԱՂՅՈՒՍԱԿՈՒՄ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</si>
</sst>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(* #,##0.0_);_(* \(#,##0.0\);_(* &quot;-&quot;??_);_(@_)"/>
    <numFmt numFmtId="165" formatCode="_-* #,##0.0_р_._-;\-* #,##0.0_р_._-;_-* &quot;-&quot;??_р_._-;_-@_-"/>
    <numFmt numFmtId="166" formatCode="_(* #,##0.000_);_(* \(#,##0.000\);_(* &quot;-&quot;??_);_(@_)"/>
    <numFmt numFmtId="167" formatCode="#,##0.0_);\(#,##0.0\)"/>
    <numFmt numFmtId="168" formatCode="#,##0.0"/>
    <numFmt numFmtId="169" formatCode="_(* #,##0.0_);_(* \(#,##0.0\);_(* &quot;-&quot;?_);_(@_)"/>
    <numFmt numFmtId="170" formatCode="##,##0.0;\(##,##0.0\);\-"/>
    <numFmt numFmtId="171" formatCode="_(* #,##0.00_);_(* \(#,##0.00\);_(* &quot;-&quot;?_);_(@_)"/>
    <numFmt numFmtId="172" formatCode="##,##0;\(##,##0\);\-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4"/>
      <color theme="1"/>
      <name val="GHEA Grapalat"/>
      <family val="3"/>
    </font>
    <font>
      <sz val="12"/>
      <name val="GHEA Grapalat"/>
      <family val="3"/>
    </font>
    <font>
      <sz val="10"/>
      <name val="Times Armenian"/>
      <family val="1"/>
    </font>
    <font>
      <b/>
      <sz val="14"/>
      <name val="GHEA Grapalat"/>
      <family val="3"/>
    </font>
    <font>
      <sz val="14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i/>
      <sz val="14"/>
      <name val="GHEA Grapalat"/>
      <family val="3"/>
    </font>
    <font>
      <i/>
      <sz val="14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b/>
      <sz val="8"/>
      <name val="GHEA Grapalat"/>
      <family val="3"/>
    </font>
    <font>
      <b/>
      <sz val="12"/>
      <color rgb="FF000000"/>
      <name val="GHEA Grapalat"/>
      <family val="3"/>
    </font>
    <font>
      <b/>
      <sz val="13"/>
      <name val="GHEA Grapalat"/>
      <family val="3"/>
    </font>
    <font>
      <sz val="10"/>
      <name val="Arial"/>
      <family val="2"/>
    </font>
    <font>
      <sz val="11"/>
      <name val="Times Armenian"/>
      <family val="1"/>
    </font>
    <font>
      <sz val="8"/>
      <name val="GHEA Grapalat"/>
      <family val="2"/>
    </font>
    <font>
      <i/>
      <sz val="9"/>
      <name val="GHEA Grapalat"/>
      <family val="3"/>
    </font>
    <font>
      <b/>
      <sz val="9"/>
      <name val="GHEA Grapalat"/>
      <family val="3"/>
    </font>
    <font>
      <b/>
      <sz val="10"/>
      <color indexed="8"/>
      <name val="GHEA Grapalat"/>
      <family val="3"/>
    </font>
    <font>
      <b/>
      <sz val="9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rgb="FF9C6500"/>
      <name val="Calibri"/>
      <family val="2"/>
      <scheme val="minor"/>
    </font>
    <font>
      <sz val="10"/>
      <color indexed="10"/>
      <name val="GHEA Grapalat"/>
      <family val="3"/>
    </font>
    <font>
      <sz val="9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sz val="10"/>
      <name val="Arial Armenian"/>
      <family val="2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2"/>
      <color rgb="FFFF0000"/>
      <name val="GHEA Grapalat"/>
      <family val="3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b/>
      <sz val="11"/>
      <color indexed="8"/>
      <name val="GHEA Grapalat"/>
      <family val="3"/>
    </font>
    <font>
      <b/>
      <i/>
      <sz val="11"/>
      <name val="GHEA Grapalat"/>
      <family val="3"/>
    </font>
    <font>
      <b/>
      <i/>
      <sz val="1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8" fillId="0" borderId="0" applyFont="0" applyFill="0" applyBorder="0" applyAlignment="0" applyProtection="0"/>
    <xf numFmtId="0" fontId="26" fillId="0" borderId="0"/>
    <xf numFmtId="0" fontId="27" fillId="0" borderId="0"/>
    <xf numFmtId="170" fontId="28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0" fontId="34" fillId="4" borderId="0" applyNumberFormat="0" applyBorder="0" applyAlignment="0" applyProtection="0"/>
    <xf numFmtId="170" fontId="37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6" fillId="0" borderId="0" applyFont="0" applyFill="0" applyBorder="0" applyAlignment="0" applyProtection="0"/>
    <xf numFmtId="0" fontId="2" fillId="0" borderId="0"/>
    <xf numFmtId="0" fontId="41" fillId="0" borderId="0"/>
    <xf numFmtId="0" fontId="45" fillId="0" borderId="0"/>
    <xf numFmtId="0" fontId="1" fillId="0" borderId="0"/>
    <xf numFmtId="0" fontId="41" fillId="0" borderId="0"/>
    <xf numFmtId="0" fontId="26" fillId="0" borderId="0"/>
    <xf numFmtId="0" fontId="28" fillId="0" borderId="0" applyFill="0" applyBorder="0" applyProtection="0">
      <alignment horizontal="right" vertical="top"/>
    </xf>
  </cellStyleXfs>
  <cellXfs count="404">
    <xf numFmtId="0" fontId="0" fillId="0" borderId="0" xfId="0"/>
    <xf numFmtId="0" fontId="3" fillId="0" borderId="0" xfId="2" applyFont="1"/>
    <xf numFmtId="0" fontId="3" fillId="0" borderId="0" xfId="2" applyFont="1" applyAlignment="1">
      <alignment wrapText="1"/>
    </xf>
    <xf numFmtId="0" fontId="4" fillId="0" borderId="0" xfId="2" applyFont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horizontal="right"/>
    </xf>
    <xf numFmtId="164" fontId="5" fillId="0" borderId="0" xfId="2" applyNumberFormat="1" applyFont="1" applyAlignment="1">
      <alignment horizontal="right"/>
    </xf>
    <xf numFmtId="0" fontId="7" fillId="0" borderId="0" xfId="2" applyFont="1" applyAlignment="1">
      <alignment vertical="top" wrapText="1"/>
    </xf>
    <xf numFmtId="0" fontId="3" fillId="0" borderId="0" xfId="2" applyFont="1" applyAlignment="1">
      <alignment horizontal="center" wrapText="1"/>
    </xf>
    <xf numFmtId="0" fontId="5" fillId="0" borderId="0" xfId="2" applyFont="1" applyAlignment="1">
      <alignment horizontal="right" wrapText="1"/>
    </xf>
    <xf numFmtId="49" fontId="7" fillId="0" borderId="4" xfId="2" applyNumberFormat="1" applyFont="1" applyBorder="1" applyAlignment="1">
      <alignment horizontal="center" vertical="center" wrapText="1"/>
    </xf>
    <xf numFmtId="49" fontId="7" fillId="0" borderId="5" xfId="2" applyNumberFormat="1" applyFont="1" applyBorder="1" applyAlignment="1">
      <alignment horizontal="center" vertical="center" wrapText="1"/>
    </xf>
    <xf numFmtId="49" fontId="5" fillId="0" borderId="4" xfId="2" applyNumberFormat="1" applyFont="1" applyBorder="1" applyAlignment="1">
      <alignment horizontal="center" vertical="center" wrapText="1"/>
    </xf>
    <xf numFmtId="49" fontId="5" fillId="0" borderId="5" xfId="2" applyNumberFormat="1" applyFont="1" applyBorder="1" applyAlignment="1">
      <alignment horizontal="center" vertical="center" wrapText="1"/>
    </xf>
    <xf numFmtId="0" fontId="5" fillId="0" borderId="5" xfId="2" applyFont="1" applyBorder="1" applyAlignment="1">
      <alignment horizontal="left" vertical="center" wrapText="1"/>
    </xf>
    <xf numFmtId="164" fontId="5" fillId="0" borderId="6" xfId="3" applyNumberFormat="1" applyFont="1" applyFill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wrapText="1"/>
    </xf>
    <xf numFmtId="49" fontId="9" fillId="0" borderId="5" xfId="2" applyNumberFormat="1" applyFont="1" applyBorder="1" applyAlignment="1">
      <alignment horizontal="center" wrapText="1"/>
    </xf>
    <xf numFmtId="0" fontId="10" fillId="0" borderId="5" xfId="2" applyFont="1" applyBorder="1" applyAlignment="1">
      <alignment vertical="center" wrapText="1"/>
    </xf>
    <xf numFmtId="164" fontId="9" fillId="0" borderId="6" xfId="3" applyNumberFormat="1" applyFont="1" applyFill="1" applyBorder="1" applyAlignment="1">
      <alignment vertical="center" wrapText="1"/>
    </xf>
    <xf numFmtId="164" fontId="11" fillId="0" borderId="0" xfId="2" applyNumberFormat="1" applyFont="1"/>
    <xf numFmtId="165" fontId="11" fillId="0" borderId="0" xfId="3" applyNumberFormat="1" applyFont="1" applyFill="1"/>
    <xf numFmtId="0" fontId="11" fillId="0" borderId="0" xfId="2" applyFont="1"/>
    <xf numFmtId="0" fontId="12" fillId="0" borderId="4" xfId="2" applyFont="1" applyBorder="1" applyAlignment="1">
      <alignment horizontal="center" vertical="center"/>
    </xf>
    <xf numFmtId="0" fontId="13" fillId="0" borderId="5" xfId="2" applyFont="1" applyBorder="1"/>
    <xf numFmtId="0" fontId="14" fillId="0" borderId="5" xfId="2" applyFont="1" applyBorder="1" applyAlignment="1">
      <alignment vertical="center" wrapText="1"/>
    </xf>
    <xf numFmtId="166" fontId="5" fillId="0" borderId="0" xfId="2" applyNumberFormat="1" applyFont="1"/>
    <xf numFmtId="165" fontId="5" fillId="0" borderId="0" xfId="3" applyNumberFormat="1" applyFont="1" applyFill="1"/>
    <xf numFmtId="0" fontId="7" fillId="0" borderId="4" xfId="2" applyFont="1" applyBorder="1" applyAlignment="1">
      <alignment horizontal="center" vertical="center"/>
    </xf>
    <xf numFmtId="0" fontId="3" fillId="0" borderId="5" xfId="2" applyFont="1" applyBorder="1"/>
    <xf numFmtId="164" fontId="3" fillId="0" borderId="6" xfId="3" applyNumberFormat="1" applyFont="1" applyFill="1" applyBorder="1" applyAlignment="1">
      <alignment vertical="center" wrapText="1"/>
    </xf>
    <xf numFmtId="0" fontId="15" fillId="0" borderId="5" xfId="2" applyFont="1" applyBorder="1" applyAlignment="1">
      <alignment vertical="center" wrapText="1"/>
    </xf>
    <xf numFmtId="0" fontId="7" fillId="0" borderId="7" xfId="2" applyFont="1" applyBorder="1" applyAlignment="1">
      <alignment horizontal="center" vertical="center"/>
    </xf>
    <xf numFmtId="0" fontId="3" fillId="0" borderId="8" xfId="2" applyFont="1" applyBorder="1"/>
    <xf numFmtId="0" fontId="10" fillId="0" borderId="8" xfId="2" applyFont="1" applyBorder="1" applyAlignment="1">
      <alignment vertical="center" wrapText="1"/>
    </xf>
    <xf numFmtId="164" fontId="3" fillId="0" borderId="9" xfId="3" applyNumberFormat="1" applyFont="1" applyFill="1" applyBorder="1" applyAlignment="1">
      <alignment vertical="center" wrapText="1"/>
    </xf>
    <xf numFmtId="0" fontId="3" fillId="0" borderId="4" xfId="2" applyFont="1" applyBorder="1"/>
    <xf numFmtId="0" fontId="12" fillId="0" borderId="5" xfId="2" applyFont="1" applyBorder="1" applyAlignment="1">
      <alignment horizontal="center" vertical="center"/>
    </xf>
    <xf numFmtId="0" fontId="16" fillId="0" borderId="5" xfId="2" applyFont="1" applyBorder="1" applyAlignment="1">
      <alignment horizontal="left" vertical="top" wrapText="1"/>
    </xf>
    <xf numFmtId="164" fontId="12" fillId="0" borderId="6" xfId="3" applyNumberFormat="1" applyFont="1" applyFill="1" applyBorder="1" applyAlignment="1">
      <alignment vertical="center" wrapText="1"/>
    </xf>
    <xf numFmtId="0" fontId="17" fillId="0" borderId="5" xfId="2" applyFont="1" applyBorder="1" applyAlignment="1">
      <alignment horizontal="left" vertical="top" wrapText="1"/>
    </xf>
    <xf numFmtId="164" fontId="7" fillId="0" borderId="6" xfId="2" applyNumberFormat="1" applyFont="1" applyBorder="1"/>
    <xf numFmtId="164" fontId="5" fillId="0" borderId="0" xfId="2" applyNumberFormat="1" applyFont="1"/>
    <xf numFmtId="0" fontId="19" fillId="2" borderId="13" xfId="0" applyFont="1" applyFill="1" applyBorder="1" applyAlignment="1">
      <alignment vertical="center" wrapText="1"/>
    </xf>
    <xf numFmtId="164" fontId="19" fillId="2" borderId="13" xfId="0" applyNumberFormat="1" applyFont="1" applyFill="1" applyBorder="1" applyAlignment="1">
      <alignment vertical="center" wrapText="1"/>
    </xf>
    <xf numFmtId="0" fontId="19" fillId="0" borderId="8" xfId="0" applyFont="1" applyBorder="1" applyAlignment="1">
      <alignment horizontal="center" vertical="top" wrapText="1"/>
    </xf>
    <xf numFmtId="0" fontId="18" fillId="0" borderId="8" xfId="0" applyFont="1" applyBorder="1" applyAlignment="1">
      <alignment vertical="top" wrapText="1"/>
    </xf>
    <xf numFmtId="0" fontId="20" fillId="0" borderId="5" xfId="0" applyFont="1" applyBorder="1" applyAlignment="1">
      <alignment horizontal="left" vertical="top" wrapText="1"/>
    </xf>
    <xf numFmtId="164" fontId="21" fillId="0" borderId="5" xfId="0" applyNumberFormat="1" applyFont="1" applyBorder="1" applyAlignment="1">
      <alignment horizontal="left" vertical="top" wrapText="1"/>
    </xf>
    <xf numFmtId="0" fontId="19" fillId="0" borderId="14" xfId="0" applyFont="1" applyBorder="1" applyAlignment="1">
      <alignment horizontal="center" vertical="top" wrapText="1"/>
    </xf>
    <xf numFmtId="0" fontId="18" fillId="0" borderId="14" xfId="0" applyFont="1" applyBorder="1" applyAlignment="1">
      <alignment vertical="top" wrapText="1"/>
    </xf>
    <xf numFmtId="0" fontId="7" fillId="0" borderId="5" xfId="0" applyFont="1" applyBorder="1" applyAlignment="1">
      <alignment horizontal="left" vertical="top" wrapText="1"/>
    </xf>
    <xf numFmtId="167" fontId="18" fillId="0" borderId="5" xfId="0" applyNumberFormat="1" applyFont="1" applyBorder="1" applyAlignment="1">
      <alignment horizontal="left" vertical="top" wrapText="1"/>
    </xf>
    <xf numFmtId="0" fontId="18" fillId="0" borderId="13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8" fillId="0" borderId="15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164" fontId="18" fillId="0" borderId="5" xfId="1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textRotation="90" wrapText="1"/>
    </xf>
    <xf numFmtId="167" fontId="12" fillId="0" borderId="13" xfId="0" applyNumberFormat="1" applyFont="1" applyBorder="1" applyAlignment="1">
      <alignment horizontal="center" vertical="center" wrapText="1"/>
    </xf>
    <xf numFmtId="167" fontId="12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168" fontId="12" fillId="3" borderId="5" xfId="0" applyNumberFormat="1" applyFont="1" applyFill="1" applyBorder="1" applyAlignment="1">
      <alignment horizontal="center" vertical="center" wrapText="1"/>
    </xf>
    <xf numFmtId="167" fontId="7" fillId="0" borderId="0" xfId="0" applyNumberFormat="1" applyFont="1" applyAlignment="1">
      <alignment vertical="center" wrapText="1"/>
    </xf>
    <xf numFmtId="49" fontId="13" fillId="0" borderId="21" xfId="2" applyNumberFormat="1" applyFont="1" applyBorder="1" applyAlignment="1">
      <alignment horizontal="center" vertical="center"/>
    </xf>
    <xf numFmtId="49" fontId="13" fillId="0" borderId="22" xfId="2" applyNumberFormat="1" applyFont="1" applyBorder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13" fillId="0" borderId="22" xfId="2" applyFont="1" applyBorder="1" applyAlignment="1">
      <alignment horizontal="left" vertical="center" wrapText="1"/>
    </xf>
    <xf numFmtId="164" fontId="9" fillId="0" borderId="23" xfId="3" applyNumberFormat="1" applyFont="1" applyFill="1" applyBorder="1" applyAlignment="1">
      <alignment horizontal="left" vertical="center" wrapText="1"/>
    </xf>
    <xf numFmtId="43" fontId="11" fillId="0" borderId="0" xfId="2" applyNumberFormat="1" applyFont="1"/>
    <xf numFmtId="165" fontId="23" fillId="0" borderId="0" xfId="3" applyNumberFormat="1" applyFont="1" applyFill="1"/>
    <xf numFmtId="49" fontId="3" fillId="0" borderId="1" xfId="2" applyNumberFormat="1" applyFont="1" applyBorder="1" applyAlignment="1">
      <alignment horizontal="center" vertical="center"/>
    </xf>
    <xf numFmtId="0" fontId="5" fillId="0" borderId="24" xfId="2" applyFont="1" applyBorder="1"/>
    <xf numFmtId="0" fontId="3" fillId="0" borderId="2" xfId="2" applyFont="1" applyBorder="1" applyAlignment="1">
      <alignment horizontal="center" vertical="center"/>
    </xf>
    <xf numFmtId="0" fontId="3" fillId="0" borderId="2" xfId="2" applyFont="1" applyBorder="1" applyAlignment="1">
      <alignment horizontal="left" vertical="center" wrapText="1"/>
    </xf>
    <xf numFmtId="164" fontId="7" fillId="0" borderId="3" xfId="3" applyNumberFormat="1" applyFont="1" applyFill="1" applyBorder="1" applyAlignment="1">
      <alignment horizontal="left" vertical="center" wrapText="1"/>
    </xf>
    <xf numFmtId="49" fontId="3" fillId="0" borderId="4" xfId="2" applyNumberFormat="1" applyFont="1" applyBorder="1" applyAlignment="1">
      <alignment horizontal="center" vertical="center"/>
    </xf>
    <xf numFmtId="1" fontId="24" fillId="0" borderId="5" xfId="2" applyNumberFormat="1" applyFont="1" applyBorder="1" applyAlignment="1">
      <alignment horizontal="center" vertical="center" shrinkToFit="1"/>
    </xf>
    <xf numFmtId="0" fontId="3" fillId="0" borderId="5" xfId="2" applyFont="1" applyBorder="1" applyAlignment="1">
      <alignment horizontal="center" vertical="center"/>
    </xf>
    <xf numFmtId="0" fontId="3" fillId="0" borderId="5" xfId="2" applyFont="1" applyBorder="1" applyAlignment="1">
      <alignment horizontal="left" vertical="center" wrapText="1"/>
    </xf>
    <xf numFmtId="164" fontId="7" fillId="0" borderId="6" xfId="3" applyNumberFormat="1" applyFont="1" applyFill="1" applyBorder="1" applyAlignment="1">
      <alignment vertical="center" wrapText="1"/>
    </xf>
    <xf numFmtId="49" fontId="3" fillId="0" borderId="5" xfId="2" applyNumberFormat="1" applyFont="1" applyBorder="1" applyAlignment="1">
      <alignment horizontal="center" vertical="center"/>
    </xf>
    <xf numFmtId="164" fontId="7" fillId="0" borderId="6" xfId="3" applyNumberFormat="1" applyFont="1" applyFill="1" applyBorder="1" applyAlignment="1">
      <alignment horizontal="left" vertical="center" wrapText="1"/>
    </xf>
    <xf numFmtId="43" fontId="5" fillId="0" borderId="0" xfId="2" applyNumberFormat="1" applyFont="1"/>
    <xf numFmtId="164" fontId="7" fillId="0" borderId="6" xfId="3" applyNumberFormat="1" applyFont="1" applyFill="1" applyBorder="1" applyAlignment="1">
      <alignment vertical="center"/>
    </xf>
    <xf numFmtId="164" fontId="3" fillId="0" borderId="6" xfId="3" applyNumberFormat="1" applyFont="1" applyFill="1" applyBorder="1" applyAlignment="1">
      <alignment vertical="center"/>
    </xf>
    <xf numFmtId="0" fontId="12" fillId="0" borderId="5" xfId="2" applyFont="1" applyBorder="1" applyAlignment="1">
      <alignment horizontal="left" vertical="center" wrapText="1"/>
    </xf>
    <xf numFmtId="164" fontId="25" fillId="0" borderId="5" xfId="3" applyNumberFormat="1" applyFont="1" applyFill="1" applyBorder="1" applyAlignment="1">
      <alignment horizontal="left" vertical="center" wrapText="1"/>
    </xf>
    <xf numFmtId="49" fontId="13" fillId="0" borderId="4" xfId="4" applyNumberFormat="1" applyFont="1" applyBorder="1" applyAlignment="1">
      <alignment vertical="top" wrapText="1"/>
    </xf>
    <xf numFmtId="49" fontId="13" fillId="0" borderId="5" xfId="4" applyNumberFormat="1" applyFont="1" applyBorder="1" applyAlignment="1">
      <alignment vertical="top" wrapText="1"/>
    </xf>
    <xf numFmtId="1" fontId="24" fillId="0" borderId="15" xfId="2" applyNumberFormat="1" applyFont="1" applyBorder="1" applyAlignment="1">
      <alignment horizontal="center" vertical="center" shrinkToFit="1"/>
    </xf>
    <xf numFmtId="0" fontId="24" fillId="0" borderId="5" xfId="2" applyFont="1" applyBorder="1" applyAlignment="1">
      <alignment horizontal="left" vertical="center" wrapText="1"/>
    </xf>
    <xf numFmtId="164" fontId="12" fillId="0" borderId="5" xfId="3" applyNumberFormat="1" applyFont="1" applyFill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top" wrapText="1"/>
    </xf>
    <xf numFmtId="0" fontId="7" fillId="0" borderId="5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15" xfId="2" applyFont="1" applyBorder="1" applyAlignment="1">
      <alignment horizontal="left" vertical="center" wrapText="1"/>
    </xf>
    <xf numFmtId="169" fontId="7" fillId="0" borderId="5" xfId="5" applyNumberFormat="1" applyFont="1" applyBorder="1" applyAlignment="1">
      <alignment vertical="center" wrapText="1"/>
    </xf>
    <xf numFmtId="164" fontId="7" fillId="0" borderId="5" xfId="3" applyNumberFormat="1" applyFont="1" applyFill="1" applyBorder="1" applyAlignment="1">
      <alignment horizontal="center" vertical="center" wrapText="1"/>
    </xf>
    <xf numFmtId="49" fontId="3" fillId="0" borderId="4" xfId="4" applyNumberFormat="1" applyFont="1" applyBorder="1" applyAlignment="1">
      <alignment vertical="top" wrapText="1"/>
    </xf>
    <xf numFmtId="49" fontId="3" fillId="0" borderId="5" xfId="4" applyNumberFormat="1" applyFont="1" applyBorder="1" applyAlignment="1">
      <alignment vertical="top" wrapText="1"/>
    </xf>
    <xf numFmtId="49" fontId="3" fillId="0" borderId="15" xfId="4" applyNumberFormat="1" applyFont="1" applyBorder="1" applyAlignment="1">
      <alignment vertical="top" wrapText="1"/>
    </xf>
    <xf numFmtId="43" fontId="7" fillId="3" borderId="18" xfId="2" applyNumberFormat="1" applyFont="1" applyFill="1" applyBorder="1" applyAlignment="1">
      <alignment horizontal="left" vertical="center" wrapText="1"/>
    </xf>
    <xf numFmtId="169" fontId="7" fillId="0" borderId="5" xfId="2" applyNumberFormat="1" applyFont="1" applyBorder="1"/>
    <xf numFmtId="49" fontId="18" fillId="0" borderId="2" xfId="0" applyNumberFormat="1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170" fontId="7" fillId="0" borderId="2" xfId="0" applyNumberFormat="1" applyFont="1" applyBorder="1" applyAlignment="1">
      <alignment horizontal="right" vertical="center" wrapText="1"/>
    </xf>
    <xf numFmtId="49" fontId="18" fillId="0" borderId="5" xfId="0" applyNumberFormat="1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167" fontId="12" fillId="0" borderId="0" xfId="0" applyNumberFormat="1" applyFont="1" applyAlignment="1">
      <alignment horizontal="right" vertical="center" wrapText="1"/>
    </xf>
    <xf numFmtId="169" fontId="5" fillId="0" borderId="0" xfId="2" applyNumberFormat="1" applyFont="1"/>
    <xf numFmtId="0" fontId="5" fillId="0" borderId="0" xfId="2" applyFont="1" applyAlignment="1">
      <alignment wrapText="1"/>
    </xf>
    <xf numFmtId="169" fontId="5" fillId="0" borderId="0" xfId="2" applyNumberFormat="1" applyFont="1" applyAlignment="1">
      <alignment horizontal="right" wrapText="1"/>
    </xf>
    <xf numFmtId="0" fontId="7" fillId="0" borderId="0" xfId="2" applyFont="1" applyAlignment="1">
      <alignment horizontal="center" vertical="center" wrapText="1"/>
    </xf>
    <xf numFmtId="169" fontId="5" fillId="0" borderId="0" xfId="5" applyNumberFormat="1" applyFont="1" applyAlignment="1">
      <alignment horizontal="right" vertical="center" wrapText="1"/>
    </xf>
    <xf numFmtId="171" fontId="5" fillId="0" borderId="0" xfId="2" applyNumberFormat="1" applyFont="1" applyAlignment="1">
      <alignment vertical="center" wrapText="1"/>
    </xf>
    <xf numFmtId="169" fontId="12" fillId="0" borderId="0" xfId="2" applyNumberFormat="1" applyFont="1"/>
    <xf numFmtId="169" fontId="29" fillId="0" borderId="0" xfId="2" applyNumberFormat="1" applyFont="1" applyAlignment="1">
      <alignment horizontal="right"/>
    </xf>
    <xf numFmtId="169" fontId="11" fillId="0" borderId="5" xfId="7" applyNumberFormat="1" applyFont="1" applyFill="1" applyBorder="1" applyAlignment="1">
      <alignment horizontal="center" vertical="center" wrapText="1"/>
    </xf>
    <xf numFmtId="169" fontId="11" fillId="0" borderId="6" xfId="7" applyNumberFormat="1" applyFont="1" applyFill="1" applyBorder="1" applyAlignment="1">
      <alignment horizontal="center" vertical="center" wrapText="1"/>
    </xf>
    <xf numFmtId="169" fontId="5" fillId="0" borderId="0" xfId="2" applyNumberFormat="1" applyFont="1" applyAlignment="1">
      <alignment vertical="center" wrapText="1"/>
    </xf>
    <xf numFmtId="169" fontId="5" fillId="0" borderId="4" xfId="2" applyNumberFormat="1" applyFont="1" applyBorder="1" applyAlignment="1">
      <alignment horizontal="center"/>
    </xf>
    <xf numFmtId="169" fontId="5" fillId="0" borderId="15" xfId="2" applyNumberFormat="1" applyFont="1" applyBorder="1" applyAlignment="1">
      <alignment horizontal="center"/>
    </xf>
    <xf numFmtId="169" fontId="30" fillId="0" borderId="31" xfId="5" applyNumberFormat="1" applyFont="1" applyBorder="1" applyAlignment="1">
      <alignment vertical="center" wrapText="1"/>
    </xf>
    <xf numFmtId="164" fontId="11" fillId="0" borderId="4" xfId="7" applyNumberFormat="1" applyFont="1" applyFill="1" applyBorder="1" applyAlignment="1">
      <alignment horizontal="center" vertical="center" wrapText="1"/>
    </xf>
    <xf numFmtId="164" fontId="11" fillId="0" borderId="5" xfId="7" applyNumberFormat="1" applyFont="1" applyFill="1" applyBorder="1" applyAlignment="1">
      <alignment horizontal="center" vertical="center" wrapText="1"/>
    </xf>
    <xf numFmtId="164" fontId="11" fillId="0" borderId="6" xfId="7" applyNumberFormat="1" applyFont="1" applyFill="1" applyBorder="1" applyAlignment="1">
      <alignment horizontal="center" vertical="center" wrapText="1"/>
    </xf>
    <xf numFmtId="169" fontId="30" fillId="0" borderId="37" xfId="5" quotePrefix="1" applyNumberFormat="1" applyFont="1" applyBorder="1" applyAlignment="1">
      <alignment vertical="center" wrapText="1"/>
    </xf>
    <xf numFmtId="164" fontId="31" fillId="0" borderId="37" xfId="7" applyNumberFormat="1" applyFont="1" applyFill="1" applyBorder="1" applyAlignment="1">
      <alignment horizontal="center" vertical="center" wrapText="1"/>
    </xf>
    <xf numFmtId="43" fontId="31" fillId="0" borderId="37" xfId="7" applyFont="1" applyFill="1" applyBorder="1" applyAlignment="1">
      <alignment horizontal="center" vertical="center" wrapText="1"/>
    </xf>
    <xf numFmtId="43" fontId="31" fillId="0" borderId="5" xfId="7" applyFont="1" applyFill="1" applyBorder="1" applyAlignment="1">
      <alignment horizontal="center" vertical="center" wrapText="1"/>
    </xf>
    <xf numFmtId="43" fontId="31" fillId="0" borderId="38" xfId="7" applyFont="1" applyFill="1" applyBorder="1" applyAlignment="1">
      <alignment horizontal="center" vertical="center" wrapText="1"/>
    </xf>
    <xf numFmtId="49" fontId="11" fillId="0" borderId="4" xfId="2" applyNumberFormat="1" applyFont="1" applyBorder="1" applyAlignment="1">
      <alignment horizontal="center" vertical="center"/>
    </xf>
    <xf numFmtId="169" fontId="11" fillId="0" borderId="15" xfId="2" applyNumberFormat="1" applyFont="1" applyBorder="1" applyAlignment="1">
      <alignment horizontal="center"/>
    </xf>
    <xf numFmtId="169" fontId="11" fillId="0" borderId="37" xfId="5" quotePrefix="1" applyNumberFormat="1" applyFont="1" applyBorder="1" applyAlignment="1">
      <alignment vertical="center" wrapText="1"/>
    </xf>
    <xf numFmtId="43" fontId="11" fillId="0" borderId="5" xfId="7" applyFont="1" applyFill="1" applyBorder="1" applyAlignment="1">
      <alignment horizontal="center" vertical="center" wrapText="1"/>
    </xf>
    <xf numFmtId="49" fontId="5" fillId="0" borderId="7" xfId="2" applyNumberFormat="1" applyFont="1" applyBorder="1" applyAlignment="1">
      <alignment horizontal="center" vertical="center"/>
    </xf>
    <xf numFmtId="169" fontId="5" fillId="0" borderId="32" xfId="2" applyNumberFormat="1" applyFont="1" applyBorder="1" applyAlignment="1">
      <alignment horizontal="center"/>
    </xf>
    <xf numFmtId="169" fontId="5" fillId="0" borderId="39" xfId="5" quotePrefix="1" applyNumberFormat="1" applyFont="1" applyBorder="1" applyAlignment="1">
      <alignment vertical="center" wrapText="1"/>
    </xf>
    <xf numFmtId="169" fontId="5" fillId="0" borderId="40" xfId="5" quotePrefix="1" applyNumberFormat="1" applyFont="1" applyBorder="1" applyAlignment="1">
      <alignment vertical="center" wrapText="1"/>
    </xf>
    <xf numFmtId="169" fontId="5" fillId="0" borderId="22" xfId="5" quotePrefix="1" applyNumberFormat="1" applyFont="1" applyBorder="1" applyAlignment="1">
      <alignment vertical="center" wrapText="1"/>
    </xf>
    <xf numFmtId="169" fontId="5" fillId="0" borderId="41" xfId="5" quotePrefix="1" applyNumberFormat="1" applyFont="1" applyBorder="1" applyAlignment="1">
      <alignment vertical="center" wrapText="1"/>
    </xf>
    <xf numFmtId="1" fontId="32" fillId="0" borderId="42" xfId="2" applyNumberFormat="1" applyFont="1" applyBorder="1" applyAlignment="1">
      <alignment horizontal="center" vertical="center" shrinkToFit="1"/>
    </xf>
    <xf numFmtId="0" fontId="33" fillId="0" borderId="43" xfId="2" applyFont="1" applyBorder="1" applyAlignment="1">
      <alignment horizontal="left" vertical="center" wrapText="1"/>
    </xf>
    <xf numFmtId="164" fontId="11" fillId="0" borderId="42" xfId="7" applyNumberFormat="1" applyFont="1" applyFill="1" applyBorder="1" applyAlignment="1">
      <alignment horizontal="center" vertical="center" wrapText="1"/>
    </xf>
    <xf numFmtId="164" fontId="11" fillId="0" borderId="44" xfId="7" applyNumberFormat="1" applyFont="1" applyFill="1" applyBorder="1" applyAlignment="1">
      <alignment horizontal="center" vertical="center" wrapText="1"/>
    </xf>
    <xf numFmtId="164" fontId="11" fillId="0" borderId="45" xfId="7" applyNumberFormat="1" applyFont="1" applyFill="1" applyBorder="1" applyAlignment="1">
      <alignment horizontal="center" vertical="center" wrapText="1"/>
    </xf>
    <xf numFmtId="0" fontId="36" fillId="0" borderId="17" xfId="2" applyFont="1" applyBorder="1" applyAlignment="1">
      <alignment horizontal="left" vertical="center" wrapText="1"/>
    </xf>
    <xf numFmtId="164" fontId="5" fillId="0" borderId="34" xfId="7" applyNumberFormat="1" applyFont="1" applyFill="1" applyBorder="1" applyAlignment="1">
      <alignment horizontal="center" vertical="center" wrapText="1"/>
    </xf>
    <xf numFmtId="164" fontId="11" fillId="0" borderId="13" xfId="7" applyNumberFormat="1" applyFont="1" applyFill="1" applyBorder="1" applyAlignment="1">
      <alignment horizontal="center" vertical="center" wrapText="1"/>
    </xf>
    <xf numFmtId="164" fontId="11" fillId="0" borderId="47" xfId="7" applyNumberFormat="1" applyFont="1" applyFill="1" applyBorder="1" applyAlignment="1">
      <alignment horizontal="center" vertical="center" wrapText="1"/>
    </xf>
    <xf numFmtId="169" fontId="36" fillId="0" borderId="18" xfId="5" applyNumberFormat="1" applyFont="1" applyBorder="1" applyAlignment="1">
      <alignment vertical="center" wrapText="1"/>
    </xf>
    <xf numFmtId="0" fontId="36" fillId="0" borderId="18" xfId="2" applyFont="1" applyBorder="1" applyAlignment="1">
      <alignment horizontal="left" vertical="center" wrapText="1"/>
    </xf>
    <xf numFmtId="164" fontId="5" fillId="0" borderId="4" xfId="7" applyNumberFormat="1" applyFont="1" applyFill="1" applyBorder="1" applyAlignment="1">
      <alignment horizontal="center" vertical="center" wrapText="1"/>
    </xf>
    <xf numFmtId="164" fontId="5" fillId="0" borderId="5" xfId="7" applyNumberFormat="1" applyFont="1" applyFill="1" applyBorder="1" applyAlignment="1">
      <alignment horizontal="center" vertical="center" wrapText="1"/>
    </xf>
    <xf numFmtId="164" fontId="5" fillId="0" borderId="6" xfId="7" applyNumberFormat="1" applyFont="1" applyFill="1" applyBorder="1" applyAlignment="1">
      <alignment horizontal="center" vertical="center" wrapText="1"/>
    </xf>
    <xf numFmtId="164" fontId="38" fillId="0" borderId="4" xfId="9" applyNumberFormat="1" applyFont="1" applyFill="1" applyBorder="1">
      <alignment horizontal="right" vertical="top"/>
    </xf>
    <xf numFmtId="0" fontId="39" fillId="0" borderId="32" xfId="2" applyFont="1" applyBorder="1" applyAlignment="1">
      <alignment horizontal="left" vertical="top" wrapText="1"/>
    </xf>
    <xf numFmtId="0" fontId="39" fillId="0" borderId="18" xfId="2" applyFont="1" applyBorder="1" applyAlignment="1">
      <alignment horizontal="left" vertical="top" wrapText="1"/>
    </xf>
    <xf numFmtId="169" fontId="5" fillId="0" borderId="5" xfId="2" applyNumberFormat="1" applyFont="1" applyBorder="1"/>
    <xf numFmtId="169" fontId="5" fillId="0" borderId="6" xfId="2" applyNumberFormat="1" applyFont="1" applyBorder="1"/>
    <xf numFmtId="0" fontId="39" fillId="0" borderId="50" xfId="2" applyFont="1" applyBorder="1" applyAlignment="1">
      <alignment horizontal="left" vertical="top" wrapText="1"/>
    </xf>
    <xf numFmtId="164" fontId="38" fillId="0" borderId="21" xfId="9" applyNumberFormat="1" applyFont="1" applyFill="1" applyBorder="1">
      <alignment horizontal="right" vertical="top"/>
    </xf>
    <xf numFmtId="169" fontId="5" fillId="0" borderId="22" xfId="2" applyNumberFormat="1" applyFont="1" applyBorder="1"/>
    <xf numFmtId="169" fontId="5" fillId="0" borderId="23" xfId="2" applyNumberFormat="1" applyFont="1" applyBorder="1"/>
    <xf numFmtId="169" fontId="5" fillId="0" borderId="51" xfId="2" applyNumberFormat="1" applyFont="1" applyBorder="1"/>
    <xf numFmtId="1" fontId="32" fillId="0" borderId="52" xfId="2" applyNumberFormat="1" applyFont="1" applyBorder="1" applyAlignment="1">
      <alignment horizontal="center" vertical="center" shrinkToFit="1"/>
    </xf>
    <xf numFmtId="0" fontId="33" fillId="0" borderId="48" xfId="2" applyFont="1" applyBorder="1" applyAlignment="1">
      <alignment horizontal="left" vertical="center" wrapText="1"/>
    </xf>
    <xf numFmtId="164" fontId="11" fillId="0" borderId="53" xfId="7" applyNumberFormat="1" applyFont="1" applyFill="1" applyBorder="1" applyAlignment="1">
      <alignment horizontal="center" vertical="center" wrapText="1"/>
    </xf>
    <xf numFmtId="164" fontId="11" fillId="0" borderId="14" xfId="7" applyNumberFormat="1" applyFont="1" applyFill="1" applyBorder="1" applyAlignment="1">
      <alignment horizontal="center" vertical="center" wrapText="1"/>
    </xf>
    <xf numFmtId="164" fontId="11" fillId="0" borderId="54" xfId="7" applyNumberFormat="1" applyFont="1" applyFill="1" applyBorder="1" applyAlignment="1">
      <alignment horizontal="center" vertical="center" wrapText="1"/>
    </xf>
    <xf numFmtId="0" fontId="39" fillId="0" borderId="55" xfId="2" applyFont="1" applyBorder="1" applyAlignment="1">
      <alignment horizontal="left" vertical="top" wrapText="1"/>
    </xf>
    <xf numFmtId="164" fontId="5" fillId="0" borderId="1" xfId="7" applyNumberFormat="1" applyFont="1" applyFill="1" applyBorder="1" applyAlignment="1">
      <alignment horizontal="center" vertical="center" wrapText="1"/>
    </xf>
    <xf numFmtId="164" fontId="11" fillId="0" borderId="2" xfId="7" applyNumberFormat="1" applyFont="1" applyFill="1" applyBorder="1" applyAlignment="1">
      <alignment horizontal="center" vertical="center" wrapText="1"/>
    </xf>
    <xf numFmtId="164" fontId="11" fillId="0" borderId="3" xfId="7" applyNumberFormat="1" applyFont="1" applyFill="1" applyBorder="1" applyAlignment="1">
      <alignment horizontal="center" vertical="center" wrapText="1"/>
    </xf>
    <xf numFmtId="0" fontId="40" fillId="0" borderId="37" xfId="2" applyFont="1" applyBorder="1" applyAlignment="1">
      <alignment horizontal="left" vertical="top" wrapText="1"/>
    </xf>
    <xf numFmtId="0" fontId="39" fillId="0" borderId="37" xfId="2" applyFont="1" applyBorder="1" applyAlignment="1">
      <alignment horizontal="left" vertical="top" wrapText="1"/>
    </xf>
    <xf numFmtId="164" fontId="5" fillId="0" borderId="4" xfId="9" applyNumberFormat="1" applyFont="1" applyFill="1" applyBorder="1">
      <alignment horizontal="right" vertical="top"/>
    </xf>
    <xf numFmtId="0" fontId="39" fillId="0" borderId="33" xfId="2" applyFont="1" applyBorder="1" applyAlignment="1">
      <alignment horizontal="left" vertical="top" wrapText="1"/>
    </xf>
    <xf numFmtId="164" fontId="5" fillId="0" borderId="4" xfId="7" applyNumberFormat="1" applyFont="1" applyFill="1" applyBorder="1" applyAlignment="1">
      <alignment horizontal="right" vertical="top"/>
    </xf>
    <xf numFmtId="0" fontId="39" fillId="0" borderId="36" xfId="2" applyFont="1" applyBorder="1" applyAlignment="1">
      <alignment horizontal="left" vertical="top" wrapText="1"/>
    </xf>
    <xf numFmtId="164" fontId="5" fillId="0" borderId="21" xfId="7" applyNumberFormat="1" applyFont="1" applyFill="1" applyBorder="1" applyAlignment="1">
      <alignment horizontal="right" vertical="top"/>
    </xf>
    <xf numFmtId="164" fontId="5" fillId="0" borderId="22" xfId="7" applyNumberFormat="1" applyFont="1" applyFill="1" applyBorder="1" applyAlignment="1">
      <alignment horizontal="center" vertical="center" wrapText="1"/>
    </xf>
    <xf numFmtId="164" fontId="5" fillId="0" borderId="23" xfId="7" applyNumberFormat="1" applyFont="1" applyFill="1" applyBorder="1" applyAlignment="1">
      <alignment horizontal="center" vertical="center" wrapText="1"/>
    </xf>
    <xf numFmtId="0" fontId="7" fillId="0" borderId="0" xfId="0" applyFont="1"/>
    <xf numFmtId="0" fontId="12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7" fillId="0" borderId="0" xfId="13" applyFont="1" applyAlignment="1">
      <alignment vertical="top"/>
    </xf>
    <xf numFmtId="0" fontId="42" fillId="0" borderId="0" xfId="13" applyFont="1" applyAlignment="1">
      <alignment horizontal="center"/>
    </xf>
    <xf numFmtId="167" fontId="7" fillId="2" borderId="5" xfId="0" applyNumberFormat="1" applyFont="1" applyFill="1" applyBorder="1" applyAlignment="1">
      <alignment horizontal="center" vertical="center" wrapText="1"/>
    </xf>
    <xf numFmtId="0" fontId="42" fillId="0" borderId="0" xfId="13" applyFont="1"/>
    <xf numFmtId="0" fontId="18" fillId="0" borderId="0" xfId="0" applyFont="1"/>
    <xf numFmtId="0" fontId="43" fillId="0" borderId="5" xfId="13" applyFont="1" applyBorder="1" applyAlignment="1">
      <alignment vertical="top" wrapText="1"/>
    </xf>
    <xf numFmtId="0" fontId="20" fillId="0" borderId="5" xfId="13" applyFont="1" applyBorder="1" applyAlignment="1">
      <alignment horizontal="left" vertical="top" wrapText="1"/>
    </xf>
    <xf numFmtId="0" fontId="20" fillId="0" borderId="5" xfId="13" applyFont="1" applyBorder="1" applyAlignment="1">
      <alignment vertical="top"/>
    </xf>
    <xf numFmtId="0" fontId="18" fillId="0" borderId="0" xfId="13" applyFont="1" applyAlignment="1">
      <alignment horizontal="left" vertical="top" wrapText="1"/>
    </xf>
    <xf numFmtId="0" fontId="12" fillId="0" borderId="0" xfId="13" applyFont="1" applyAlignment="1">
      <alignment vertical="top" wrapText="1"/>
    </xf>
    <xf numFmtId="0" fontId="18" fillId="2" borderId="5" xfId="0" applyFont="1" applyFill="1" applyBorder="1" applyAlignment="1">
      <alignment horizontal="left" vertical="top" wrapText="1"/>
    </xf>
    <xf numFmtId="0" fontId="20" fillId="2" borderId="5" xfId="0" applyFont="1" applyFill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172" fontId="21" fillId="0" borderId="5" xfId="6" applyNumberFormat="1" applyFont="1" applyFill="1" applyBorder="1" applyAlignment="1">
      <alignment horizontal="right" vertical="center"/>
    </xf>
    <xf numFmtId="0" fontId="18" fillId="0" borderId="0" xfId="0" applyFont="1" applyAlignment="1">
      <alignment vertical="center"/>
    </xf>
    <xf numFmtId="167" fontId="7" fillId="0" borderId="0" xfId="0" applyNumberFormat="1" applyFont="1"/>
    <xf numFmtId="172" fontId="12" fillId="0" borderId="5" xfId="6" applyNumberFormat="1" applyFont="1" applyFill="1" applyBorder="1" applyAlignment="1">
      <alignment horizontal="right" vertical="center"/>
    </xf>
    <xf numFmtId="167" fontId="12" fillId="0" borderId="0" xfId="0" applyNumberFormat="1" applyFont="1" applyAlignment="1">
      <alignment vertical="center" wrapText="1"/>
    </xf>
    <xf numFmtId="168" fontId="19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4" fillId="0" borderId="0" xfId="0" applyFont="1"/>
    <xf numFmtId="0" fontId="18" fillId="0" borderId="0" xfId="0" applyFont="1" applyAlignment="1">
      <alignment horizontal="center"/>
    </xf>
    <xf numFmtId="168" fontId="43" fillId="3" borderId="5" xfId="0" applyNumberFormat="1" applyFont="1" applyFill="1" applyBorder="1" applyAlignment="1">
      <alignment horizontal="center" vertical="center" wrapText="1"/>
    </xf>
    <xf numFmtId="168" fontId="43" fillId="3" borderId="13" xfId="0" applyNumberFormat="1" applyFont="1" applyFill="1" applyBorder="1" applyAlignment="1">
      <alignment horizontal="center" vertical="center" wrapText="1"/>
    </xf>
    <xf numFmtId="4" fontId="12" fillId="3" borderId="13" xfId="0" applyNumberFormat="1" applyFont="1" applyFill="1" applyBorder="1" applyAlignment="1">
      <alignment horizontal="right" vertical="center" wrapText="1"/>
    </xf>
    <xf numFmtId="4" fontId="12" fillId="0" borderId="5" xfId="0" applyNumberFormat="1" applyFont="1" applyBorder="1" applyAlignment="1">
      <alignment horizontal="right" vertical="center" wrapText="1"/>
    </xf>
    <xf numFmtId="4" fontId="7" fillId="3" borderId="5" xfId="0" applyNumberFormat="1" applyFont="1" applyFill="1" applyBorder="1" applyAlignment="1">
      <alignment horizontal="right" vertical="center" wrapText="1"/>
    </xf>
    <xf numFmtId="4" fontId="12" fillId="3" borderId="5" xfId="0" applyNumberFormat="1" applyFont="1" applyFill="1" applyBorder="1" applyAlignment="1">
      <alignment horizontal="right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left" vertical="center" wrapText="1"/>
    </xf>
    <xf numFmtId="4" fontId="21" fillId="3" borderId="5" xfId="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4" fontId="18" fillId="0" borderId="5" xfId="0" applyNumberFormat="1" applyFont="1" applyBorder="1"/>
    <xf numFmtId="4" fontId="21" fillId="3" borderId="5" xfId="0" applyNumberFormat="1" applyFont="1" applyFill="1" applyBorder="1" applyAlignment="1">
      <alignment vertical="center" wrapText="1"/>
    </xf>
    <xf numFmtId="0" fontId="7" fillId="0" borderId="0" xfId="14" applyFont="1"/>
    <xf numFmtId="0" fontId="7" fillId="0" borderId="0" xfId="15" applyFont="1"/>
    <xf numFmtId="0" fontId="20" fillId="0" borderId="0" xfId="14" applyFont="1" applyAlignment="1">
      <alignment horizontal="center" wrapText="1"/>
    </xf>
    <xf numFmtId="0" fontId="7" fillId="0" borderId="5" xfId="15" applyFont="1" applyBorder="1" applyAlignment="1">
      <alignment horizontal="center" vertical="center" wrapText="1"/>
    </xf>
    <xf numFmtId="0" fontId="7" fillId="0" borderId="0" xfId="15" applyFont="1" applyAlignment="1">
      <alignment vertical="top"/>
    </xf>
    <xf numFmtId="0" fontId="7" fillId="0" borderId="62" xfId="15" applyFont="1" applyBorder="1" applyAlignment="1">
      <alignment horizontal="left" vertical="top" wrapText="1"/>
    </xf>
    <xf numFmtId="0" fontId="7" fillId="0" borderId="66" xfId="15" applyFont="1" applyBorder="1" applyAlignment="1">
      <alignment horizontal="left" vertical="top" wrapText="1"/>
    </xf>
    <xf numFmtId="0" fontId="7" fillId="0" borderId="70" xfId="15" applyFont="1" applyBorder="1" applyAlignment="1">
      <alignment horizontal="left" vertical="top" wrapText="1"/>
    </xf>
    <xf numFmtId="0" fontId="7" fillId="0" borderId="70" xfId="15" applyFont="1" applyBorder="1" applyAlignment="1">
      <alignment horizontal="center" vertical="top" wrapText="1"/>
    </xf>
    <xf numFmtId="1" fontId="7" fillId="0" borderId="5" xfId="17" applyNumberFormat="1" applyFont="1" applyBorder="1" applyAlignment="1">
      <alignment horizontal="left" vertical="top" wrapText="1"/>
    </xf>
    <xf numFmtId="1" fontId="7" fillId="3" borderId="5" xfId="17" applyNumberFormat="1" applyFont="1" applyFill="1" applyBorder="1" applyAlignment="1">
      <alignment horizontal="center" vertical="top" wrapText="1"/>
    </xf>
    <xf numFmtId="1" fontId="7" fillId="0" borderId="74" xfId="17" applyNumberFormat="1" applyFont="1" applyBorder="1" applyAlignment="1">
      <alignment horizontal="center" vertical="top" wrapText="1"/>
    </xf>
    <xf numFmtId="0" fontId="7" fillId="3" borderId="66" xfId="18" applyFont="1" applyFill="1" applyBorder="1" applyAlignment="1">
      <alignment horizontal="center" vertical="top"/>
    </xf>
    <xf numFmtId="49" fontId="7" fillId="0" borderId="0" xfId="15" applyNumberFormat="1" applyFont="1"/>
    <xf numFmtId="167" fontId="7" fillId="0" borderId="0" xfId="15" applyNumberFormat="1" applyFont="1"/>
    <xf numFmtId="0" fontId="13" fillId="0" borderId="20" xfId="2" applyFont="1" applyBorder="1" applyAlignment="1">
      <alignment horizontal="center" vertical="center" wrapText="1"/>
    </xf>
    <xf numFmtId="0" fontId="46" fillId="0" borderId="5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0" fontId="48" fillId="3" borderId="1" xfId="0" applyFont="1" applyFill="1" applyBorder="1" applyAlignment="1">
      <alignment horizontal="left" vertical="center" wrapText="1"/>
    </xf>
    <xf numFmtId="0" fontId="48" fillId="3" borderId="3" xfId="0" applyFont="1" applyFill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0" fontId="4" fillId="0" borderId="0" xfId="0" applyFont="1"/>
    <xf numFmtId="0" fontId="13" fillId="0" borderId="0" xfId="0" applyFont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8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38" fillId="0" borderId="5" xfId="0" applyFont="1" applyBorder="1" applyAlignment="1">
      <alignment horizontal="right" vertical="top" wrapText="1"/>
    </xf>
    <xf numFmtId="43" fontId="13" fillId="0" borderId="5" xfId="7" applyFont="1" applyBorder="1" applyAlignment="1">
      <alignment horizontal="center" vertical="top" wrapText="1"/>
    </xf>
    <xf numFmtId="167" fontId="7" fillId="0" borderId="5" xfId="15" applyNumberFormat="1" applyFont="1" applyBorder="1" applyAlignment="1">
      <alignment horizontal="right" vertical="top" wrapText="1"/>
    </xf>
    <xf numFmtId="167" fontId="12" fillId="0" borderId="13" xfId="15" applyNumberFormat="1" applyFont="1" applyBorder="1" applyAlignment="1">
      <alignment horizontal="right" vertical="center" wrapText="1"/>
    </xf>
    <xf numFmtId="167" fontId="12" fillId="3" borderId="13" xfId="15" applyNumberFormat="1" applyFont="1" applyFill="1" applyBorder="1" applyAlignment="1">
      <alignment horizontal="right" vertical="top" wrapText="1"/>
    </xf>
    <xf numFmtId="167" fontId="7" fillId="0" borderId="13" xfId="15" applyNumberFormat="1" applyFont="1" applyBorder="1" applyAlignment="1">
      <alignment horizontal="right" vertical="top" wrapText="1"/>
    </xf>
    <xf numFmtId="49" fontId="3" fillId="0" borderId="34" xfId="2" applyNumberFormat="1" applyFont="1" applyBorder="1" applyAlignment="1">
      <alignment horizontal="center" vertical="center" textRotation="90" wrapText="1"/>
    </xf>
    <xf numFmtId="49" fontId="3" fillId="0" borderId="13" xfId="2" applyNumberFormat="1" applyFont="1" applyBorder="1" applyAlignment="1">
      <alignment horizontal="center" vertical="center" textRotation="90" wrapText="1"/>
    </xf>
    <xf numFmtId="49" fontId="3" fillId="0" borderId="13" xfId="2" applyNumberFormat="1" applyFont="1" applyBorder="1" applyAlignment="1">
      <alignment horizontal="center" vertical="center" wrapText="1"/>
    </xf>
    <xf numFmtId="170" fontId="7" fillId="0" borderId="13" xfId="0" applyNumberFormat="1" applyFont="1" applyBorder="1" applyAlignment="1">
      <alignment horizontal="right" vertical="center" wrapText="1"/>
    </xf>
    <xf numFmtId="169" fontId="13" fillId="0" borderId="5" xfId="2" applyNumberFormat="1" applyFont="1" applyBorder="1" applyAlignment="1">
      <alignment horizontal="center" vertical="center" wrapText="1"/>
    </xf>
    <xf numFmtId="0" fontId="13" fillId="0" borderId="13" xfId="2" applyFont="1" applyBorder="1" applyAlignment="1">
      <alignment horizontal="left" vertical="center" wrapText="1"/>
    </xf>
    <xf numFmtId="0" fontId="18" fillId="0" borderId="5" xfId="0" applyFont="1" applyBorder="1" applyAlignment="1">
      <alignment vertical="center" wrapText="1"/>
    </xf>
    <xf numFmtId="49" fontId="18" fillId="0" borderId="13" xfId="0" applyNumberFormat="1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3" fillId="0" borderId="13" xfId="2" applyFont="1" applyBorder="1" applyAlignment="1">
      <alignment horizontal="left" vertical="center" wrapText="1"/>
    </xf>
    <xf numFmtId="0" fontId="13" fillId="0" borderId="5" xfId="2" applyFont="1" applyBorder="1" applyAlignment="1">
      <alignment horizontal="left" vertical="center" wrapText="1"/>
    </xf>
    <xf numFmtId="164" fontId="3" fillId="0" borderId="5" xfId="3" applyNumberFormat="1" applyFont="1" applyFill="1" applyBorder="1" applyAlignment="1">
      <alignment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top" wrapText="1"/>
    </xf>
    <xf numFmtId="0" fontId="3" fillId="0" borderId="0" xfId="2" applyFont="1" applyAlignment="1">
      <alignment horizontal="right" wrapText="1"/>
    </xf>
    <xf numFmtId="49" fontId="7" fillId="0" borderId="1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167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167" fontId="7" fillId="0" borderId="17" xfId="0" applyNumberFormat="1" applyFont="1" applyBorder="1" applyAlignment="1">
      <alignment horizontal="right" wrapText="1"/>
    </xf>
    <xf numFmtId="49" fontId="12" fillId="0" borderId="15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167" fontId="12" fillId="0" borderId="8" xfId="0" applyNumberFormat="1" applyFont="1" applyBorder="1" applyAlignment="1">
      <alignment horizontal="center" vertical="center" wrapText="1"/>
    </xf>
    <xf numFmtId="167" fontId="12" fillId="0" borderId="13" xfId="0" applyNumberFormat="1" applyFont="1" applyBorder="1" applyAlignment="1">
      <alignment horizontal="center" vertical="center" wrapText="1"/>
    </xf>
    <xf numFmtId="167" fontId="12" fillId="0" borderId="15" xfId="0" applyNumberFormat="1" applyFont="1" applyBorder="1" applyAlignment="1">
      <alignment horizontal="center" vertical="center" wrapText="1"/>
    </xf>
    <xf numFmtId="167" fontId="12" fillId="0" borderId="18" xfId="0" applyNumberFormat="1" applyFont="1" applyBorder="1" applyAlignment="1">
      <alignment horizontal="center" vertical="center" wrapText="1"/>
    </xf>
    <xf numFmtId="167" fontId="12" fillId="0" borderId="16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top" wrapText="1"/>
    </xf>
    <xf numFmtId="49" fontId="19" fillId="0" borderId="34" xfId="0" applyNumberFormat="1" applyFont="1" applyBorder="1" applyAlignment="1">
      <alignment horizontal="center" vertical="top" wrapText="1"/>
    </xf>
    <xf numFmtId="49" fontId="19" fillId="0" borderId="4" xfId="0" applyNumberFormat="1" applyFont="1" applyBorder="1" applyAlignment="1">
      <alignment horizontal="center" vertical="top" wrapText="1"/>
    </xf>
    <xf numFmtId="49" fontId="19" fillId="0" borderId="5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6" fillId="0" borderId="0" xfId="2" applyFont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0" fontId="13" fillId="0" borderId="19" xfId="2" applyFont="1" applyBorder="1" applyAlignment="1">
      <alignment horizontal="center" vertical="center" wrapText="1"/>
    </xf>
    <xf numFmtId="0" fontId="13" fillId="0" borderId="20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3" fillId="0" borderId="75" xfId="2" applyNumberFormat="1" applyFont="1" applyBorder="1" applyAlignment="1">
      <alignment horizontal="center" vertical="center" wrapText="1"/>
    </xf>
    <xf numFmtId="49" fontId="3" fillId="0" borderId="75" xfId="2" applyNumberFormat="1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49" fontId="3" fillId="0" borderId="76" xfId="2" applyNumberFormat="1" applyFont="1" applyBorder="1" applyAlignment="1">
      <alignment horizontal="center" vertical="center" textRotation="90" wrapText="1"/>
    </xf>
    <xf numFmtId="0" fontId="0" fillId="0" borderId="34" xfId="0" applyBorder="1" applyAlignment="1">
      <alignment horizontal="center" vertical="center" textRotation="90" wrapText="1"/>
    </xf>
    <xf numFmtId="169" fontId="35" fillId="0" borderId="46" xfId="8" applyNumberFormat="1" applyFont="1" applyFill="1" applyBorder="1" applyAlignment="1">
      <alignment horizontal="center" vertical="center" wrapText="1"/>
    </xf>
    <xf numFmtId="169" fontId="35" fillId="0" borderId="48" xfId="8" applyNumberFormat="1" applyFont="1" applyFill="1" applyBorder="1" applyAlignment="1">
      <alignment horizontal="center" vertical="center" wrapText="1"/>
    </xf>
    <xf numFmtId="169" fontId="35" fillId="0" borderId="19" xfId="8" applyNumberFormat="1" applyFont="1" applyFill="1" applyBorder="1" applyAlignment="1">
      <alignment horizontal="center" vertical="center" wrapText="1"/>
    </xf>
    <xf numFmtId="169" fontId="35" fillId="0" borderId="49" xfId="8" applyNumberFormat="1" applyFont="1" applyFill="1" applyBorder="1" applyAlignment="1">
      <alignment horizontal="center" vertical="center" wrapText="1"/>
    </xf>
    <xf numFmtId="169" fontId="35" fillId="0" borderId="30" xfId="8" applyNumberFormat="1" applyFont="1" applyFill="1" applyBorder="1" applyAlignment="1">
      <alignment horizontal="center" vertical="center" wrapText="1"/>
    </xf>
    <xf numFmtId="169" fontId="5" fillId="0" borderId="46" xfId="2" applyNumberFormat="1" applyFont="1" applyBorder="1" applyAlignment="1">
      <alignment horizontal="center"/>
    </xf>
    <xf numFmtId="169" fontId="5" fillId="0" borderId="48" xfId="2" applyNumberFormat="1" applyFont="1" applyBorder="1" applyAlignment="1">
      <alignment horizontal="center"/>
    </xf>
    <xf numFmtId="169" fontId="5" fillId="0" borderId="56" xfId="2" applyNumberFormat="1" applyFont="1" applyBorder="1" applyAlignment="1">
      <alignment horizontal="center"/>
    </xf>
    <xf numFmtId="169" fontId="35" fillId="0" borderId="25" xfId="8" applyNumberFormat="1" applyFont="1" applyFill="1" applyBorder="1" applyAlignment="1">
      <alignment horizontal="center" vertical="center" wrapText="1"/>
    </xf>
    <xf numFmtId="169" fontId="35" fillId="0" borderId="27" xfId="8" applyNumberFormat="1" applyFont="1" applyFill="1" applyBorder="1" applyAlignment="1">
      <alignment horizontal="center" vertical="center" wrapText="1"/>
    </xf>
    <xf numFmtId="169" fontId="35" fillId="0" borderId="57" xfId="8" applyNumberFormat="1" applyFont="1" applyFill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49" fontId="3" fillId="0" borderId="25" xfId="2" applyNumberFormat="1" applyFont="1" applyBorder="1" applyAlignment="1">
      <alignment horizontal="center" vertical="center" wrapText="1"/>
    </xf>
    <xf numFmtId="49" fontId="3" fillId="0" borderId="24" xfId="2" applyNumberFormat="1" applyFont="1" applyBorder="1" applyAlignment="1">
      <alignment horizontal="center" vertical="center" wrapText="1"/>
    </xf>
    <xf numFmtId="49" fontId="3" fillId="0" borderId="27" xfId="2" applyNumberFormat="1" applyFont="1" applyBorder="1" applyAlignment="1">
      <alignment horizontal="center" vertical="center" wrapText="1"/>
    </xf>
    <xf numFmtId="49" fontId="3" fillId="0" borderId="0" xfId="2" applyNumberFormat="1" applyFont="1" applyAlignment="1">
      <alignment horizontal="center" vertical="center" wrapText="1"/>
    </xf>
    <xf numFmtId="49" fontId="3" fillId="0" borderId="31" xfId="2" applyNumberFormat="1" applyFont="1" applyBorder="1" applyAlignment="1">
      <alignment horizontal="center" vertical="center" wrapText="1"/>
    </xf>
    <xf numFmtId="49" fontId="3" fillId="0" borderId="17" xfId="2" applyNumberFormat="1" applyFont="1" applyBorder="1" applyAlignment="1">
      <alignment horizontal="center" vertical="center" wrapText="1"/>
    </xf>
    <xf numFmtId="0" fontId="11" fillId="0" borderId="26" xfId="2" applyFont="1" applyBorder="1" applyAlignment="1">
      <alignment horizontal="center" vertical="center" wrapText="1"/>
    </xf>
    <xf numFmtId="0" fontId="11" fillId="0" borderId="28" xfId="2" applyFont="1" applyBorder="1" applyAlignment="1">
      <alignment horizontal="center" vertical="center" wrapText="1"/>
    </xf>
    <xf numFmtId="0" fontId="11" fillId="0" borderId="33" xfId="2" applyFont="1" applyBorder="1" applyAlignment="1">
      <alignment horizontal="center" vertical="center" wrapText="1"/>
    </xf>
    <xf numFmtId="0" fontId="11" fillId="0" borderId="36" xfId="2" applyFont="1" applyBorder="1" applyAlignment="1">
      <alignment horizontal="center" vertical="center" wrapText="1"/>
    </xf>
    <xf numFmtId="0" fontId="49" fillId="0" borderId="24" xfId="2" applyFont="1" applyBorder="1" applyAlignment="1">
      <alignment horizontal="center" vertical="center" wrapText="1"/>
    </xf>
    <xf numFmtId="0" fontId="11" fillId="0" borderId="24" xfId="2" applyFont="1" applyBorder="1" applyAlignment="1">
      <alignment horizontal="center" vertical="center" wrapText="1"/>
    </xf>
    <xf numFmtId="0" fontId="11" fillId="0" borderId="19" xfId="2" applyFont="1" applyBorder="1" applyAlignment="1">
      <alignment horizontal="center" vertical="center" wrapText="1"/>
    </xf>
    <xf numFmtId="0" fontId="11" fillId="0" borderId="29" xfId="2" applyFont="1" applyBorder="1" applyAlignment="1">
      <alignment horizontal="center" vertical="center" wrapText="1"/>
    </xf>
    <xf numFmtId="0" fontId="11" fillId="0" borderId="30" xfId="2" applyFont="1" applyBorder="1" applyAlignment="1">
      <alignment horizontal="center" vertical="center" wrapText="1"/>
    </xf>
    <xf numFmtId="169" fontId="21" fillId="0" borderId="1" xfId="7" applyNumberFormat="1" applyFont="1" applyFill="1" applyBorder="1" applyAlignment="1">
      <alignment horizontal="center" vertical="center" wrapText="1"/>
    </xf>
    <xf numFmtId="169" fontId="21" fillId="0" borderId="2" xfId="7" applyNumberFormat="1" applyFont="1" applyFill="1" applyBorder="1" applyAlignment="1">
      <alignment horizontal="center" vertical="center" wrapText="1"/>
    </xf>
    <xf numFmtId="169" fontId="21" fillId="0" borderId="3" xfId="7" applyNumberFormat="1" applyFont="1" applyFill="1" applyBorder="1" applyAlignment="1">
      <alignment horizontal="center" vertical="center" wrapText="1"/>
    </xf>
    <xf numFmtId="49" fontId="3" fillId="0" borderId="7" xfId="2" applyNumberFormat="1" applyFont="1" applyBorder="1" applyAlignment="1">
      <alignment horizontal="center" vertical="center" textRotation="90" wrapText="1"/>
    </xf>
    <xf numFmtId="49" fontId="3" fillId="0" borderId="34" xfId="2" applyNumberFormat="1" applyFont="1" applyBorder="1" applyAlignment="1">
      <alignment horizontal="center" vertical="center" textRotation="90" wrapText="1"/>
    </xf>
    <xf numFmtId="49" fontId="3" fillId="0" borderId="32" xfId="2" applyNumberFormat="1" applyFont="1" applyBorder="1" applyAlignment="1">
      <alignment horizontal="center" vertical="center" textRotation="90" wrapText="1"/>
    </xf>
    <xf numFmtId="49" fontId="3" fillId="0" borderId="35" xfId="2" applyNumberFormat="1" applyFont="1" applyBorder="1" applyAlignment="1">
      <alignment horizontal="center" vertical="center" textRotation="90" wrapText="1"/>
    </xf>
    <xf numFmtId="169" fontId="11" fillId="0" borderId="4" xfId="7" applyNumberFormat="1" applyFont="1" applyFill="1" applyBorder="1" applyAlignment="1">
      <alignment horizontal="center" vertical="center" wrapText="1"/>
    </xf>
    <xf numFmtId="169" fontId="11" fillId="0" borderId="5" xfId="7" applyNumberFormat="1" applyFont="1" applyFill="1" applyBorder="1" applyAlignment="1">
      <alignment horizontal="center" vertical="center" wrapText="1"/>
    </xf>
    <xf numFmtId="169" fontId="11" fillId="0" borderId="6" xfId="7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47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left" vertical="top" wrapText="1"/>
    </xf>
    <xf numFmtId="0" fontId="38" fillId="0" borderId="16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0" fontId="18" fillId="0" borderId="8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center" vertical="top" wrapText="1"/>
    </xf>
    <xf numFmtId="49" fontId="12" fillId="0" borderId="32" xfId="0" applyNumberFormat="1" applyFont="1" applyBorder="1" applyAlignment="1">
      <alignment horizontal="center" vertical="center" wrapText="1"/>
    </xf>
    <xf numFmtId="49" fontId="12" fillId="0" borderId="58" xfId="0" applyNumberFormat="1" applyFont="1" applyBorder="1" applyAlignment="1">
      <alignment horizontal="center" vertical="center" wrapText="1"/>
    </xf>
    <xf numFmtId="0" fontId="7" fillId="0" borderId="67" xfId="15" applyFont="1" applyBorder="1" applyAlignment="1">
      <alignment horizontal="left" vertical="top" wrapText="1"/>
    </xf>
    <xf numFmtId="0" fontId="7" fillId="0" borderId="68" xfId="15" applyFont="1" applyBorder="1" applyAlignment="1">
      <alignment horizontal="left" vertical="top" wrapText="1"/>
    </xf>
    <xf numFmtId="0" fontId="12" fillId="0" borderId="0" xfId="14" applyFont="1" applyAlignment="1">
      <alignment horizontal="right" vertical="center" wrapText="1"/>
    </xf>
    <xf numFmtId="0" fontId="12" fillId="0" borderId="0" xfId="16" applyFont="1" applyAlignment="1">
      <alignment horizontal="center" vertical="center" wrapText="1"/>
    </xf>
    <xf numFmtId="0" fontId="7" fillId="0" borderId="5" xfId="15" applyFont="1" applyBorder="1" applyAlignment="1">
      <alignment horizontal="center" vertical="center" wrapText="1"/>
    </xf>
    <xf numFmtId="0" fontId="7" fillId="0" borderId="59" xfId="15" applyFont="1" applyBorder="1" applyAlignment="1">
      <alignment horizontal="left" vertical="top" wrapText="1"/>
    </xf>
    <xf numFmtId="0" fontId="7" fillId="0" borderId="60" xfId="15" applyFont="1" applyBorder="1" applyAlignment="1">
      <alignment horizontal="left" vertical="top" wrapText="1"/>
    </xf>
    <xf numFmtId="0" fontId="7" fillId="0" borderId="61" xfId="15" applyFont="1" applyBorder="1" applyAlignment="1">
      <alignment horizontal="left" vertical="top" wrapText="1"/>
    </xf>
    <xf numFmtId="0" fontId="7" fillId="0" borderId="63" xfId="15" applyFont="1" applyBorder="1" applyAlignment="1">
      <alignment horizontal="left" vertical="top" wrapText="1"/>
    </xf>
    <xf numFmtId="0" fontId="7" fillId="0" borderId="64" xfId="15" applyFont="1" applyBorder="1" applyAlignment="1">
      <alignment horizontal="left" vertical="top" wrapText="1"/>
    </xf>
    <xf numFmtId="0" fontId="7" fillId="0" borderId="65" xfId="15" applyFont="1" applyBorder="1" applyAlignment="1">
      <alignment horizontal="left" vertical="top" wrapText="1"/>
    </xf>
    <xf numFmtId="0" fontId="7" fillId="0" borderId="69" xfId="15" applyFont="1" applyBorder="1" applyAlignment="1">
      <alignment horizontal="left" vertical="top" wrapText="1"/>
    </xf>
    <xf numFmtId="1" fontId="7" fillId="0" borderId="71" xfId="17" applyNumberFormat="1" applyFont="1" applyBorder="1" applyAlignment="1">
      <alignment horizontal="left" vertical="top" wrapText="1"/>
    </xf>
    <xf numFmtId="1" fontId="7" fillId="0" borderId="72" xfId="17" applyNumberFormat="1" applyFont="1" applyBorder="1" applyAlignment="1">
      <alignment horizontal="left" vertical="top" wrapText="1"/>
    </xf>
    <xf numFmtId="1" fontId="7" fillId="0" borderId="73" xfId="17" applyNumberFormat="1" applyFont="1" applyBorder="1" applyAlignment="1">
      <alignment horizontal="left" vertical="top" wrapText="1"/>
    </xf>
    <xf numFmtId="0" fontId="18" fillId="0" borderId="17" xfId="0" applyFont="1" applyBorder="1" applyAlignment="1">
      <alignment horizontal="center"/>
    </xf>
  </cellXfs>
  <cellStyles count="19">
    <cellStyle name="Comma" xfId="1" builtinId="3"/>
    <cellStyle name="Comma 2" xfId="3"/>
    <cellStyle name="Comma 3" xfId="7"/>
    <cellStyle name="Comma 40" xfId="11"/>
    <cellStyle name="Neutral 2" xfId="8"/>
    <cellStyle name="Normal" xfId="0" builtinId="0"/>
    <cellStyle name="Normal 10 2 2 3 2" xfId="15"/>
    <cellStyle name="Normal 11 2 2" xfId="12"/>
    <cellStyle name="Normal 2" xfId="2"/>
    <cellStyle name="Normal 2 2" xfId="13"/>
    <cellStyle name="Normal 3 2 7" xfId="14"/>
    <cellStyle name="Normal 45" xfId="10"/>
    <cellStyle name="Normal_9.2.karavarmanaparat2013-2015-Ashxatakazm_LILIT 2 2 2" xfId="17"/>
    <cellStyle name="Normal_Book2" xfId="5"/>
    <cellStyle name="Normal_General 17.02.04 2" xfId="16"/>
    <cellStyle name="Normal_Varabashxum-ynderk" xfId="4"/>
    <cellStyle name="SN_241" xfId="6"/>
    <cellStyle name="SN_241 2 2 2" xfId="18"/>
    <cellStyle name="SN_it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Temp/Rar$DIa9976.2857/Havelvac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4"/>
      <sheetName val="Sheet3"/>
      <sheetName val="Sheet2"/>
      <sheetName val="Sheet1"/>
      <sheetName val="N 2.2 "/>
      <sheetName val="Հավելված 1 "/>
      <sheetName val="Հավելված 2"/>
      <sheetName val="Հավելված 3"/>
      <sheetName val="Հավելված 4"/>
      <sheetName val="N 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C19" t="str">
            <v xml:space="preserve"> Եվրոպական ներդրումային բանկի աջակցությամբ իրականացվող Հյուսիս-հարավ միջանցքի զարգացման վարկային ծրագիր, Տրանշ 3</v>
          </cell>
          <cell r="D19">
            <v>-230000</v>
          </cell>
        </row>
        <row r="27">
          <cell r="D27">
            <v>-50000</v>
          </cell>
        </row>
        <row r="29">
          <cell r="D29">
            <v>-180000</v>
          </cell>
        </row>
        <row r="30">
          <cell r="C30" t="str">
            <v xml:space="preserve"> Եվրասիական զարգացման բանկի աջակցությամբ իրականացվող Հյուսիս-հարավ միջանցքի զարգացման ծրագիր</v>
          </cell>
          <cell r="D30">
            <v>-22558</v>
          </cell>
        </row>
        <row r="38">
          <cell r="D38">
            <v>0</v>
          </cell>
        </row>
        <row r="40">
          <cell r="D40">
            <v>-22558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4"/>
  <sheetViews>
    <sheetView topLeftCell="A25" zoomScaleNormal="100" zoomScaleSheetLayoutView="86" workbookViewId="0">
      <selection activeCell="A6" sqref="A6:D6"/>
    </sheetView>
  </sheetViews>
  <sheetFormatPr defaultColWidth="9.140625" defaultRowHeight="16.5" x14ac:dyDescent="0.3"/>
  <cols>
    <col min="1" max="1" width="10.140625" style="1" bestFit="1" customWidth="1"/>
    <col min="2" max="2" width="14.5703125" style="1" bestFit="1" customWidth="1"/>
    <col min="3" max="3" width="63.42578125" style="2" customWidth="1"/>
    <col min="4" max="4" width="23.28515625" style="44" customWidth="1"/>
    <col min="5" max="5" width="19.7109375" style="4" customWidth="1"/>
    <col min="6" max="6" width="18.28515625" style="4" customWidth="1"/>
    <col min="7" max="7" width="19.5703125" style="4" customWidth="1"/>
    <col min="8" max="8" width="14.140625" style="4" customWidth="1"/>
    <col min="9" max="9" width="17.42578125" style="4" customWidth="1"/>
    <col min="10" max="10" width="21.5703125" style="4" customWidth="1"/>
    <col min="11" max="11" width="16" style="4" customWidth="1"/>
    <col min="12" max="12" width="20.7109375" style="4" customWidth="1"/>
    <col min="13" max="16384" width="9.140625" style="4"/>
  </cols>
  <sheetData>
    <row r="2" spans="1:14" ht="21" customHeight="1" x14ac:dyDescent="0.3">
      <c r="D2" s="3" t="s">
        <v>0</v>
      </c>
      <c r="F2" s="5"/>
    </row>
    <row r="3" spans="1:14" ht="26.45" customHeight="1" x14ac:dyDescent="0.3">
      <c r="D3" s="6" t="s">
        <v>1</v>
      </c>
      <c r="F3" s="5"/>
    </row>
    <row r="4" spans="1:14" ht="39" customHeight="1" x14ac:dyDescent="0.3">
      <c r="D4" s="7" t="s">
        <v>2</v>
      </c>
      <c r="F4" s="5"/>
    </row>
    <row r="5" spans="1:14" ht="41.45" customHeight="1" x14ac:dyDescent="0.3">
      <c r="D5" s="8"/>
      <c r="F5" s="5"/>
    </row>
    <row r="6" spans="1:14" ht="103.5" customHeight="1" x14ac:dyDescent="0.25">
      <c r="A6" s="293" t="s">
        <v>171</v>
      </c>
      <c r="B6" s="293"/>
      <c r="C6" s="293"/>
      <c r="D6" s="293"/>
      <c r="E6" s="9"/>
      <c r="F6" s="9"/>
      <c r="G6" s="294"/>
      <c r="H6" s="294"/>
      <c r="I6" s="294"/>
      <c r="J6" s="294"/>
      <c r="K6" s="294"/>
      <c r="L6" s="294"/>
      <c r="M6" s="294"/>
      <c r="N6" s="294"/>
    </row>
    <row r="7" spans="1:14" ht="49.9" customHeight="1" thickBot="1" x14ac:dyDescent="0.35">
      <c r="A7" s="10"/>
      <c r="B7" s="10"/>
      <c r="C7" s="10"/>
      <c r="D7" s="11" t="s">
        <v>3</v>
      </c>
      <c r="E7" s="295"/>
      <c r="F7" s="295"/>
    </row>
    <row r="8" spans="1:14" ht="54" customHeight="1" x14ac:dyDescent="0.25">
      <c r="A8" s="296" t="s">
        <v>4</v>
      </c>
      <c r="B8" s="297"/>
      <c r="C8" s="298" t="s">
        <v>5</v>
      </c>
      <c r="D8" s="300" t="s">
        <v>6</v>
      </c>
    </row>
    <row r="9" spans="1:14" ht="86.45" customHeight="1" x14ac:dyDescent="0.25">
      <c r="A9" s="12" t="s">
        <v>7</v>
      </c>
      <c r="B9" s="13" t="s">
        <v>8</v>
      </c>
      <c r="C9" s="299"/>
      <c r="D9" s="301"/>
    </row>
    <row r="10" spans="1:14" ht="31.5" customHeight="1" x14ac:dyDescent="0.25">
      <c r="A10" s="14"/>
      <c r="B10" s="15"/>
      <c r="C10" s="16"/>
      <c r="D10" s="17" t="s">
        <v>9</v>
      </c>
    </row>
    <row r="11" spans="1:14" s="24" customFormat="1" ht="49.5" customHeight="1" x14ac:dyDescent="0.35">
      <c r="A11" s="18"/>
      <c r="B11" s="19"/>
      <c r="C11" s="20" t="s">
        <v>10</v>
      </c>
      <c r="D11" s="21">
        <f t="shared" ref="D11" si="0">+D12</f>
        <v>-252558</v>
      </c>
      <c r="E11" s="22"/>
      <c r="F11" s="22"/>
      <c r="G11" s="22"/>
      <c r="H11" s="22"/>
      <c r="I11" s="23"/>
      <c r="J11" s="23"/>
    </row>
    <row r="12" spans="1:14" ht="28.5" customHeight="1" x14ac:dyDescent="0.3">
      <c r="A12" s="25">
        <v>1049</v>
      </c>
      <c r="B12" s="26"/>
      <c r="C12" s="27" t="s">
        <v>11</v>
      </c>
      <c r="D12" s="21">
        <f>+D19+D25</f>
        <v>-252558</v>
      </c>
      <c r="F12" s="28"/>
      <c r="G12" s="29"/>
      <c r="H12" s="29"/>
      <c r="I12" s="29"/>
      <c r="J12" s="29"/>
    </row>
    <row r="13" spans="1:14" ht="46.5" customHeight="1" x14ac:dyDescent="0.3">
      <c r="A13" s="30"/>
      <c r="B13" s="31"/>
      <c r="C13" s="20" t="s">
        <v>12</v>
      </c>
      <c r="D13" s="32"/>
      <c r="F13" s="28"/>
      <c r="G13" s="29"/>
      <c r="H13" s="29"/>
      <c r="I13" s="29"/>
      <c r="J13" s="29"/>
    </row>
    <row r="14" spans="1:14" ht="27.75" customHeight="1" x14ac:dyDescent="0.3">
      <c r="A14" s="30"/>
      <c r="B14" s="31"/>
      <c r="C14" s="33" t="s">
        <v>13</v>
      </c>
      <c r="D14" s="32"/>
      <c r="F14" s="28"/>
      <c r="G14" s="29"/>
      <c r="H14" s="29"/>
      <c r="I14" s="29"/>
      <c r="J14" s="29"/>
    </row>
    <row r="15" spans="1:14" ht="48.75" customHeight="1" x14ac:dyDescent="0.3">
      <c r="A15" s="30"/>
      <c r="B15" s="31"/>
      <c r="C15" s="20" t="s">
        <v>14</v>
      </c>
      <c r="D15" s="32"/>
      <c r="F15" s="28"/>
      <c r="G15" s="29"/>
      <c r="H15" s="29"/>
      <c r="I15" s="29"/>
      <c r="J15" s="29"/>
    </row>
    <row r="16" spans="1:14" ht="26.25" customHeight="1" x14ac:dyDescent="0.3">
      <c r="A16" s="30"/>
      <c r="B16" s="31"/>
      <c r="C16" s="33" t="s">
        <v>15</v>
      </c>
      <c r="D16" s="32"/>
      <c r="F16" s="28"/>
      <c r="G16" s="29"/>
      <c r="H16" s="29"/>
      <c r="I16" s="29"/>
      <c r="J16" s="29"/>
    </row>
    <row r="17" spans="1:10" ht="74.25" customHeight="1" thickBot="1" x14ac:dyDescent="0.35">
      <c r="A17" s="34"/>
      <c r="B17" s="35"/>
      <c r="C17" s="36" t="s">
        <v>16</v>
      </c>
      <c r="D17" s="37"/>
      <c r="F17" s="28"/>
      <c r="G17" s="29"/>
      <c r="H17" s="29"/>
      <c r="I17" s="29"/>
      <c r="J17" s="29"/>
    </row>
    <row r="18" spans="1:10" ht="30" customHeight="1" x14ac:dyDescent="0.25">
      <c r="A18" s="289" t="s">
        <v>17</v>
      </c>
      <c r="B18" s="290"/>
      <c r="C18" s="290"/>
      <c r="D18" s="291"/>
      <c r="F18" s="28"/>
      <c r="G18" s="29"/>
      <c r="H18" s="29"/>
      <c r="I18" s="29"/>
      <c r="J18" s="29"/>
    </row>
    <row r="19" spans="1:10" ht="17.25" x14ac:dyDescent="0.3">
      <c r="A19" s="38"/>
      <c r="B19" s="39" t="s">
        <v>18</v>
      </c>
      <c r="C19" s="40" t="s">
        <v>19</v>
      </c>
      <c r="D19" s="41">
        <f>+'[4]Հավելված 3'!D19</f>
        <v>-230000</v>
      </c>
    </row>
    <row r="20" spans="1:10" ht="51.75" x14ac:dyDescent="0.3">
      <c r="A20" s="38"/>
      <c r="B20" s="39"/>
      <c r="C20" s="42" t="s">
        <v>20</v>
      </c>
      <c r="D20" s="43"/>
    </row>
    <row r="21" spans="1:10" ht="17.25" x14ac:dyDescent="0.3">
      <c r="A21" s="38"/>
      <c r="B21" s="39"/>
      <c r="C21" s="40" t="s">
        <v>21</v>
      </c>
      <c r="D21" s="43"/>
    </row>
    <row r="22" spans="1:10" ht="34.5" x14ac:dyDescent="0.3">
      <c r="A22" s="38"/>
      <c r="B22" s="39"/>
      <c r="C22" s="42" t="s">
        <v>22</v>
      </c>
      <c r="D22" s="43"/>
    </row>
    <row r="23" spans="1:10" ht="17.25" x14ac:dyDescent="0.3">
      <c r="A23" s="38"/>
      <c r="B23" s="39"/>
      <c r="C23" s="40" t="s">
        <v>23</v>
      </c>
      <c r="D23" s="43"/>
    </row>
    <row r="24" spans="1:10" ht="34.5" x14ac:dyDescent="0.3">
      <c r="A24" s="38"/>
      <c r="B24" s="39"/>
      <c r="C24" s="42" t="s">
        <v>24</v>
      </c>
      <c r="D24" s="43"/>
    </row>
    <row r="25" spans="1:10" ht="17.25" x14ac:dyDescent="0.3">
      <c r="A25" s="38"/>
      <c r="B25" s="39" t="s">
        <v>25</v>
      </c>
      <c r="C25" s="40" t="s">
        <v>19</v>
      </c>
      <c r="D25" s="41">
        <f>+'[4]Հավելված 3'!D30</f>
        <v>-22558</v>
      </c>
    </row>
    <row r="26" spans="1:10" ht="51.75" x14ac:dyDescent="0.3">
      <c r="A26" s="38"/>
      <c r="B26" s="39"/>
      <c r="C26" s="42" t="s">
        <v>26</v>
      </c>
      <c r="D26" s="43"/>
    </row>
    <row r="27" spans="1:10" ht="17.25" x14ac:dyDescent="0.3">
      <c r="A27" s="38"/>
      <c r="B27" s="39"/>
      <c r="C27" s="40" t="s">
        <v>21</v>
      </c>
      <c r="D27" s="43"/>
    </row>
    <row r="28" spans="1:10" ht="17.25" x14ac:dyDescent="0.3">
      <c r="A28" s="38"/>
      <c r="B28" s="39"/>
      <c r="C28" s="42" t="s">
        <v>27</v>
      </c>
      <c r="D28" s="43"/>
    </row>
    <row r="29" spans="1:10" ht="17.25" x14ac:dyDescent="0.3">
      <c r="A29" s="38"/>
      <c r="B29" s="39"/>
      <c r="C29" s="40" t="s">
        <v>23</v>
      </c>
      <c r="D29" s="43"/>
    </row>
    <row r="30" spans="1:10" ht="34.5" x14ac:dyDescent="0.3">
      <c r="A30" s="38"/>
      <c r="B30" s="39"/>
      <c r="C30" s="42" t="s">
        <v>24</v>
      </c>
      <c r="D30" s="43"/>
    </row>
    <row r="31" spans="1:10" ht="17.25" x14ac:dyDescent="0.25">
      <c r="A31" s="292"/>
      <c r="B31" s="292"/>
      <c r="C31" s="45" t="s">
        <v>28</v>
      </c>
      <c r="D31" s="46">
        <f>+D32</f>
        <v>252558</v>
      </c>
    </row>
    <row r="32" spans="1:10" ht="17.25" x14ac:dyDescent="0.25">
      <c r="A32" s="47">
        <v>1173</v>
      </c>
      <c r="B32" s="48"/>
      <c r="C32" s="49" t="s">
        <v>29</v>
      </c>
      <c r="D32" s="50">
        <f>D39</f>
        <v>252558</v>
      </c>
    </row>
    <row r="33" spans="1:4" ht="17.25" x14ac:dyDescent="0.25">
      <c r="A33" s="51"/>
      <c r="B33" s="52"/>
      <c r="C33" s="53" t="s">
        <v>30</v>
      </c>
      <c r="D33" s="54"/>
    </row>
    <row r="34" spans="1:4" ht="17.25" x14ac:dyDescent="0.25">
      <c r="A34" s="51"/>
      <c r="B34" s="52"/>
      <c r="C34" s="49" t="s">
        <v>31</v>
      </c>
      <c r="D34" s="54"/>
    </row>
    <row r="35" spans="1:4" ht="17.25" x14ac:dyDescent="0.25">
      <c r="A35" s="51"/>
      <c r="B35" s="52"/>
      <c r="C35" s="53" t="s">
        <v>32</v>
      </c>
      <c r="D35" s="54"/>
    </row>
    <row r="36" spans="1:4" ht="17.25" x14ac:dyDescent="0.25">
      <c r="A36" s="51"/>
      <c r="B36" s="52"/>
      <c r="C36" s="49" t="s">
        <v>33</v>
      </c>
      <c r="D36" s="54"/>
    </row>
    <row r="37" spans="1:4" ht="17.25" x14ac:dyDescent="0.25">
      <c r="A37" s="51"/>
      <c r="B37" s="55"/>
      <c r="C37" s="53" t="s">
        <v>34</v>
      </c>
      <c r="D37" s="54"/>
    </row>
    <row r="38" spans="1:4" ht="17.25" x14ac:dyDescent="0.25">
      <c r="A38" s="51"/>
      <c r="B38" s="56"/>
      <c r="C38" s="57" t="s">
        <v>35</v>
      </c>
      <c r="D38" s="58"/>
    </row>
    <row r="39" spans="1:4" ht="17.25" x14ac:dyDescent="0.25">
      <c r="A39" s="51"/>
      <c r="B39" s="59">
        <v>32001</v>
      </c>
      <c r="C39" s="49" t="s">
        <v>19</v>
      </c>
      <c r="D39" s="60">
        <v>252558</v>
      </c>
    </row>
    <row r="40" spans="1:4" ht="34.5" x14ac:dyDescent="0.25">
      <c r="A40" s="51"/>
      <c r="B40" s="61"/>
      <c r="C40" s="53" t="s">
        <v>36</v>
      </c>
      <c r="D40" s="54"/>
    </row>
    <row r="41" spans="1:4" ht="17.25" x14ac:dyDescent="0.25">
      <c r="A41" s="51"/>
      <c r="B41" s="61"/>
      <c r="C41" s="49" t="s">
        <v>21</v>
      </c>
      <c r="D41" s="54"/>
    </row>
    <row r="42" spans="1:4" ht="34.5" x14ac:dyDescent="0.25">
      <c r="A42" s="51"/>
      <c r="B42" s="61"/>
      <c r="C42" s="53" t="s">
        <v>37</v>
      </c>
      <c r="D42" s="54"/>
    </row>
    <row r="43" spans="1:4" ht="17.25" x14ac:dyDescent="0.25">
      <c r="A43" s="51"/>
      <c r="B43" s="61"/>
      <c r="C43" s="49" t="s">
        <v>23</v>
      </c>
      <c r="D43" s="54"/>
    </row>
    <row r="44" spans="1:4" ht="51.75" x14ac:dyDescent="0.25">
      <c r="A44" s="62"/>
      <c r="B44" s="63"/>
      <c r="C44" s="53" t="s">
        <v>38</v>
      </c>
      <c r="D44" s="54"/>
    </row>
  </sheetData>
  <mergeCells count="8">
    <mergeCell ref="A18:D18"/>
    <mergeCell ref="A31:B31"/>
    <mergeCell ref="A6:D6"/>
    <mergeCell ref="G6:N6"/>
    <mergeCell ref="E7:F7"/>
    <mergeCell ref="A8:B8"/>
    <mergeCell ref="C8:C9"/>
    <mergeCell ref="D8:D9"/>
  </mergeCells>
  <pageMargins left="0" right="0" top="0" bottom="0" header="0" footer="0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="90" zoomScaleNormal="90" workbookViewId="0">
      <selection activeCell="A3" sqref="A3:H3"/>
    </sheetView>
  </sheetViews>
  <sheetFormatPr defaultColWidth="9.140625" defaultRowHeight="17.25" x14ac:dyDescent="0.25"/>
  <cols>
    <col min="1" max="1" width="6.28515625" style="66" customWidth="1"/>
    <col min="2" max="2" width="9.140625" style="66" customWidth="1"/>
    <col min="3" max="3" width="53.140625" style="64" customWidth="1"/>
    <col min="4" max="4" width="13.42578125" style="78" customWidth="1"/>
    <col min="5" max="5" width="15.42578125" style="78" customWidth="1"/>
    <col min="6" max="6" width="20.42578125" style="78" customWidth="1"/>
    <col min="7" max="7" width="16.7109375" style="78" customWidth="1"/>
    <col min="8" max="8" width="18" style="78" customWidth="1"/>
    <col min="9" max="9" width="9.5703125" style="64" customWidth="1"/>
    <col min="10" max="10" width="9.85546875" style="64" bestFit="1" customWidth="1"/>
    <col min="11" max="16384" width="9.140625" style="64"/>
  </cols>
  <sheetData>
    <row r="1" spans="1:8" ht="59.25" customHeight="1" x14ac:dyDescent="0.25">
      <c r="A1" s="302" t="s">
        <v>39</v>
      </c>
      <c r="B1" s="302"/>
      <c r="C1" s="302"/>
      <c r="D1" s="302"/>
      <c r="E1" s="302"/>
      <c r="F1" s="302"/>
      <c r="G1" s="302"/>
      <c r="H1" s="302"/>
    </row>
    <row r="2" spans="1:8" ht="26.45" customHeight="1" x14ac:dyDescent="0.25">
      <c r="A2" s="302"/>
      <c r="B2" s="302"/>
      <c r="C2" s="302"/>
      <c r="D2" s="302"/>
      <c r="E2" s="302"/>
      <c r="F2" s="302"/>
      <c r="G2" s="302"/>
      <c r="H2" s="302"/>
    </row>
    <row r="3" spans="1:8" s="66" customFormat="1" ht="42" customHeight="1" x14ac:dyDescent="0.25">
      <c r="A3" s="303" t="s">
        <v>40</v>
      </c>
      <c r="B3" s="303"/>
      <c r="C3" s="303"/>
      <c r="D3" s="303"/>
      <c r="E3" s="303"/>
      <c r="F3" s="303"/>
      <c r="G3" s="303"/>
      <c r="H3" s="303"/>
    </row>
    <row r="4" spans="1:8" s="66" customFormat="1" ht="19.5" customHeight="1" x14ac:dyDescent="0.3">
      <c r="A4" s="67"/>
      <c r="B4" s="67"/>
      <c r="C4" s="65"/>
      <c r="D4" s="68"/>
      <c r="E4" s="68"/>
      <c r="F4" s="68"/>
      <c r="G4" s="304" t="s">
        <v>41</v>
      </c>
      <c r="H4" s="304"/>
    </row>
    <row r="5" spans="1:8" s="66" customFormat="1" ht="41.25" customHeight="1" x14ac:dyDescent="0.25">
      <c r="A5" s="305" t="s">
        <v>42</v>
      </c>
      <c r="B5" s="306"/>
      <c r="C5" s="307" t="s">
        <v>43</v>
      </c>
      <c r="D5" s="309" t="s">
        <v>44</v>
      </c>
      <c r="E5" s="311" t="s">
        <v>45</v>
      </c>
      <c r="F5" s="312"/>
      <c r="G5" s="312"/>
      <c r="H5" s="313"/>
    </row>
    <row r="6" spans="1:8" s="66" customFormat="1" ht="123" customHeight="1" x14ac:dyDescent="0.25">
      <c r="A6" s="69" t="s">
        <v>7</v>
      </c>
      <c r="B6" s="69" t="s">
        <v>8</v>
      </c>
      <c r="C6" s="308"/>
      <c r="D6" s="310"/>
      <c r="E6" s="71" t="s">
        <v>46</v>
      </c>
      <c r="F6" s="71" t="s">
        <v>47</v>
      </c>
      <c r="G6" s="71" t="s">
        <v>48</v>
      </c>
      <c r="H6" s="71" t="s">
        <v>49</v>
      </c>
    </row>
    <row r="7" spans="1:8" ht="26.25" customHeight="1" x14ac:dyDescent="0.25">
      <c r="A7" s="69"/>
      <c r="B7" s="69"/>
      <c r="C7" s="72" t="s">
        <v>50</v>
      </c>
      <c r="D7" s="70">
        <f>E7+F7+G7+H7</f>
        <v>252558</v>
      </c>
      <c r="E7" s="70">
        <f>E9</f>
        <v>0</v>
      </c>
      <c r="F7" s="70">
        <f>F9</f>
        <v>0</v>
      </c>
      <c r="G7" s="70">
        <f>G9</f>
        <v>0</v>
      </c>
      <c r="H7" s="70">
        <f>H9</f>
        <v>252558</v>
      </c>
    </row>
    <row r="8" spans="1:8" s="66" customFormat="1" ht="21.75" customHeight="1" x14ac:dyDescent="0.25">
      <c r="A8" s="69"/>
      <c r="B8" s="69"/>
      <c r="C8" s="72" t="s">
        <v>51</v>
      </c>
      <c r="D8" s="70"/>
      <c r="E8" s="70"/>
      <c r="F8" s="70"/>
      <c r="G8" s="70"/>
      <c r="H8" s="70"/>
    </row>
    <row r="9" spans="1:8" s="66" customFormat="1" ht="39.75" customHeight="1" x14ac:dyDescent="0.25">
      <c r="A9" s="73"/>
      <c r="B9" s="74"/>
      <c r="C9" s="74" t="s">
        <v>52</v>
      </c>
      <c r="D9" s="71">
        <f>D10</f>
        <v>252558</v>
      </c>
      <c r="E9" s="71">
        <v>0</v>
      </c>
      <c r="F9" s="71">
        <v>0</v>
      </c>
      <c r="G9" s="71">
        <v>0</v>
      </c>
      <c r="H9" s="71">
        <f>H10</f>
        <v>252558</v>
      </c>
    </row>
    <row r="10" spans="1:8" ht="42.75" customHeight="1" x14ac:dyDescent="0.25">
      <c r="A10" s="75">
        <v>1173</v>
      </c>
      <c r="B10" s="75">
        <v>32001</v>
      </c>
      <c r="C10" s="76" t="s">
        <v>53</v>
      </c>
      <c r="D10" s="77">
        <f>SUM(E10:H10)</f>
        <v>252558</v>
      </c>
      <c r="E10" s="77"/>
      <c r="F10" s="77"/>
      <c r="G10" s="77"/>
      <c r="H10" s="77">
        <f>'N1'!D39</f>
        <v>252558</v>
      </c>
    </row>
  </sheetData>
  <mergeCells count="8">
    <mergeCell ref="A1:H1"/>
    <mergeCell ref="A2:H2"/>
    <mergeCell ref="A3:H3"/>
    <mergeCell ref="G4:H4"/>
    <mergeCell ref="A5:B5"/>
    <mergeCell ref="C5:C6"/>
    <mergeCell ref="D5:D6"/>
    <mergeCell ref="E5:H5"/>
  </mergeCells>
  <pageMargins left="0.24" right="0.2" top="0.75" bottom="0.75" header="0.21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3"/>
  <sheetViews>
    <sheetView topLeftCell="A22" zoomScale="82" zoomScaleNormal="82" zoomScaleSheetLayoutView="95" workbookViewId="0">
      <selection activeCell="I39" sqref="I39"/>
    </sheetView>
  </sheetViews>
  <sheetFormatPr defaultColWidth="9.140625" defaultRowHeight="16.5" x14ac:dyDescent="0.3"/>
  <cols>
    <col min="1" max="1" width="5.7109375" style="1" customWidth="1"/>
    <col min="2" max="2" width="6" style="1" customWidth="1"/>
    <col min="3" max="3" width="6.7109375" style="1" customWidth="1"/>
    <col min="4" max="4" width="24" style="1" customWidth="1"/>
    <col min="5" max="5" width="20.28515625" style="1" customWidth="1"/>
    <col min="6" max="6" width="51.85546875" style="2" customWidth="1"/>
    <col min="7" max="7" width="28.28515625" style="44" customWidth="1"/>
    <col min="8" max="8" width="19.7109375" style="4" customWidth="1"/>
    <col min="9" max="9" width="18.28515625" style="4" customWidth="1"/>
    <col min="10" max="10" width="19.5703125" style="4" customWidth="1"/>
    <col min="11" max="11" width="14.140625" style="4" customWidth="1"/>
    <col min="12" max="12" width="17.42578125" style="4" customWidth="1"/>
    <col min="13" max="13" width="21.5703125" style="4" customWidth="1"/>
    <col min="14" max="14" width="16" style="4" customWidth="1"/>
    <col min="15" max="15" width="20.7109375" style="4" customWidth="1"/>
    <col min="16" max="16384" width="9.140625" style="4"/>
  </cols>
  <sheetData>
    <row r="2" spans="1:17" ht="21" customHeight="1" x14ac:dyDescent="0.3">
      <c r="G2" s="3" t="s">
        <v>82</v>
      </c>
      <c r="I2" s="5"/>
    </row>
    <row r="3" spans="1:17" ht="14.25" customHeight="1" x14ac:dyDescent="0.3">
      <c r="G3" s="6" t="s">
        <v>1</v>
      </c>
      <c r="I3" s="5"/>
    </row>
    <row r="4" spans="1:17" ht="13.5" customHeight="1" x14ac:dyDescent="0.3">
      <c r="G4" s="7" t="s">
        <v>2</v>
      </c>
      <c r="I4" s="5"/>
    </row>
    <row r="5" spans="1:17" ht="21" customHeight="1" x14ac:dyDescent="0.3">
      <c r="G5" s="8"/>
      <c r="I5" s="5"/>
    </row>
    <row r="6" spans="1:17" ht="64.5" customHeight="1" x14ac:dyDescent="0.25">
      <c r="A6" s="320" t="s">
        <v>54</v>
      </c>
      <c r="B6" s="320"/>
      <c r="C6" s="320"/>
      <c r="D6" s="320"/>
      <c r="E6" s="320"/>
      <c r="F6" s="320"/>
      <c r="G6" s="320"/>
      <c r="H6" s="9"/>
      <c r="I6" s="9"/>
      <c r="J6" s="294"/>
      <c r="K6" s="294"/>
      <c r="L6" s="294"/>
      <c r="M6" s="294"/>
      <c r="N6" s="294"/>
      <c r="O6" s="294"/>
      <c r="P6" s="294"/>
      <c r="Q6" s="294"/>
    </row>
    <row r="7" spans="1:17" ht="21.75" customHeight="1" thickBot="1" x14ac:dyDescent="0.35">
      <c r="B7" s="2"/>
      <c r="C7" s="10"/>
      <c r="D7" s="10"/>
      <c r="E7" s="10"/>
      <c r="F7" s="10"/>
      <c r="G7" s="11" t="s">
        <v>3</v>
      </c>
      <c r="H7" s="295"/>
      <c r="I7" s="295"/>
    </row>
    <row r="8" spans="1:17" ht="54" customHeight="1" x14ac:dyDescent="0.25">
      <c r="A8" s="321" t="s">
        <v>55</v>
      </c>
      <c r="B8" s="322"/>
      <c r="C8" s="322"/>
      <c r="D8" s="322" t="s">
        <v>4</v>
      </c>
      <c r="E8" s="322"/>
      <c r="F8" s="325" t="s">
        <v>56</v>
      </c>
      <c r="G8" s="323" t="s">
        <v>6</v>
      </c>
    </row>
    <row r="9" spans="1:17" ht="65.25" customHeight="1" x14ac:dyDescent="0.25">
      <c r="A9" s="331" t="s">
        <v>57</v>
      </c>
      <c r="B9" s="329" t="s">
        <v>58</v>
      </c>
      <c r="C9" s="329" t="s">
        <v>59</v>
      </c>
      <c r="D9" s="328" t="s">
        <v>7</v>
      </c>
      <c r="E9" s="328" t="s">
        <v>8</v>
      </c>
      <c r="F9" s="326"/>
      <c r="G9" s="324"/>
    </row>
    <row r="10" spans="1:17" ht="35.25" customHeight="1" x14ac:dyDescent="0.25">
      <c r="A10" s="332"/>
      <c r="B10" s="330"/>
      <c r="C10" s="330"/>
      <c r="D10" s="327"/>
      <c r="E10" s="327"/>
      <c r="F10" s="327"/>
      <c r="G10" s="257" t="s">
        <v>146</v>
      </c>
    </row>
    <row r="11" spans="1:17" ht="17.25" customHeight="1" x14ac:dyDescent="0.25">
      <c r="A11" s="277"/>
      <c r="B11" s="278"/>
      <c r="C11" s="278"/>
      <c r="D11" s="279"/>
      <c r="E11" s="279"/>
      <c r="F11" s="282" t="s">
        <v>173</v>
      </c>
      <c r="G11" s="281">
        <f>G15+G42+G53</f>
        <v>0</v>
      </c>
    </row>
    <row r="12" spans="1:17" ht="20.25" customHeight="1" x14ac:dyDescent="0.25">
      <c r="A12" s="277"/>
      <c r="B12" s="278"/>
      <c r="C12" s="278"/>
      <c r="D12" s="279"/>
      <c r="E12" s="279"/>
      <c r="F12" s="286" t="s">
        <v>51</v>
      </c>
      <c r="G12" s="281"/>
    </row>
    <row r="13" spans="1:17" ht="27.75" customHeight="1" thickBot="1" x14ac:dyDescent="0.3">
      <c r="A13" s="277"/>
      <c r="B13" s="278"/>
      <c r="C13" s="278"/>
      <c r="D13" s="279"/>
      <c r="E13" s="279"/>
      <c r="F13" s="123" t="s">
        <v>175</v>
      </c>
      <c r="G13" s="280">
        <v>252558</v>
      </c>
    </row>
    <row r="14" spans="1:17" ht="28.9" customHeight="1" thickBot="1" x14ac:dyDescent="0.3">
      <c r="A14" s="86"/>
      <c r="B14" s="87"/>
      <c r="C14" s="88"/>
      <c r="D14" s="88"/>
      <c r="E14" s="88"/>
      <c r="F14" s="89" t="s">
        <v>51</v>
      </c>
      <c r="G14" s="90"/>
      <c r="J14" s="29"/>
      <c r="K14" s="29"/>
      <c r="L14" s="29"/>
      <c r="M14" s="29"/>
    </row>
    <row r="15" spans="1:17" ht="34.5" x14ac:dyDescent="0.25">
      <c r="A15" s="314" t="s">
        <v>61</v>
      </c>
      <c r="B15" s="119"/>
      <c r="C15" s="119"/>
      <c r="D15" s="119"/>
      <c r="E15" s="119"/>
      <c r="F15" s="120" t="s">
        <v>174</v>
      </c>
      <c r="G15" s="280">
        <v>252558</v>
      </c>
    </row>
    <row r="16" spans="1:17" ht="18" thickBot="1" x14ac:dyDescent="0.3">
      <c r="A16" s="315"/>
      <c r="B16" s="284"/>
      <c r="C16" s="284"/>
      <c r="D16" s="284"/>
      <c r="E16" s="284"/>
      <c r="F16" s="285" t="s">
        <v>51</v>
      </c>
      <c r="G16" s="280"/>
    </row>
    <row r="17" spans="1:7" ht="71.25" customHeight="1" thickBot="1" x14ac:dyDescent="0.3">
      <c r="A17" s="316"/>
      <c r="B17" s="317" t="s">
        <v>79</v>
      </c>
      <c r="C17" s="122"/>
      <c r="D17" s="122"/>
      <c r="E17" s="122"/>
      <c r="F17" s="123" t="s">
        <v>164</v>
      </c>
      <c r="G17" s="121">
        <v>252558</v>
      </c>
    </row>
    <row r="18" spans="1:7" ht="30" customHeight="1" thickBot="1" x14ac:dyDescent="0.3">
      <c r="A18" s="316"/>
      <c r="B18" s="317"/>
      <c r="C18" s="122"/>
      <c r="D18" s="122"/>
      <c r="E18" s="122"/>
      <c r="F18" s="283" t="s">
        <v>51</v>
      </c>
      <c r="G18" s="121"/>
    </row>
    <row r="19" spans="1:7" ht="33" customHeight="1" thickBot="1" x14ac:dyDescent="0.3">
      <c r="A19" s="316"/>
      <c r="B19" s="317"/>
      <c r="C19" s="317" t="s">
        <v>79</v>
      </c>
      <c r="D19" s="124"/>
      <c r="E19" s="124"/>
      <c r="F19" s="123" t="s">
        <v>165</v>
      </c>
      <c r="G19" s="121">
        <v>252558</v>
      </c>
    </row>
    <row r="20" spans="1:7" ht="25.5" customHeight="1" thickBot="1" x14ac:dyDescent="0.3">
      <c r="A20" s="316"/>
      <c r="B20" s="317"/>
      <c r="C20" s="317"/>
      <c r="D20" s="124"/>
      <c r="E20" s="124"/>
      <c r="F20" s="123" t="s">
        <v>172</v>
      </c>
      <c r="G20" s="121"/>
    </row>
    <row r="21" spans="1:7" ht="33.75" customHeight="1" thickBot="1" x14ac:dyDescent="0.3">
      <c r="A21" s="316"/>
      <c r="B21" s="317"/>
      <c r="C21" s="317"/>
      <c r="D21" s="73"/>
      <c r="E21" s="73"/>
      <c r="F21" s="123" t="s">
        <v>166</v>
      </c>
      <c r="G21" s="121">
        <v>252558</v>
      </c>
    </row>
    <row r="22" spans="1:7" ht="18" thickBot="1" x14ac:dyDescent="0.3">
      <c r="A22" s="316"/>
      <c r="B22" s="317"/>
      <c r="C22" s="317"/>
      <c r="D22" s="73"/>
      <c r="E22" s="73"/>
      <c r="F22" s="283" t="s">
        <v>51</v>
      </c>
      <c r="G22" s="121"/>
    </row>
    <row r="23" spans="1:7" ht="35.25" thickBot="1" x14ac:dyDescent="0.3">
      <c r="A23" s="316"/>
      <c r="B23" s="317"/>
      <c r="C23" s="317"/>
      <c r="D23" s="125">
        <v>1173</v>
      </c>
      <c r="E23" s="56"/>
      <c r="F23" s="126" t="s">
        <v>167</v>
      </c>
      <c r="G23" s="121">
        <v>252558</v>
      </c>
    </row>
    <row r="24" spans="1:7" ht="35.25" thickBot="1" x14ac:dyDescent="0.3">
      <c r="A24" s="316"/>
      <c r="B24" s="317"/>
      <c r="C24" s="317"/>
      <c r="D24" s="318"/>
      <c r="E24" s="319">
        <v>32001</v>
      </c>
      <c r="F24" s="53" t="s">
        <v>36</v>
      </c>
      <c r="G24" s="121">
        <v>252558</v>
      </c>
    </row>
    <row r="25" spans="1:7" ht="18" thickBot="1" x14ac:dyDescent="0.3">
      <c r="A25" s="316"/>
      <c r="B25" s="317"/>
      <c r="C25" s="317"/>
      <c r="D25" s="318"/>
      <c r="E25" s="319"/>
      <c r="F25" s="53" t="s">
        <v>69</v>
      </c>
      <c r="G25" s="121"/>
    </row>
    <row r="26" spans="1:7" ht="35.25" thickBot="1" x14ac:dyDescent="0.3">
      <c r="A26" s="316"/>
      <c r="B26" s="317"/>
      <c r="C26" s="317"/>
      <c r="D26" s="318"/>
      <c r="E26" s="319"/>
      <c r="F26" s="49" t="s">
        <v>81</v>
      </c>
      <c r="G26" s="121">
        <v>252558</v>
      </c>
    </row>
    <row r="27" spans="1:7" ht="52.5" thickBot="1" x14ac:dyDescent="0.3">
      <c r="A27" s="316"/>
      <c r="B27" s="317"/>
      <c r="C27" s="317"/>
      <c r="D27" s="318"/>
      <c r="E27" s="319"/>
      <c r="F27" s="53" t="s">
        <v>71</v>
      </c>
      <c r="G27" s="121"/>
    </row>
    <row r="28" spans="1:7" ht="18" thickBot="1" x14ac:dyDescent="0.3">
      <c r="A28" s="316"/>
      <c r="B28" s="317"/>
      <c r="C28" s="317"/>
      <c r="D28" s="318"/>
      <c r="E28" s="319"/>
      <c r="F28" s="258" t="s">
        <v>72</v>
      </c>
      <c r="G28" s="121">
        <v>252558</v>
      </c>
    </row>
    <row r="29" spans="1:7" ht="33.75" thickBot="1" x14ac:dyDescent="0.3">
      <c r="A29" s="316"/>
      <c r="B29" s="317"/>
      <c r="C29" s="317"/>
      <c r="D29" s="318"/>
      <c r="E29" s="319"/>
      <c r="F29" s="258" t="s">
        <v>73</v>
      </c>
      <c r="G29" s="121">
        <v>252558</v>
      </c>
    </row>
    <row r="30" spans="1:7" ht="18" thickBot="1" x14ac:dyDescent="0.3">
      <c r="A30" s="316"/>
      <c r="B30" s="317"/>
      <c r="C30" s="317"/>
      <c r="D30" s="318"/>
      <c r="E30" s="319"/>
      <c r="F30" s="258" t="s">
        <v>74</v>
      </c>
      <c r="G30" s="121">
        <v>252558</v>
      </c>
    </row>
    <row r="31" spans="1:7" ht="18" thickBot="1" x14ac:dyDescent="0.3">
      <c r="A31" s="316"/>
      <c r="B31" s="317"/>
      <c r="C31" s="317"/>
      <c r="D31" s="318"/>
      <c r="E31" s="319"/>
      <c r="F31" s="258" t="s">
        <v>77</v>
      </c>
      <c r="G31" s="121">
        <v>252558</v>
      </c>
    </row>
    <row r="32" spans="1:7" ht="17.25" x14ac:dyDescent="0.25">
      <c r="A32" s="316"/>
      <c r="B32" s="317"/>
      <c r="C32" s="317"/>
      <c r="D32" s="318"/>
      <c r="E32" s="319"/>
      <c r="F32" s="258" t="s">
        <v>147</v>
      </c>
      <c r="G32" s="121">
        <v>252558</v>
      </c>
    </row>
    <row r="33" spans="1:13" s="24" customFormat="1" ht="29.25" customHeight="1" thickBot="1" x14ac:dyDescent="0.3">
      <c r="A33" s="79" t="s">
        <v>61</v>
      </c>
      <c r="B33" s="80"/>
      <c r="C33" s="81"/>
      <c r="D33" s="81"/>
      <c r="E33" s="81"/>
      <c r="F33" s="82" t="s">
        <v>62</v>
      </c>
      <c r="G33" s="83">
        <f>+G35</f>
        <v>-252558</v>
      </c>
      <c r="I33" s="84"/>
      <c r="J33" s="85"/>
      <c r="K33" s="85"/>
      <c r="L33" s="23"/>
      <c r="M33" s="23"/>
    </row>
    <row r="34" spans="1:13" ht="19.5" customHeight="1" x14ac:dyDescent="0.25">
      <c r="A34" s="86"/>
      <c r="B34" s="87"/>
      <c r="C34" s="88"/>
      <c r="D34" s="88"/>
      <c r="E34" s="88"/>
      <c r="F34" s="89" t="s">
        <v>51</v>
      </c>
      <c r="G34" s="90"/>
      <c r="J34" s="29"/>
      <c r="K34" s="29"/>
      <c r="L34" s="29"/>
      <c r="M34" s="29"/>
    </row>
    <row r="35" spans="1:13" ht="22.5" customHeight="1" x14ac:dyDescent="0.25">
      <c r="A35" s="91"/>
      <c r="B35" s="92" t="s">
        <v>63</v>
      </c>
      <c r="C35" s="93"/>
      <c r="D35" s="93"/>
      <c r="E35" s="93"/>
      <c r="F35" s="287" t="s">
        <v>64</v>
      </c>
      <c r="G35" s="95">
        <v>-252558</v>
      </c>
      <c r="J35" s="29"/>
      <c r="K35" s="29"/>
      <c r="L35" s="29"/>
      <c r="M35" s="29"/>
    </row>
    <row r="36" spans="1:13" ht="25.5" customHeight="1" x14ac:dyDescent="0.25">
      <c r="A36" s="91"/>
      <c r="B36" s="96"/>
      <c r="C36" s="4"/>
      <c r="D36" s="93"/>
      <c r="E36" s="93"/>
      <c r="F36" s="94" t="s">
        <v>60</v>
      </c>
      <c r="G36" s="97"/>
      <c r="H36" s="98"/>
    </row>
    <row r="37" spans="1:13" ht="24.75" customHeight="1" x14ac:dyDescent="0.25">
      <c r="A37" s="91"/>
      <c r="B37" s="96"/>
      <c r="C37" s="92" t="s">
        <v>65</v>
      </c>
      <c r="D37" s="93"/>
      <c r="E37" s="93"/>
      <c r="F37" s="287" t="s">
        <v>66</v>
      </c>
      <c r="G37" s="99">
        <v>-252558</v>
      </c>
      <c r="J37" s="29"/>
      <c r="K37" s="29"/>
      <c r="L37" s="29"/>
      <c r="M37" s="29"/>
    </row>
    <row r="38" spans="1:13" ht="14.25" customHeight="1" x14ac:dyDescent="0.25">
      <c r="A38" s="91"/>
      <c r="B38" s="96"/>
      <c r="C38" s="92"/>
      <c r="D38" s="93"/>
      <c r="E38" s="93"/>
      <c r="F38" s="94" t="s">
        <v>51</v>
      </c>
      <c r="G38" s="99"/>
      <c r="J38" s="29"/>
      <c r="K38" s="29"/>
      <c r="L38" s="29"/>
      <c r="M38" s="29"/>
    </row>
    <row r="39" spans="1:13" ht="42.75" customHeight="1" x14ac:dyDescent="0.25">
      <c r="A39" s="91"/>
      <c r="B39" s="96"/>
      <c r="C39" s="93"/>
      <c r="D39" s="93"/>
      <c r="E39" s="93"/>
      <c r="F39" s="94" t="s">
        <v>67</v>
      </c>
      <c r="G39" s="100">
        <v>-252558</v>
      </c>
      <c r="J39" s="29"/>
      <c r="K39" s="29"/>
      <c r="L39" s="29"/>
      <c r="M39" s="29"/>
    </row>
    <row r="40" spans="1:13" ht="15" customHeight="1" x14ac:dyDescent="0.25">
      <c r="A40" s="91"/>
      <c r="B40" s="96"/>
      <c r="C40" s="93"/>
      <c r="D40" s="93"/>
      <c r="E40" s="93"/>
      <c r="F40" s="94" t="s">
        <v>51</v>
      </c>
      <c r="G40" s="288"/>
      <c r="J40" s="29"/>
      <c r="K40" s="29"/>
      <c r="L40" s="29"/>
      <c r="M40" s="29"/>
    </row>
    <row r="41" spans="1:13" ht="36.75" customHeight="1" x14ac:dyDescent="0.25">
      <c r="A41" s="91"/>
      <c r="B41" s="96"/>
      <c r="C41" s="93"/>
      <c r="D41" s="92">
        <v>1049</v>
      </c>
      <c r="E41" s="93"/>
      <c r="F41" s="101" t="s">
        <v>68</v>
      </c>
      <c r="G41" s="102">
        <f>+G42+G53</f>
        <v>-252558</v>
      </c>
      <c r="J41" s="29"/>
      <c r="K41" s="29"/>
      <c r="L41" s="29"/>
      <c r="M41" s="29"/>
    </row>
    <row r="42" spans="1:13" ht="69.599999999999994" customHeight="1" x14ac:dyDescent="0.25">
      <c r="A42" s="103"/>
      <c r="B42" s="104"/>
      <c r="C42" s="104"/>
      <c r="D42" s="105"/>
      <c r="E42" s="92">
        <v>21009</v>
      </c>
      <c r="F42" s="106" t="str">
        <f>+'[4]Հավելված 3'!C19</f>
        <v xml:space="preserve"> Եվրոպական ներդրումային բանկի աջակցությամբ իրականացվող Հյուսիս-հարավ միջանցքի զարգացման վարկային ծրագիր, Տրանշ 3</v>
      </c>
      <c r="G42" s="107">
        <f>+G44</f>
        <v>-230000</v>
      </c>
    </row>
    <row r="43" spans="1:13" ht="17.25" x14ac:dyDescent="0.25">
      <c r="A43" s="103"/>
      <c r="B43" s="104"/>
      <c r="C43" s="104"/>
      <c r="D43" s="105"/>
      <c r="E43" s="108"/>
      <c r="F43" s="109" t="s">
        <v>69</v>
      </c>
      <c r="G43" s="107"/>
    </row>
    <row r="44" spans="1:13" ht="34.5" x14ac:dyDescent="0.25">
      <c r="A44" s="110"/>
      <c r="B44" s="101"/>
      <c r="C44" s="101"/>
      <c r="D44" s="111"/>
      <c r="E44" s="108"/>
      <c r="F44" s="112" t="s">
        <v>70</v>
      </c>
      <c r="G44" s="113">
        <f t="shared" ref="G44" si="0">G46</f>
        <v>-230000</v>
      </c>
    </row>
    <row r="45" spans="1:13" ht="39.75" customHeight="1" x14ac:dyDescent="0.25">
      <c r="A45" s="110"/>
      <c r="B45" s="101"/>
      <c r="C45" s="101"/>
      <c r="D45" s="111"/>
      <c r="E45" s="108"/>
      <c r="F45" s="109" t="s">
        <v>71</v>
      </c>
      <c r="G45" s="113"/>
    </row>
    <row r="46" spans="1:13" ht="17.25" x14ac:dyDescent="0.25">
      <c r="A46" s="114"/>
      <c r="B46" s="115"/>
      <c r="C46" s="115"/>
      <c r="D46" s="116"/>
      <c r="E46" s="108"/>
      <c r="F46" s="112" t="s">
        <v>72</v>
      </c>
      <c r="G46" s="113">
        <f t="shared" ref="G46:G47" si="1">+G47</f>
        <v>-230000</v>
      </c>
    </row>
    <row r="47" spans="1:13" ht="34.5" x14ac:dyDescent="0.25">
      <c r="A47" s="114"/>
      <c r="B47" s="115"/>
      <c r="C47" s="115"/>
      <c r="D47" s="116"/>
      <c r="E47" s="108"/>
      <c r="F47" s="109" t="s">
        <v>73</v>
      </c>
      <c r="G47" s="113">
        <f t="shared" si="1"/>
        <v>-230000</v>
      </c>
    </row>
    <row r="48" spans="1:13" ht="17.25" x14ac:dyDescent="0.25">
      <c r="A48" s="114"/>
      <c r="B48" s="115"/>
      <c r="C48" s="115"/>
      <c r="D48" s="116"/>
      <c r="E48" s="108"/>
      <c r="F48" s="112" t="s">
        <v>74</v>
      </c>
      <c r="G48" s="113">
        <f t="shared" ref="G48" si="2">G51+G49</f>
        <v>-230000</v>
      </c>
    </row>
    <row r="49" spans="1:7" ht="17.25" x14ac:dyDescent="0.25">
      <c r="A49" s="114"/>
      <c r="B49" s="115"/>
      <c r="C49" s="115"/>
      <c r="D49" s="116"/>
      <c r="E49" s="108"/>
      <c r="F49" s="117" t="s">
        <v>75</v>
      </c>
      <c r="G49" s="113">
        <f t="shared" ref="G49" si="3">+G50</f>
        <v>-50000</v>
      </c>
    </row>
    <row r="50" spans="1:7" ht="17.25" x14ac:dyDescent="0.3">
      <c r="A50" s="114"/>
      <c r="B50" s="115"/>
      <c r="C50" s="115"/>
      <c r="D50" s="116"/>
      <c r="E50" s="108"/>
      <c r="F50" s="112" t="s">
        <v>76</v>
      </c>
      <c r="G50" s="118">
        <f>+'[4]Հավելված 3'!D27</f>
        <v>-50000</v>
      </c>
    </row>
    <row r="51" spans="1:7" ht="17.25" x14ac:dyDescent="0.25">
      <c r="A51" s="114"/>
      <c r="B51" s="115"/>
      <c r="C51" s="115"/>
      <c r="D51" s="116"/>
      <c r="E51" s="108"/>
      <c r="F51" s="109" t="s">
        <v>77</v>
      </c>
      <c r="G51" s="113">
        <f t="shared" ref="G51" si="4">G52</f>
        <v>-180000</v>
      </c>
    </row>
    <row r="52" spans="1:7" ht="17.25" x14ac:dyDescent="0.3">
      <c r="A52" s="114"/>
      <c r="B52" s="115"/>
      <c r="C52" s="115"/>
      <c r="D52" s="116"/>
      <c r="E52" s="108"/>
      <c r="F52" s="112" t="s">
        <v>78</v>
      </c>
      <c r="G52" s="118">
        <f>+'[4]Հավելված 3'!D29</f>
        <v>-180000</v>
      </c>
    </row>
    <row r="53" spans="1:7" ht="51.75" x14ac:dyDescent="0.25">
      <c r="A53" s="103"/>
      <c r="B53" s="104"/>
      <c r="C53" s="104"/>
      <c r="D53" s="105"/>
      <c r="E53" s="92">
        <v>21012</v>
      </c>
      <c r="F53" s="106" t="str">
        <f>+'[4]Հավելված 3'!C30</f>
        <v xml:space="preserve"> Եվրասիական զարգացման բանկի աջակցությամբ իրականացվող Հյուսիս-հարավ միջանցքի զարգացման ծրագիր</v>
      </c>
      <c r="G53" s="107">
        <f>+G55</f>
        <v>-22558</v>
      </c>
    </row>
    <row r="54" spans="1:7" ht="17.25" x14ac:dyDescent="0.25">
      <c r="A54" s="103"/>
      <c r="B54" s="104"/>
      <c r="C54" s="104"/>
      <c r="D54" s="105"/>
      <c r="E54" s="108"/>
      <c r="F54" s="109" t="s">
        <v>69</v>
      </c>
      <c r="G54" s="107"/>
    </row>
    <row r="55" spans="1:7" ht="34.5" x14ac:dyDescent="0.25">
      <c r="A55" s="110"/>
      <c r="B55" s="101"/>
      <c r="C55" s="101"/>
      <c r="D55" s="111"/>
      <c r="E55" s="108"/>
      <c r="F55" s="112" t="s">
        <v>70</v>
      </c>
      <c r="G55" s="113">
        <f t="shared" ref="G55" si="5">G57</f>
        <v>-22558</v>
      </c>
    </row>
    <row r="56" spans="1:7" ht="51.75" x14ac:dyDescent="0.25">
      <c r="A56" s="110"/>
      <c r="B56" s="101"/>
      <c r="C56" s="101"/>
      <c r="D56" s="111"/>
      <c r="E56" s="108"/>
      <c r="F56" s="109" t="s">
        <v>71</v>
      </c>
      <c r="G56" s="113"/>
    </row>
    <row r="57" spans="1:7" ht="17.25" x14ac:dyDescent="0.25">
      <c r="A57" s="114"/>
      <c r="B57" s="115"/>
      <c r="C57" s="115"/>
      <c r="D57" s="116"/>
      <c r="E57" s="108"/>
      <c r="F57" s="112" t="s">
        <v>72</v>
      </c>
      <c r="G57" s="113">
        <f t="shared" ref="G57:G58" si="6">+G58</f>
        <v>-22558</v>
      </c>
    </row>
    <row r="58" spans="1:7" ht="34.5" x14ac:dyDescent="0.25">
      <c r="A58" s="114"/>
      <c r="B58" s="115"/>
      <c r="C58" s="115"/>
      <c r="D58" s="116"/>
      <c r="E58" s="108"/>
      <c r="F58" s="109" t="s">
        <v>73</v>
      </c>
      <c r="G58" s="113">
        <f t="shared" si="6"/>
        <v>-22558</v>
      </c>
    </row>
    <row r="59" spans="1:7" ht="17.25" x14ac:dyDescent="0.25">
      <c r="A59" s="114"/>
      <c r="B59" s="115"/>
      <c r="C59" s="115"/>
      <c r="D59" s="116"/>
      <c r="E59" s="108"/>
      <c r="F59" s="112" t="s">
        <v>74</v>
      </c>
      <c r="G59" s="113">
        <f t="shared" ref="G59" si="7">G62+G60</f>
        <v>-22558</v>
      </c>
    </row>
    <row r="60" spans="1:7" ht="17.25" x14ac:dyDescent="0.25">
      <c r="A60" s="114"/>
      <c r="B60" s="115"/>
      <c r="C60" s="115"/>
      <c r="D60" s="116"/>
      <c r="E60" s="108"/>
      <c r="F60" s="117" t="s">
        <v>75</v>
      </c>
      <c r="G60" s="113">
        <f t="shared" ref="G60" si="8">+G61</f>
        <v>0</v>
      </c>
    </row>
    <row r="61" spans="1:7" ht="17.25" x14ac:dyDescent="0.3">
      <c r="A61" s="114"/>
      <c r="B61" s="115"/>
      <c r="C61" s="115"/>
      <c r="D61" s="116"/>
      <c r="E61" s="108"/>
      <c r="F61" s="112" t="s">
        <v>76</v>
      </c>
      <c r="G61" s="118">
        <f>+'[4]Հավելված 3'!D38</f>
        <v>0</v>
      </c>
    </row>
    <row r="62" spans="1:7" ht="17.25" x14ac:dyDescent="0.25">
      <c r="A62" s="114"/>
      <c r="B62" s="115"/>
      <c r="C62" s="115"/>
      <c r="D62" s="116"/>
      <c r="E62" s="108"/>
      <c r="F62" s="109" t="s">
        <v>77</v>
      </c>
      <c r="G62" s="113">
        <f t="shared" ref="G62" si="9">G63</f>
        <v>-22558</v>
      </c>
    </row>
    <row r="63" spans="1:7" ht="17.25" x14ac:dyDescent="0.3">
      <c r="A63" s="114"/>
      <c r="B63" s="115"/>
      <c r="C63" s="115"/>
      <c r="D63" s="116"/>
      <c r="E63" s="108"/>
      <c r="F63" s="112" t="s">
        <v>78</v>
      </c>
      <c r="G63" s="118">
        <f>+'[4]Հավելված 3'!D40</f>
        <v>-22558</v>
      </c>
    </row>
  </sheetData>
  <mergeCells count="17">
    <mergeCell ref="A6:G6"/>
    <mergeCell ref="J6:Q6"/>
    <mergeCell ref="H7:I7"/>
    <mergeCell ref="A8:C8"/>
    <mergeCell ref="D8:E8"/>
    <mergeCell ref="G8:G9"/>
    <mergeCell ref="F8:F10"/>
    <mergeCell ref="E9:E10"/>
    <mergeCell ref="D9:D10"/>
    <mergeCell ref="C9:C10"/>
    <mergeCell ref="B9:B10"/>
    <mergeCell ref="A9:A10"/>
    <mergeCell ref="A15:A32"/>
    <mergeCell ref="B17:B32"/>
    <mergeCell ref="C19:C32"/>
    <mergeCell ref="D24:D32"/>
    <mergeCell ref="E24:E32"/>
  </mergeCells>
  <pageMargins left="0" right="0" top="0" bottom="0" header="0" footer="0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9" zoomScale="82" zoomScaleNormal="82" zoomScaleSheetLayoutView="82" workbookViewId="0">
      <selection activeCell="D8" sqref="D8:F9"/>
    </sheetView>
  </sheetViews>
  <sheetFormatPr defaultColWidth="9.42578125" defaultRowHeight="13.5" x14ac:dyDescent="0.25"/>
  <cols>
    <col min="1" max="1" width="7.85546875" style="128" customWidth="1"/>
    <col min="2" max="2" width="7" style="128" customWidth="1"/>
    <col min="3" max="3" width="54" style="128" customWidth="1"/>
    <col min="4" max="4" width="13.42578125" style="128" bestFit="1" customWidth="1"/>
    <col min="5" max="5" width="11" style="128" bestFit="1" customWidth="1"/>
    <col min="6" max="6" width="17.28515625" style="128" customWidth="1"/>
    <col min="7" max="7" width="9.42578125" style="128"/>
    <col min="8" max="8" width="13.85546875" style="128" customWidth="1"/>
    <col min="9" max="9" width="11.42578125" style="128" bestFit="1" customWidth="1"/>
    <col min="10" max="10" width="12.28515625" style="128" bestFit="1" customWidth="1"/>
    <col min="11" max="16384" width="9.42578125" style="128"/>
  </cols>
  <sheetData>
    <row r="1" spans="1:6" s="4" customFormat="1" ht="21" customHeight="1" x14ac:dyDescent="0.25">
      <c r="D1" s="128"/>
      <c r="F1" s="3" t="s">
        <v>144</v>
      </c>
    </row>
    <row r="2" spans="1:6" s="4" customFormat="1" ht="18" customHeight="1" x14ac:dyDescent="0.25">
      <c r="C2" s="129"/>
      <c r="D2" s="129"/>
      <c r="F2" s="6" t="s">
        <v>1</v>
      </c>
    </row>
    <row r="3" spans="1:6" s="4" customFormat="1" ht="18" customHeight="1" x14ac:dyDescent="0.25">
      <c r="C3" s="129"/>
      <c r="D3" s="129"/>
      <c r="F3" s="7" t="s">
        <v>83</v>
      </c>
    </row>
    <row r="4" spans="1:6" s="4" customFormat="1" ht="18" customHeight="1" x14ac:dyDescent="0.25">
      <c r="C4" s="129"/>
      <c r="D4" s="129"/>
      <c r="E4" s="130"/>
      <c r="F4" s="130"/>
    </row>
    <row r="5" spans="1:6" s="4" customFormat="1" ht="98.45" customHeight="1" x14ac:dyDescent="0.25">
      <c r="A5" s="344" t="s">
        <v>168</v>
      </c>
      <c r="B5" s="344"/>
      <c r="C5" s="344"/>
      <c r="D5" s="344"/>
      <c r="E5" s="344"/>
      <c r="F5" s="344"/>
    </row>
    <row r="6" spans="1:6" s="4" customFormat="1" ht="6.75" customHeight="1" x14ac:dyDescent="0.25">
      <c r="A6" s="131"/>
      <c r="B6" s="131"/>
      <c r="C6" s="131"/>
      <c r="D6" s="131"/>
      <c r="E6" s="131"/>
      <c r="F6" s="131"/>
    </row>
    <row r="7" spans="1:6" ht="13.5" customHeight="1" thickBot="1" x14ac:dyDescent="0.35">
      <c r="A7" s="132"/>
      <c r="B7" s="132"/>
      <c r="C7" s="133"/>
      <c r="D7" s="134"/>
      <c r="E7" s="134"/>
      <c r="F7" s="135" t="s">
        <v>3</v>
      </c>
    </row>
    <row r="8" spans="1:6" ht="9.75" customHeight="1" x14ac:dyDescent="0.25">
      <c r="A8" s="345" t="s">
        <v>4</v>
      </c>
      <c r="B8" s="346"/>
      <c r="C8" s="351" t="s">
        <v>84</v>
      </c>
      <c r="D8" s="355" t="s">
        <v>170</v>
      </c>
      <c r="E8" s="356"/>
      <c r="F8" s="357"/>
    </row>
    <row r="9" spans="1:6" ht="45" customHeight="1" thickBot="1" x14ac:dyDescent="0.3">
      <c r="A9" s="347"/>
      <c r="B9" s="348"/>
      <c r="C9" s="352"/>
      <c r="D9" s="358"/>
      <c r="E9" s="358"/>
      <c r="F9" s="359"/>
    </row>
    <row r="10" spans="1:6" ht="22.5" customHeight="1" x14ac:dyDescent="0.25">
      <c r="A10" s="349"/>
      <c r="B10" s="350"/>
      <c r="C10" s="352"/>
      <c r="D10" s="360" t="s">
        <v>9</v>
      </c>
      <c r="E10" s="361"/>
      <c r="F10" s="362"/>
    </row>
    <row r="11" spans="1:6" s="138" customFormat="1" ht="17.25" customHeight="1" x14ac:dyDescent="0.25">
      <c r="A11" s="363" t="s">
        <v>85</v>
      </c>
      <c r="B11" s="365" t="s">
        <v>86</v>
      </c>
      <c r="C11" s="353"/>
      <c r="D11" s="367" t="s">
        <v>87</v>
      </c>
      <c r="E11" s="368" t="s">
        <v>88</v>
      </c>
      <c r="F11" s="369"/>
    </row>
    <row r="12" spans="1:6" s="138" customFormat="1" ht="39" customHeight="1" thickBot="1" x14ac:dyDescent="0.3">
      <c r="A12" s="364"/>
      <c r="B12" s="366"/>
      <c r="C12" s="354"/>
      <c r="D12" s="367"/>
      <c r="E12" s="136" t="s">
        <v>89</v>
      </c>
      <c r="F12" s="137" t="s">
        <v>90</v>
      </c>
    </row>
    <row r="13" spans="1:6" ht="36" customHeight="1" x14ac:dyDescent="0.25">
      <c r="A13" s="139"/>
      <c r="B13" s="140"/>
      <c r="C13" s="141" t="s">
        <v>91</v>
      </c>
      <c r="D13" s="142">
        <f>E13+F13</f>
        <v>-252558</v>
      </c>
      <c r="E13" s="143">
        <f>E14+E15</f>
        <v>0</v>
      </c>
      <c r="F13" s="144">
        <f>F14+F15</f>
        <v>-252558</v>
      </c>
    </row>
    <row r="14" spans="1:6" ht="19.5" customHeight="1" x14ac:dyDescent="0.25">
      <c r="A14" s="139"/>
      <c r="B14" s="140"/>
      <c r="C14" s="145" t="s">
        <v>92</v>
      </c>
      <c r="D14" s="142">
        <f>+E14+F14</f>
        <v>0</v>
      </c>
      <c r="E14" s="143">
        <v>0</v>
      </c>
      <c r="F14" s="143">
        <v>0</v>
      </c>
    </row>
    <row r="15" spans="1:6" ht="30" customHeight="1" x14ac:dyDescent="0.25">
      <c r="A15" s="139"/>
      <c r="B15" s="140"/>
      <c r="C15" s="145" t="s">
        <v>93</v>
      </c>
      <c r="D15" s="146">
        <f>E15+F15</f>
        <v>-252558</v>
      </c>
      <c r="E15" s="143">
        <f>+E19+E30</f>
        <v>0</v>
      </c>
      <c r="F15" s="143">
        <f>+F19+F30</f>
        <v>-252558</v>
      </c>
    </row>
    <row r="16" spans="1:6" ht="37.5" customHeight="1" x14ac:dyDescent="0.25">
      <c r="A16" s="139"/>
      <c r="B16" s="140"/>
      <c r="C16" s="145" t="s">
        <v>94</v>
      </c>
      <c r="D16" s="147">
        <f t="shared" ref="D16" si="0">D17</f>
        <v>-252558</v>
      </c>
      <c r="E16" s="148">
        <f>E17</f>
        <v>0</v>
      </c>
      <c r="F16" s="149">
        <f>F17</f>
        <v>-252558</v>
      </c>
    </row>
    <row r="17" spans="1:6" ht="20.25" customHeight="1" x14ac:dyDescent="0.25">
      <c r="A17" s="150" t="s">
        <v>95</v>
      </c>
      <c r="B17" s="151"/>
      <c r="C17" s="152" t="s">
        <v>12</v>
      </c>
      <c r="D17" s="147">
        <f>+E17+F17</f>
        <v>-252558</v>
      </c>
      <c r="E17" s="153">
        <f>+E19+E30</f>
        <v>0</v>
      </c>
      <c r="F17" s="153">
        <f>+F19+F30</f>
        <v>-252558</v>
      </c>
    </row>
    <row r="18" spans="1:6" ht="21" customHeight="1" thickBot="1" x14ac:dyDescent="0.3">
      <c r="A18" s="154"/>
      <c r="B18" s="155"/>
      <c r="C18" s="156" t="s">
        <v>45</v>
      </c>
      <c r="D18" s="157"/>
      <c r="E18" s="158"/>
      <c r="F18" s="159"/>
    </row>
    <row r="19" spans="1:6" ht="54" customHeight="1" thickBot="1" x14ac:dyDescent="0.3">
      <c r="A19" s="160"/>
      <c r="B19" s="160">
        <v>21009</v>
      </c>
      <c r="C19" s="161" t="s">
        <v>20</v>
      </c>
      <c r="D19" s="162">
        <f>+E19+F19</f>
        <v>-230000</v>
      </c>
      <c r="E19" s="163">
        <f>+E21</f>
        <v>0</v>
      </c>
      <c r="F19" s="164">
        <f>+F21</f>
        <v>-230000</v>
      </c>
    </row>
    <row r="20" spans="1:6" ht="15.75" customHeight="1" x14ac:dyDescent="0.25">
      <c r="A20" s="333"/>
      <c r="B20" s="335"/>
      <c r="C20" s="165" t="s">
        <v>96</v>
      </c>
      <c r="D20" s="166"/>
      <c r="E20" s="167"/>
      <c r="F20" s="168"/>
    </row>
    <row r="21" spans="1:6" ht="23.25" customHeight="1" x14ac:dyDescent="0.25">
      <c r="A21" s="334"/>
      <c r="B21" s="336"/>
      <c r="C21" s="169" t="s">
        <v>70</v>
      </c>
      <c r="D21" s="142">
        <f t="shared" ref="D21:F21" si="1">D23</f>
        <v>-230000</v>
      </c>
      <c r="E21" s="143">
        <f t="shared" si="1"/>
        <v>0</v>
      </c>
      <c r="F21" s="144">
        <f t="shared" si="1"/>
        <v>-230000</v>
      </c>
    </row>
    <row r="22" spans="1:6" ht="22.5" customHeight="1" x14ac:dyDescent="0.25">
      <c r="A22" s="334"/>
      <c r="B22" s="336"/>
      <c r="C22" s="170" t="s">
        <v>97</v>
      </c>
      <c r="D22" s="171"/>
      <c r="E22" s="143"/>
      <c r="F22" s="144"/>
    </row>
    <row r="23" spans="1:6" ht="22.5" customHeight="1" x14ac:dyDescent="0.25">
      <c r="A23" s="334"/>
      <c r="B23" s="336"/>
      <c r="C23" s="117" t="s">
        <v>72</v>
      </c>
      <c r="D23" s="142">
        <f>+E23+F23</f>
        <v>-230000</v>
      </c>
      <c r="E23" s="143">
        <f t="shared" ref="E23:F24" si="2">+E24</f>
        <v>0</v>
      </c>
      <c r="F23" s="144">
        <f t="shared" si="2"/>
        <v>-230000</v>
      </c>
    </row>
    <row r="24" spans="1:6" ht="43.9" customHeight="1" x14ac:dyDescent="0.25">
      <c r="A24" s="334"/>
      <c r="B24" s="336"/>
      <c r="C24" s="117" t="s">
        <v>73</v>
      </c>
      <c r="D24" s="171">
        <f>E24+F24</f>
        <v>-230000</v>
      </c>
      <c r="E24" s="172">
        <f t="shared" si="2"/>
        <v>0</v>
      </c>
      <c r="F24" s="173">
        <f t="shared" si="2"/>
        <v>-230000</v>
      </c>
    </row>
    <row r="25" spans="1:6" ht="30.6" customHeight="1" x14ac:dyDescent="0.25">
      <c r="A25" s="334"/>
      <c r="B25" s="336"/>
      <c r="C25" s="117" t="s">
        <v>74</v>
      </c>
      <c r="D25" s="171">
        <f>+E25+F25</f>
        <v>-230000</v>
      </c>
      <c r="E25" s="172">
        <f>E28+E26</f>
        <v>0</v>
      </c>
      <c r="F25" s="173">
        <f>F28+F26</f>
        <v>-230000</v>
      </c>
    </row>
    <row r="26" spans="1:6" ht="21.75" customHeight="1" x14ac:dyDescent="0.25">
      <c r="A26" s="334"/>
      <c r="B26" s="336"/>
      <c r="C26" s="117" t="s">
        <v>75</v>
      </c>
      <c r="D26" s="174">
        <f t="shared" ref="D26:D28" si="3">E26+F26</f>
        <v>-50000</v>
      </c>
      <c r="E26" s="172">
        <f>+E27</f>
        <v>0</v>
      </c>
      <c r="F26" s="173">
        <f>+F27</f>
        <v>-50000</v>
      </c>
    </row>
    <row r="27" spans="1:6" ht="21.75" customHeight="1" x14ac:dyDescent="0.25">
      <c r="A27" s="334"/>
      <c r="B27" s="336"/>
      <c r="C27" s="175" t="s">
        <v>76</v>
      </c>
      <c r="D27" s="174">
        <f t="shared" si="3"/>
        <v>-50000</v>
      </c>
      <c r="E27" s="172">
        <v>0</v>
      </c>
      <c r="F27" s="173">
        <v>-50000</v>
      </c>
    </row>
    <row r="28" spans="1:6" ht="21.75" customHeight="1" x14ac:dyDescent="0.25">
      <c r="A28" s="334"/>
      <c r="B28" s="336"/>
      <c r="C28" s="176" t="s">
        <v>77</v>
      </c>
      <c r="D28" s="174">
        <f t="shared" si="3"/>
        <v>-180000</v>
      </c>
      <c r="E28" s="177">
        <f>+E29</f>
        <v>0</v>
      </c>
      <c r="F28" s="178">
        <f>+F29</f>
        <v>-180000</v>
      </c>
    </row>
    <row r="29" spans="1:6" ht="21.75" customHeight="1" thickBot="1" x14ac:dyDescent="0.3">
      <c r="A29" s="334"/>
      <c r="B29" s="337"/>
      <c r="C29" s="179" t="s">
        <v>78</v>
      </c>
      <c r="D29" s="180">
        <f>E29+F29</f>
        <v>-180000</v>
      </c>
      <c r="E29" s="181">
        <v>0</v>
      </c>
      <c r="F29" s="182">
        <v>-180000</v>
      </c>
    </row>
    <row r="30" spans="1:6" ht="43.15" customHeight="1" thickBot="1" x14ac:dyDescent="0.3">
      <c r="A30" s="183"/>
      <c r="B30" s="184">
        <v>21012</v>
      </c>
      <c r="C30" s="185" t="s">
        <v>26</v>
      </c>
      <c r="D30" s="186">
        <f>+E30+F30</f>
        <v>-22558</v>
      </c>
      <c r="E30" s="187">
        <f>+E32</f>
        <v>0</v>
      </c>
      <c r="F30" s="188">
        <f>+F32</f>
        <v>-22558</v>
      </c>
    </row>
    <row r="31" spans="1:6" ht="14.25" x14ac:dyDescent="0.25">
      <c r="A31" s="338"/>
      <c r="B31" s="341"/>
      <c r="C31" s="189" t="s">
        <v>69</v>
      </c>
      <c r="D31" s="190"/>
      <c r="E31" s="191"/>
      <c r="F31" s="192"/>
    </row>
    <row r="32" spans="1:6" ht="27" x14ac:dyDescent="0.25">
      <c r="A32" s="339"/>
      <c r="B32" s="342"/>
      <c r="C32" s="193" t="s">
        <v>70</v>
      </c>
      <c r="D32" s="142">
        <f t="shared" ref="D32:F32" si="4">D34</f>
        <v>-22558</v>
      </c>
      <c r="E32" s="143">
        <f t="shared" si="4"/>
        <v>0</v>
      </c>
      <c r="F32" s="144">
        <f t="shared" si="4"/>
        <v>-22558</v>
      </c>
    </row>
    <row r="33" spans="1:6" ht="27" x14ac:dyDescent="0.25">
      <c r="A33" s="339"/>
      <c r="B33" s="342"/>
      <c r="C33" s="194" t="s">
        <v>71</v>
      </c>
      <c r="D33" s="171"/>
      <c r="E33" s="143"/>
      <c r="F33" s="144"/>
    </row>
    <row r="34" spans="1:6" ht="14.25" x14ac:dyDescent="0.25">
      <c r="A34" s="339"/>
      <c r="B34" s="342"/>
      <c r="C34" s="194" t="s">
        <v>72</v>
      </c>
      <c r="D34" s="142">
        <f>+E34+F34</f>
        <v>-22558</v>
      </c>
      <c r="E34" s="143">
        <f t="shared" ref="E34:F35" si="5">+E35</f>
        <v>0</v>
      </c>
      <c r="F34" s="144">
        <f t="shared" si="5"/>
        <v>-22558</v>
      </c>
    </row>
    <row r="35" spans="1:6" x14ac:dyDescent="0.25">
      <c r="A35" s="339"/>
      <c r="B35" s="342"/>
      <c r="C35" s="194" t="s">
        <v>73</v>
      </c>
      <c r="D35" s="171">
        <f>E35+F35</f>
        <v>-22558</v>
      </c>
      <c r="E35" s="172">
        <f t="shared" si="5"/>
        <v>0</v>
      </c>
      <c r="F35" s="173">
        <f t="shared" si="5"/>
        <v>-22558</v>
      </c>
    </row>
    <row r="36" spans="1:6" x14ac:dyDescent="0.25">
      <c r="A36" s="339"/>
      <c r="B36" s="342"/>
      <c r="C36" s="194" t="s">
        <v>74</v>
      </c>
      <c r="D36" s="171">
        <f>+D37+D39</f>
        <v>-22558</v>
      </c>
      <c r="E36" s="171">
        <f>+E37+E39</f>
        <v>0</v>
      </c>
      <c r="F36" s="171">
        <f>+F37+F39</f>
        <v>-22558</v>
      </c>
    </row>
    <row r="37" spans="1:6" x14ac:dyDescent="0.25">
      <c r="A37" s="339"/>
      <c r="B37" s="342"/>
      <c r="C37" s="194" t="s">
        <v>75</v>
      </c>
      <c r="D37" s="195">
        <f t="shared" ref="D37:D38" si="6">E37+F37</f>
        <v>0</v>
      </c>
      <c r="E37" s="172">
        <f>+E38</f>
        <v>0</v>
      </c>
      <c r="F37" s="173">
        <f>+F38</f>
        <v>0</v>
      </c>
    </row>
    <row r="38" spans="1:6" x14ac:dyDescent="0.25">
      <c r="A38" s="339"/>
      <c r="B38" s="342"/>
      <c r="C38" s="194" t="s">
        <v>76</v>
      </c>
      <c r="D38" s="195">
        <f t="shared" si="6"/>
        <v>0</v>
      </c>
      <c r="E38" s="172">
        <v>0</v>
      </c>
      <c r="F38" s="173">
        <v>0</v>
      </c>
    </row>
    <row r="39" spans="1:6" x14ac:dyDescent="0.25">
      <c r="A39" s="339"/>
      <c r="B39" s="342"/>
      <c r="C39" s="196" t="s">
        <v>77</v>
      </c>
      <c r="D39" s="197">
        <f>+D40</f>
        <v>-22558</v>
      </c>
      <c r="E39" s="197">
        <f t="shared" ref="E39:F39" si="7">+E40</f>
        <v>0</v>
      </c>
      <c r="F39" s="197">
        <f t="shared" si="7"/>
        <v>-22558</v>
      </c>
    </row>
    <row r="40" spans="1:6" ht="14.25" thickBot="1" x14ac:dyDescent="0.3">
      <c r="A40" s="340"/>
      <c r="B40" s="343"/>
      <c r="C40" s="198" t="s">
        <v>78</v>
      </c>
      <c r="D40" s="199">
        <f>+E40+F40</f>
        <v>-22558</v>
      </c>
      <c r="E40" s="200">
        <v>0</v>
      </c>
      <c r="F40" s="201">
        <v>-22558</v>
      </c>
    </row>
  </sheetData>
  <mergeCells count="13">
    <mergeCell ref="A20:A29"/>
    <mergeCell ref="B20:B29"/>
    <mergeCell ref="A31:A40"/>
    <mergeCell ref="B31:B40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rintOptions horizontalCentered="1"/>
  <pageMargins left="0" right="0" top="0" bottom="0" header="0" footer="0"/>
  <pageSetup paperSize="9" orientation="portrait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E54"/>
  <sheetViews>
    <sheetView topLeftCell="A22" zoomScale="80" zoomScaleNormal="80" workbookViewId="0">
      <selection activeCell="D15" sqref="D15"/>
    </sheetView>
  </sheetViews>
  <sheetFormatPr defaultColWidth="9.140625" defaultRowHeight="17.25" x14ac:dyDescent="0.3"/>
  <cols>
    <col min="1" max="1" width="36.28515625" style="202" customWidth="1"/>
    <col min="2" max="2" width="59.5703125" style="202" customWidth="1"/>
    <col min="3" max="3" width="31.42578125" style="221" customWidth="1"/>
    <col min="4" max="4" width="18.5703125" style="202" customWidth="1"/>
    <col min="5" max="16384" width="9.140625" style="202"/>
  </cols>
  <sheetData>
    <row r="1" spans="1:5" ht="66.75" customHeight="1" x14ac:dyDescent="0.3">
      <c r="B1" s="379" t="s">
        <v>119</v>
      </c>
      <c r="C1" s="379"/>
    </row>
    <row r="2" spans="1:5" ht="24" customHeight="1" x14ac:dyDescent="0.3">
      <c r="B2" s="203"/>
      <c r="C2" s="203"/>
    </row>
    <row r="3" spans="1:5" s="204" customFormat="1" ht="33.75" customHeight="1" x14ac:dyDescent="0.25">
      <c r="A3" s="205"/>
      <c r="B3" s="205"/>
      <c r="C3" s="205"/>
    </row>
    <row r="4" spans="1:5" s="204" customFormat="1" ht="62.25" customHeight="1" x14ac:dyDescent="0.25">
      <c r="A4" s="303" t="s">
        <v>169</v>
      </c>
      <c r="B4" s="303"/>
      <c r="C4" s="303"/>
    </row>
    <row r="5" spans="1:5" s="204" customFormat="1" ht="29.25" customHeight="1" x14ac:dyDescent="0.25">
      <c r="A5" s="380" t="s">
        <v>107</v>
      </c>
      <c r="B5" s="380"/>
      <c r="C5" s="380"/>
    </row>
    <row r="6" spans="1:5" s="210" customFormat="1" x14ac:dyDescent="0.3">
      <c r="A6" s="209"/>
      <c r="B6" s="209"/>
      <c r="C6" s="209"/>
      <c r="D6" s="209"/>
      <c r="E6" s="209"/>
    </row>
    <row r="7" spans="1:5" s="210" customFormat="1" ht="29.25" customHeight="1" x14ac:dyDescent="0.3">
      <c r="A7" s="211" t="s">
        <v>108</v>
      </c>
      <c r="B7" s="211" t="s">
        <v>109</v>
      </c>
      <c r="C7" s="209"/>
      <c r="D7" s="209"/>
    </row>
    <row r="8" spans="1:5" s="210" customFormat="1" ht="28.5" customHeight="1" x14ac:dyDescent="0.3">
      <c r="A8" s="212">
        <v>1173</v>
      </c>
      <c r="B8" s="213" t="s">
        <v>30</v>
      </c>
      <c r="C8" s="209"/>
      <c r="D8" s="209"/>
    </row>
    <row r="9" spans="1:5" s="210" customFormat="1" x14ac:dyDescent="0.3">
      <c r="A9" s="214"/>
      <c r="B9" s="214"/>
      <c r="C9" s="209"/>
      <c r="D9" s="209"/>
    </row>
    <row r="10" spans="1:5" s="210" customFormat="1" ht="24" customHeight="1" x14ac:dyDescent="0.3">
      <c r="A10" s="206" t="s">
        <v>106</v>
      </c>
      <c r="B10" s="215"/>
      <c r="C10" s="207"/>
    </row>
    <row r="11" spans="1:5" s="210" customFormat="1" ht="81.75" customHeight="1" x14ac:dyDescent="0.3">
      <c r="A11" s="216" t="s">
        <v>98</v>
      </c>
      <c r="B11" s="217" t="s">
        <v>110</v>
      </c>
      <c r="C11" s="208" t="s">
        <v>111</v>
      </c>
    </row>
    <row r="12" spans="1:5" s="210" customFormat="1" ht="25.5" customHeight="1" x14ac:dyDescent="0.3">
      <c r="A12" s="218" t="s">
        <v>99</v>
      </c>
      <c r="B12" s="49" t="s">
        <v>112</v>
      </c>
      <c r="C12" s="125" t="s">
        <v>100</v>
      </c>
    </row>
    <row r="13" spans="1:5" s="210" customFormat="1" ht="42.75" customHeight="1" x14ac:dyDescent="0.3">
      <c r="A13" s="218" t="s">
        <v>101</v>
      </c>
      <c r="B13" s="49" t="s">
        <v>113</v>
      </c>
      <c r="C13" s="381"/>
    </row>
    <row r="14" spans="1:5" s="210" customFormat="1" ht="41.25" customHeight="1" x14ac:dyDescent="0.3">
      <c r="A14" s="218" t="s">
        <v>102</v>
      </c>
      <c r="B14" s="49" t="s">
        <v>114</v>
      </c>
      <c r="C14" s="382"/>
    </row>
    <row r="15" spans="1:5" s="210" customFormat="1" ht="58.5" customHeight="1" x14ac:dyDescent="0.3">
      <c r="A15" s="218" t="s">
        <v>103</v>
      </c>
      <c r="B15" s="49" t="s">
        <v>115</v>
      </c>
      <c r="C15" s="382"/>
    </row>
    <row r="16" spans="1:5" s="210" customFormat="1" ht="42.75" customHeight="1" x14ac:dyDescent="0.3">
      <c r="A16" s="218" t="s">
        <v>116</v>
      </c>
      <c r="B16" s="49" t="s">
        <v>117</v>
      </c>
      <c r="C16" s="382"/>
    </row>
    <row r="17" spans="1:3" s="210" customFormat="1" ht="25.5" customHeight="1" x14ac:dyDescent="0.3">
      <c r="A17" s="384" t="s">
        <v>104</v>
      </c>
      <c r="B17" s="385"/>
      <c r="C17" s="383"/>
    </row>
    <row r="18" spans="1:3" s="210" customFormat="1" ht="23.25" customHeight="1" x14ac:dyDescent="0.3">
      <c r="A18" s="377" t="s">
        <v>118</v>
      </c>
      <c r="B18" s="378"/>
      <c r="C18" s="219">
        <v>132</v>
      </c>
    </row>
    <row r="19" spans="1:3" s="220" customFormat="1" x14ac:dyDescent="0.25">
      <c r="A19" s="375" t="s">
        <v>105</v>
      </c>
      <c r="B19" s="376"/>
      <c r="C19" s="222">
        <f>'N1'!D39</f>
        <v>252558</v>
      </c>
    </row>
    <row r="20" spans="1:3" ht="21" customHeight="1" x14ac:dyDescent="0.3"/>
    <row r="21" spans="1:3" x14ac:dyDescent="0.3">
      <c r="A21" s="371" t="s">
        <v>10</v>
      </c>
      <c r="B21" s="371"/>
      <c r="C21" s="371"/>
    </row>
    <row r="22" spans="1:3" ht="18" thickBot="1" x14ac:dyDescent="0.35">
      <c r="A22" s="259"/>
      <c r="B22" s="259"/>
      <c r="C22" s="260"/>
    </row>
    <row r="23" spans="1:3" x14ac:dyDescent="0.3">
      <c r="A23" s="261" t="s">
        <v>148</v>
      </c>
      <c r="B23" s="262" t="s">
        <v>149</v>
      </c>
      <c r="C23" s="260"/>
    </row>
    <row r="24" spans="1:3" ht="18" thickBot="1" x14ac:dyDescent="0.35">
      <c r="A24" s="263">
        <v>1049</v>
      </c>
      <c r="B24" s="264" t="s">
        <v>68</v>
      </c>
      <c r="C24" s="260"/>
    </row>
    <row r="25" spans="1:3" x14ac:dyDescent="0.3">
      <c r="A25" s="266" t="s">
        <v>150</v>
      </c>
      <c r="B25" s="265"/>
      <c r="C25" s="260"/>
    </row>
    <row r="26" spans="1:3" x14ac:dyDescent="0.3">
      <c r="A26" s="266" t="s">
        <v>150</v>
      </c>
      <c r="B26" s="265"/>
      <c r="C26" s="260"/>
    </row>
    <row r="27" spans="1:3" x14ac:dyDescent="0.3">
      <c r="A27" s="267"/>
      <c r="B27" s="267"/>
      <c r="C27" s="267"/>
    </row>
    <row r="28" spans="1:3" ht="40.5" x14ac:dyDescent="0.3">
      <c r="A28" s="268" t="s">
        <v>98</v>
      </c>
      <c r="B28" s="269" t="s">
        <v>151</v>
      </c>
      <c r="C28" s="270" t="s">
        <v>170</v>
      </c>
    </row>
    <row r="29" spans="1:3" x14ac:dyDescent="0.3">
      <c r="A29" s="268" t="s">
        <v>99</v>
      </c>
      <c r="B29" s="269" t="s">
        <v>152</v>
      </c>
      <c r="C29" s="270" t="s">
        <v>100</v>
      </c>
    </row>
    <row r="30" spans="1:3" ht="40.5" x14ac:dyDescent="0.3">
      <c r="A30" s="268" t="s">
        <v>101</v>
      </c>
      <c r="B30" s="269" t="s">
        <v>153</v>
      </c>
      <c r="C30" s="268"/>
    </row>
    <row r="31" spans="1:3" ht="27" x14ac:dyDescent="0.3">
      <c r="A31" s="268" t="s">
        <v>102</v>
      </c>
      <c r="B31" s="269" t="s">
        <v>154</v>
      </c>
      <c r="C31" s="268"/>
    </row>
    <row r="32" spans="1:3" ht="27" x14ac:dyDescent="0.3">
      <c r="A32" s="268" t="s">
        <v>103</v>
      </c>
      <c r="B32" s="269" t="s">
        <v>155</v>
      </c>
      <c r="C32" s="268"/>
    </row>
    <row r="33" spans="1:3" ht="27.75" thickBot="1" x14ac:dyDescent="0.35">
      <c r="A33" s="268" t="s">
        <v>156</v>
      </c>
      <c r="B33" s="269" t="s">
        <v>157</v>
      </c>
      <c r="C33" s="268"/>
    </row>
    <row r="34" spans="1:3" ht="17.45" customHeight="1" x14ac:dyDescent="0.3">
      <c r="A34" s="372" t="s">
        <v>104</v>
      </c>
      <c r="B34" s="372"/>
      <c r="C34" s="268"/>
    </row>
    <row r="35" spans="1:3" x14ac:dyDescent="0.3">
      <c r="A35" s="373" t="s">
        <v>158</v>
      </c>
      <c r="B35" s="374"/>
      <c r="C35" s="271"/>
    </row>
    <row r="36" spans="1:3" ht="17.45" customHeight="1" x14ac:dyDescent="0.3">
      <c r="A36" s="373" t="s">
        <v>159</v>
      </c>
      <c r="B36" s="374"/>
      <c r="C36" s="271"/>
    </row>
    <row r="37" spans="1:3" ht="17.45" customHeight="1" x14ac:dyDescent="0.3">
      <c r="A37" s="373" t="s">
        <v>160</v>
      </c>
      <c r="B37" s="374"/>
      <c r="C37" s="271"/>
    </row>
    <row r="38" spans="1:3" ht="17.45" customHeight="1" x14ac:dyDescent="0.3">
      <c r="A38" s="370" t="s">
        <v>105</v>
      </c>
      <c r="B38" s="370"/>
      <c r="C38" s="272">
        <v>-230000</v>
      </c>
    </row>
    <row r="39" spans="1:3" ht="17.45" customHeight="1" x14ac:dyDescent="0.3">
      <c r="A39" s="267"/>
      <c r="B39" s="267"/>
      <c r="C39" s="267"/>
    </row>
    <row r="40" spans="1:3" ht="46.9" customHeight="1" x14ac:dyDescent="0.3">
      <c r="A40" s="268" t="s">
        <v>98</v>
      </c>
      <c r="B40" s="269" t="s">
        <v>151</v>
      </c>
      <c r="C40" s="270" t="s">
        <v>170</v>
      </c>
    </row>
    <row r="41" spans="1:3" x14ac:dyDescent="0.3">
      <c r="A41" s="268" t="s">
        <v>99</v>
      </c>
      <c r="B41" s="269" t="s">
        <v>161</v>
      </c>
      <c r="C41" s="270" t="s">
        <v>100</v>
      </c>
    </row>
    <row r="42" spans="1:3" ht="27" x14ac:dyDescent="0.3">
      <c r="A42" s="268" t="s">
        <v>101</v>
      </c>
      <c r="B42" s="269" t="s">
        <v>162</v>
      </c>
      <c r="C42" s="268"/>
    </row>
    <row r="43" spans="1:3" x14ac:dyDescent="0.3">
      <c r="A43" s="268" t="s">
        <v>102</v>
      </c>
      <c r="B43" s="269" t="s">
        <v>163</v>
      </c>
      <c r="C43" s="268"/>
    </row>
    <row r="44" spans="1:3" ht="27" x14ac:dyDescent="0.3">
      <c r="A44" s="268" t="s">
        <v>103</v>
      </c>
      <c r="B44" s="269" t="s">
        <v>155</v>
      </c>
      <c r="C44" s="268"/>
    </row>
    <row r="45" spans="1:3" ht="27" x14ac:dyDescent="0.3">
      <c r="A45" s="268" t="s">
        <v>156</v>
      </c>
      <c r="B45" s="269" t="s">
        <v>157</v>
      </c>
      <c r="C45" s="268"/>
    </row>
    <row r="46" spans="1:3" x14ac:dyDescent="0.3">
      <c r="A46" s="372" t="s">
        <v>104</v>
      </c>
      <c r="B46" s="372"/>
      <c r="C46" s="268"/>
    </row>
    <row r="47" spans="1:3" x14ac:dyDescent="0.3">
      <c r="A47" s="370" t="s">
        <v>105</v>
      </c>
      <c r="B47" s="370"/>
      <c r="C47" s="272">
        <v>-22558</v>
      </c>
    </row>
    <row r="48" spans="1:3" x14ac:dyDescent="0.3">
      <c r="C48" s="202"/>
    </row>
    <row r="49" spans="3:3" x14ac:dyDescent="0.3">
      <c r="C49" s="202"/>
    </row>
    <row r="50" spans="3:3" x14ac:dyDescent="0.3">
      <c r="C50" s="202"/>
    </row>
    <row r="51" spans="3:3" x14ac:dyDescent="0.3">
      <c r="C51" s="202"/>
    </row>
    <row r="52" spans="3:3" x14ac:dyDescent="0.3">
      <c r="C52" s="202"/>
    </row>
    <row r="53" spans="3:3" x14ac:dyDescent="0.3">
      <c r="C53" s="202"/>
    </row>
    <row r="54" spans="3:3" x14ac:dyDescent="0.3">
      <c r="C54" s="202"/>
    </row>
  </sheetData>
  <mergeCells count="15">
    <mergeCell ref="A19:B19"/>
    <mergeCell ref="A18:B18"/>
    <mergeCell ref="B1:C1"/>
    <mergeCell ref="A4:C4"/>
    <mergeCell ref="A5:C5"/>
    <mergeCell ref="C13:C17"/>
    <mergeCell ref="A17:B17"/>
    <mergeCell ref="A47:B47"/>
    <mergeCell ref="A21:C21"/>
    <mergeCell ref="A46:B46"/>
    <mergeCell ref="A34:B34"/>
    <mergeCell ref="A35:B35"/>
    <mergeCell ref="A36:B36"/>
    <mergeCell ref="A37:B37"/>
    <mergeCell ref="A38:B38"/>
  </mergeCells>
  <pageMargins left="0.2" right="0.2" top="0.33" bottom="0.21" header="0.2" footer="0.2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14"/>
  <sheetViews>
    <sheetView tabSelected="1" zoomScale="90" zoomScaleNormal="90" workbookViewId="0">
      <selection activeCell="A3" sqref="A3:D3"/>
    </sheetView>
  </sheetViews>
  <sheetFormatPr defaultColWidth="9.140625" defaultRowHeight="17.25" x14ac:dyDescent="0.3"/>
  <cols>
    <col min="1" max="1" width="6.7109375" style="210" customWidth="1"/>
    <col min="2" max="2" width="8.140625" style="210" customWidth="1"/>
    <col min="3" max="3" width="66.140625" style="210" customWidth="1"/>
    <col min="4" max="4" width="28.85546875" style="210" customWidth="1"/>
    <col min="5" max="7" width="13.28515625" style="210" customWidth="1"/>
    <col min="8" max="8" width="14.85546875" style="210" customWidth="1"/>
    <col min="9" max="16384" width="9.140625" style="210"/>
  </cols>
  <sheetData>
    <row r="1" spans="1:10" ht="64.5" customHeight="1" x14ac:dyDescent="0.3">
      <c r="A1" s="302" t="s">
        <v>145</v>
      </c>
      <c r="B1" s="302"/>
      <c r="C1" s="302"/>
      <c r="D1" s="302"/>
      <c r="E1" s="223"/>
      <c r="F1" s="224"/>
      <c r="G1" s="224"/>
      <c r="H1" s="224"/>
    </row>
    <row r="2" spans="1:10" ht="12.75" customHeight="1" x14ac:dyDescent="0.3">
      <c r="A2" s="127"/>
      <c r="B2" s="127"/>
      <c r="C2" s="127"/>
      <c r="D2" s="127"/>
      <c r="E2" s="223"/>
      <c r="F2" s="224"/>
      <c r="G2" s="224"/>
      <c r="H2" s="224"/>
    </row>
    <row r="3" spans="1:10" ht="48" customHeight="1" x14ac:dyDescent="0.3">
      <c r="A3" s="303" t="s">
        <v>176</v>
      </c>
      <c r="B3" s="303"/>
      <c r="C3" s="303"/>
      <c r="D3" s="303"/>
      <c r="E3" s="225"/>
      <c r="F3" s="226"/>
      <c r="G3" s="226"/>
      <c r="H3" s="226"/>
      <c r="J3" s="227"/>
    </row>
    <row r="4" spans="1:10" x14ac:dyDescent="0.3">
      <c r="D4" s="228" t="s">
        <v>120</v>
      </c>
    </row>
    <row r="5" spans="1:10" ht="72" customHeight="1" x14ac:dyDescent="0.3">
      <c r="A5" s="386" t="s">
        <v>42</v>
      </c>
      <c r="B5" s="387"/>
      <c r="C5" s="307" t="s">
        <v>121</v>
      </c>
      <c r="D5" s="229" t="s">
        <v>122</v>
      </c>
    </row>
    <row r="6" spans="1:10" ht="83.25" customHeight="1" x14ac:dyDescent="0.3">
      <c r="A6" s="69" t="s">
        <v>7</v>
      </c>
      <c r="B6" s="69" t="s">
        <v>8</v>
      </c>
      <c r="C6" s="308"/>
      <c r="D6" s="230" t="s">
        <v>9</v>
      </c>
    </row>
    <row r="7" spans="1:10" ht="29.25" customHeight="1" x14ac:dyDescent="0.3">
      <c r="A7" s="69"/>
      <c r="B7" s="69"/>
      <c r="C7" s="72" t="s">
        <v>50</v>
      </c>
      <c r="D7" s="231">
        <f>D8</f>
        <v>252558</v>
      </c>
    </row>
    <row r="8" spans="1:10" x14ac:dyDescent="0.3">
      <c r="A8" s="73"/>
      <c r="B8" s="74"/>
      <c r="C8" s="74" t="s">
        <v>123</v>
      </c>
      <c r="D8" s="232">
        <f>D11</f>
        <v>252558</v>
      </c>
    </row>
    <row r="9" spans="1:10" x14ac:dyDescent="0.3">
      <c r="A9" s="73"/>
      <c r="B9" s="73"/>
      <c r="C9" s="73" t="s">
        <v>60</v>
      </c>
      <c r="D9" s="233"/>
    </row>
    <row r="10" spans="1:10" s="225" customFormat="1" ht="19.5" customHeight="1" x14ac:dyDescent="0.25">
      <c r="A10" s="72"/>
      <c r="B10" s="72"/>
      <c r="C10" s="73" t="s">
        <v>96</v>
      </c>
      <c r="D10" s="234"/>
    </row>
    <row r="11" spans="1:10" s="238" customFormat="1" ht="30" customHeight="1" x14ac:dyDescent="0.25">
      <c r="A11" s="235"/>
      <c r="B11" s="235"/>
      <c r="C11" s="236" t="s">
        <v>107</v>
      </c>
      <c r="D11" s="237">
        <f>D12</f>
        <v>252558</v>
      </c>
    </row>
    <row r="12" spans="1:10" ht="34.5" x14ac:dyDescent="0.3">
      <c r="A12" s="75">
        <v>1173</v>
      </c>
      <c r="B12" s="75">
        <v>32001</v>
      </c>
      <c r="C12" s="76" t="s">
        <v>53</v>
      </c>
      <c r="D12" s="234">
        <f>D14</f>
        <v>252558</v>
      </c>
    </row>
    <row r="13" spans="1:10" x14ac:dyDescent="0.3">
      <c r="A13" s="75"/>
      <c r="B13" s="75"/>
      <c r="C13" s="239" t="s">
        <v>96</v>
      </c>
      <c r="D13" s="240"/>
    </row>
    <row r="14" spans="1:10" ht="34.5" x14ac:dyDescent="0.3">
      <c r="A14" s="75"/>
      <c r="B14" s="75"/>
      <c r="C14" s="236" t="s">
        <v>81</v>
      </c>
      <c r="D14" s="241">
        <f>'N1'!D39</f>
        <v>252558</v>
      </c>
    </row>
  </sheetData>
  <mergeCells count="4">
    <mergeCell ref="A1:D1"/>
    <mergeCell ref="A3:D3"/>
    <mergeCell ref="A5:B5"/>
    <mergeCell ref="C5:C6"/>
  </mergeCells>
  <pageMargins left="0.2" right="0.2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14"/>
  <sheetViews>
    <sheetView zoomScale="80" zoomScaleNormal="80" workbookViewId="0">
      <selection activeCell="J5" sqref="J5"/>
    </sheetView>
  </sheetViews>
  <sheetFormatPr defaultColWidth="9.140625" defaultRowHeight="17.25" x14ac:dyDescent="0.3"/>
  <cols>
    <col min="1" max="1" width="20.42578125" style="243" customWidth="1"/>
    <col min="2" max="2" width="23.28515625" style="243" customWidth="1"/>
    <col min="3" max="3" width="17.85546875" style="243" customWidth="1"/>
    <col min="4" max="4" width="19.42578125" style="243" customWidth="1"/>
    <col min="5" max="5" width="9.140625" style="243"/>
    <col min="6" max="6" width="11.7109375" style="243" customWidth="1"/>
    <col min="7" max="7" width="15.140625" style="243" customWidth="1"/>
    <col min="8" max="8" width="13.42578125" style="243" customWidth="1"/>
    <col min="9" max="9" width="19.85546875" style="243" bestFit="1" customWidth="1"/>
    <col min="10" max="16384" width="9.140625" style="243"/>
  </cols>
  <sheetData>
    <row r="1" spans="1:9" ht="57" customHeight="1" x14ac:dyDescent="0.3">
      <c r="A1" s="242"/>
      <c r="B1" s="242"/>
      <c r="C1" s="242"/>
      <c r="D1" s="390" t="s">
        <v>124</v>
      </c>
      <c r="E1" s="390"/>
      <c r="F1" s="390"/>
      <c r="G1" s="390"/>
      <c r="H1" s="390"/>
      <c r="I1" s="390"/>
    </row>
    <row r="2" spans="1:9" ht="13.5" customHeight="1" x14ac:dyDescent="0.3">
      <c r="A2" s="242"/>
      <c r="B2" s="242"/>
      <c r="C2" s="242"/>
      <c r="D2" s="244"/>
      <c r="E2" s="244"/>
      <c r="F2" s="244"/>
      <c r="G2" s="244"/>
      <c r="H2" s="244"/>
    </row>
    <row r="3" spans="1:9" ht="45" customHeight="1" x14ac:dyDescent="0.3">
      <c r="A3" s="391" t="s">
        <v>125</v>
      </c>
      <c r="B3" s="391"/>
      <c r="C3" s="391"/>
      <c r="D3" s="391"/>
      <c r="E3" s="391"/>
      <c r="F3" s="391"/>
      <c r="G3" s="391"/>
      <c r="H3" s="391"/>
      <c r="I3" s="391"/>
    </row>
    <row r="4" spans="1:9" ht="22.5" customHeight="1" x14ac:dyDescent="0.3">
      <c r="H4" s="403"/>
      <c r="I4" s="403"/>
    </row>
    <row r="5" spans="1:9" ht="73.5" customHeight="1" x14ac:dyDescent="0.3">
      <c r="A5" s="392" t="s">
        <v>126</v>
      </c>
      <c r="B5" s="392" t="s">
        <v>127</v>
      </c>
      <c r="C5" s="392"/>
      <c r="D5" s="392"/>
      <c r="E5" s="392" t="s">
        <v>128</v>
      </c>
      <c r="F5" s="392" t="s">
        <v>129</v>
      </c>
      <c r="G5" s="392" t="s">
        <v>122</v>
      </c>
      <c r="H5" s="392"/>
      <c r="I5" s="392"/>
    </row>
    <row r="6" spans="1:9" ht="54.75" customHeight="1" x14ac:dyDescent="0.3">
      <c r="A6" s="392"/>
      <c r="B6" s="392"/>
      <c r="C6" s="392"/>
      <c r="D6" s="392"/>
      <c r="E6" s="392"/>
      <c r="F6" s="392"/>
      <c r="G6" s="245" t="s">
        <v>130</v>
      </c>
      <c r="H6" s="245" t="s">
        <v>131</v>
      </c>
      <c r="I6" s="245" t="s">
        <v>132</v>
      </c>
    </row>
    <row r="7" spans="1:9" ht="23.45" customHeight="1" x14ac:dyDescent="0.3">
      <c r="A7" s="393" t="s">
        <v>107</v>
      </c>
      <c r="B7" s="394"/>
      <c r="C7" s="394"/>
      <c r="D7" s="394"/>
      <c r="E7" s="394"/>
      <c r="F7" s="394"/>
      <c r="G7" s="394"/>
      <c r="H7" s="395"/>
      <c r="I7" s="274">
        <f>I8</f>
        <v>252558</v>
      </c>
    </row>
    <row r="8" spans="1:9" s="246" customFormat="1" ht="21" customHeight="1" x14ac:dyDescent="0.25">
      <c r="A8" s="393" t="s">
        <v>133</v>
      </c>
      <c r="B8" s="394"/>
      <c r="C8" s="394"/>
      <c r="D8" s="394"/>
      <c r="E8" s="394"/>
      <c r="F8" s="394"/>
      <c r="G8" s="394"/>
      <c r="H8" s="395"/>
      <c r="I8" s="275">
        <f>I9</f>
        <v>252558</v>
      </c>
    </row>
    <row r="9" spans="1:9" s="246" customFormat="1" ht="24" customHeight="1" x14ac:dyDescent="0.25">
      <c r="A9" s="247" t="s">
        <v>134</v>
      </c>
      <c r="B9" s="247" t="s">
        <v>135</v>
      </c>
      <c r="C9" s="247" t="s">
        <v>136</v>
      </c>
      <c r="D9" s="396" t="s">
        <v>137</v>
      </c>
      <c r="E9" s="397"/>
      <c r="F9" s="397"/>
      <c r="G9" s="397"/>
      <c r="H9" s="398"/>
      <c r="I9" s="276">
        <f>I10</f>
        <v>252558</v>
      </c>
    </row>
    <row r="10" spans="1:9" s="246" customFormat="1" ht="20.45" customHeight="1" x14ac:dyDescent="0.25">
      <c r="A10" s="248" t="s">
        <v>138</v>
      </c>
      <c r="B10" s="388" t="s">
        <v>36</v>
      </c>
      <c r="C10" s="389"/>
      <c r="D10" s="389"/>
      <c r="E10" s="389"/>
      <c r="F10" s="389"/>
      <c r="G10" s="389"/>
      <c r="H10" s="399"/>
      <c r="I10" s="273">
        <f>I11</f>
        <v>252558</v>
      </c>
    </row>
    <row r="11" spans="1:9" s="246" customFormat="1" ht="20.45" customHeight="1" x14ac:dyDescent="0.25">
      <c r="A11" s="249" t="s">
        <v>80</v>
      </c>
      <c r="B11" s="400" t="s">
        <v>139</v>
      </c>
      <c r="C11" s="401"/>
      <c r="D11" s="402"/>
      <c r="E11" s="250" t="s">
        <v>80</v>
      </c>
      <c r="F11" s="250" t="s">
        <v>80</v>
      </c>
      <c r="G11" s="248" t="s">
        <v>80</v>
      </c>
      <c r="H11" s="248" t="s">
        <v>80</v>
      </c>
      <c r="I11" s="273">
        <f>SUM(I12:I12)</f>
        <v>252558</v>
      </c>
    </row>
    <row r="12" spans="1:9" s="246" customFormat="1" ht="40.9" customHeight="1" x14ac:dyDescent="0.25">
      <c r="A12" s="251" t="s">
        <v>140</v>
      </c>
      <c r="B12" s="388" t="s">
        <v>141</v>
      </c>
      <c r="C12" s="389"/>
      <c r="D12" s="389"/>
      <c r="E12" s="252" t="s">
        <v>142</v>
      </c>
      <c r="F12" s="253" t="s">
        <v>143</v>
      </c>
      <c r="G12" s="254">
        <v>252558000</v>
      </c>
      <c r="H12" s="254">
        <v>1</v>
      </c>
      <c r="I12" s="273">
        <f>G12/1000</f>
        <v>252558</v>
      </c>
    </row>
    <row r="14" spans="1:9" x14ac:dyDescent="0.3">
      <c r="G14" s="255"/>
      <c r="I14" s="256"/>
    </row>
  </sheetData>
  <mergeCells count="14">
    <mergeCell ref="B12:D12"/>
    <mergeCell ref="D1:I1"/>
    <mergeCell ref="A3:I3"/>
    <mergeCell ref="A5:A6"/>
    <mergeCell ref="B5:D6"/>
    <mergeCell ref="E5:E6"/>
    <mergeCell ref="F5:F6"/>
    <mergeCell ref="G5:I5"/>
    <mergeCell ref="A7:H7"/>
    <mergeCell ref="A8:H8"/>
    <mergeCell ref="D9:H9"/>
    <mergeCell ref="B10:H10"/>
    <mergeCell ref="B11:D11"/>
    <mergeCell ref="H4:I4"/>
  </mergeCells>
  <printOptions horizontalCentered="1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N1</vt:lpstr>
      <vt:lpstr>N 2 </vt:lpstr>
      <vt:lpstr>N 3</vt:lpstr>
      <vt:lpstr>N4</vt:lpstr>
      <vt:lpstr> N 5 </vt:lpstr>
      <vt:lpstr>N 6</vt:lpstr>
      <vt:lpstr>N 7</vt:lpstr>
      <vt:lpstr>'N 3'!Print_Area</vt:lpstr>
      <vt:lpstr>'N1'!Print_Area</vt:lpstr>
      <vt:lpstr>'N4'!Print_Area</vt:lpstr>
      <vt:lpstr>'N 3'!Print_Titles</vt:lpstr>
      <vt:lpstr>'N1'!Print_Titles</vt:lpstr>
      <vt:lpstr>'N4'!Print_Titles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keywords>https://mul2.gov.am/tasks/897534/oneclick/2Havelvac.xlsx?token=dd1f1fea4c6947385f291625b8c95137</cp:keywords>
  <cp:lastModifiedBy>Susanna Arzumanyan</cp:lastModifiedBy>
  <dcterms:created xsi:type="dcterms:W3CDTF">2015-06-05T18:17:20Z</dcterms:created>
  <dcterms:modified xsi:type="dcterms:W3CDTF">2023-12-21T04:40:35Z</dcterms:modified>
</cp:coreProperties>
</file>