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arpinem\Desktop\downlods\"/>
    </mc:Choice>
  </mc:AlternateContent>
  <bookViews>
    <workbookView xWindow="0" yWindow="0" windowWidth="28800" windowHeight="11880" tabRatio="563" activeTab="6"/>
  </bookViews>
  <sheets>
    <sheet name="1." sheetId="77" r:id="rId1"/>
    <sheet name="2." sheetId="88" r:id="rId2"/>
    <sheet name="3" sheetId="87" r:id="rId3"/>
    <sheet name="4" sheetId="80" r:id="rId4"/>
    <sheet name="5" sheetId="84" r:id="rId5"/>
    <sheet name="6" sheetId="85" r:id="rId6"/>
    <sheet name="7" sheetId="86" r:id="rId7"/>
  </sheets>
  <externalReferences>
    <externalReference r:id="rId8"/>
  </externalReferences>
  <definedNames>
    <definedName name="_xlnm._FilterDatabase" localSheetId="0" hidden="1">'1.'!$A$11:$D$35</definedName>
    <definedName name="_xlnm._FilterDatabase" localSheetId="1" hidden="1">'2.'!$A$1:$E$330</definedName>
    <definedName name="_tab10" localSheetId="2">#REF!</definedName>
    <definedName name="_tab10" localSheetId="4">#REF!</definedName>
    <definedName name="_tab10">#REF!</definedName>
    <definedName name="_tab11" localSheetId="2">#REF!</definedName>
    <definedName name="_tab11" localSheetId="4">#REF!</definedName>
    <definedName name="_tab11">#REF!</definedName>
    <definedName name="_tab12" localSheetId="2">#REF!</definedName>
    <definedName name="_tab12" localSheetId="4">#REF!</definedName>
    <definedName name="_tab12">#REF!</definedName>
    <definedName name="_tab13" localSheetId="2">#REF!</definedName>
    <definedName name="_tab13" localSheetId="4">#REF!</definedName>
    <definedName name="_tab13">#REF!</definedName>
    <definedName name="_tab14" localSheetId="2">#REF!</definedName>
    <definedName name="_tab14" localSheetId="4">#REF!</definedName>
    <definedName name="_tab14">#REF!</definedName>
    <definedName name="_tab15" localSheetId="2">#REF!</definedName>
    <definedName name="_tab15" localSheetId="4">#REF!</definedName>
    <definedName name="_tab15">#REF!</definedName>
    <definedName name="_tab16" localSheetId="2">#REF!</definedName>
    <definedName name="_tab16" localSheetId="4">#REF!</definedName>
    <definedName name="_tab16">#REF!</definedName>
    <definedName name="_tab17" localSheetId="2">#REF!</definedName>
    <definedName name="_tab17" localSheetId="4">#REF!</definedName>
    <definedName name="_tab17">#REF!</definedName>
    <definedName name="_tab18" localSheetId="2">#REF!</definedName>
    <definedName name="_tab18" localSheetId="4">#REF!</definedName>
    <definedName name="_tab18">#REF!</definedName>
    <definedName name="_tab19" localSheetId="2">#REF!</definedName>
    <definedName name="_tab19" localSheetId="4">#REF!</definedName>
    <definedName name="_tab19">#REF!</definedName>
    <definedName name="_tab20" localSheetId="2">#REF!</definedName>
    <definedName name="_tab20" localSheetId="4">#REF!</definedName>
    <definedName name="_tab20">#REF!</definedName>
    <definedName name="_tab21" localSheetId="2">#REF!</definedName>
    <definedName name="_tab21" localSheetId="4">#REF!</definedName>
    <definedName name="_tab21">#REF!</definedName>
    <definedName name="_tab22" localSheetId="2">#REF!</definedName>
    <definedName name="_tab22" localSheetId="4">#REF!</definedName>
    <definedName name="_tab22">#REF!</definedName>
    <definedName name="_tab23" localSheetId="2">#REF!</definedName>
    <definedName name="_tab23" localSheetId="4">#REF!</definedName>
    <definedName name="_tab23">#REF!</definedName>
    <definedName name="_tab24" localSheetId="2">#REF!</definedName>
    <definedName name="_tab24" localSheetId="4">#REF!</definedName>
    <definedName name="_tab24">#REF!</definedName>
    <definedName name="_tab5" localSheetId="2">#REF!</definedName>
    <definedName name="_tab5" localSheetId="4">#REF!</definedName>
    <definedName name="_tab5">#REF!</definedName>
    <definedName name="_tab6" localSheetId="2">#REF!</definedName>
    <definedName name="_tab6" localSheetId="4">#REF!</definedName>
    <definedName name="_tab6">#REF!</definedName>
    <definedName name="_tab7" localSheetId="2">#REF!</definedName>
    <definedName name="_tab7" localSheetId="4">#REF!</definedName>
    <definedName name="_tab7">#REF!</definedName>
    <definedName name="_tab8" localSheetId="2">#REF!</definedName>
    <definedName name="_tab8" localSheetId="4">#REF!</definedName>
    <definedName name="_tab8">#REF!</definedName>
    <definedName name="_tab9" localSheetId="2">#REF!</definedName>
    <definedName name="_tab9" localSheetId="4">#REF!</definedName>
    <definedName name="_tab9">#REF!</definedName>
    <definedName name="AgencyCode">#REF!</definedName>
    <definedName name="AgencyName">#REF!</definedName>
    <definedName name="åû">#REF!</definedName>
    <definedName name="davit">#REF!</definedName>
    <definedName name="Functional1">#REF!</definedName>
    <definedName name="ggg">#REF!</definedName>
    <definedName name="hav">#REF!</definedName>
    <definedName name="havelvac">#REF!</definedName>
    <definedName name="mas">#REF!</definedName>
    <definedName name="mass">#REF!</definedName>
    <definedName name="PANature">#REF!</definedName>
    <definedName name="par_count" localSheetId="1">#REF!,#REF!,#REF!,#REF!,#REF!,#REF!,#REF!,#REF!,#REF!,#REF!,#REF!,#REF!,#REF!,#REF!,#REF!</definedName>
    <definedName name="par_count" localSheetId="2">#REF!,#REF!,#REF!,#REF!,#REF!,#REF!,#REF!,#REF!,#REF!,#REF!,#REF!,#REF!,#REF!,#REF!,#REF!</definedName>
    <definedName name="par_count" localSheetId="4">#REF!,#REF!,#REF!,#REF!,#REF!,#REF!,#REF!,#REF!,#REF!,#REF!,#REF!,#REF!,#REF!,#REF!,#REF!</definedName>
    <definedName name="par_count">#REF!,#REF!,#REF!,#REF!,#REF!,#REF!,#REF!,#REF!,#REF!,#REF!,#REF!,#REF!,#REF!,#REF!,#REF!</definedName>
    <definedName name="par_qual" localSheetId="2">#REF!,#REF!,#REF!,#REF!,#REF!</definedName>
    <definedName name="par_qual" localSheetId="4">#REF!,#REF!,#REF!,#REF!,#REF!</definedName>
    <definedName name="par_qual">#REF!,#REF!,#REF!,#REF!,#REF!</definedName>
    <definedName name="par_time" localSheetId="2">#REF!,#REF!,#REF!,#REF!</definedName>
    <definedName name="par_time" localSheetId="4">#REF!,#REF!,#REF!,#REF!</definedName>
    <definedName name="par_time">#REF!,#REF!,#REF!,#REF!</definedName>
    <definedName name="par2.12s" localSheetId="2">#REF!</definedName>
    <definedName name="par2.12s" localSheetId="4">#REF!</definedName>
    <definedName name="par2.12s">#REF!</definedName>
    <definedName name="par2.4s" localSheetId="1">#REF!,#REF!,#REF!,#REF!,#REF!,#REF!,#REF!,#REF!,#REF!,#REF!,#REF!,#REF!,#REF!,#REF!,#REF!,#REF!</definedName>
    <definedName name="par2.4s" localSheetId="2">#REF!,#REF!,#REF!,#REF!,#REF!,#REF!,#REF!,#REF!,#REF!,#REF!,#REF!,#REF!,#REF!,#REF!,#REF!,#REF!</definedName>
    <definedName name="par2.4s" localSheetId="4">#REF!,#REF!,#REF!,#REF!,#REF!,#REF!,#REF!,#REF!,#REF!,#REF!,#REF!,#REF!,#REF!,#REF!,#REF!,#REF!</definedName>
    <definedName name="par2.4s">#REF!,#REF!,#REF!,#REF!,#REF!,#REF!,#REF!,#REF!,#REF!,#REF!,#REF!,#REF!,#REF!,#REF!,#REF!,#REF!</definedName>
    <definedName name="par2.5s" localSheetId="2">#REF!,#REF!</definedName>
    <definedName name="par2.5s" localSheetId="4">#REF!,#REF!</definedName>
    <definedName name="par2.5s">#REF!,#REF!</definedName>
    <definedName name="par2.5ss">#REF!,#REF!</definedName>
    <definedName name="par2.6s" localSheetId="2">#REF!,#REF!,#REF!,#REF!</definedName>
    <definedName name="par2.6s" localSheetId="4">#REF!,#REF!,#REF!,#REF!</definedName>
    <definedName name="par2.6s">#REF!,#REF!,#REF!,#REF!</definedName>
    <definedName name="par2.7s" localSheetId="2">#REF!,#REF!</definedName>
    <definedName name="par2.7s" localSheetId="4">#REF!,#REF!</definedName>
    <definedName name="par2.7s">#REF!,#REF!</definedName>
    <definedName name="par2.9s" localSheetId="2">#REF!,#REF!,#REF!,#REF!,#REF!,#REF!,#REF!,#REF!,#REF!,#REF!,#REF!,#REF!,#REF!,#REF!,#REF!,#REF!</definedName>
    <definedName name="par2.9s" localSheetId="4">#REF!,#REF!,#REF!,#REF!,#REF!,#REF!,#REF!,#REF!,#REF!,#REF!,#REF!,#REF!,#REF!,#REF!,#REF!,#REF!</definedName>
    <definedName name="par2.9s">#REF!,#REF!,#REF!,#REF!,#REF!,#REF!,#REF!,#REF!,#REF!,#REF!,#REF!,#REF!,#REF!,#REF!,#REF!,#REF!</definedName>
    <definedName name="par4.10s" localSheetId="2">#REF!,#REF!</definedName>
    <definedName name="par4.10s" localSheetId="4">#REF!,#REF!</definedName>
    <definedName name="par4.10s">#REF!,#REF!</definedName>
    <definedName name="par4.11d" localSheetId="2">#REF!,#REF!,#REF!,#REF!,#REF!</definedName>
    <definedName name="par4.11d" localSheetId="4">#REF!,#REF!,#REF!,#REF!,#REF!</definedName>
    <definedName name="par4.11d">#REF!,#REF!,#REF!,#REF!,#REF!</definedName>
    <definedName name="par4.12d" localSheetId="2">#REF!</definedName>
    <definedName name="par4.12d" localSheetId="4">#REF!</definedName>
    <definedName name="par4.12d">#REF!</definedName>
    <definedName name="par4.13s" localSheetId="2">#REF!</definedName>
    <definedName name="par4.13s" localSheetId="4">#REF!</definedName>
    <definedName name="par4.13s">#REF!</definedName>
    <definedName name="par4.14" localSheetId="2">#REF!,#REF!,#REF!,#REF!,#REF!,#REF!</definedName>
    <definedName name="par4.14" localSheetId="4">#REF!,#REF!,#REF!,#REF!,#REF!,#REF!</definedName>
    <definedName name="par4.14">#REF!,#REF!,#REF!,#REF!,#REF!,#REF!</definedName>
    <definedName name="par4.15" localSheetId="2">#REF!,#REF!,#REF!</definedName>
    <definedName name="par4.15" localSheetId="4">#REF!,#REF!,#REF!</definedName>
    <definedName name="par4.15">#REF!,#REF!,#REF!</definedName>
    <definedName name="par4.16" localSheetId="2">#REF!,#REF!,#REF!</definedName>
    <definedName name="par4.16" localSheetId="4">#REF!,#REF!,#REF!</definedName>
    <definedName name="par4.16">#REF!,#REF!,#REF!</definedName>
    <definedName name="par4.17" localSheetId="2">#REF!,#REF!,#REF!,#REF!</definedName>
    <definedName name="par4.17" localSheetId="4">#REF!,#REF!,#REF!,#REF!</definedName>
    <definedName name="par4.17">#REF!,#REF!,#REF!,#REF!</definedName>
    <definedName name="par4.18d" localSheetId="2">#REF!,#REF!</definedName>
    <definedName name="par4.18d" localSheetId="4">#REF!,#REF!</definedName>
    <definedName name="par4.18d">#REF!,#REF!</definedName>
    <definedName name="par4.19s" localSheetId="2">#REF!</definedName>
    <definedName name="par4.19s" localSheetId="4">#REF!</definedName>
    <definedName name="par4.19s">#REF!</definedName>
    <definedName name="par4.20f" localSheetId="2">#REF!</definedName>
    <definedName name="par4.20f" localSheetId="4">#REF!</definedName>
    <definedName name="par4.20f">#REF!</definedName>
    <definedName name="par4.21f" localSheetId="2">#REF!</definedName>
    <definedName name="par4.21f" localSheetId="4">#REF!</definedName>
    <definedName name="par4.21f">#REF!</definedName>
    <definedName name="par4.22" localSheetId="2">#REF!</definedName>
    <definedName name="par4.22" localSheetId="4">#REF!</definedName>
    <definedName name="par4.22">#REF!</definedName>
    <definedName name="par4.4" localSheetId="2">#REF!</definedName>
    <definedName name="par4.4" localSheetId="4">#REF!</definedName>
    <definedName name="par4.4">#REF!</definedName>
    <definedName name="par4.5" localSheetId="2">#REF!</definedName>
    <definedName name="par4.5" localSheetId="4">#REF!</definedName>
    <definedName name="par4.5">#REF!</definedName>
    <definedName name="par4.6s" localSheetId="2">#REF!</definedName>
    <definedName name="par4.6s" localSheetId="4">#REF!</definedName>
    <definedName name="par4.6s">#REF!</definedName>
    <definedName name="par4.7s" localSheetId="2">#REF!</definedName>
    <definedName name="par4.7s" localSheetId="4">#REF!</definedName>
    <definedName name="par4.7s">#REF!</definedName>
    <definedName name="par4.8" localSheetId="2">#REF!,#REF!,#REF!,#REF!,#REF!</definedName>
    <definedName name="par4.8" localSheetId="4">#REF!,#REF!,#REF!,#REF!,#REF!</definedName>
    <definedName name="par4.8">#REF!,#REF!,#REF!,#REF!,#REF!</definedName>
    <definedName name="par4.9" localSheetId="2">#REF!,#REF!,#REF!,#REF!,#REF!,#REF!</definedName>
    <definedName name="par4.9" localSheetId="4">#REF!,#REF!,#REF!,#REF!,#REF!,#REF!</definedName>
    <definedName name="par4.9">#REF!,#REF!,#REF!,#REF!,#REF!,#REF!</definedName>
    <definedName name="par5.1" localSheetId="2">#REF!,#REF!</definedName>
    <definedName name="par5.1" localSheetId="4">#REF!,#REF!</definedName>
    <definedName name="par5.1">#REF!,#REF!</definedName>
    <definedName name="par5.3" localSheetId="2">#REF!,#REF!,#REF!,#REF!,#REF!,#REF!</definedName>
    <definedName name="par5.3" localSheetId="4">#REF!,#REF!,#REF!,#REF!,#REF!,#REF!</definedName>
    <definedName name="par5.3">#REF!,#REF!,#REF!,#REF!,#REF!,#REF!</definedName>
    <definedName name="par5.4" localSheetId="2">#REF!,#REF!,#REF!,#REF!,#REF!</definedName>
    <definedName name="par5.4" localSheetId="4">#REF!,#REF!,#REF!,#REF!,#REF!</definedName>
    <definedName name="par5.4">#REF!,#REF!,#REF!,#REF!,#REF!</definedName>
    <definedName name="par5.5" localSheetId="2">#REF!</definedName>
    <definedName name="par5.5" localSheetId="4">#REF!</definedName>
    <definedName name="par5.5">#REF!</definedName>
    <definedName name="par5.6" localSheetId="2">#REF!,#REF!</definedName>
    <definedName name="par5.6" localSheetId="4">#REF!,#REF!</definedName>
    <definedName name="par5.6">#REF!,#REF!</definedName>
    <definedName name="PAType">#REF!</definedName>
    <definedName name="Performance2">#REF!</definedName>
    <definedName name="PerformanceType">#REF!</definedName>
    <definedName name="_xlnm.Print_Area" localSheetId="0">'1.'!$A$1:$D$214</definedName>
    <definedName name="_xlnm.Print_Area" localSheetId="1">'2.'!$A$1:$G$326</definedName>
    <definedName name="_xlnm.Print_Area" localSheetId="3">'4'!$A$1:$C$306</definedName>
    <definedName name="_xlnm.Print_Area" localSheetId="4">'5'!$A$1:$C$313</definedName>
    <definedName name="_xlnm.Print_Area" localSheetId="5">'6'!$A$1:$I$17</definedName>
    <definedName name="_xlnm.Print_Area" localSheetId="6">'7'!$A$1:$G$47</definedName>
    <definedName name="_xlnm.Print_Titles" localSheetId="0">'1.'!$7:$8</definedName>
    <definedName name="program" localSheetId="1">#REF!,#REF!,#REF!,#REF!,#REF!,#REF!,#REF!,#REF!,#REF!,#REF!,#REF!,#REF!,#REF!,#REF!,#REF!,#REF!,#REF!,#REF!,#REF!,#REF!</definedName>
    <definedName name="program" localSheetId="2">#REF!,#REF!,#REF!,#REF!,#REF!,#REF!,#REF!,#REF!,#REF!,#REF!,#REF!,#REF!,#REF!,#REF!,#REF!,#REF!,#REF!,#REF!,#REF!,#REF!</definedName>
    <definedName name="program" localSheetId="4">#REF!,#REF!,#REF!,#REF!,#REF!,#REF!,#REF!,#REF!,#REF!,#REF!,#REF!,#REF!,#REF!,#REF!,#REF!,#REF!,#REF!,#REF!,#REF!,#REF!</definedName>
    <definedName name="program">#REF!,#REF!,#REF!,#REF!,#REF!,#REF!,#REF!,#REF!,#REF!,#REF!,#REF!,#REF!,#REF!,#REF!,#REF!,#REF!,#REF!,#REF!,#REF!,#REF!</definedName>
    <definedName name="x">#REF!</definedName>
    <definedName name="Հավելված">#REF!</definedName>
    <definedName name="Մաս">#REF!</definedName>
    <definedName name="շախմատիստ">#REF!</definedName>
  </definedNames>
  <calcPr calcId="162913"/>
  <customWorkbookViews>
    <customWorkbookView name="ordyan - Personal View" guid="{EE5C0AFB-B96A-4C3C-885D-9A248AEB532B}" mergeInterval="0" personalView="1" maximized="1" windowWidth="1020" windowHeight="605" activeSheetId="8"/>
    <customWorkbookView name="marine - Personal View" guid="{D9EA75C0-4948-47E2-929C-5FF812E82023}" mergeInterval="0" personalView="1" maximized="1" windowWidth="1148" windowHeight="727" activeSheetId="7"/>
  </customWorkbookViews>
</workbook>
</file>

<file path=xl/calcChain.xml><?xml version="1.0" encoding="utf-8"?>
<calcChain xmlns="http://schemas.openxmlformats.org/spreadsheetml/2006/main">
  <c r="D127" i="77" l="1"/>
  <c r="D219" i="77" l="1"/>
  <c r="D220" i="77" s="1"/>
  <c r="D218" i="77"/>
  <c r="D18" i="77" l="1"/>
  <c r="D42" i="77" l="1"/>
  <c r="H16" i="87" l="1"/>
  <c r="G120" i="88"/>
  <c r="G308" i="88"/>
  <c r="G307" i="88" s="1"/>
  <c r="G306" i="88" s="1"/>
  <c r="G305" i="88" s="1"/>
  <c r="G304" i="88" s="1"/>
  <c r="G302" i="88" s="1"/>
  <c r="G300" i="88" s="1"/>
  <c r="G298" i="88" s="1"/>
  <c r="G297" i="88"/>
  <c r="G286" i="88"/>
  <c r="G285" i="88" s="1"/>
  <c r="G284" i="88" s="1"/>
  <c r="G283" i="88" s="1"/>
  <c r="G282" i="88" s="1"/>
  <c r="G280" i="88" s="1"/>
  <c r="G278" i="88" s="1"/>
  <c r="G276" i="88" s="1"/>
  <c r="G275" i="88"/>
  <c r="G274" i="88" s="1"/>
  <c r="G273" i="88" s="1"/>
  <c r="G272" i="88" s="1"/>
  <c r="G271" i="88" s="1"/>
  <c r="G269" i="88" s="1"/>
  <c r="G267" i="88" s="1"/>
  <c r="G265" i="88" s="1"/>
  <c r="G258" i="88"/>
  <c r="G257" i="88" s="1"/>
  <c r="G256" i="88" s="1"/>
  <c r="G255" i="88" s="1"/>
  <c r="G254" i="88" s="1"/>
  <c r="G252" i="88" s="1"/>
  <c r="G250" i="88" s="1"/>
  <c r="G248" i="88" s="1"/>
  <c r="G247" i="88"/>
  <c r="G246" i="88" s="1"/>
  <c r="G245" i="88" s="1"/>
  <c r="G244" i="88" s="1"/>
  <c r="G243" i="88" s="1"/>
  <c r="G241" i="88" s="1"/>
  <c r="G239" i="88" s="1"/>
  <c r="G238" i="88"/>
  <c r="G237" i="88" s="1"/>
  <c r="G236" i="88" s="1"/>
  <c r="G235" i="88" s="1"/>
  <c r="G234" i="88" s="1"/>
  <c r="G232" i="88" s="1"/>
  <c r="G230" i="88" s="1"/>
  <c r="G221" i="88"/>
  <c r="G219" i="88" s="1"/>
  <c r="G218" i="88" s="1"/>
  <c r="G217" i="88" s="1"/>
  <c r="G215" i="88" s="1"/>
  <c r="G213" i="88" s="1"/>
  <c r="G212" i="88"/>
  <c r="G211" i="88" s="1"/>
  <c r="G197" i="88"/>
  <c r="G191" i="88"/>
  <c r="G182" i="88"/>
  <c r="G180" i="88" s="1"/>
  <c r="G179" i="88" s="1"/>
  <c r="G178" i="88" s="1"/>
  <c r="G176" i="88" s="1"/>
  <c r="G174" i="88" s="1"/>
  <c r="G173" i="88"/>
  <c r="G171" i="88" s="1"/>
  <c r="G170" i="88" s="1"/>
  <c r="G169" i="88" s="1"/>
  <c r="G167" i="88" s="1"/>
  <c r="G165" i="88" s="1"/>
  <c r="G147" i="88"/>
  <c r="G130" i="88"/>
  <c r="G128" i="88" s="1"/>
  <c r="G127" i="88" s="1"/>
  <c r="G126" i="88" s="1"/>
  <c r="G124" i="88" s="1"/>
  <c r="G122" i="88" s="1"/>
  <c r="G119" i="88"/>
  <c r="G117" i="88" s="1"/>
  <c r="G116" i="88" s="1"/>
  <c r="G115" i="88" s="1"/>
  <c r="G113" i="88" s="1"/>
  <c r="G111" i="88" s="1"/>
  <c r="G109" i="88" s="1"/>
  <c r="G107" i="88" s="1"/>
  <c r="G102" i="88"/>
  <c r="G101" i="88" s="1"/>
  <c r="G100" i="88" s="1"/>
  <c r="G99" i="88" s="1"/>
  <c r="G98" i="88" s="1"/>
  <c r="G96" i="88" s="1"/>
  <c r="G94" i="88" s="1"/>
  <c r="G93" i="88"/>
  <c r="G92" i="88" s="1"/>
  <c r="G91" i="88" s="1"/>
  <c r="G90" i="88" s="1"/>
  <c r="G82" i="88"/>
  <c r="G81" i="88" s="1"/>
  <c r="G80" i="88" s="1"/>
  <c r="G79" i="88" s="1"/>
  <c r="G78" i="88" s="1"/>
  <c r="G76" i="88" s="1"/>
  <c r="G74" i="88" s="1"/>
  <c r="G64" i="88"/>
  <c r="G63" i="88" s="1"/>
  <c r="G62" i="88" s="1"/>
  <c r="G61" i="88" s="1"/>
  <c r="G60" i="88" s="1"/>
  <c r="G58" i="88" s="1"/>
  <c r="G56" i="88" s="1"/>
  <c r="G28" i="88"/>
  <c r="G27" i="88" s="1"/>
  <c r="G26" i="88" s="1"/>
  <c r="G25" i="88" s="1"/>
  <c r="G24" i="88" s="1"/>
  <c r="G22" i="88" s="1"/>
  <c r="G20" i="88" s="1"/>
  <c r="G141" i="88"/>
  <c r="G139" i="88" s="1"/>
  <c r="G137" i="88" s="1"/>
  <c r="G135" i="88" s="1"/>
  <c r="G145" i="88"/>
  <c r="G144" i="88" s="1"/>
  <c r="G143" i="88" s="1"/>
  <c r="G146" i="88"/>
  <c r="G181" i="88"/>
  <c r="G189" i="88"/>
  <c r="G188" i="88" s="1"/>
  <c r="G187" i="88" s="1"/>
  <c r="G185" i="88" s="1"/>
  <c r="G183" i="88" s="1"/>
  <c r="G190" i="88"/>
  <c r="G198" i="88"/>
  <c r="G199" i="88"/>
  <c r="G201" i="88"/>
  <c r="G202" i="88"/>
  <c r="G296" i="88"/>
  <c r="G295" i="88" s="1"/>
  <c r="G294" i="88" s="1"/>
  <c r="G293" i="88" s="1"/>
  <c r="G291" i="88" s="1"/>
  <c r="G289" i="88" s="1"/>
  <c r="G287" i="88" s="1"/>
  <c r="G18" i="88" l="1"/>
  <c r="G16" i="88" s="1"/>
  <c r="G220" i="88"/>
  <c r="G210" i="88"/>
  <c r="G209" i="88" s="1"/>
  <c r="G208" i="88" s="1"/>
  <c r="G206" i="88" s="1"/>
  <c r="G204" i="88" s="1"/>
  <c r="G196" i="88"/>
  <c r="G172" i="88"/>
  <c r="G129" i="88"/>
  <c r="G105" i="88"/>
  <c r="G103" i="88" s="1"/>
  <c r="G194" i="88"/>
  <c r="G192" i="88" s="1"/>
  <c r="G228" i="88"/>
  <c r="G226" i="88" s="1"/>
  <c r="G224" i="88" s="1"/>
  <c r="G222" i="88" s="1"/>
  <c r="G89" i="88"/>
  <c r="G87" i="88" s="1"/>
  <c r="G85" i="88" s="1"/>
  <c r="G83" i="88" s="1"/>
  <c r="G88" i="88"/>
  <c r="G263" i="88"/>
  <c r="G261" i="88" s="1"/>
  <c r="G259" i="88" s="1"/>
  <c r="G118" i="88"/>
  <c r="G14" i="88" l="1"/>
  <c r="G12" i="88" s="1"/>
  <c r="G10" i="88" s="1"/>
  <c r="G133" i="88"/>
  <c r="G131" i="88" s="1"/>
  <c r="C296" i="84" l="1"/>
  <c r="C280" i="84" l="1"/>
  <c r="C266" i="84"/>
  <c r="C256" i="84"/>
  <c r="C246" i="84"/>
  <c r="C223" i="84"/>
  <c r="C213" i="84"/>
  <c r="C173" i="84"/>
  <c r="C172" i="84"/>
  <c r="C161" i="84"/>
  <c r="C160" i="84"/>
  <c r="C148" i="84"/>
  <c r="C149" i="84"/>
  <c r="C150" i="84"/>
  <c r="C147" i="84"/>
  <c r="C124" i="84"/>
  <c r="C114" i="84"/>
  <c r="C113" i="84"/>
  <c r="C102" i="84"/>
  <c r="C103" i="84"/>
  <c r="C101" i="84"/>
  <c r="C88" i="84"/>
  <c r="C89" i="84"/>
  <c r="C90" i="84"/>
  <c r="C72" i="84"/>
  <c r="C61" i="84"/>
  <c r="C62" i="84"/>
  <c r="C60" i="84"/>
  <c r="I17" i="85"/>
  <c r="I16" i="85" s="1"/>
  <c r="I15" i="85" s="1"/>
  <c r="I14" i="85" s="1"/>
  <c r="H20" i="87" l="1"/>
  <c r="H19" i="87" s="1"/>
  <c r="H18" i="87" l="1"/>
  <c r="H17" i="87" s="1"/>
  <c r="H15" i="87" l="1"/>
  <c r="D15" i="87"/>
  <c r="H14" i="87" l="1"/>
  <c r="H13" i="87" s="1"/>
  <c r="H12" i="87" s="1"/>
  <c r="H11" i="87" l="1"/>
  <c r="C174" i="80" l="1"/>
  <c r="C174" i="84" s="1"/>
  <c r="C162" i="80"/>
  <c r="C162" i="84" s="1"/>
  <c r="C151" i="80"/>
  <c r="C151" i="84" s="1"/>
  <c r="C135" i="80"/>
  <c r="C135" i="84" s="1"/>
  <c r="C125" i="80"/>
  <c r="C125" i="84" s="1"/>
  <c r="C115" i="80"/>
  <c r="C115" i="84" s="1"/>
  <c r="C104" i="80"/>
  <c r="C104" i="84" s="1"/>
  <c r="C87" i="80"/>
  <c r="C87" i="84" s="1"/>
  <c r="C63" i="80" l="1"/>
  <c r="C63" i="84" s="1"/>
  <c r="C21" i="80" l="1"/>
  <c r="C21" i="84" s="1"/>
  <c r="D11" i="77" l="1"/>
  <c r="D114" i="77" l="1"/>
  <c r="G73" i="88"/>
  <c r="G72" i="88" s="1"/>
  <c r="G71" i="88" s="1"/>
  <c r="G70" i="88" s="1"/>
  <c r="G69" i="88" s="1"/>
  <c r="G67" i="88" s="1"/>
  <c r="G65" i="88" s="1"/>
  <c r="G54" i="88" s="1"/>
  <c r="G52" i="88" s="1"/>
  <c r="G50" i="88" s="1"/>
  <c r="G48" i="88" s="1"/>
  <c r="D66" i="77"/>
  <c r="D61" i="77" l="1"/>
  <c r="G164" i="88"/>
  <c r="I13" i="85"/>
  <c r="I12" i="85" s="1"/>
  <c r="I11" i="85" s="1"/>
  <c r="I10" i="85" s="1"/>
  <c r="I9" i="85" s="1"/>
  <c r="C91" i="80"/>
  <c r="C91" i="84" s="1"/>
  <c r="D54" i="77"/>
  <c r="G162" i="88" l="1"/>
  <c r="G161" i="88" s="1"/>
  <c r="G160" i="88" s="1"/>
  <c r="G158" i="88" s="1"/>
  <c r="G156" i="88" s="1"/>
  <c r="G154" i="88" s="1"/>
  <c r="G152" i="88" s="1"/>
  <c r="G150" i="88" s="1"/>
  <c r="G148" i="88" s="1"/>
  <c r="G163" i="88"/>
  <c r="D36" i="77"/>
  <c r="G47" i="88"/>
  <c r="G46" i="88" s="1"/>
  <c r="G45" i="88" s="1"/>
  <c r="G44" i="88" s="1"/>
  <c r="G43" i="88" s="1"/>
  <c r="G41" i="88" s="1"/>
  <c r="G39" i="88" s="1"/>
  <c r="G37" i="88" s="1"/>
  <c r="G35" i="88" s="1"/>
  <c r="G33" i="88" s="1"/>
  <c r="G31" i="88" s="1"/>
  <c r="G29" i="88" s="1"/>
  <c r="C73" i="80"/>
  <c r="C73" i="84" s="1"/>
  <c r="C259" i="80"/>
  <c r="C247" i="84" s="1"/>
  <c r="C269" i="80"/>
  <c r="C257" i="84" s="1"/>
  <c r="C279" i="80"/>
  <c r="C267" i="84" s="1"/>
  <c r="C293" i="80"/>
  <c r="C281" i="84" s="1"/>
  <c r="C236" i="80"/>
  <c r="C224" i="84" s="1"/>
  <c r="C226" i="80"/>
  <c r="C214" i="84" s="1"/>
  <c r="D189" i="77" l="1"/>
  <c r="D158" i="77" l="1"/>
  <c r="D139" i="77"/>
  <c r="D10" i="77" l="1"/>
  <c r="D209" i="77" s="1"/>
  <c r="C210" i="80"/>
  <c r="C297" i="84" s="1"/>
  <c r="D203" i="77" l="1"/>
  <c r="D202" i="77" s="1"/>
  <c r="G47" i="86"/>
  <c r="G46" i="86" s="1"/>
  <c r="G45" i="86" s="1"/>
  <c r="G44" i="86" s="1"/>
  <c r="G43" i="86" s="1"/>
  <c r="G41" i="86" s="1"/>
  <c r="G39" i="86" s="1"/>
  <c r="G37" i="86" s="1"/>
  <c r="G35" i="86" s="1"/>
  <c r="G33" i="86" s="1"/>
  <c r="G31" i="86" s="1"/>
  <c r="C306" i="80"/>
  <c r="C313" i="84" s="1"/>
  <c r="G28" i="86"/>
  <c r="G27" i="86" s="1"/>
  <c r="G25" i="86" s="1"/>
  <c r="G326" i="88"/>
  <c r="G29" i="86" l="1"/>
  <c r="G26" i="86"/>
  <c r="G24" i="86" s="1"/>
  <c r="G23" i="86" s="1"/>
  <c r="G21" i="86" s="1"/>
  <c r="G19" i="86" s="1"/>
  <c r="G17" i="86" s="1"/>
  <c r="G15" i="86" s="1"/>
  <c r="G13" i="86" s="1"/>
  <c r="G11" i="86" s="1"/>
  <c r="G9" i="86" s="1"/>
  <c r="G324" i="88"/>
  <c r="G322" i="88" s="1"/>
  <c r="G321" i="88" s="1"/>
  <c r="G319" i="88" s="1"/>
  <c r="G317" i="88" s="1"/>
  <c r="G315" i="88" s="1"/>
  <c r="G313" i="88" s="1"/>
  <c r="G311" i="88" s="1"/>
  <c r="G309" i="88" s="1"/>
  <c r="G9" i="88" s="1"/>
  <c r="G325" i="88"/>
  <c r="G323" i="88" s="1"/>
  <c r="D215" i="77"/>
  <c r="D216" i="77" l="1"/>
  <c r="C39" i="80"/>
  <c r="C39" i="84" s="1"/>
  <c r="C315" i="84" l="1"/>
  <c r="C249" i="80" l="1"/>
  <c r="C237" i="84" s="1"/>
  <c r="C51" i="80" l="1"/>
  <c r="C51" i="84" s="1"/>
  <c r="C189" i="80" l="1"/>
  <c r="C189" i="84" s="1"/>
  <c r="C199" i="80"/>
  <c r="C199" i="84" s="1"/>
  <c r="C30" i="80"/>
  <c r="C30" i="84" s="1"/>
  <c r="D9" i="77" l="1"/>
  <c r="C308" i="80" l="1"/>
</calcChain>
</file>

<file path=xl/comments1.xml><?xml version="1.0" encoding="utf-8"?>
<comments xmlns="http://schemas.openxmlformats.org/spreadsheetml/2006/main">
  <authors>
    <author>Anna Balasanyan</author>
  </authors>
  <commentList>
    <comment ref="C189" authorId="0" shapeId="0">
      <text>
        <r>
          <rPr>
            <b/>
            <sz val="8"/>
            <color indexed="81"/>
            <rFont val="Tahoma"/>
            <family val="2"/>
          </rPr>
          <t>Anna Balasanyan:</t>
        </r>
        <r>
          <rPr>
            <sz val="8"/>
            <color indexed="81"/>
            <rFont val="Tahoma"/>
            <family val="2"/>
          </rPr>
          <t xml:space="preserve">
թվաքանակի փոփոխ. Չի առաջանում
</t>
        </r>
      </text>
    </comment>
  </commentList>
</comments>
</file>

<file path=xl/comments2.xml><?xml version="1.0" encoding="utf-8"?>
<comments xmlns="http://schemas.openxmlformats.org/spreadsheetml/2006/main">
  <authors>
    <author>Anna Balasanyan</author>
  </authors>
  <commentList>
    <comment ref="C189" authorId="0" shapeId="0">
      <text>
        <r>
          <rPr>
            <b/>
            <sz val="8"/>
            <color indexed="81"/>
            <rFont val="Tahoma"/>
            <family val="2"/>
          </rPr>
          <t>Anna Balasanyan:</t>
        </r>
        <r>
          <rPr>
            <sz val="8"/>
            <color indexed="81"/>
            <rFont val="Tahoma"/>
            <family val="2"/>
          </rPr>
          <t xml:space="preserve">
թվաքանակի փոփոխ. Չի առաջանում
</t>
        </r>
      </text>
    </comment>
    <comment ref="B306" authorId="0" shapeId="0">
      <text>
        <r>
          <rPr>
            <b/>
            <sz val="8"/>
            <color indexed="81"/>
            <rFont val="Tahoma"/>
            <family val="2"/>
          </rPr>
          <t>Anna Balasanyan:</t>
        </r>
        <r>
          <rPr>
            <sz val="8"/>
            <color indexed="81"/>
            <rFont val="Tahoma"/>
            <family val="2"/>
          </rPr>
          <t xml:space="preserve">
</t>
        </r>
      </text>
    </comment>
  </commentList>
</comments>
</file>

<file path=xl/sharedStrings.xml><?xml version="1.0" encoding="utf-8"?>
<sst xmlns="http://schemas.openxmlformats.org/spreadsheetml/2006/main" count="1637" uniqueCount="374">
  <si>
    <t xml:space="preserve"> </t>
  </si>
  <si>
    <t xml:space="preserve"> -----------------ի N -----------Ն որոշման</t>
  </si>
  <si>
    <t>Հավելված N 2</t>
  </si>
  <si>
    <t xml:space="preserve">
Ծրագրային դասիչը</t>
  </si>
  <si>
    <t xml:space="preserve">
Ծրագիր</t>
  </si>
  <si>
    <t xml:space="preserve">
Միջոցառում</t>
  </si>
  <si>
    <t xml:space="preserve"> Միջոցառման անվանումը`</t>
  </si>
  <si>
    <t xml:space="preserve"> Միջոցառման նկարագրությունը`</t>
  </si>
  <si>
    <t>Բաժինը</t>
  </si>
  <si>
    <t>Խումբը</t>
  </si>
  <si>
    <t>Դասը</t>
  </si>
  <si>
    <t>Ծրագիր</t>
  </si>
  <si>
    <t>Միջոցառում</t>
  </si>
  <si>
    <t>Բյուջետային ծախսերի գործառական դասակարգման բաժինների, խմբերի և դասերի, բյուջետային ծրագրերի միջոցառումների, բյուջետային հատկացումների գլխավոր կարգադրիչների անվանումները</t>
  </si>
  <si>
    <t>Տարի</t>
  </si>
  <si>
    <t xml:space="preserve"> Շահառուների ընտրության չափանիշները </t>
  </si>
  <si>
    <t>Բյուջետային հատկացումների գլխավոր կարգադրիչների, ծրագրերի և միջոցառումների անվանումները</t>
  </si>
  <si>
    <t>Գործառական դասիչը</t>
  </si>
  <si>
    <t>ՄԱՍ 1. ՊԵՏԱԿԱՆ ՄԱՐՄՆԻ ԳԾՈՎ ԱՐԴՅՈՒՆՔԱՅԻՆ (ԿԱՏԱՐՈՂԱԿԱՆ) ՑՈՒՑԱՆԻՇՆԵՐԸ</t>
  </si>
  <si>
    <t xml:space="preserve"> Տրանսֆերտների տրամադրում</t>
  </si>
  <si>
    <t xml:space="preserve"> Տրանսֆերտների տրամադրում </t>
  </si>
  <si>
    <t xml:space="preserve"> Միջոցառման տեսակը` </t>
  </si>
  <si>
    <t xml:space="preserve"> այդ թվում` ըստ կատարողների</t>
  </si>
  <si>
    <t xml:space="preserve"> այդ թվում` բյուջետային ծախսերի տնտեսագիտական դասակարգման հոդվածներ</t>
  </si>
  <si>
    <t xml:space="preserve"> Միջոցառման տեսակը</t>
  </si>
  <si>
    <t xml:space="preserve"> Միջոցառման դասիչը` </t>
  </si>
  <si>
    <t xml:space="preserve"> Միջոցառման անվանումը` </t>
  </si>
  <si>
    <t xml:space="preserve"> Նկարագրությունը` </t>
  </si>
  <si>
    <t xml:space="preserve"> Միջոցառման վրա կատարվող ծախսը (հազար դրամ) </t>
  </si>
  <si>
    <t xml:space="preserve"> Ծրագրի դասիչը` </t>
  </si>
  <si>
    <t xml:space="preserve"> Արդյունքի չափորոշիչներ </t>
  </si>
  <si>
    <t xml:space="preserve"> այդ թվում`</t>
  </si>
  <si>
    <t xml:space="preserve"> ԸՆԴԱՄԵՆԸ ԾԱԽՍԵՐ</t>
  </si>
  <si>
    <t xml:space="preserve"> ՍՈՑԻԱԼԱԿԱՆ ՊԱՇՏՊԱՆՈՒԹՅՈՒՆ</t>
  </si>
  <si>
    <t xml:space="preserve"> 01</t>
  </si>
  <si>
    <t xml:space="preserve"> ՀՀ  աշխատանքի և սոցիալական հարցերի նախարարություն</t>
  </si>
  <si>
    <t xml:space="preserve"> ԸՆԹԱՑԻԿ ԾԱԽՍԵՐ</t>
  </si>
  <si>
    <t xml:space="preserve"> ՍՈՑԻԱԼԱԿԱՆ  ՆՊԱՍՏՆԵՐ ԵՎ ԿԵՆՍԱԹՈՇԱԿՆԵՐ</t>
  </si>
  <si>
    <t xml:space="preserve"> Սոցիալական օգնության դրամական արտահայտությամբ նպաստներ (բյուջեից)</t>
  </si>
  <si>
    <t xml:space="preserve"> ԸՆԴԱՄԵՆԸ</t>
  </si>
  <si>
    <t xml:space="preserve"> Ծրագրի անվանումը`</t>
  </si>
  <si>
    <t xml:space="preserve"> Ծրագրի նպատակը`</t>
  </si>
  <si>
    <t xml:space="preserve"> Վերջնական արդյունքի նկարագրությունը`</t>
  </si>
  <si>
    <t xml:space="preserve"> Ծրագրի միջոցառումներ</t>
  </si>
  <si>
    <t xml:space="preserve"> Ծրագրի դասիչը </t>
  </si>
  <si>
    <t xml:space="preserve"> Ծրագրի անվանումը </t>
  </si>
  <si>
    <t xml:space="preserve"> Ծրագրի միջոցառումները </t>
  </si>
  <si>
    <t xml:space="preserve">
 ՀԱՅԱՍՏԱՆԻ ՀԱՆՐԱՊԵՏՈՒԹՅԱՆ ԿԱՌԱՎԱՐՈՒԹՅԱՆ 2020 ԹՎԱԿԱՆԻ ԴԵԿՏԵՄԲԵՐԻ 30-Ի N 2215-Ն ՈՐՈՇՄԱՆ N 9 ՀԱՎԵԼՎԱԾԻ N 9.1.20 ԱՂՅՈՒՍԱԿՈՒՄ ԿԱՏԱՐՎՈՂ ՓՈՓՈԽՈՒԹՅՈՒՆՆԵՐԸ</t>
  </si>
  <si>
    <t xml:space="preserve">Հայաստանի Հանրապետության աշխատանքի և սոցիալական հարցերի նախարարություն
</t>
  </si>
  <si>
    <t xml:space="preserve"> ՀՀ աշխատանքի և սոցիալական հարցերի նախարարության միասնական սոցիալական ծառայություն</t>
  </si>
  <si>
    <t>ՄԱՍ 2. ՊԵՏԱԿԱՆ ՄԱՐՄՆԻ ԳԾՈՎ ԱՐԴՅՈՒՆՔԱՅԻՆ (ԿԱՏԱՐՈՂԱԿԱՆ) ՑՈՒՑԱՆԻՇՆԵՐԸ</t>
  </si>
  <si>
    <t>(հազար դրամ)</t>
  </si>
  <si>
    <t>Հավելված N 3</t>
  </si>
  <si>
    <t>Հավելված N 4</t>
  </si>
  <si>
    <t xml:space="preserve"> - Երեխաների կամ ընտանեկան նպաստներ բյուջեից</t>
  </si>
  <si>
    <t>Ցուցանիշների փոփոխությունները ավելացումները նշված են դրական նշանով, իսկ նվազեցումը՝ փակագծերում</t>
  </si>
  <si>
    <t xml:space="preserve"> ՀՀ կառավարության 2023 թվականի</t>
  </si>
  <si>
    <t xml:space="preserve"> 02</t>
  </si>
  <si>
    <t xml:space="preserve"> Ծերություն</t>
  </si>
  <si>
    <t xml:space="preserve"> 1102</t>
  </si>
  <si>
    <t xml:space="preserve"> Կենսաթոշակային ապահովություն</t>
  </si>
  <si>
    <t xml:space="preserve"> Կենսաթոշակի իրավունքի իրացում</t>
  </si>
  <si>
    <t xml:space="preserve"> Կենսաթոշակների նշանակման և վճարման գործընթացի ապահովում</t>
  </si>
  <si>
    <t xml:space="preserve"> Աշխատանքային կենսաթոշակներ</t>
  </si>
  <si>
    <t xml:space="preserve"> Աշխատանքային կենսաթոշակների (տարիքային, հաշմանդամության, արտոնյալ պայմաններով, երկարամյա ծառայության, մասնակի, կերակրողին կորցնելու դեպքում կենսաթոշակների) տրամադրում</t>
  </si>
  <si>
    <t xml:space="preserve"> 1102 </t>
  </si>
  <si>
    <t xml:space="preserve"> Կենսաթոշակային ապահովություն </t>
  </si>
  <si>
    <t xml:space="preserve"> Աշխատանքային կենսաթոշակներ </t>
  </si>
  <si>
    <t xml:space="preserve"> Աշխատանքային կենսաթոշակների (տարիքային, հաշմանդամության, արտոնյալ պայմաններով, երկարամյա ծառայության, մասնակի, կերակրողին կորցնելու դեպքում կենսաթոշակների) տրամադրում </t>
  </si>
  <si>
    <t xml:space="preserve"> Տարիքային աշխատանքային` առնվազն 10 տարվա աշխատանքային ստաժ, հաշմանդամության աշխատանքային` ըստ սանդղակի աշխատանքային ստաժ, արտոնյալ, մասնակի երկարամյա ծառայության` պահանջվող մասնագիտությամբ աշխատանքային ստաժ </t>
  </si>
  <si>
    <t xml:space="preserve"> - Կենսաթոշակներ</t>
  </si>
  <si>
    <t xml:space="preserve"> Կենսաթոշակներ</t>
  </si>
  <si>
    <t xml:space="preserve"> Սպայական անձնակազմի և նրանց ընտանիքների անդամների կենսաթոշակներ </t>
  </si>
  <si>
    <t xml:space="preserve"> Սպայական անձնակազմի զինծառայողներին երկարամյա ծառայության, հաշմանդամության և զինծառայողի մահվան դեպքում նրա ընտանիքի անդամներին կերակրողին կորցնելու դեպքում զինվորական կենսաթոշակների տրամադրում </t>
  </si>
  <si>
    <t xml:space="preserve"> Սպայական անձնակազմին և նրանց ընտանիքների անդամներին երկարամյա ծառայության, հաշմանդամության և կերակրողին կորցնելու դեպքում կենսաթոշակների տրամադրում 22.12.2010թ.ՀՕ-243-Ն օրենքի 18-րդ, 20-րդ, 22-րդ հոդվածներով </t>
  </si>
  <si>
    <t>Միջացառման անվանումը`</t>
  </si>
  <si>
    <t xml:space="preserve"> Սոցիալական ապահովություն</t>
  </si>
  <si>
    <t xml:space="preserve"> Սոցիալական ապահովության իրավունքի իրականացման ապահովում</t>
  </si>
  <si>
    <t xml:space="preserve"> Սոցիալական ապահովության իրավունքի իրականացում</t>
  </si>
  <si>
    <t>Ծերության, հաշմանդամության, կերակրողին կորցնելու դեպքում նպաստներ</t>
  </si>
  <si>
    <t>Ծերության, հաշմանդամության, կերակրողին կորցնելու դեպքում սոցիալական նպաստների տրամադրում</t>
  </si>
  <si>
    <t xml:space="preserve"> 12001</t>
  </si>
  <si>
    <t xml:space="preserve"> - Այլ նպաստներ բյուջեից</t>
  </si>
  <si>
    <t>Սոցիալական ապահովություն</t>
  </si>
  <si>
    <t xml:space="preserve"> 03</t>
  </si>
  <si>
    <t xml:space="preserve"> Հարազատին կորցրած անձինք</t>
  </si>
  <si>
    <t xml:space="preserve"> Ծերության, հաշմանդամության, կերակրողին կորցնելու դեպքում նպաստներ </t>
  </si>
  <si>
    <t xml:space="preserve"> Ծերության, հաշմանդամության, կերակրողին կորցնելու դեպքում սոցիալական նպաստների տրամադրում </t>
  </si>
  <si>
    <t xml:space="preserve"> Կենսաթոշակի իրավունք չունեցող հաշմանդամներ, կերակրողին կորցրած անձիք և օրենքով սահմանված տարիքը լրացած և պահանջվող ստաժ չունեցող անձիք </t>
  </si>
  <si>
    <t xml:space="preserve"> Պարգևավճարներ և պատվովճարներ</t>
  </si>
  <si>
    <t xml:space="preserve"> Պետական հոգածության դրսևորում, առանձին կատեգորիայի քաղաքացիներին և նրանց ընտանիքներին սոցիալական երաշխիքների տրամադրում</t>
  </si>
  <si>
    <t xml:space="preserve"> Առանձին կատեգորիայի քաղաքացիներին և նրանց ընտանիքի անդամների սոցիալական պաշտպանվածության մակարդակի բարձրացում</t>
  </si>
  <si>
    <t xml:space="preserve"> Վետերանների պատվովճարներ</t>
  </si>
  <si>
    <t xml:space="preserve"> ՀՄՊ վետերաններին պատվովճարի տրամադրում</t>
  </si>
  <si>
    <t xml:space="preserve"> 1005 </t>
  </si>
  <si>
    <t xml:space="preserve"> Պարգևավճարներ և պատվովճարներ </t>
  </si>
  <si>
    <t xml:space="preserve"> 12001 </t>
  </si>
  <si>
    <t xml:space="preserve"> 12002 </t>
  </si>
  <si>
    <t xml:space="preserve"> Վետերանների պատվովճարներ </t>
  </si>
  <si>
    <t xml:space="preserve"> ՀՄՊ վետերաններին պատվովճարի տրամադրում </t>
  </si>
  <si>
    <t xml:space="preserve"> ՀՄ պատերազմի վետերաններին պատվովճարների տրամադրում 02.12.1998թ. ՀՕ-267-Ն օրենքի 4-րդ հոդվածով </t>
  </si>
  <si>
    <t xml:space="preserve"> 07</t>
  </si>
  <si>
    <t xml:space="preserve"> Սոցիալական հատուկ արտոնություններ (այլ դասերին չպատկանող)</t>
  </si>
  <si>
    <t xml:space="preserve"> Սոցիալական աջակցություն անաշխատունակության դեպքում </t>
  </si>
  <si>
    <t>Ժամանակավոր անաշխատունակության դեպքում նպաստ</t>
  </si>
  <si>
    <t xml:space="preserve"> Ժամանակավոր անաշխատունակության դեպքում  (հիվանդության, ընտանիքի հիվանդ անդամի խնամքի և օրենքով սահմանված այլ պատճ. առաջացած) վարձու աշխատողներին, նոտարներին և անհատ ձեռնարկատերերին ժամանակավոր անաշխատունակության նպաստի վճարում </t>
  </si>
  <si>
    <t xml:space="preserve"> Սոցիալական աջակցություն անաշխատունակության դեպքում</t>
  </si>
  <si>
    <t xml:space="preserve"> Կորցրած եկամուտների մասնակի փոխհատուցում</t>
  </si>
  <si>
    <t xml:space="preserve"> Անաշխատունակության հետևանքով եկամտի կորստի մասնակի փոխհատուցման ապահովում</t>
  </si>
  <si>
    <t xml:space="preserve"> 09</t>
  </si>
  <si>
    <t xml:space="preserve"> Սոցիալական պաշտպանություն (այլ դասերին չպատկանող)</t>
  </si>
  <si>
    <t xml:space="preserve"> Սոցիալական պաշտպանությանը տրամադրվող օժանդակ ծառայություններ (այլ դասերին չպատկանող)</t>
  </si>
  <si>
    <t xml:space="preserve"> Ժամանակավոր անաշխատունակության դեպքում նպաստ</t>
  </si>
  <si>
    <t xml:space="preserve"> - Հիվանդության և հաշմանդամության նպաստներ բյուջեից</t>
  </si>
  <si>
    <t xml:space="preserve"> 1082 </t>
  </si>
  <si>
    <t xml:space="preserve"> Ժամանակավոր անաշխատունակության դեպքում նպաստ </t>
  </si>
  <si>
    <t xml:space="preserve">  Օրենքով սահմանված կարգով ու չափով եկամտային հարկ (շահութահարկ)  վճարած վարձու աշխատողներ, նոտարներ և անհատ ձեռնարկատերեր </t>
  </si>
  <si>
    <t xml:space="preserve">Ժամանակավոր անաշխատունակության դեպքում  (հիվանդության, ընտանիքի հիվանդ անդամի խնամքի և օրենքով սահմանված այլ պատճ. առաջացած) վարձու աշխատողներին, նոտարներին և անհատ ձեռնարկատերերին ժամանակավոր անաշխատունակության նպաստի վճարում </t>
  </si>
  <si>
    <t xml:space="preserve"> Ծառայությունների մատուցում</t>
  </si>
  <si>
    <t xml:space="preserve"> ԾԱՌԱՅՈՒԹՅՈՒՆՆԵՐԻ  ԵՎ   ԱՊՐԱՆՔՆԵՐԻ  ՁԵՌՔԲԵՐՈՒՄ</t>
  </si>
  <si>
    <t xml:space="preserve"> Շարունակական ծախսեր</t>
  </si>
  <si>
    <t xml:space="preserve"> - Կապի ծառայություններ</t>
  </si>
  <si>
    <t>Սպայական անձնակազմի և նրանց ընտանիքների անդամների կենսաթոշակներ</t>
  </si>
  <si>
    <t xml:space="preserve"> 11</t>
  </si>
  <si>
    <t xml:space="preserve"> ՀԻՄՆԱԿԱՆ ԲԱԺԻՆՆԵՐԻՆ ՉԴԱՍՎՈՂ ՊԱՀՈՒՍՏԱՅԻՆ ՖՈՆԴԵՐ</t>
  </si>
  <si>
    <t xml:space="preserve"> ՀՀ կառավարության և համայնքների պահուստային ֆոնդ</t>
  </si>
  <si>
    <t xml:space="preserve"> ՀՀ կառավարության պահուստային ֆոնդ</t>
  </si>
  <si>
    <t xml:space="preserve"> 1139</t>
  </si>
  <si>
    <t xml:space="preserve"> ՀՀ կառավարություն</t>
  </si>
  <si>
    <t xml:space="preserve"> ԱՅԼ  ԾԱԽՍԵՐ</t>
  </si>
  <si>
    <t xml:space="preserve"> Պահուստային միջոցներ</t>
  </si>
  <si>
    <t xml:space="preserve"> Պետական բյուջեում չկանխատեսված, ինչպես նաեւ բյուջետային երաշխիքների ապահովման ծախսերի ֆինանսավորման ապահովում</t>
  </si>
  <si>
    <t xml:space="preserve"> Պահուստային ֆոնդի կառավարման արդյունավետության և թափանցիկության ապահովում</t>
  </si>
  <si>
    <t xml:space="preserve"> 11001</t>
  </si>
  <si>
    <t>ՀՀ պետական բյուջեում նախատեսված ելքերի լրացուցիչ ֆինանսավորման, պետական բյուջեում չկանխատեսված ելքերի, ինչպես նաև բյուջետային երաշխիքների ապահովման ելքերի ֆինանսավորման ապահովում</t>
  </si>
  <si>
    <t xml:space="preserve"> Ծառայությունների մատուցում </t>
  </si>
  <si>
    <t xml:space="preserve"> «Գնումների մասին» ՀՀ օրենքի համաձայն ընտրված կազմակերպություն </t>
  </si>
  <si>
    <t xml:space="preserve"> ՀՀ աշխատանքի և սոցիալական հարցերի նախարարության միասնական սոցիալական ծառայություն </t>
  </si>
  <si>
    <t>Հավելված N 1</t>
  </si>
  <si>
    <t xml:space="preserve"> Նկարագրությունը</t>
  </si>
  <si>
    <t xml:space="preserve"> Միջոցառման վրա կատարվող ծախսը (հազ. դրամ)  </t>
  </si>
  <si>
    <t>ՀՀ կառավարության պահուստային ֆոնդ</t>
  </si>
  <si>
    <t>Ծառայությունների մատուցում</t>
  </si>
  <si>
    <t>Միջոցառումն իրականացնողի անվանումը</t>
  </si>
  <si>
    <t>ՀՀ կառավարություն</t>
  </si>
  <si>
    <t xml:space="preserve"> Միջոցառումն իրականացնողի անվանումը </t>
  </si>
  <si>
    <t>Զոհված՝ հետմահու «Հայաստանի ազգային հերոս» ՀՀ բարձրագույն կոչում ստացած կամ «Մարտական խաչ» շքանշանով պարգևատրված անձի ընտանիքին տրվող պարգևավճար</t>
  </si>
  <si>
    <t>Զոհված՝ հետմահու «Հայաստանի ազգային հերոս» ՀՀ բարձրագույն կոչում ստացած կամ «Մարտական խաչ» շքանշանով պարգևատրված անձի ընտանիքին տրվող պարգևավճարի տրամամդրում</t>
  </si>
  <si>
    <t>Պարգևավճարներ և պատվովճարներ</t>
  </si>
  <si>
    <t xml:space="preserve"> Զոհված՛ հետմահու «Հայաստանի ազգային հերոս» ՀՀ բարձրագույն կոչում ստացած կամ «Մարտական խաչ» շքանշանով պարգևատրված անձի ընտանիքին տրվող պարգևավճար </t>
  </si>
  <si>
    <t xml:space="preserve"> Զոհված՛ հետմահու «Հայաստանի ազգային հերոս» ՀՀ բարձրագույն կոչում ստացած կամ «Մարտական խաչ» շքանշանով պարգևատրված անձի ընտանիքին տրվող պարգևավճարի տրամադրում </t>
  </si>
  <si>
    <t xml:space="preserve"> Զոհված հետմահու «Հայաստանի ազգային հերոս» ՀՀ բարձրագույն կոչում ստացած կամ «Մարտական խաչ» շքանշանով պարգևատրված անձի ընտանիքի անդամներ </t>
  </si>
  <si>
    <t xml:space="preserve"> ՀՀ կառավարության 2022 թվականի</t>
  </si>
  <si>
    <t>Գնման առարկայի</t>
  </si>
  <si>
    <t>Միավորի գինը
( դրամ)</t>
  </si>
  <si>
    <t>Կոդը</t>
  </si>
  <si>
    <t>Անվանումը</t>
  </si>
  <si>
    <t>Գնման ձևը</t>
  </si>
  <si>
    <t>Չափման միավորը</t>
  </si>
  <si>
    <t xml:space="preserve">Քանակը
</t>
  </si>
  <si>
    <t>Գումարը     
(հազար դրամ)</t>
  </si>
  <si>
    <t>Հավելված N 5</t>
  </si>
  <si>
    <t xml:space="preserve">
 ՀԱՅԱՍՏԱՆԻ ՀԱՆՐԱՊԵՏՈՒԹՅԱՆ ԿԱՌԱՎԱՐՈՒԹՅԱՆ 2022 ԹՎԱԿԱՆԻ ԴԵԿՏԵՄԲԵՐԻ 29-Ի N 2111-Ն ՈՐՈՇՄԱՆ N 10 ՀԱՎԵԼՎԱԾՈՒՄ ԿԱՏԱՐՎՈՂ  ՓՈՓՈԽՈՒԹՅՈՒՆՆԵՐԸ</t>
  </si>
  <si>
    <t xml:space="preserve">ՀԱՅԱՍՏԱՆԻ ՀԱՆՐԱՊԵՏՈՒԹՅԱՆ 2023 ԹՎԱԿԱՆԻ ՊԵՏԱԿԱՆ ԲՅՈՒՋԵՈՎ ՆԱԽԱՏԵՍՎԱԾ՝ ՀԱՅԱՍՏԱՆԻ ՀԱՆՐԱՊԵՏՈՒԹՅԱՆ ԿԱՌԱՎԱՐՈՒԹՅԱՆ ՊԱՀՈՒՍՏԱՅԻՆ ՖՈՆԴԻՑ ՀԱՏԿԱՑՈՒՄՆԵՐ ԿԱՏԱՐԵԼՈՒ ՎԵՐԱԲԵՐՅԱԼ 
</t>
  </si>
  <si>
    <t>Հավելված N 6</t>
  </si>
  <si>
    <t>Ցուցանիշների փոփոխությունները (ավելացումները նշված են դրական նշանով)</t>
  </si>
  <si>
    <t>Ցուցանիշների փոփոխությունները (նվազեցումները նշված են փակագծերում)</t>
  </si>
  <si>
    <t xml:space="preserve">ՀԱՅԱՍՏԱՆԻ ՀԱՆՐԱՊԵՏՈՒԹՅԱՆ 2023 ԹՎԱԿԱՆԻ ՊԵՏԱԿԱՆ ԲՅՈՒՋԵԻ ՄԱՍԻՆ» ՕՐԵՆՔԻ  N 1 ՀԱՎԵԼՎԱԾԻ N 2 ԱՂՅՈՒՍԱԿՈՒՄ ԿԱՏԱՐՎՈՂ ՎԵՐԱԲԱՇԽՈՒՄԸ ԵՎ ՀԱՅԱՍՏԱՆԻ ՀԱՆՐԱՊԵՏՈՒԹՅԱՆ ԿԱՌԱՎԱՐՈՒԹՅԱՆ 2022 ԹՎԱԿԱՆԻ ԴԵԿՏԵՄԲԵՐԻ 29-Ի N 2111-Ն ՈՐՈՇՄԱՆ N 5 ՀԱՎԵԼՎԱԾԻ N 1 ԱՂՅՈՒՍԱԿՈՒՄ ԿԱՏԱՐՎՈՂ ՓՈՓՈԽՈՒԹՅՈՒՆՆԵՐԸ </t>
  </si>
  <si>
    <t xml:space="preserve"> ՀԱՅԱՍՏԱՆԻ ՀԱՆՐԱՊԵՏՈՒԹՅԱՆ ԿԱՌԱՎԱՐՈՒԹՅԱՆ 2022 ԹՎԱԿԱՆԻ ԴԵԿՏԵՄԲԵՐԻ 29-Ի N 2111-Ն ՈՐՈՇՄԱՆ  N 3 ԵՎ N 4  ՀԱՎԵԼՎԱԾՆԵՐՈՒՄ ԿԱՏԱՐՎՈՂ ՓՈՓՈԽՈՒԹՅՈՒՆՆԵՐԸ </t>
  </si>
  <si>
    <r>
      <t xml:space="preserve">
 ՀԱՅԱՍՏԱՆԻ ՀԱՆՐԱՊԵՏՈՒԹՅԱՆ ԿԱՌԱՎԱՐՈՒԹՅԱՆ 2022 ԹՎԱԿԱՆԻ ԴԵԿՏԵՄԲԵՐԻ 29-Ի N 2111-Ն ՈՐՈՇՄԱՆ N 9 ՀԱՎԵԼՎԱԾԻ N 9.15 ԵՎ N 9.47</t>
    </r>
    <r>
      <rPr>
        <sz val="12"/>
        <color rgb="FFFF0000"/>
        <rFont val="GHEA Grapalat"/>
        <family val="3"/>
      </rPr>
      <t xml:space="preserve"> </t>
    </r>
    <r>
      <rPr>
        <sz val="12"/>
        <color indexed="8"/>
        <rFont val="GHEA Grapalat"/>
        <family val="3"/>
      </rPr>
      <t xml:space="preserve"> ԱՂՅՈՒՍԱԿՈՒՄ ԿԱՏԱՐՎՈՂ ՓՈՓՈԽՈՒԹՅՈՒՆՆԵՐԸ </t>
    </r>
  </si>
  <si>
    <t xml:space="preserve"> Կուտակային հատկացումներ մասնակցի կենսաթոշակային հաշվին</t>
  </si>
  <si>
    <t xml:space="preserve"> «Կուտակային կենսաթոշակների մասին» ՀՀ օրենքով սահմանված կարգով մասնակցի կենսաթոշակային հաշվին կուտակային հատկացումների կատարում</t>
  </si>
  <si>
    <t xml:space="preserve"> ՀՀ պետական եկամուտների կոմիտե</t>
  </si>
  <si>
    <t xml:space="preserve"> 12005 </t>
  </si>
  <si>
    <t xml:space="preserve"> Կուտակային հատկացումներ մասնակցի կենսաթոշակային հաշվին </t>
  </si>
  <si>
    <t xml:space="preserve"> «Կուտակային կենսաթոշակների մասին» ՀՀ օրենքով սահմանված կարգով մասնակցի կենսաթոշակային հաշվին կուտակային հատկացումների կատարում </t>
  </si>
  <si>
    <t xml:space="preserve"> Կուտակային կենսաթոշակային համակարգի մասնակիցներ </t>
  </si>
  <si>
    <t xml:space="preserve"> ՀՀ պետական եկամուտների կոմիտե </t>
  </si>
  <si>
    <t>այդ թվում` ըստ կատարողների</t>
  </si>
  <si>
    <r>
      <t xml:space="preserve">ՀԱՅԱՍՏԱՆԻ ՀԱՆՐԱՊԵՏՈՒԹՅԱՆ ԿԱՌԱՎԱՐՈՒԹՅԱՆ 2022 ԹՎԱԿԱՆԻ ԴԵԿՏԵՄԲԵՐԻ 29-Ի N 2111-Ն N 9.1 ՀԱՎԵԼՎԱԾԻ N 9.1.15, </t>
    </r>
    <r>
      <rPr>
        <sz val="12"/>
        <color rgb="FFFF0000"/>
        <rFont val="GHEA Grapalat"/>
        <family val="3"/>
      </rPr>
      <t xml:space="preserve"> </t>
    </r>
    <r>
      <rPr>
        <sz val="12"/>
        <color indexed="8"/>
        <rFont val="GHEA Grapalat"/>
        <family val="3"/>
      </rPr>
      <t xml:space="preserve">N 9.1.19, N 9.1.27 ԵՎ  N 9.1.58 </t>
    </r>
    <r>
      <rPr>
        <sz val="12"/>
        <color rgb="FFFF0000"/>
        <rFont val="GHEA Grapalat"/>
        <family val="3"/>
      </rPr>
      <t xml:space="preserve"> </t>
    </r>
    <r>
      <rPr>
        <sz val="12"/>
        <color indexed="8"/>
        <rFont val="GHEA Grapalat"/>
        <family val="3"/>
      </rPr>
      <t>ԱՂՅՈՒՍԱԿՈՒՄ ԿԱՏԱՐՎՈՂ ՓՈՓՈԽՈՒԹՅՈՒՆՆԵՐԸ</t>
    </r>
  </si>
  <si>
    <t xml:space="preserve"> Մասնակիցների թիվ մարդ</t>
  </si>
  <si>
    <t xml:space="preserve"> Մինչև 1993 թվականի հունիսի 10-ը ներդրված ավանդների դիմաց փոխհատուցման միջոցառման իրականացման ապահովում</t>
  </si>
  <si>
    <t xml:space="preserve"> «ՎՏԲ-Հայաստան» ՓԲԸ-ում ավանդատու հանդիսացող և նախկին ԽՍՀՄ Խնայբանկի ՀԽՍՀ հանրապետական բանկում մինչև 1993 թվականի հունիսի 10-ը ավանդներ ներդրած քաղաքացիների փոխհատուցման վճարման ծառայությունների ձեռքբերում</t>
  </si>
  <si>
    <t xml:space="preserve"> «ՎՏԲ- Հայաստան» ՓԲԸ-ում ավանդատու հանդիսացող քաղաքացիների, որպես նախկին ԽՍՀՄ Խնայբանկի ՀԽՍՀ հանրապետական բանկում մինչև 1993 թվականի հունիսի 10-ը ներդրված դրամական ավանդների դիմաց փոխհատուցում</t>
  </si>
  <si>
    <t xml:space="preserve"> «ՎՏԲ-Հայաստան» ՓԲԸ-ում ավանդատու հանդիսացող քաղաքացիների՛ որպես նախկին ԽՍՀՄ Խնայբանկի ՀԽՍՀ հանրապետական բանկում մինչև 1993 թվականի հունիսի 10-ը ներդրված ավանդների դիմաց փոխհատուցման տրամադրում</t>
  </si>
  <si>
    <t xml:space="preserve"> Կենսաթոշակ, ծերության նպաստ, կերակրողին կորցնելու դեպքում նպաստ կամ հաշմանդամության նպաստ ստանալու իրավունք ունեցող անձանց մահվան դեպքում տրվող թաղման նպաստ</t>
  </si>
  <si>
    <t xml:space="preserve"> Կենսաթոշակ, ծերության նպաստ, կերակրողին կորցնելու դեպքում նպաստ կամ հաշմանդամության նպաստ ստանալու իրավունք ունեցող անձանց մահվան դեպքում տրվող թաղման նպաստի տրամադրում </t>
  </si>
  <si>
    <t xml:space="preserve"> 12007</t>
  </si>
  <si>
    <t xml:space="preserve"> ՀՀ ՊՆ, ՀՀ ԿԱ ԱԱԾ կրտսեր, միջին, ավագ և ՀՀ ԿԱ ՀՀ ոստիկանության միջին, ավագ, գլխավոր սպայական անձնակազմին սոցիալական աջակցություն</t>
  </si>
  <si>
    <t xml:space="preserve"> ՀՀ ՊՆ, ՀՀ ԿԱ ԱԱԾ կրտսեր, միջին, ավագ և ՀՀ ԿԱ ՀՀ ոստիկանության միջին, ավագ և գլխավոր սպայական անձնակազմին տրամադրաված սպառողական վարկերի տոկոսագումարների մասնակի փոխհատուցում</t>
  </si>
  <si>
    <t xml:space="preserve"> 12029</t>
  </si>
  <si>
    <t xml:space="preserve"> Անկանխիկ եղանակով վճարումներից կենսաթոշակառուներին հետվճարի տրամադրում</t>
  </si>
  <si>
    <t xml:space="preserve"> Անկանխիկ եղանակով վճարումներից կենսաթոշակառուներին հետվճարի տրամադրում՛ պետություն-մասնավոր սոցիալական փոխգործակցության միջոցառման շրջանակում</t>
  </si>
  <si>
    <t xml:space="preserve"> Ճգնաժամերի հակազդման և արտակարգ իրավիճակների հետևանքների նվազեցման և վերացման նպատակով՛ առանձին սոցիալական խմբերին տրվող սոցիալական աջակցություն</t>
  </si>
  <si>
    <t xml:space="preserve"> Օժանդակել ճգնաժամերի հակազդման և արտակարգ իրավիճակների հետևանքով ընտանիքների առջև ծառացած սոցիալական խնդիրների բացասական հետևանքների մեղմմանը</t>
  </si>
  <si>
    <t xml:space="preserve"> Ճգնաժամերի հակազդման և արտակարգ իրավիճակների առաջացրած սոցիալական խնդիրների բացասական հետևանքները մեղմելու նպատակով ընտանիքներին դրամական աջակցության տրամադրում</t>
  </si>
  <si>
    <t xml:space="preserve"> Լեռնային Ղարաբաղից  բռնի տեղահանվածներին  միանվագ դրամական  աջակցության տրամադրում</t>
  </si>
  <si>
    <t>2023 թվականի սեպտեմբերի 19-ից Ադրբեջանի կողմից Լեռնային Ղարաբաղի դեմ սանձազերծված ռազմական գործողությունների հետևանքով բռնի տեղահանվածներին միանվագ դրամական սոցիալական աջակցության միջոցառման շրջանակներում շահառուներին  սոցիալական աջակցության տրամադրում</t>
  </si>
  <si>
    <t xml:space="preserve"> - Հուղարկավորության նպաստներ բյուջեից</t>
  </si>
  <si>
    <t xml:space="preserve"> Ավանդների և այլ փոխհատուցումներ</t>
  </si>
  <si>
    <t xml:space="preserve"> ԴՐԱՄԱՇՆՈՐՀՆԵՐ</t>
  </si>
  <si>
    <t xml:space="preserve"> Ընթացիկ դրամաշնորհներ պետական հատվածի այլ մակարդակներին</t>
  </si>
  <si>
    <t xml:space="preserve"> - Այլ ընթացիկ դրամաշնորհներ</t>
  </si>
  <si>
    <t xml:space="preserve"> ՀԱՍԱՐԱԿԱԿԱՆ ԿԱՐԳ,  ԱՆՎՏԱՆԳՈՒԹՅՈՒՆ ԵՎ ԴԱՏԱԿԱՆ ԳՈՐԾՈՒՆԵՈՒԹՅՈՒՆ</t>
  </si>
  <si>
    <t xml:space="preserve"> Հասարակական կարգ և անվտանգություն</t>
  </si>
  <si>
    <t xml:space="preserve"> Ոստիկանություն</t>
  </si>
  <si>
    <t xml:space="preserve"> «ՎՏԲ-Հայաստան» ՓԲԸ-ում ավանդատու հանդիսացող և նախկին ԽՍՀՄ Խնայբանկի ՀԽՍՀ հանրապետական բանկում մինչև 1993 թվականի հունիսի 10-ը ներդրված դրամական ավանդների փոխհատուցում և անավարտ շինարարության բնակարանաշինարարական կոոպերատիվների փայատերերի կողմից Խորհրդային</t>
  </si>
  <si>
    <t xml:space="preserve">  Փոխհատուցված ավանդատու անձանց ընդգրկվածության աճ և փայատերերի թիվը</t>
  </si>
  <si>
    <t xml:space="preserve"> Ավանդների և այլ փոխհատուցումներ </t>
  </si>
  <si>
    <t xml:space="preserve"> 1184 </t>
  </si>
  <si>
    <t xml:space="preserve"> 11001 </t>
  </si>
  <si>
    <t xml:space="preserve"> Մինչև 1993 թվականի հունիսի 10-ը ներդրված ավանդների դիմաց փոխհատուցման միջոցառման իրականացման ապահովում </t>
  </si>
  <si>
    <t xml:space="preserve"> «ՎՏԲ-Հայաստան» ՓԲԸ-ում ավանդատու հանդիսացող և նախկին ԽՍՀՄ Խնայբանկի ՀԽՍՀ հանրապետական բանկում մինչև 1993 թվականի հունիսի 10-ը ավանդներ ներդրած քաղաքացիների փոխհատուցման վճարման ծառայությունների ձեռքբերում </t>
  </si>
  <si>
    <t xml:space="preserve"> Փոխհատուցվող ավանդատուների քանակ, մարդ </t>
  </si>
  <si>
    <t xml:space="preserve"> «ՎՏԲ- Հայաստան» ՓԲԸ-ում ավանդատու հանդիսացող քաղաքացիների, որպես նախկին ԽՍՀՄ Խնայբանկի ՀԽՍՀ հանրապետական բանկում մինչև 1993 թվականի հունիսի 10-ը ներդրված դրամական ավանդների դիմաց փոխհատուցում </t>
  </si>
  <si>
    <t xml:space="preserve"> «ՎՏԲ-Հայաստան» ՓԲԸ-ում ավանդատու հանդիսացող քաղաքացիների՛ որպես նախկին ԽՍՀՄ Խնայբանկի ՀԽՍՀ հանրապետական բանկում մինչև 1993 թվականի հունիսի 10-ը ներդրված ավանդների դիմաց փոխհատուցման տրամադրում </t>
  </si>
  <si>
    <t xml:space="preserve"> Նախկին ԽՍՀՄ Խնայբանկի ՀԽՍՀ հանրապետական բանկում մինչև 1993 թվականի հունիսի 10-ը ներդրված դրամական ավանդ ունենալը և դիմողի տարիքը </t>
  </si>
  <si>
    <t>Ծրագրի միջոցառումներ</t>
  </si>
  <si>
    <t xml:space="preserve"> Տարի </t>
  </si>
  <si>
    <t>ՀՀ կառավարության 2023 թ․ հոկտեմբերի 3-ի N 1675-Լ որոշման
պահանջներին համապատասխան</t>
  </si>
  <si>
    <t>Շահառուների թիվը (անձ)</t>
  </si>
  <si>
    <t xml:space="preserve"> 1205 </t>
  </si>
  <si>
    <t xml:space="preserve"> Կենսաթոշակ, ծերության նպաստ, կերակրողին կորցնելու դեպքում նպաստ կամ հաշմանդամության նպաստ ստանալու իրավունք ունեցող անձանց մահվան դեպքում տրվող թաղման նպաստ </t>
  </si>
  <si>
    <t xml:space="preserve"> Կենսաթոշակ, ծերության նպաստ, կերակրողին կորցնելու դեպքում նպաստ կամ հաշմանդամության նպաստ ստանալու իրավունք ունեցող անձանց մահվան դեպքում տրվող թաղման նպաստի տրամադրում  </t>
  </si>
  <si>
    <t xml:space="preserve"> Կենսաթոշակառուի, ծերության, հաշմանդամության, կերակրողին կորցնելու դեպքում նպաստառուի հուղարկավորությունը կատարած անձ </t>
  </si>
  <si>
    <t xml:space="preserve"> Թաղման նպաստ ստացողների թիվ, մարդ </t>
  </si>
  <si>
    <t xml:space="preserve"> 12007 </t>
  </si>
  <si>
    <t xml:space="preserve"> ՀՀ ՊՆ, ՀՀ ԿԱ ԱԱԾ կրտսեր, միջին, ավագ և ՀՀ ԿԱ ՀՀ ոստիկանության միջին, ավագ, գլխավոր սպայական անձնակազմին սոցիալական աջակցություն </t>
  </si>
  <si>
    <t xml:space="preserve"> ՀՀ ՊՆ, ՀՀ ԿԱ ԱԱԾ կրտսեր, միջին, ավագ և ՀՀ ԿԱ ՀՀ ոստիկանության միջին, ավագ և գլխավոր սպայական անձնակազմին տրամադրաված սպառողական վարկերի տոկոսագումարների մասնակի փոխհատուցում </t>
  </si>
  <si>
    <t xml:space="preserve"> Շահառուների ընտրության չափորոշիչները </t>
  </si>
  <si>
    <t xml:space="preserve">  </t>
  </si>
  <si>
    <t xml:space="preserve"> 12029 </t>
  </si>
  <si>
    <t xml:space="preserve"> Անկանխիկ եղանակով վճարումներից կենսաթոշակառուներին հետվճարի տրամադրում </t>
  </si>
  <si>
    <t xml:space="preserve"> Անկանխիկ եղանակով վճարումներից կենսաթոշակառուներին հետվճարի տրամադրում՛ պետություն-մասնավոր սոցիալական փոխգործակցության միջոցառման շրջանակում </t>
  </si>
  <si>
    <t xml:space="preserve"> Անկանխիկ եղանակով վճարումներ իրականացնող շահառուների թիվ </t>
  </si>
  <si>
    <t>Մայրության նպաստ</t>
  </si>
  <si>
    <t>Մայրության նպաստի տրամադրում աշխատող և չաշխատող անձանց</t>
  </si>
  <si>
    <t xml:space="preserve"> Աշխատողների աշխատանքային պարտականությունների կատարման հետ կապված խեղման, մասնագիտական հիվանդության և առողջության այլ վնասման հետևանքով պատճառված վնասի փոխհատուցում</t>
  </si>
  <si>
    <t xml:space="preserve"> Աշխատողների աշխատանքային պարտականությունների կատարման հետ կապված խեղման, մասնագիտական հիվանդության և առողջության այլ վնասման հետևանքով պատճառված վնասի փոխհատուցման տրամադրում </t>
  </si>
  <si>
    <t xml:space="preserve"> 1088</t>
  </si>
  <si>
    <t>Ծրագրի անվանումը՝</t>
  </si>
  <si>
    <t xml:space="preserve"> Զբաղվածության ծրագիր</t>
  </si>
  <si>
    <t xml:space="preserve"> Բնակչության կայուն և ժամանակավոր զբաղվածության ապահովմանը միտված պայմանների ստեղծում</t>
  </si>
  <si>
    <t xml:space="preserve"> Կայուն և ժամանակավոր զբաղվածների թվաքանակի աճ</t>
  </si>
  <si>
    <t xml:space="preserve"> Գործազուրկների, աշխատանաքից ազատման ռիսկ ունեցող, ինչպես նաև ազատազրկման ձևով պատիժը կրելու ավարտին վեց ամիս մնացած աշխատանք փնտրող անձանց մասնագիտական ուսուցման կազմակերպում</t>
  </si>
  <si>
    <t xml:space="preserve"> Գործազուրկների և աշխատանքից ազատման ռիսկ ունեցող,  ինչպես նաև ազատազրկման ձևով պատիժը կրելու ավարտին մինչև վեց ամիս մնացած աշխատանք փնտրող անձանց մասնագիտական ուսուցման կազմակերպում</t>
  </si>
  <si>
    <t xml:space="preserve"> 11006</t>
  </si>
  <si>
    <t xml:space="preserve"> Վարձատրվող հասարակական աշխատանքների իրականացման ապահովում</t>
  </si>
  <si>
    <t xml:space="preserve"> Վարձատրվող հասարակական աշխատանքների իրականացման ապահովում՛ ապահովելով հավասար հնարավորություններ  կանանց և տղամարդկանց համար</t>
  </si>
  <si>
    <t xml:space="preserve"> 12005</t>
  </si>
  <si>
    <t xml:space="preserve"> Աշխատաշուկայում անմրցունակ անձանց աշխատանքի տեղավորման դեպքում գործատուին միանվագ փոխհատուցման տրամադրում</t>
  </si>
  <si>
    <t xml:space="preserve"> Աշխատաշուկայում անմրցունակ անձանց աշխ. ունակությունների և կարողությունների` աշխ. վայրում ձեռքբերման հնարավորությունների ընձեռում և հաշմանդամութ. ունեցող անձանց համար աշխատատեղի հարմարեցում՛ ապահովելով հավասար հնարավորություններ  կանանց և տղամարդկանց համար</t>
  </si>
  <si>
    <t xml:space="preserve"> 12009</t>
  </si>
  <si>
    <t xml:space="preserve"> Մինչև երեք տարեկան երեխայի խնամքի արձակուրդում գտնվող անձանց, երեխայի մինչև երկու տարին լրանալը աշխատանքի վերադառնալու դեպքում, երեխայի խնամքն աշխատանքին զուգահեռ կազմակերպելու համար աջակցության տրամադրում</t>
  </si>
  <si>
    <t xml:space="preserve"> Մինչև երեք տարեկան երեխայի խնամքի արձակ. գտնվող անձանց մինչև երեխայի երկու տարին լրանալը աշխ. վերադառնալու նպատակով  երեխայի խնամքի կազմակերպում դայակի կամ վճարովի հիմունքներով գործող նախադպ. հաստատութ. միջոցով՛ ապահովելով կանանց աշխ. ներուժի օգտագործ.</t>
  </si>
  <si>
    <t xml:space="preserve"> Սեզոնային զբաղվածության խթանման միջոցով գյուղացիական տնտեսությանն աջակցության տրամադրում</t>
  </si>
  <si>
    <t xml:space="preserve"> Աշխատաշուկայում անմրցունակ` գյուղատնտեսական նշանակության հողի սեփականատեր, վարձակալ կամ անհատույց օգտագործող հանդիսացող անձանց ֆինանսական աջակցություն սեզոնային զբաղվածության ապահովման համար</t>
  </si>
  <si>
    <t>Ադրբեջանի կողմից 2016 և 2020 թվականներին սանձազերծված ռազմական գործողություններին մասնակցած գործազուրկ անձանց մասնագիտական ուսուցման կազմակերպման և զբաղվածության ապահովում</t>
  </si>
  <si>
    <t>Զբաղվածության ապահովում Ադրբեջանի կողմից 2016 և 2020 թվականներին սանձազերծված ռազմական գործողություններին մասնակցած գործազուրկ անձանց համար</t>
  </si>
  <si>
    <t xml:space="preserve">  Զբաղվածության խթանման միջոցառում</t>
  </si>
  <si>
    <t>Միջոցառման շրջանակներում գործատուին տրվում է եկամտային հարկի փոխհատուցում, որի չափը և աջակցության տևողությունը տարբերակվում է՝ աշխատանքի ընդունվող անձի տարիքով, սեռով, երեխա ունենալու, ինչպես նաև հաշմանդամություն ունենալու հանգամանքով պայմանավորված։ Խելամիտ հարմարեցման համար տրվում է նաև միանվագ փոխհատուցում՝ առավելագույնը 500 000 դրամի չափով</t>
  </si>
  <si>
    <t>Գործազուրկների զբաղվածության ապահովում</t>
  </si>
  <si>
    <t xml:space="preserve">Միջոցառման շրջանակում՝ ՄՍԾ-ի տարածքային կենտրոնում հաշվառված և վերջին երեք ամսվա ընթացքում անընդմեջ գործազուրկի կարգավիճակ ունեցող, 35 տարեկանից բարձր տարիքի յուրաքանչյուր գործազուրկի՝ առնվազն մեկ տարի ժամկետով աշխատանքի տեղավորման դեպքում՝ գործատուին տրամադրվում է միանվագ փոխհատուցում 250 000 դրամի չափով , նպաստառու ընտանիքի գործազուրկ անձի աշխատանքի տեղավորման դեպքում՝ 350 000 դրամի չափով։
</t>
  </si>
  <si>
    <t xml:space="preserve"> Զինծառայողներին,  ՀՄՊ մասնակիցներին, այլ պետություններում մարտական գործողությունների մասնակիցներին, զոհված (մահացած) զինծառայողի ընտանիքի անդամներին, ընտանիքներին տրվող պարգևավճարներ</t>
  </si>
  <si>
    <t xml:space="preserve"> Զինծառայողներին,  ՀՄՊ մասնակիցներին, այլ պետություններում մարտական գործողությունների մասնակիցներին, զոհված (մահացած) զինծառայողի ընտանիքի անդամներին, ընտանիքներին, պարգևավճարների տրամադրում</t>
  </si>
  <si>
    <t xml:space="preserve"> Զինծառայողներին,  ՀՄՊ մասնակիցներին, այլ պետություններում մարտական գործողությունների մասնակիցներին, զոհված (մահացած) զինծառայողի ընտանիքի անդամներին, ընտանիքներին տրվող պարգևավճարներ </t>
  </si>
  <si>
    <t xml:space="preserve"> Զինծառայողներին,  ՀՄՊ մասնակիցներին, այլ պետություններում մարտական գործողությունների մասնակիցներին, զոհված (մահացած) զինծառայողի ընտանիքի անդամներին, ընտանիքներին, պարգևավճարների տրամադրում </t>
  </si>
  <si>
    <t xml:space="preserve"> ՀՄՊ մասնակիցներ, ՀՄՊ և այլ պետություններում մարտական գործողությունների ընթացքում զոհված զինծառայողների ընտանիքներ </t>
  </si>
  <si>
    <t>Պարգևավճարներ ստացողների թիվ, ընտանիք</t>
  </si>
  <si>
    <t xml:space="preserve">Մայրության նպաստ </t>
  </si>
  <si>
    <t>Հղիության և ծննդաբերության արձակուրդի իրավունք ունեցող անձինք անկախ աշխատանքային կարգավիճակից</t>
  </si>
  <si>
    <t xml:space="preserve"> Հղիության և ծննդաբերության արձակուրդի օրերի թիվ, օր</t>
  </si>
  <si>
    <t xml:space="preserve"> Մայրության նպաստ ստացող աշխատող անձանց թիվ, մարդ</t>
  </si>
  <si>
    <t xml:space="preserve"> Մայրության նպաստ ստացող չաշխատող անձանց թիվ, մարդ</t>
  </si>
  <si>
    <t xml:space="preserve"> Աշխատողների աշխատանքային պարտականությունների կատարման հետ կապված խեղման, մասնագիտական հիվանդության և առողջության այլ վնասման հետևանքով պատճառված վնասի փոխհատուցում </t>
  </si>
  <si>
    <t xml:space="preserve"> Աշխատանքային պարտականությունների կատարման հետ կապված խեղում, մասնագիտական հիվանդություն և առողջության այլ վնաս ստացած աշխատող անձ </t>
  </si>
  <si>
    <t xml:space="preserve">Խեղում, մասնագիտական հիվանդություն և առողջության այլ վնասներ ստացածների թիվ, մարդ </t>
  </si>
  <si>
    <t xml:space="preserve"> 1088 </t>
  </si>
  <si>
    <t xml:space="preserve"> Աշխատաշուկայում անմրցունակ անձանց փոքր ձեռնարկատիրական գործունեության աջակցության տրամադրում ծրագրի ուսուցման կազմակերպման և խորհրդատվական ծառայություններ </t>
  </si>
  <si>
    <t xml:space="preserve"> Անմրցունակ անձանց ձեռնարկատիրական գործունեության մեկնարկի և իրականացման համար աջակցության տրամադրում և տնտեսական գործունեությունն սկսելուց հետո մեկ տարվա ընթացքում ուղեկցման աշխատանքների իրականացում: </t>
  </si>
  <si>
    <t xml:space="preserve"> Միջոցառումն իրականացնողի անվանումը? </t>
  </si>
  <si>
    <t xml:space="preserve"> Ծրագրի շահառուների թիվ, մարդ, այդ թվում </t>
  </si>
  <si>
    <t xml:space="preserve"> հաշմանդամություն ունեցող անձանց թիվ, մարդ </t>
  </si>
  <si>
    <t xml:space="preserve"> Մասնագիտական ուսուցման ծրագրերով սահմանված չափորոշիչներին համապատասխանությունը, տոկոս </t>
  </si>
  <si>
    <t xml:space="preserve"> Մասնագիտական ուսուցման  միջին տևողություն, ամիս </t>
  </si>
  <si>
    <t>(1-5 ամիս)</t>
  </si>
  <si>
    <t xml:space="preserve"> 11006 </t>
  </si>
  <si>
    <t xml:space="preserve"> Վարձատրվող հասարակական աշխատանքների իրականացման ապահովում </t>
  </si>
  <si>
    <t xml:space="preserve"> Վարձատրվող հասարակական աշխատանքների իրականացման ապահովում՛ ապահովելով հավասար հնարավորություններ  կանանց և տղամարդկանց համար </t>
  </si>
  <si>
    <t xml:space="preserve"> ՀՀ աշխատանքի և սոցիալական հարցերի նախարարության աշխատակազմ </t>
  </si>
  <si>
    <t xml:space="preserve"> Հասարակական աշխատանքների ծրագրերի թիվ, հատ </t>
  </si>
  <si>
    <t xml:space="preserve"> Ծրագրերում ընդգրկված գործազուրկների թիվ, մարդ </t>
  </si>
  <si>
    <t xml:space="preserve"> Հասարակական աշխատանքների ծրագրերի միջին տևողություն, ամիս </t>
  </si>
  <si>
    <t xml:space="preserve"> Աշխատաշուկայում անմրցունակ անձանց աշխատանքի տեղավորման դեպքում գործատուին միանվագ փոխհատուցման տրամադրում </t>
  </si>
  <si>
    <t xml:space="preserve"> Աշխատաշուկայում անմրցունակ անձանց աշխ. ունակությունների և կարողությունների` աշխ. վայրում ձեռքբերման հնարավորությունների ընձեռում և հաշմանդամութ. ունեցող անձանց համար աշխատատեղի հարմարեցում՛ ապահովելով հավասար հնարավորություններ  կանանց և տղամարդկանց համար </t>
  </si>
  <si>
    <t xml:space="preserve"> Զբաղվածության տարածքային կենտրոններում հաշվառված աշխատաշուկայում անմրցունակ անձինք </t>
  </si>
  <si>
    <t xml:space="preserve"> Աշխատաշուկայում անմրցունակ անձանց թիվը, որոնք գործատուի մոտ աշխատանքային ունակություններ և կարողություններ են ձեռք բերում, այդ թվում </t>
  </si>
  <si>
    <t xml:space="preserve"> Հաշմանդամություն ունեցող անձանց թիվը, որոնց համար իրականացվել է աշխատատեղի հարմարեցում </t>
  </si>
  <si>
    <t xml:space="preserve"> Մինչև երեք տարեկան երեխայի խնամքի արձակուրդում գտնվող անձանց, երեխայի մինչև երկու տարին լրանալը աշխատանքի վերադառնալու դեպքում, երեխայի խնամքն աշխատանքին զուգահեռ կազմակերպելու համար աջակցության տրամադրում </t>
  </si>
  <si>
    <t xml:space="preserve"> Մինչև երեք տարեկան երեխայի խնամքի արձակ. գտնվող անձանց մինչև երեխայի երկու տարին լրանալը աշխ. վերադառնալու նպատակով  երեխայի խնամքի կազմակերպում դայակի կամ վճարովի հիմունքներով գործող նախադպ. հաստատութ. միջոցով՛ ապահովելով կանանց աշխ. ներուժի օգտագործ. </t>
  </si>
  <si>
    <t xml:space="preserve"> Զբաղվածության տարածքային կենտրոններում հաշվառված, մինչև երեք տարեկան երեխայի խնամքի արձակուրդում գտնվող` աշխատանք փնտրող անձինք, ովքեր մինչև երեխայի երկու տարին լրանալը վերադառնում են աշխատանքի </t>
  </si>
  <si>
    <t xml:space="preserve"> Շահառուների թիվ, մարդ </t>
  </si>
  <si>
    <t xml:space="preserve"> Ծրագրի տևողությունը, տարի </t>
  </si>
  <si>
    <t xml:space="preserve"> Սեզոնային զբաղվածության խթանման միջոցով գյուղացիական տնտեսությանն աջակցության տրամադրում </t>
  </si>
  <si>
    <t xml:space="preserve"> Աշխատաշուկայում անմրցունակ` գյուղատնտեսական նշանակության հողի սեփականատեր, վարձակալ կամ անհատույց օգտագործող հանդիսացող անձանց ֆինանսական աջակցություն սեզոնային զբաղվածության ապահովման համար </t>
  </si>
  <si>
    <t xml:space="preserve"> ՀՀ լեռնային կամ բարձարլեռնային կամ սահմանամերձ գյուղական բնակավայրերի մինչև 3 հա գյուղատնտեսական նշանակության հողի սեփականատեր կամ վարձակալ կամ անհատույց օգտագործող հանդիսացող աշխատաշուկայում անմրցունակ անձինք և աշխատանք փնտրողներ </t>
  </si>
  <si>
    <t xml:space="preserve"> Ծրագրերում ներառված անձանց թիվ, մարդ </t>
  </si>
  <si>
    <t xml:space="preserve"> ՀՀ կառավարության 2022 թվականի հուլիսի 21-ի
 N 1179-Լ որոշմամբ սահմանված </t>
  </si>
  <si>
    <t xml:space="preserve">  2022 թվականին միջոցառման մեջ ընդգրկված շահառուների թիվը, որոնց մասով  2023 թվականին առկա են ֆինանսական պարտավորություններ (մարդ), ընդամենը, այդ թվում՝ </t>
  </si>
  <si>
    <t xml:space="preserve"> Մասնագիտական ուսուցման միջոցով՝ շահառուների թիվ, մարդ </t>
  </si>
  <si>
    <t xml:space="preserve"> Աշխատանքային փորձի ձեռքբերման միջոցով՝ շահառուների թիվ, մարդ </t>
  </si>
  <si>
    <t xml:space="preserve"> Գործատուին միանվագ փոխհատուցում տրամադրելու միջոցով՝ շահառուների թիվ, մարդ </t>
  </si>
  <si>
    <t xml:space="preserve"> ՀՀ կառավարության 2023 թվականի փետրվարի 23-ի N 242-Լ որոշմամբ սահմանված </t>
  </si>
  <si>
    <t xml:space="preserve">Գործազուրկ շահառուների թիվ, մարդ, այդ թվում՝ </t>
  </si>
  <si>
    <t>ընտանեկան կամ սոցիալական նպաստ ստացող ընտանիքի գործազուրկ անդամ</t>
  </si>
  <si>
    <t>Միջոցառման շրջանակում՝ ՄՍԾ-ի տարածքային կենտրոնում հաշվառված և վերջին երեք ամսվա ընթացքում անընդմեջ գործազուրկի կարգավիճակ ունեցող, 35 տարեկանից բարձր տարիքի յուրաքանչյուր գործազուրկի՝ առնվազն մեկ տարի ժամկետով աշխատանքի տեղավորման դեպքում՝ գործատուին տրամադրվում է միանվագ փոխհատուցում 250 000 դրամի չափով , նպաստառու ընտանիքի գործազուրկ անձի աշխատանքի տեղավորման դեպքում՝ 350 000 դրամի չափով։</t>
  </si>
  <si>
    <t xml:space="preserve">ՀՀ կառավարության 2022 թվականի օգոստոսի 18-ի N 1296-Լ որոշմամբ սահմանված չափանիշներ
</t>
  </si>
  <si>
    <t xml:space="preserve">2022 թվականին միջոցառման մեջ ընդգրկված շահառուների թիվը, որոնց մասով 2023 թվականին առկա են ֆինանսական պարտավորություններ, մարդ, այդ թվում՝ </t>
  </si>
  <si>
    <t>նպաստառու ընտանիքների գործազուրկներ</t>
  </si>
  <si>
    <t xml:space="preserve"> Սպառողական վարկերից օգտվող շահառուների թվաքանակը, մարդ </t>
  </si>
  <si>
    <t xml:space="preserve">
ՀԱՅԱՍՏԱՆԻ ՀԱՆՐԱՊԵՏՈՒԹՅԱՆ ԿԱՌԱՎԱՐՈՒԹՅԱՆ 2022 ԹՎԱԿԱՆԻ ԴԵԿՏԵՄԲԵՐԻ 29-Ի N 2111-Ն ՈՐՈՇՄԱՆ
N 5 ՀԱՎԵԼՎԱԾԻ N 7 ԱՂՅՈՒՍԱԿՈՒՄ ԿԱՏԱՐՎՈՂ ՓՈՓՈԽՈՒԹՅՈՒՆՆԵՐԸ
</t>
  </si>
  <si>
    <t>Ծրագրային դասիչ</t>
  </si>
  <si>
    <t>Բյուջետային գլխավոր կարգադրիչների, ծրագրերի, միջոցառումների, միջոցառումները կատարող պետական մարմինների և ուղղությունների անվանումները</t>
  </si>
  <si>
    <t>Միջոցառումները կատարող
պետական մարմինների և
դրամաշնորհ ստացող
տնտեսավարող սուբյեկտների անվանումները</t>
  </si>
  <si>
    <t>Ցուցանիշների փոփոխությունները նվազեցումները նշված են փակագծերում</t>
  </si>
  <si>
    <t>1</t>
  </si>
  <si>
    <t>2</t>
  </si>
  <si>
    <t>ՀՀ աշխատանքի և սոցիալական հարցերի նախարարություն</t>
  </si>
  <si>
    <t>Զբաղվածության ծրագիր</t>
  </si>
  <si>
    <t>ՀՀ աշխատանքի և սոցիալական հարցերի նախարարության միասնական սոցիալական ծառայություն</t>
  </si>
  <si>
    <t>Աշխատաշուկայում անմրցունակ անձանց աշխատանքի տեղավորման դեպքում գործատուին միանվագ փոխհատուցման տրամադրում</t>
  </si>
  <si>
    <t xml:space="preserve">Աշխատաշուկայում անմրցունակ անձանց օրենսդրությամբ սահմանված կարգով աշխատանքով ապահովող կազմակերպություններ </t>
  </si>
  <si>
    <t xml:space="preserve">Գործազուրկներին զբաղվածությունն ապահովող կազմակերպություններ </t>
  </si>
  <si>
    <t xml:space="preserve"> Բաժին N 10</t>
  </si>
  <si>
    <t xml:space="preserve"> Խումբ N 05</t>
  </si>
  <si>
    <t xml:space="preserve"> Դաս N 01</t>
  </si>
  <si>
    <t xml:space="preserve"> Գործազրկություն</t>
  </si>
  <si>
    <t xml:space="preserve"> 1088  11001</t>
  </si>
  <si>
    <t xml:space="preserve"> ՄԱՍ III. ԾԱՌԱՅՈՒԹՅՈՒՆՆԵՐ</t>
  </si>
  <si>
    <t xml:space="preserve"> 80531100-1</t>
  </si>
  <si>
    <t xml:space="preserve">  արդյունաբերական ուսուցման ծառայություններ</t>
  </si>
  <si>
    <t xml:space="preserve"> ԷԱՃ</t>
  </si>
  <si>
    <t xml:space="preserve"> դրամ</t>
  </si>
  <si>
    <t>Հավելված N 7</t>
  </si>
  <si>
    <t xml:space="preserve"> Խումբ N 09</t>
  </si>
  <si>
    <t xml:space="preserve"> Դաս N 02</t>
  </si>
  <si>
    <t xml:space="preserve"> 1184  11001</t>
  </si>
  <si>
    <t xml:space="preserve"> 79571100-1</t>
  </si>
  <si>
    <t xml:space="preserve">  փոստային առաքման ծառայություններ</t>
  </si>
  <si>
    <t xml:space="preserve"> ՄԱ</t>
  </si>
  <si>
    <t xml:space="preserve"> - Ներքին գործուղումներ</t>
  </si>
  <si>
    <t xml:space="preserve">  Ծառայողական գործուղումների գծով ծախսեր</t>
  </si>
  <si>
    <t>ԾԱՌԱՅՈՒԹՅՈՒՆՆԵՐԻ  ԵՎ   ԱՊՐԱՆՔՆԵՐԻ  ՁԵՌՔԲԵՐՈՒՄ</t>
  </si>
  <si>
    <t xml:space="preserve">  Վարձատրվող հասարակական աշխատանքների իրականացման ապահովում</t>
  </si>
  <si>
    <t xml:space="preserve">  Ընթացիկ դրամաշնորհներ պետական հատվածի այլ մակարդակներին</t>
  </si>
  <si>
    <t xml:space="preserve"> -  Այլ նպաստներ բյուջեից</t>
  </si>
  <si>
    <t xml:space="preserve">  - Այլ նպաստներ բյուջեի</t>
  </si>
  <si>
    <t xml:space="preserve"> - Այլ նպաստներ բյուջեի</t>
  </si>
  <si>
    <t xml:space="preserve">  Սոցիալական օգնության դրամական արտահայտությամբ նպաստներ (բյուջեից)</t>
  </si>
  <si>
    <t xml:space="preserve">  Սեզոնային զբաղվածության խթանման միջոցով գյուղացիական տնտեսությանն աջակցության տրամադրում</t>
  </si>
  <si>
    <t xml:space="preserve"> - Մասնագիտական ծառայություններ</t>
  </si>
  <si>
    <t xml:space="preserve">  Այլ մասնագիտական ծառայությունների ձեռքբերում</t>
  </si>
  <si>
    <t>Գործազուրկների, աշխատանաքից ազատման ռիսկ ունեցող, ինչպես նաև ազատազրկման ձևով պատիժը կրելու ավարտին վեց ամիս մնացած աշխատանք փնտրող անձանց մասնագիտական ուսուցման կազմակերպում</t>
  </si>
  <si>
    <t>05</t>
  </si>
  <si>
    <t xml:space="preserve"> - Մայրության նպաստներ բյուջեից</t>
  </si>
  <si>
    <t xml:space="preserve"> Մայրության նպաստ</t>
  </si>
  <si>
    <t>Սոցիալական աջակցություն անաշխատունակության դեպքում</t>
  </si>
  <si>
    <t xml:space="preserve"> Ընտանիքի անդամներ և զավակներ</t>
  </si>
  <si>
    <t>04</t>
  </si>
  <si>
    <t>Կենսաթոշակ, ծերության նպաստ, կերակրողին կորցնելու դեպքում նպաստ կամ հաշմանդամության նպաստ ստանալու իրավունք ունեցող անձանց մահվան դեպքում տրվող թաղման նպաստ</t>
  </si>
  <si>
    <t>Սոցիալական օգնության դրամական արտահայտությամբ նպաստներ (բյուջեից)</t>
  </si>
  <si>
    <t xml:space="preserve"> Վատառողջություն</t>
  </si>
  <si>
    <t xml:space="preserve"> Վատառողջություն և անաշխատունակություն</t>
  </si>
  <si>
    <t>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</si>
</sst>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4">
    <numFmt numFmtId="6" formatCode="&quot;$&quot;#,##0_);[Red]\(&quot;$&quot;#,##0\)"/>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 #,##0.0_);_(* \(#,##0.0\);_(* &quot;-&quot;??_);_(@_)"/>
    <numFmt numFmtId="165" formatCode="_(* #,##0.0_);_(* \(#,##0.0\);_(* &quot;-&quot;?_);_(@_)"/>
    <numFmt numFmtId="166" formatCode="#,##0.0_);\(#,##0.0\)"/>
    <numFmt numFmtId="167" formatCode="##,##0.0;\(##,##0.0\);\-"/>
    <numFmt numFmtId="168" formatCode="_-* #,##0\ _₽_-;\-* #,##0\ _₽_-;_-* &quot;-&quot;\ _₽_-;_-@_-"/>
    <numFmt numFmtId="169" formatCode="_-* #,##0.00\ _₽_-;\-* #,##0.00\ _₽_-;_-* &quot;-&quot;??\ _₽_-;_-@_-"/>
    <numFmt numFmtId="170" formatCode="_-* #,##0.00_-;\-* #,##0.00_-;_-* &quot;-&quot;??_-;_-@_-"/>
    <numFmt numFmtId="171" formatCode="_-* #,##0.00_?_._-;\-* #,##0.00_?_._-;_-* &quot;-&quot;??_?_._-;_-@_-"/>
    <numFmt numFmtId="172" formatCode="_-* #,##0.00\ _դ_ր_._-;\-* #,##0.00\ _դ_ր_._-;_-* &quot;-&quot;??\ _դ_ր_._-;_-@_-"/>
    <numFmt numFmtId="173" formatCode="_-* #,##0.00_р_._-;\-* #,##0.00_р_._-;_-* &quot;-&quot;??_р_._-;_-@_-"/>
    <numFmt numFmtId="174" formatCode="[$€-2]\ #,##0.00_);[Red]\([$€-2]\ #,##0.00\)"/>
    <numFmt numFmtId="175" formatCode="General_)"/>
    <numFmt numFmtId="176" formatCode="_-* #,##0.00\ _ _-;\-* #,##0.00\ _ _-;_-* &quot;-&quot;??\ _ _-;_-@_-"/>
    <numFmt numFmtId="177" formatCode="_-* #,##0.00\ _֏_-;\-* #,##0.00\ _֏_-;_-* &quot;-&quot;??\ _֏_-;_-@_-"/>
    <numFmt numFmtId="178" formatCode="_ * #,##0_)\ &quot;$&quot;_ ;_ * \(#,##0\)\ &quot;$&quot;_ ;_ * &quot;-&quot;_)\ &quot;$&quot;_ ;_ @_ "/>
    <numFmt numFmtId="179" formatCode="_([$€-2]* #,##0.00_);_([$€-2]* \(#,##0.00\);_([$€-2]* &quot;-&quot;??_)"/>
    <numFmt numFmtId="180" formatCode="_(* #,##0_);_(* \(#,##0\);_(* &quot;-&quot;??_);_(@_)"/>
    <numFmt numFmtId="181" formatCode="#,##0.0"/>
  </numFmts>
  <fonts count="19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0"/>
      <color indexed="8"/>
      <name val="MS Sans Serif"/>
      <family val="2"/>
    </font>
    <font>
      <sz val="9"/>
      <name val="Arial Armenian"/>
      <family val="2"/>
    </font>
    <font>
      <sz val="12"/>
      <name val="GHEA Grapalat"/>
      <family val="3"/>
    </font>
    <font>
      <sz val="8"/>
      <name val="GHEA Grapalat"/>
      <family val="3"/>
    </font>
    <font>
      <sz val="8"/>
      <name val="Arial Armenian"/>
      <family val="2"/>
    </font>
    <font>
      <sz val="8"/>
      <name val="GHEA Grapalat"/>
      <family val="2"/>
    </font>
    <font>
      <sz val="11"/>
      <color theme="1"/>
      <name val="Calibri"/>
      <family val="2"/>
      <charset val="1"/>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Armenian"/>
      <family val="2"/>
    </font>
    <font>
      <sz val="10"/>
      <name val="Times Armenian"/>
      <family val="1"/>
    </font>
    <font>
      <sz val="10"/>
      <name val="Times Armenian"/>
      <family val="1"/>
    </font>
    <font>
      <sz val="10"/>
      <color indexed="8"/>
      <name val="MS Sans Serif"/>
      <family val="2"/>
      <charset val="204"/>
    </font>
    <font>
      <sz val="11"/>
      <color theme="1"/>
      <name val="Times Armenian"/>
      <family val="2"/>
    </font>
    <font>
      <sz val="11"/>
      <color theme="0"/>
      <name val="Times Armenian"/>
      <family val="2"/>
    </font>
    <font>
      <sz val="11"/>
      <color rgb="FF9C0006"/>
      <name val="Times Armenian"/>
      <family val="2"/>
    </font>
    <font>
      <b/>
      <sz val="11"/>
      <color rgb="FFFA7D00"/>
      <name val="Times Armenian"/>
      <family val="2"/>
    </font>
    <font>
      <b/>
      <sz val="11"/>
      <color theme="0"/>
      <name val="Times Armenian"/>
      <family val="2"/>
    </font>
    <font>
      <i/>
      <sz val="11"/>
      <color rgb="FF7F7F7F"/>
      <name val="Times Armenian"/>
      <family val="2"/>
    </font>
    <font>
      <sz val="11"/>
      <color rgb="FF006100"/>
      <name val="Times Armenian"/>
      <family val="2"/>
    </font>
    <font>
      <b/>
      <sz val="15"/>
      <color theme="3"/>
      <name val="Times Armenian"/>
      <family val="2"/>
    </font>
    <font>
      <b/>
      <sz val="13"/>
      <color theme="3"/>
      <name val="Times Armenian"/>
      <family val="2"/>
    </font>
    <font>
      <b/>
      <sz val="11"/>
      <color theme="3"/>
      <name val="Times Armenian"/>
      <family val="2"/>
    </font>
    <font>
      <sz val="11"/>
      <color rgb="FF3F3F76"/>
      <name val="Times Armenian"/>
      <family val="2"/>
    </font>
    <font>
      <sz val="11"/>
      <color rgb="FFFA7D00"/>
      <name val="Times Armenian"/>
      <family val="2"/>
    </font>
    <font>
      <sz val="11"/>
      <color rgb="FF9C6500"/>
      <name val="Times Armenian"/>
      <family val="2"/>
    </font>
    <font>
      <sz val="10"/>
      <color rgb="FF000000"/>
      <name val="Times New Roman"/>
      <family val="1"/>
    </font>
    <font>
      <sz val="11"/>
      <color theme="1"/>
      <name val="Sylfaen"/>
      <family val="2"/>
    </font>
    <font>
      <b/>
      <sz val="11"/>
      <color rgb="FF3F3F3F"/>
      <name val="Times Armenian"/>
      <family val="2"/>
    </font>
    <font>
      <sz val="18"/>
      <color theme="3"/>
      <name val="Cambria"/>
      <family val="2"/>
      <scheme val="major"/>
    </font>
    <font>
      <b/>
      <sz val="11"/>
      <color theme="1"/>
      <name val="Times Armenian"/>
      <family val="2"/>
    </font>
    <font>
      <sz val="11"/>
      <color rgb="FFFF0000"/>
      <name val="Times Armenian"/>
      <family val="2"/>
    </font>
    <font>
      <b/>
      <sz val="8"/>
      <name val="GHEA Grapalat"/>
      <family val="2"/>
    </font>
    <font>
      <sz val="10"/>
      <name val="MS Sans Serif"/>
      <family val="2"/>
    </font>
    <font>
      <sz val="10"/>
      <name val="Arial"/>
      <family val="2"/>
      <charset val="204"/>
    </font>
    <font>
      <sz val="11"/>
      <color indexed="8"/>
      <name val="Calibri"/>
      <family val="2"/>
    </font>
    <font>
      <sz val="11"/>
      <color indexed="8"/>
      <name val="Times Armenian"/>
      <family val="2"/>
    </font>
    <font>
      <sz val="11"/>
      <color indexed="8"/>
      <name val="Calibri"/>
      <family val="2"/>
      <charset val="1"/>
    </font>
    <font>
      <sz val="11"/>
      <color indexed="9"/>
      <name val="Calibri"/>
      <family val="2"/>
    </font>
    <font>
      <sz val="11"/>
      <color indexed="9"/>
      <name val="Times Armenian"/>
      <family val="2"/>
    </font>
    <font>
      <sz val="11"/>
      <color theme="0"/>
      <name val="Calibri"/>
      <family val="2"/>
      <charset val="1"/>
      <scheme val="minor"/>
    </font>
    <font>
      <sz val="11"/>
      <color indexed="9"/>
      <name val="Calibri"/>
      <family val="2"/>
      <charset val="1"/>
    </font>
    <font>
      <sz val="11"/>
      <color indexed="8"/>
      <name val="Calibri"/>
      <family val="2"/>
      <charset val="204"/>
    </font>
    <font>
      <sz val="11"/>
      <color indexed="9"/>
      <name val="Calibri"/>
      <family val="2"/>
      <charset val="204"/>
    </font>
    <font>
      <sz val="11"/>
      <color indexed="20"/>
      <name val="Calibri"/>
      <family val="2"/>
    </font>
    <font>
      <sz val="11"/>
      <color indexed="16"/>
      <name val="Calibri"/>
      <family val="2"/>
      <charset val="204"/>
    </font>
    <font>
      <sz val="11"/>
      <color rgb="FF9C0006"/>
      <name val="Calibri"/>
      <family val="2"/>
      <charset val="1"/>
      <scheme val="minor"/>
    </font>
    <font>
      <sz val="11"/>
      <color indexed="20"/>
      <name val="Calibri"/>
      <family val="2"/>
      <charset val="1"/>
    </font>
    <font>
      <sz val="12"/>
      <name val="Tms Rmn"/>
    </font>
    <font>
      <b/>
      <sz val="11"/>
      <color indexed="52"/>
      <name val="Calibri"/>
      <family val="2"/>
    </font>
    <font>
      <b/>
      <sz val="11"/>
      <color indexed="19"/>
      <name val="Calibri"/>
      <family val="2"/>
      <charset val="204"/>
    </font>
    <font>
      <b/>
      <sz val="11"/>
      <color rgb="FFFA7D00"/>
      <name val="Calibri"/>
      <family val="2"/>
      <charset val="1"/>
      <scheme val="minor"/>
    </font>
    <font>
      <b/>
      <sz val="11"/>
      <color indexed="52"/>
      <name val="Calibri"/>
      <family val="2"/>
      <charset val="1"/>
    </font>
    <font>
      <b/>
      <sz val="11"/>
      <color indexed="9"/>
      <name val="Calibri"/>
      <family val="2"/>
    </font>
    <font>
      <b/>
      <sz val="11"/>
      <color indexed="9"/>
      <name val="Calibri"/>
      <family val="2"/>
      <charset val="204"/>
    </font>
    <font>
      <b/>
      <sz val="11"/>
      <color theme="0"/>
      <name val="Calibri"/>
      <family val="2"/>
      <charset val="1"/>
      <scheme val="minor"/>
    </font>
    <font>
      <b/>
      <sz val="11"/>
      <color indexed="9"/>
      <name val="Calibri"/>
      <family val="2"/>
      <charset val="1"/>
    </font>
    <font>
      <sz val="12"/>
      <name val="Times New Roman"/>
      <family val="1"/>
    </font>
    <font>
      <sz val="11"/>
      <color indexed="8"/>
      <name val="GHEA Grapalat"/>
      <family val="2"/>
    </font>
    <font>
      <sz val="10"/>
      <color indexed="8"/>
      <name val="Arial Narrow"/>
      <family val="2"/>
      <charset val="1"/>
    </font>
    <font>
      <sz val="10"/>
      <name val="Times New Roman"/>
      <family val="1"/>
    </font>
    <font>
      <b/>
      <sz val="11"/>
      <color indexed="8"/>
      <name val="Calibri"/>
      <family val="2"/>
      <charset val="204"/>
    </font>
    <font>
      <i/>
      <sz val="11"/>
      <color indexed="23"/>
      <name val="Calibri"/>
      <family val="2"/>
    </font>
    <font>
      <i/>
      <sz val="11"/>
      <color indexed="23"/>
      <name val="Times Armenian"/>
      <family val="2"/>
    </font>
    <font>
      <i/>
      <sz val="11"/>
      <color rgb="FF7F7F7F"/>
      <name val="Calibri"/>
      <family val="2"/>
      <charset val="1"/>
      <scheme val="minor"/>
    </font>
    <font>
      <i/>
      <sz val="11"/>
      <color indexed="23"/>
      <name val="Calibri"/>
      <family val="2"/>
      <charset val="1"/>
    </font>
    <font>
      <sz val="11"/>
      <color indexed="17"/>
      <name val="Calibri"/>
      <family val="2"/>
    </font>
    <font>
      <sz val="11"/>
      <color indexed="17"/>
      <name val="Calibri"/>
      <family val="2"/>
      <charset val="204"/>
    </font>
    <font>
      <sz val="11"/>
      <color rgb="FF006100"/>
      <name val="Calibri"/>
      <family val="2"/>
      <charset val="1"/>
      <scheme val="minor"/>
    </font>
    <font>
      <sz val="11"/>
      <color indexed="17"/>
      <name val="Calibri"/>
      <family val="2"/>
      <charset val="1"/>
    </font>
    <font>
      <b/>
      <sz val="15"/>
      <color indexed="56"/>
      <name val="Calibri"/>
      <family val="2"/>
    </font>
    <font>
      <b/>
      <sz val="15"/>
      <color indexed="62"/>
      <name val="Calibri"/>
      <family val="2"/>
      <charset val="204"/>
    </font>
    <font>
      <b/>
      <sz val="15"/>
      <color theme="3"/>
      <name val="Calibri"/>
      <family val="2"/>
      <charset val="1"/>
      <scheme val="minor"/>
    </font>
    <font>
      <b/>
      <sz val="15"/>
      <color indexed="62"/>
      <name val="Calibri"/>
      <family val="2"/>
      <charset val="1"/>
    </font>
    <font>
      <b/>
      <sz val="13"/>
      <color indexed="56"/>
      <name val="Calibri"/>
      <family val="2"/>
    </font>
    <font>
      <b/>
      <sz val="13"/>
      <color indexed="62"/>
      <name val="Calibri"/>
      <family val="2"/>
      <charset val="204"/>
    </font>
    <font>
      <b/>
      <sz val="13"/>
      <color theme="3"/>
      <name val="Calibri"/>
      <family val="2"/>
      <charset val="1"/>
      <scheme val="minor"/>
    </font>
    <font>
      <b/>
      <sz val="13"/>
      <color indexed="62"/>
      <name val="Calibri"/>
      <family val="2"/>
      <charset val="1"/>
    </font>
    <font>
      <b/>
      <sz val="11"/>
      <color indexed="56"/>
      <name val="Calibri"/>
      <family val="2"/>
    </font>
    <font>
      <b/>
      <sz val="11"/>
      <color indexed="62"/>
      <name val="Calibri"/>
      <family val="2"/>
      <charset val="204"/>
    </font>
    <font>
      <b/>
      <sz val="11"/>
      <color theme="3"/>
      <name val="Calibri"/>
      <family val="2"/>
      <charset val="1"/>
      <scheme val="minor"/>
    </font>
    <font>
      <b/>
      <sz val="11"/>
      <color indexed="62"/>
      <name val="Calibri"/>
      <family val="2"/>
      <charset val="1"/>
    </font>
    <font>
      <u/>
      <sz val="11"/>
      <color theme="10"/>
      <name val="Calibri"/>
      <family val="2"/>
      <scheme val="minor"/>
    </font>
    <font>
      <u/>
      <sz val="10"/>
      <color theme="10"/>
      <name val="Arial"/>
      <family val="2"/>
    </font>
    <font>
      <u/>
      <sz val="10"/>
      <color indexed="12"/>
      <name val="Arial"/>
      <family val="2"/>
    </font>
    <font>
      <sz val="11"/>
      <color indexed="62"/>
      <name val="Calibri"/>
      <family val="2"/>
    </font>
    <font>
      <sz val="11"/>
      <color indexed="63"/>
      <name val="Calibri"/>
      <family val="2"/>
      <charset val="204"/>
    </font>
    <font>
      <sz val="11"/>
      <color rgb="FF3F3F76"/>
      <name val="Calibri"/>
      <family val="2"/>
      <charset val="1"/>
      <scheme val="minor"/>
    </font>
    <font>
      <sz val="11"/>
      <color indexed="62"/>
      <name val="Calibri"/>
      <family val="2"/>
      <charset val="1"/>
    </font>
    <font>
      <sz val="18"/>
      <name val="Times New Roman"/>
      <family val="1"/>
      <charset val="204"/>
    </font>
    <font>
      <b/>
      <sz val="13"/>
      <name val="Times New Roman"/>
      <family val="1"/>
      <charset val="204"/>
    </font>
    <font>
      <b/>
      <i/>
      <sz val="12"/>
      <name val="Times New Roman"/>
      <family val="1"/>
      <charset val="204"/>
    </font>
    <font>
      <i/>
      <sz val="12"/>
      <name val="Times New Roman"/>
      <family val="1"/>
      <charset val="204"/>
    </font>
    <font>
      <sz val="11"/>
      <name val="Times New Roman"/>
      <family val="1"/>
      <charset val="204"/>
    </font>
    <font>
      <sz val="11"/>
      <name val="Times New Roman"/>
      <family val="1"/>
    </font>
    <font>
      <sz val="11"/>
      <color indexed="52"/>
      <name val="Calibri"/>
      <family val="2"/>
    </font>
    <font>
      <sz val="11"/>
      <color indexed="19"/>
      <name val="Calibri"/>
      <family val="2"/>
      <charset val="204"/>
    </font>
    <font>
      <sz val="11"/>
      <color rgb="FFFA7D00"/>
      <name val="Calibri"/>
      <family val="2"/>
      <charset val="1"/>
      <scheme val="minor"/>
    </font>
    <font>
      <sz val="11"/>
      <color indexed="52"/>
      <name val="Calibri"/>
      <family val="2"/>
      <charset val="1"/>
    </font>
    <font>
      <sz val="10"/>
      <color rgb="FF9C6500"/>
      <name val="Calibri"/>
      <family val="2"/>
      <scheme val="minor"/>
    </font>
    <font>
      <sz val="11"/>
      <color rgb="FF9C6500"/>
      <name val="Calibri"/>
      <family val="2"/>
      <charset val="1"/>
      <scheme val="minor"/>
    </font>
    <font>
      <sz val="11"/>
      <color indexed="60"/>
      <name val="Calibri"/>
      <family val="2"/>
      <charset val="1"/>
    </font>
    <font>
      <sz val="11"/>
      <color indexed="60"/>
      <name val="Calibri"/>
      <family val="2"/>
    </font>
    <font>
      <sz val="7"/>
      <name val="Small Fonts"/>
      <family val="2"/>
    </font>
    <font>
      <sz val="11"/>
      <color theme="1"/>
      <name val="Calibri"/>
      <family val="2"/>
      <charset val="204"/>
      <scheme val="minor"/>
    </font>
    <font>
      <sz val="12"/>
      <name val="Arial Armenian"/>
      <family val="2"/>
    </font>
    <font>
      <sz val="10"/>
      <name val="Arial LatArm"/>
      <family val="2"/>
    </font>
    <font>
      <sz val="10"/>
      <name val="Arial Cyr"/>
      <family val="2"/>
    </font>
    <font>
      <sz val="11"/>
      <color theme="1"/>
      <name val="GHEA Grapalat"/>
      <family val="2"/>
    </font>
    <font>
      <sz val="10"/>
      <color theme="1"/>
      <name val="Arial Armenian"/>
      <family val="2"/>
    </font>
    <font>
      <sz val="10"/>
      <name val="Arial Unicode"/>
      <family val="2"/>
    </font>
    <font>
      <b/>
      <sz val="11"/>
      <color indexed="63"/>
      <name val="Calibri"/>
      <family val="2"/>
    </font>
    <font>
      <b/>
      <sz val="11"/>
      <color indexed="63"/>
      <name val="Calibri"/>
      <family val="2"/>
      <charset val="204"/>
    </font>
    <font>
      <b/>
      <sz val="11"/>
      <color rgb="FF3F3F3F"/>
      <name val="Calibri"/>
      <family val="2"/>
      <charset val="1"/>
      <scheme val="minor"/>
    </font>
    <font>
      <b/>
      <sz val="11"/>
      <color indexed="63"/>
      <name val="Calibri"/>
      <family val="2"/>
      <charset val="1"/>
    </font>
    <font>
      <sz val="12"/>
      <name val="Times Armenian"/>
      <family val="1"/>
    </font>
    <font>
      <sz val="9"/>
      <name val="Times New Roman"/>
      <family val="1"/>
    </font>
    <font>
      <b/>
      <sz val="18"/>
      <color indexed="62"/>
      <name val="Cambria"/>
      <family val="2"/>
      <charset val="204"/>
    </font>
    <font>
      <b/>
      <sz val="18"/>
      <color indexed="56"/>
      <name val="Cambria"/>
      <family val="2"/>
    </font>
    <font>
      <b/>
      <sz val="18"/>
      <color indexed="62"/>
      <name val="Cambria"/>
      <family val="2"/>
      <charset val="1"/>
    </font>
    <font>
      <sz val="18"/>
      <color theme="3"/>
      <name val="Cambria"/>
      <family val="2"/>
      <charset val="1"/>
      <scheme val="major"/>
    </font>
    <font>
      <b/>
      <sz val="18"/>
      <color theme="3"/>
      <name val="Cambria"/>
      <family val="2"/>
      <charset val="1"/>
      <scheme val="major"/>
    </font>
    <font>
      <b/>
      <sz val="11"/>
      <color indexed="8"/>
      <name val="Calibri"/>
      <family val="2"/>
    </font>
    <font>
      <b/>
      <sz val="11"/>
      <color theme="1"/>
      <name val="Calibri"/>
      <family val="2"/>
      <charset val="1"/>
      <scheme val="minor"/>
    </font>
    <font>
      <b/>
      <sz val="11"/>
      <color indexed="8"/>
      <name val="Calibri"/>
      <family val="2"/>
      <charset val="1"/>
    </font>
    <font>
      <sz val="11"/>
      <color indexed="10"/>
      <name val="Calibri"/>
      <family val="2"/>
    </font>
    <font>
      <sz val="11"/>
      <color indexed="10"/>
      <name val="Calibri"/>
      <family val="2"/>
      <charset val="204"/>
    </font>
    <font>
      <sz val="11"/>
      <color rgb="FFFF0000"/>
      <name val="Calibri"/>
      <family val="2"/>
      <charset val="1"/>
      <scheme val="minor"/>
    </font>
    <font>
      <sz val="11"/>
      <color indexed="10"/>
      <name val="Calibri"/>
      <family val="2"/>
      <charset val="1"/>
    </font>
    <font>
      <sz val="10"/>
      <name val="Arial Cyr"/>
      <family val="2"/>
      <charset val="204"/>
    </font>
    <font>
      <b/>
      <sz val="10"/>
      <color indexed="12"/>
      <name val="Arial Cyr"/>
      <family val="2"/>
      <charset val="204"/>
    </font>
    <font>
      <sz val="10"/>
      <name val="Arial Armenian"/>
      <family val="2"/>
    </font>
    <font>
      <sz val="12"/>
      <color indexed="8"/>
      <name val="GHEA Grapalat"/>
      <family val="3"/>
    </font>
    <font>
      <sz val="11"/>
      <name val="GHEA Grapalat"/>
      <family val="3"/>
    </font>
    <font>
      <sz val="12"/>
      <color rgb="FFFF0000"/>
      <name val="GHEA Grapalat"/>
      <family val="3"/>
    </font>
    <font>
      <sz val="8"/>
      <color indexed="81"/>
      <name val="Tahoma"/>
      <family val="2"/>
    </font>
    <font>
      <b/>
      <sz val="8"/>
      <color indexed="81"/>
      <name val="Tahoma"/>
      <family val="2"/>
    </font>
    <font>
      <b/>
      <sz val="12"/>
      <name val="GHEA Grapalat"/>
      <family val="3"/>
    </font>
    <font>
      <i/>
      <sz val="12"/>
      <name val="GHEA Grapalat"/>
      <family val="3"/>
    </font>
    <font>
      <sz val="12"/>
      <color theme="1"/>
      <name val="GHEA Grapalat"/>
      <family val="3"/>
    </font>
    <font>
      <i/>
      <sz val="12"/>
      <name val="GHEA Grapalat"/>
      <family val="2"/>
    </font>
    <font>
      <sz val="12"/>
      <name val="GHEA Grapalat"/>
      <family val="2"/>
    </font>
    <font>
      <sz val="10"/>
      <name val="GHEA Grapalat"/>
      <family val="3"/>
    </font>
    <font>
      <i/>
      <sz val="8"/>
      <name val="GHEA Grapalat"/>
      <family val="3"/>
    </font>
    <font>
      <b/>
      <sz val="12"/>
      <color indexed="8"/>
      <name val="GHEA Grapalat"/>
      <family val="3"/>
    </font>
    <font>
      <sz val="10"/>
      <color theme="1"/>
      <name val="GHEA Grapalat"/>
      <family val="3"/>
    </font>
    <font>
      <b/>
      <sz val="10"/>
      <name val="GHEA Grapalat"/>
      <family val="3"/>
    </font>
    <font>
      <b/>
      <sz val="10"/>
      <color theme="1"/>
      <name val="GHEA Grapalat"/>
      <family val="3"/>
    </font>
    <font>
      <i/>
      <sz val="10"/>
      <color theme="1"/>
      <name val="GHEA Grapalat"/>
      <family val="3"/>
    </font>
    <font>
      <b/>
      <i/>
      <sz val="12"/>
      <name val="GHEA Grapalat"/>
      <family val="3"/>
    </font>
    <font>
      <sz val="9"/>
      <name val="GHEA Grapalat"/>
      <family val="3"/>
    </font>
  </fonts>
  <fills count="79">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4"/>
      </patternFill>
    </fill>
    <fill>
      <patternFill patternType="solid">
        <fgColor indexed="47"/>
      </patternFill>
    </fill>
    <fill>
      <patternFill patternType="solid">
        <fgColor indexed="45"/>
      </patternFill>
    </fill>
    <fill>
      <patternFill patternType="solid">
        <fgColor indexed="29"/>
      </patternFill>
    </fill>
    <fill>
      <patternFill patternType="solid">
        <fgColor indexed="42"/>
      </patternFill>
    </fill>
    <fill>
      <patternFill patternType="solid">
        <fgColor indexed="26"/>
      </patternFill>
    </fill>
    <fill>
      <patternFill patternType="solid">
        <fgColor indexed="46"/>
      </patternFill>
    </fill>
    <fill>
      <patternFill patternType="solid">
        <fgColor indexed="27"/>
      </patternFill>
    </fill>
    <fill>
      <patternFill patternType="solid">
        <fgColor indexed="22"/>
      </patternFill>
    </fill>
    <fill>
      <patternFill patternType="solid">
        <fgColor indexed="11"/>
      </patternFill>
    </fill>
    <fill>
      <patternFill patternType="solid">
        <fgColor indexed="43"/>
      </patternFill>
    </fill>
    <fill>
      <patternFill patternType="solid">
        <fgColor indexed="51"/>
      </patternFill>
    </fill>
    <fill>
      <patternFill patternType="solid">
        <fgColor indexed="30"/>
      </patternFill>
    </fill>
    <fill>
      <patternFill patternType="solid">
        <fgColor indexed="49"/>
      </patternFill>
    </fill>
    <fill>
      <patternFill patternType="solid">
        <fgColor indexed="53"/>
      </patternFill>
    </fill>
    <fill>
      <patternFill patternType="solid">
        <fgColor indexed="36"/>
      </patternFill>
    </fill>
    <fill>
      <patternFill patternType="solid">
        <fgColor indexed="52"/>
      </patternFill>
    </fill>
    <fill>
      <patternFill patternType="solid">
        <fgColor indexed="47"/>
        <bgColor indexed="47"/>
      </patternFill>
    </fill>
    <fill>
      <patternFill patternType="solid">
        <fgColor indexed="44"/>
        <bgColor indexed="44"/>
      </patternFill>
    </fill>
    <fill>
      <patternFill patternType="solid">
        <fgColor indexed="27"/>
        <bgColor indexed="27"/>
      </patternFill>
    </fill>
    <fill>
      <patternFill patternType="solid">
        <fgColor indexed="30"/>
        <bgColor indexed="30"/>
      </patternFill>
    </fill>
    <fill>
      <patternFill patternType="solid">
        <fgColor indexed="62"/>
      </patternFill>
    </fill>
    <fill>
      <patternFill patternType="solid">
        <fgColor indexed="22"/>
        <bgColor indexed="22"/>
      </patternFill>
    </fill>
    <fill>
      <patternFill patternType="solid">
        <fgColor indexed="55"/>
        <bgColor indexed="55"/>
      </patternFill>
    </fill>
    <fill>
      <patternFill patternType="solid">
        <fgColor indexed="53"/>
        <bgColor indexed="53"/>
      </patternFill>
    </fill>
    <fill>
      <patternFill patternType="solid">
        <fgColor indexed="10"/>
      </patternFill>
    </fill>
    <fill>
      <patternFill patternType="solid">
        <fgColor indexed="51"/>
        <bgColor indexed="51"/>
      </patternFill>
    </fill>
    <fill>
      <patternFill patternType="solid">
        <fgColor indexed="57"/>
      </patternFill>
    </fill>
    <fill>
      <patternFill patternType="solid">
        <fgColor indexed="45"/>
        <bgColor indexed="45"/>
      </patternFill>
    </fill>
    <fill>
      <patternFill patternType="solid">
        <fgColor indexed="54"/>
        <bgColor indexed="54"/>
      </patternFill>
    </fill>
    <fill>
      <patternFill patternType="solid">
        <fgColor indexed="54"/>
      </patternFill>
    </fill>
    <fill>
      <patternFill patternType="solid">
        <fgColor indexed="49"/>
        <bgColor indexed="49"/>
      </patternFill>
    </fill>
    <fill>
      <patternFill patternType="solid">
        <fgColor indexed="26"/>
        <bgColor indexed="26"/>
      </patternFill>
    </fill>
    <fill>
      <patternFill patternType="solid">
        <fgColor indexed="43"/>
        <bgColor indexed="43"/>
      </patternFill>
    </fill>
    <fill>
      <patternFill patternType="solid">
        <fgColor indexed="29"/>
        <bgColor indexed="29"/>
      </patternFill>
    </fill>
    <fill>
      <patternFill patternType="solid">
        <fgColor indexed="9"/>
        <bgColor indexed="9"/>
      </patternFill>
    </fill>
    <fill>
      <patternFill patternType="solid">
        <fgColor indexed="9"/>
      </patternFill>
    </fill>
    <fill>
      <patternFill patternType="solid">
        <fgColor indexed="55"/>
      </patternFill>
    </fill>
    <fill>
      <patternFill patternType="lightUp">
        <fgColor indexed="9"/>
        <bgColor indexed="55"/>
      </patternFill>
    </fill>
    <fill>
      <patternFill patternType="lightUp">
        <fgColor indexed="9"/>
        <bgColor indexed="53"/>
      </patternFill>
    </fill>
    <fill>
      <patternFill patternType="lightUp">
        <fgColor indexed="9"/>
        <bgColor indexed="22"/>
      </patternFill>
    </fill>
    <fill>
      <patternFill patternType="solid">
        <fgColor indexed="42"/>
        <bgColor indexed="42"/>
      </patternFill>
    </fill>
    <fill>
      <patternFill patternType="solid">
        <fgColor indexed="27"/>
        <bgColor indexed="64"/>
      </patternFill>
    </fill>
    <fill>
      <patternFill patternType="solid">
        <fgColor indexed="9"/>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medium">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30"/>
      </bottom>
      <diagonal/>
    </border>
    <border>
      <left/>
      <right/>
      <top/>
      <bottom style="thick">
        <color indexed="49"/>
      </bottom>
      <diagonal/>
    </border>
    <border>
      <left/>
      <right/>
      <top/>
      <bottom style="thick">
        <color indexed="22"/>
      </bottom>
      <diagonal/>
    </border>
    <border>
      <left/>
      <right/>
      <top/>
      <bottom style="thick">
        <color indexed="44"/>
      </bottom>
      <diagonal/>
    </border>
    <border>
      <left/>
      <right/>
      <top/>
      <bottom style="medium">
        <color indexed="30"/>
      </bottom>
      <diagonal/>
    </border>
    <border>
      <left/>
      <right/>
      <top/>
      <bottom style="medium">
        <color indexed="27"/>
      </bottom>
      <diagonal/>
    </border>
    <border>
      <left/>
      <right/>
      <top/>
      <bottom style="medium">
        <color indexed="49"/>
      </bottom>
      <diagonal/>
    </border>
    <border>
      <left/>
      <right/>
      <top/>
      <bottom style="double">
        <color indexed="52"/>
      </bottom>
      <diagonal/>
    </border>
    <border>
      <left/>
      <right/>
      <top/>
      <bottom style="double">
        <color indexed="29"/>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30"/>
      </top>
      <bottom style="double">
        <color indexed="30"/>
      </bottom>
      <diagonal/>
    </border>
    <border>
      <left/>
      <right/>
      <top style="thin">
        <color indexed="49"/>
      </top>
      <bottom style="double">
        <color indexed="49"/>
      </bottom>
      <diagonal/>
    </border>
    <border>
      <left style="hair">
        <color indexed="64"/>
      </left>
      <right/>
      <top style="hair">
        <color indexed="64"/>
      </top>
      <bottom style="hair">
        <color indexed="9"/>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diagonal/>
    </border>
  </borders>
  <cellStyleXfs count="6150">
    <xf numFmtId="0" fontId="0" fillId="0" borderId="0"/>
    <xf numFmtId="43" fontId="29" fillId="0" borderId="0" applyFont="0" applyFill="0" applyBorder="0" applyAlignment="0" applyProtection="0"/>
    <xf numFmtId="0" fontId="35" fillId="0" borderId="0">
      <alignment horizontal="left" vertical="top" wrapText="1"/>
    </xf>
    <xf numFmtId="0" fontId="36" fillId="0" borderId="0">
      <alignment horizontal="left" vertical="top" wrapText="1"/>
    </xf>
    <xf numFmtId="0" fontId="30" fillId="0" borderId="0"/>
    <xf numFmtId="0" fontId="29" fillId="0" borderId="0"/>
    <xf numFmtId="0" fontId="30" fillId="0" borderId="0"/>
    <xf numFmtId="0" fontId="34" fillId="0" borderId="0"/>
    <xf numFmtId="0" fontId="32" fillId="0" borderId="0"/>
    <xf numFmtId="0" fontId="29" fillId="0" borderId="0"/>
    <xf numFmtId="0" fontId="37" fillId="0" borderId="0"/>
    <xf numFmtId="0" fontId="37" fillId="0" borderId="0"/>
    <xf numFmtId="0" fontId="37" fillId="0" borderId="0"/>
    <xf numFmtId="0" fontId="37" fillId="0" borderId="0"/>
    <xf numFmtId="0" fontId="37" fillId="0" borderId="0"/>
    <xf numFmtId="0" fontId="31" fillId="0" borderId="0"/>
    <xf numFmtId="9" fontId="34" fillId="0" borderId="0" applyFont="0" applyFill="0" applyBorder="0" applyAlignment="0" applyProtection="0"/>
    <xf numFmtId="167" fontId="36" fillId="0" borderId="0" applyFill="0" applyBorder="0" applyProtection="0">
      <alignment horizontal="right" vertical="top"/>
    </xf>
    <xf numFmtId="0" fontId="31" fillId="0" borderId="0"/>
    <xf numFmtId="0" fontId="38" fillId="0" borderId="0" applyNumberFormat="0" applyFill="0" applyBorder="0" applyAlignment="0" applyProtection="0"/>
    <xf numFmtId="0" fontId="39" fillId="0" borderId="7" applyNumberFormat="0" applyFill="0" applyAlignment="0" applyProtection="0"/>
    <xf numFmtId="0" fontId="40" fillId="0" borderId="8" applyNumberFormat="0" applyFill="0" applyAlignment="0" applyProtection="0"/>
    <xf numFmtId="0" fontId="41" fillId="0" borderId="9" applyNumberFormat="0" applyFill="0" applyAlignment="0" applyProtection="0"/>
    <xf numFmtId="0" fontId="41" fillId="0" borderId="0" applyNumberFormat="0" applyFill="0" applyBorder="0" applyAlignment="0" applyProtection="0"/>
    <xf numFmtId="0" fontId="42" fillId="3" borderId="0" applyNumberFormat="0" applyBorder="0" applyAlignment="0" applyProtection="0"/>
    <xf numFmtId="0" fontId="43" fillId="4" borderId="0" applyNumberFormat="0" applyBorder="0" applyAlignment="0" applyProtection="0"/>
    <xf numFmtId="0" fontId="44" fillId="5" borderId="0" applyNumberFormat="0" applyBorder="0" applyAlignment="0" applyProtection="0"/>
    <xf numFmtId="0" fontId="45" fillId="6" borderId="10" applyNumberFormat="0" applyAlignment="0" applyProtection="0"/>
    <xf numFmtId="0" fontId="46" fillId="7" borderId="11" applyNumberFormat="0" applyAlignment="0" applyProtection="0"/>
    <xf numFmtId="0" fontId="47" fillId="7" borderId="10" applyNumberFormat="0" applyAlignment="0" applyProtection="0"/>
    <xf numFmtId="0" fontId="48" fillId="0" borderId="12" applyNumberFormat="0" applyFill="0" applyAlignment="0" applyProtection="0"/>
    <xf numFmtId="0" fontId="49" fillId="8" borderId="13" applyNumberFormat="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2" fillId="0" borderId="15" applyNumberFormat="0" applyFill="0" applyAlignment="0" applyProtection="0"/>
    <xf numFmtId="0" fontId="53" fillId="10" borderId="0" applyNumberFormat="0" applyBorder="0" applyAlignment="0" applyProtection="0"/>
    <xf numFmtId="0" fontId="28" fillId="11" borderId="0" applyNumberFormat="0" applyBorder="0" applyAlignment="0" applyProtection="0"/>
    <xf numFmtId="0" fontId="28" fillId="12" borderId="0" applyNumberFormat="0" applyBorder="0" applyAlignment="0" applyProtection="0"/>
    <xf numFmtId="0" fontId="53" fillId="13" borderId="0" applyNumberFormat="0" applyBorder="0" applyAlignment="0" applyProtection="0"/>
    <xf numFmtId="0" fontId="53" fillId="14" borderId="0" applyNumberFormat="0" applyBorder="0" applyAlignment="0" applyProtection="0"/>
    <xf numFmtId="0" fontId="28" fillId="15" borderId="0" applyNumberFormat="0" applyBorder="0" applyAlignment="0" applyProtection="0"/>
    <xf numFmtId="0" fontId="28" fillId="16" borderId="0" applyNumberFormat="0" applyBorder="0" applyAlignment="0" applyProtection="0"/>
    <xf numFmtId="0" fontId="53" fillId="17" borderId="0" applyNumberFormat="0" applyBorder="0" applyAlignment="0" applyProtection="0"/>
    <xf numFmtId="0" fontId="53" fillId="18" borderId="0" applyNumberFormat="0" applyBorder="0" applyAlignment="0" applyProtection="0"/>
    <xf numFmtId="0" fontId="28" fillId="19" borderId="0" applyNumberFormat="0" applyBorder="0" applyAlignment="0" applyProtection="0"/>
    <xf numFmtId="0" fontId="28" fillId="20" borderId="0" applyNumberFormat="0" applyBorder="0" applyAlignment="0" applyProtection="0"/>
    <xf numFmtId="0" fontId="53" fillId="21" borderId="0" applyNumberFormat="0" applyBorder="0" applyAlignment="0" applyProtection="0"/>
    <xf numFmtId="0" fontId="53" fillId="22" borderId="0" applyNumberFormat="0" applyBorder="0" applyAlignment="0" applyProtection="0"/>
    <xf numFmtId="0" fontId="28" fillId="23" borderId="0" applyNumberFormat="0" applyBorder="0" applyAlignment="0" applyProtection="0"/>
    <xf numFmtId="0" fontId="28" fillId="24" borderId="0" applyNumberFormat="0" applyBorder="0" applyAlignment="0" applyProtection="0"/>
    <xf numFmtId="0" fontId="53" fillId="25" borderId="0" applyNumberFormat="0" applyBorder="0" applyAlignment="0" applyProtection="0"/>
    <xf numFmtId="0" fontId="53" fillId="26" borderId="0" applyNumberFormat="0" applyBorder="0" applyAlignment="0" applyProtection="0"/>
    <xf numFmtId="0" fontId="28" fillId="27" borderId="0" applyNumberFormat="0" applyBorder="0" applyAlignment="0" applyProtection="0"/>
    <xf numFmtId="0" fontId="28" fillId="28" borderId="0" applyNumberFormat="0" applyBorder="0" applyAlignment="0" applyProtection="0"/>
    <xf numFmtId="0" fontId="53" fillId="29" borderId="0" applyNumberFormat="0" applyBorder="0" applyAlignment="0" applyProtection="0"/>
    <xf numFmtId="0" fontId="53" fillId="30" borderId="0" applyNumberFormat="0" applyBorder="0" applyAlignment="0" applyProtection="0"/>
    <xf numFmtId="0" fontId="28" fillId="31" borderId="0" applyNumberFormat="0" applyBorder="0" applyAlignment="0" applyProtection="0"/>
    <xf numFmtId="0" fontId="28" fillId="32" borderId="0" applyNumberFormat="0" applyBorder="0" applyAlignment="0" applyProtection="0"/>
    <xf numFmtId="0" fontId="53" fillId="33" borderId="0" applyNumberFormat="0" applyBorder="0" applyAlignment="0" applyProtection="0"/>
    <xf numFmtId="43" fontId="54" fillId="0" borderId="0" applyFont="0" applyFill="0" applyBorder="0" applyAlignment="0" applyProtection="0"/>
    <xf numFmtId="0" fontId="28" fillId="9" borderId="14" applyNumberFormat="0" applyFont="0" applyAlignment="0" applyProtection="0"/>
    <xf numFmtId="0" fontId="27" fillId="11" borderId="0" applyNumberFormat="0" applyBorder="0" applyAlignment="0" applyProtection="0"/>
    <xf numFmtId="0" fontId="27" fillId="15" borderId="0" applyNumberFormat="0" applyBorder="0" applyAlignment="0" applyProtection="0"/>
    <xf numFmtId="0" fontId="27" fillId="19" borderId="0" applyNumberFormat="0" applyBorder="0" applyAlignment="0" applyProtection="0"/>
    <xf numFmtId="0" fontId="27" fillId="23" borderId="0" applyNumberFormat="0" applyBorder="0" applyAlignment="0" applyProtection="0"/>
    <xf numFmtId="0" fontId="27" fillId="27" borderId="0" applyNumberFormat="0" applyBorder="0" applyAlignment="0" applyProtection="0"/>
    <xf numFmtId="0" fontId="27" fillId="31" borderId="0" applyNumberFormat="0" applyBorder="0" applyAlignment="0" applyProtection="0"/>
    <xf numFmtId="0" fontId="27" fillId="12" borderId="0" applyNumberFormat="0" applyBorder="0" applyAlignment="0" applyProtection="0"/>
    <xf numFmtId="0" fontId="27" fillId="16" borderId="0" applyNumberFormat="0" applyBorder="0" applyAlignment="0" applyProtection="0"/>
    <xf numFmtId="0" fontId="27" fillId="20" borderId="0" applyNumberFormat="0" applyBorder="0" applyAlignment="0" applyProtection="0"/>
    <xf numFmtId="0" fontId="27" fillId="24" borderId="0" applyNumberFormat="0" applyBorder="0" applyAlignment="0" applyProtection="0"/>
    <xf numFmtId="0" fontId="27" fillId="28" borderId="0" applyNumberFormat="0" applyBorder="0" applyAlignment="0" applyProtection="0"/>
    <xf numFmtId="0" fontId="27" fillId="32" borderId="0" applyNumberFormat="0" applyBorder="0" applyAlignment="0" applyProtection="0"/>
    <xf numFmtId="0" fontId="27" fillId="9" borderId="14" applyNumberFormat="0" applyFont="0" applyAlignment="0" applyProtection="0"/>
    <xf numFmtId="0" fontId="55" fillId="0" borderId="0"/>
    <xf numFmtId="0" fontId="26" fillId="11" borderId="0" applyNumberFormat="0" applyBorder="0" applyAlignment="0" applyProtection="0"/>
    <xf numFmtId="0" fontId="58" fillId="11" borderId="0" applyNumberFormat="0" applyBorder="0" applyAlignment="0" applyProtection="0"/>
    <xf numFmtId="0" fontId="26" fillId="15" borderId="0" applyNumberFormat="0" applyBorder="0" applyAlignment="0" applyProtection="0"/>
    <xf numFmtId="0" fontId="58" fillId="15" borderId="0" applyNumberFormat="0" applyBorder="0" applyAlignment="0" applyProtection="0"/>
    <xf numFmtId="0" fontId="26" fillId="19" borderId="0" applyNumberFormat="0" applyBorder="0" applyAlignment="0" applyProtection="0"/>
    <xf numFmtId="0" fontId="58" fillId="19" borderId="0" applyNumberFormat="0" applyBorder="0" applyAlignment="0" applyProtection="0"/>
    <xf numFmtId="0" fontId="26" fillId="23" borderId="0" applyNumberFormat="0" applyBorder="0" applyAlignment="0" applyProtection="0"/>
    <xf numFmtId="0" fontId="58" fillId="23" borderId="0" applyNumberFormat="0" applyBorder="0" applyAlignment="0" applyProtection="0"/>
    <xf numFmtId="0" fontId="26" fillId="27" borderId="0" applyNumberFormat="0" applyBorder="0" applyAlignment="0" applyProtection="0"/>
    <xf numFmtId="0" fontId="58" fillId="27" borderId="0" applyNumberFormat="0" applyBorder="0" applyAlignment="0" applyProtection="0"/>
    <xf numFmtId="0" fontId="26" fillId="31" borderId="0" applyNumberFormat="0" applyBorder="0" applyAlignment="0" applyProtection="0"/>
    <xf numFmtId="0" fontId="58" fillId="31" borderId="0" applyNumberFormat="0" applyBorder="0" applyAlignment="0" applyProtection="0"/>
    <xf numFmtId="0" fontId="26" fillId="12" borderId="0" applyNumberFormat="0" applyBorder="0" applyAlignment="0" applyProtection="0"/>
    <xf numFmtId="0" fontId="58" fillId="12" borderId="0" applyNumberFormat="0" applyBorder="0" applyAlignment="0" applyProtection="0"/>
    <xf numFmtId="0" fontId="26" fillId="16" borderId="0" applyNumberFormat="0" applyBorder="0" applyAlignment="0" applyProtection="0"/>
    <xf numFmtId="0" fontId="58" fillId="16" borderId="0" applyNumberFormat="0" applyBorder="0" applyAlignment="0" applyProtection="0"/>
    <xf numFmtId="0" fontId="26" fillId="20" borderId="0" applyNumberFormat="0" applyBorder="0" applyAlignment="0" applyProtection="0"/>
    <xf numFmtId="0" fontId="58" fillId="20" borderId="0" applyNumberFormat="0" applyBorder="0" applyAlignment="0" applyProtection="0"/>
    <xf numFmtId="0" fontId="26" fillId="24" borderId="0" applyNumberFormat="0" applyBorder="0" applyAlignment="0" applyProtection="0"/>
    <xf numFmtId="0" fontId="58" fillId="24" borderId="0" applyNumberFormat="0" applyBorder="0" applyAlignment="0" applyProtection="0"/>
    <xf numFmtId="0" fontId="26" fillId="28" borderId="0" applyNumberFormat="0" applyBorder="0" applyAlignment="0" applyProtection="0"/>
    <xf numFmtId="0" fontId="58" fillId="28" borderId="0" applyNumberFormat="0" applyBorder="0" applyAlignment="0" applyProtection="0"/>
    <xf numFmtId="0" fontId="26" fillId="32" borderId="0" applyNumberFormat="0" applyBorder="0" applyAlignment="0" applyProtection="0"/>
    <xf numFmtId="0" fontId="58" fillId="32" borderId="0" applyNumberFormat="0" applyBorder="0" applyAlignment="0" applyProtection="0"/>
    <xf numFmtId="0" fontId="59" fillId="13" borderId="0" applyNumberFormat="0" applyBorder="0" applyAlignment="0" applyProtection="0"/>
    <xf numFmtId="0" fontId="59" fillId="17" borderId="0" applyNumberFormat="0" applyBorder="0" applyAlignment="0" applyProtection="0"/>
    <xf numFmtId="0" fontId="59" fillId="21" borderId="0" applyNumberFormat="0" applyBorder="0" applyAlignment="0" applyProtection="0"/>
    <xf numFmtId="0" fontId="59" fillId="25" borderId="0" applyNumberFormat="0" applyBorder="0" applyAlignment="0" applyProtection="0"/>
    <xf numFmtId="0" fontId="59" fillId="29" borderId="0" applyNumberFormat="0" applyBorder="0" applyAlignment="0" applyProtection="0"/>
    <xf numFmtId="0" fontId="59" fillId="33" borderId="0" applyNumberFormat="0" applyBorder="0" applyAlignment="0" applyProtection="0"/>
    <xf numFmtId="0" fontId="59" fillId="10" borderId="0" applyNumberFormat="0" applyBorder="0" applyAlignment="0" applyProtection="0"/>
    <xf numFmtId="0" fontId="59" fillId="14" borderId="0" applyNumberFormat="0" applyBorder="0" applyAlignment="0" applyProtection="0"/>
    <xf numFmtId="0" fontId="59" fillId="18" borderId="0" applyNumberFormat="0" applyBorder="0" applyAlignment="0" applyProtection="0"/>
    <xf numFmtId="0" fontId="59" fillId="22" borderId="0" applyNumberFormat="0" applyBorder="0" applyAlignment="0" applyProtection="0"/>
    <xf numFmtId="0" fontId="59" fillId="26" borderId="0" applyNumberFormat="0" applyBorder="0" applyAlignment="0" applyProtection="0"/>
    <xf numFmtId="0" fontId="59" fillId="30" borderId="0" applyNumberFormat="0" applyBorder="0" applyAlignment="0" applyProtection="0"/>
    <xf numFmtId="0" fontId="60" fillId="4" borderId="0" applyNumberFormat="0" applyBorder="0" applyAlignment="0" applyProtection="0"/>
    <xf numFmtId="0" fontId="61" fillId="7" borderId="10" applyNumberFormat="0" applyAlignment="0" applyProtection="0"/>
    <xf numFmtId="0" fontId="62" fillId="8" borderId="13" applyNumberFormat="0" applyAlignment="0" applyProtection="0"/>
    <xf numFmtId="43" fontId="55" fillId="0" borderId="0" applyFont="0" applyFill="0" applyBorder="0" applyAlignment="0" applyProtection="0"/>
    <xf numFmtId="43" fontId="56" fillId="0" borderId="0" applyFont="0" applyFill="0" applyBorder="0" applyAlignment="0" applyProtection="0"/>
    <xf numFmtId="0" fontId="63" fillId="0" borderId="0" applyNumberFormat="0" applyFill="0" applyBorder="0" applyAlignment="0" applyProtection="0"/>
    <xf numFmtId="0" fontId="64" fillId="3" borderId="0" applyNumberFormat="0" applyBorder="0" applyAlignment="0" applyProtection="0"/>
    <xf numFmtId="0" fontId="65" fillId="0" borderId="7" applyNumberFormat="0" applyFill="0" applyAlignment="0" applyProtection="0"/>
    <xf numFmtId="0" fontId="66" fillId="0" borderId="8" applyNumberFormat="0" applyFill="0" applyAlignment="0" applyProtection="0"/>
    <xf numFmtId="0" fontId="67" fillId="0" borderId="9" applyNumberFormat="0" applyFill="0" applyAlignment="0" applyProtection="0"/>
    <xf numFmtId="0" fontId="67" fillId="0" borderId="0" applyNumberFormat="0" applyFill="0" applyBorder="0" applyAlignment="0" applyProtection="0"/>
    <xf numFmtId="0" fontId="68" fillId="6" borderId="10" applyNumberFormat="0" applyAlignment="0" applyProtection="0"/>
    <xf numFmtId="0" fontId="69" fillId="0" borderId="12" applyNumberFormat="0" applyFill="0" applyAlignment="0" applyProtection="0"/>
    <xf numFmtId="0" fontId="70" fillId="5" borderId="0" applyNumberFormat="0" applyBorder="0" applyAlignment="0" applyProtection="0"/>
    <xf numFmtId="0" fontId="56" fillId="0" borderId="0"/>
    <xf numFmtId="0" fontId="56" fillId="0" borderId="0"/>
    <xf numFmtId="0" fontId="36" fillId="0" borderId="0">
      <alignment horizontal="left" vertical="top" wrapText="1"/>
    </xf>
    <xf numFmtId="0" fontId="71" fillId="0" borderId="0"/>
    <xf numFmtId="0" fontId="72" fillId="0" borderId="0"/>
    <xf numFmtId="0" fontId="36" fillId="0" borderId="0">
      <alignment horizontal="left" vertical="top" wrapText="1"/>
    </xf>
    <xf numFmtId="0" fontId="36" fillId="0" borderId="0">
      <alignment horizontal="left" vertical="top" wrapText="1"/>
    </xf>
    <xf numFmtId="0" fontId="58" fillId="9" borderId="14" applyNumberFormat="0" applyFont="0" applyAlignment="0" applyProtection="0"/>
    <xf numFmtId="0" fontId="26" fillId="9" borderId="14" applyNumberFormat="0" applyFont="0" applyAlignment="0" applyProtection="0"/>
    <xf numFmtId="0" fontId="73" fillId="7" borderId="11" applyNumberFormat="0" applyAlignment="0" applyProtection="0"/>
    <xf numFmtId="0" fontId="74" fillId="0" borderId="0" applyNumberFormat="0" applyFill="0" applyBorder="0" applyAlignment="0" applyProtection="0"/>
    <xf numFmtId="0" fontId="75" fillId="0" borderId="15" applyNumberFormat="0" applyFill="0" applyAlignment="0" applyProtection="0"/>
    <xf numFmtId="0" fontId="76" fillId="0" borderId="0" applyNumberFormat="0" applyFill="0" applyBorder="0" applyAlignment="0" applyProtection="0"/>
    <xf numFmtId="0" fontId="57" fillId="0" borderId="0"/>
    <xf numFmtId="0" fontId="25" fillId="11" borderId="0" applyNumberFormat="0" applyBorder="0" applyAlignment="0" applyProtection="0"/>
    <xf numFmtId="0" fontId="25" fillId="15" borderId="0" applyNumberFormat="0" applyBorder="0" applyAlignment="0" applyProtection="0"/>
    <xf numFmtId="0" fontId="25" fillId="19" borderId="0" applyNumberFormat="0" applyBorder="0" applyAlignment="0" applyProtection="0"/>
    <xf numFmtId="0" fontId="25" fillId="23" borderId="0" applyNumberFormat="0" applyBorder="0" applyAlignment="0" applyProtection="0"/>
    <xf numFmtId="0" fontId="25" fillId="27" borderId="0" applyNumberFormat="0" applyBorder="0" applyAlignment="0" applyProtection="0"/>
    <xf numFmtId="0" fontId="25" fillId="31" borderId="0" applyNumberFormat="0" applyBorder="0" applyAlignment="0" applyProtection="0"/>
    <xf numFmtId="0" fontId="25" fillId="12" borderId="0" applyNumberFormat="0" applyBorder="0" applyAlignment="0" applyProtection="0"/>
    <xf numFmtId="0" fontId="25" fillId="16" borderId="0" applyNumberFormat="0" applyBorder="0" applyAlignment="0" applyProtection="0"/>
    <xf numFmtId="0" fontId="25" fillId="20" borderId="0" applyNumberFormat="0" applyBorder="0" applyAlignment="0" applyProtection="0"/>
    <xf numFmtId="0" fontId="25" fillId="24" borderId="0" applyNumberFormat="0" applyBorder="0" applyAlignment="0" applyProtection="0"/>
    <xf numFmtId="0" fontId="25" fillId="28" borderId="0" applyNumberFormat="0" applyBorder="0" applyAlignment="0" applyProtection="0"/>
    <xf numFmtId="0" fontId="25" fillId="32" borderId="0" applyNumberFormat="0" applyBorder="0" applyAlignment="0" applyProtection="0"/>
    <xf numFmtId="0" fontId="25" fillId="9" borderId="14" applyNumberFormat="0" applyFont="0" applyAlignment="0" applyProtection="0"/>
    <xf numFmtId="167" fontId="77" fillId="0" borderId="0" applyFill="0" applyBorder="0" applyProtection="0">
      <alignment horizontal="right" vertical="top"/>
    </xf>
    <xf numFmtId="0" fontId="24" fillId="0" borderId="0"/>
    <xf numFmtId="43" fontId="24" fillId="0" borderId="0" applyFont="0" applyFill="0" applyBorder="0" applyAlignment="0" applyProtection="0"/>
    <xf numFmtId="6" fontId="78" fillId="0" borderId="0" applyFont="0" applyFill="0" applyBorder="0" applyAlignment="0" applyProtection="0"/>
    <xf numFmtId="6" fontId="78" fillId="0" borderId="0" applyFont="0" applyFill="0" applyBorder="0" applyAlignment="0" applyProtection="0"/>
    <xf numFmtId="0" fontId="29" fillId="0" borderId="0"/>
    <xf numFmtId="0" fontId="29" fillId="0" borderId="0"/>
    <xf numFmtId="0" fontId="79" fillId="0" borderId="0"/>
    <xf numFmtId="0" fontId="29" fillId="0" borderId="0"/>
    <xf numFmtId="0" fontId="29" fillId="0" borderId="0"/>
    <xf numFmtId="0" fontId="31" fillId="0" borderId="0"/>
    <xf numFmtId="0" fontId="80" fillId="34" borderId="0" applyNumberFormat="0" applyBorder="0" applyAlignment="0" applyProtection="0"/>
    <xf numFmtId="0" fontId="24" fillId="34" borderId="0" applyNumberFormat="0" applyBorder="0" applyAlignment="0" applyProtection="0"/>
    <xf numFmtId="0" fontId="58" fillId="11" borderId="0" applyNumberFormat="0" applyBorder="0" applyAlignment="0" applyProtection="0"/>
    <xf numFmtId="0" fontId="81" fillId="35" borderId="0" applyNumberFormat="0" applyBorder="0" applyAlignment="0" applyProtection="0"/>
    <xf numFmtId="0" fontId="80" fillId="34" borderId="0" applyNumberFormat="0" applyBorder="0" applyAlignment="0" applyProtection="0"/>
    <xf numFmtId="0" fontId="37" fillId="11" borderId="0" applyNumberFormat="0" applyBorder="0" applyAlignment="0" applyProtection="0"/>
    <xf numFmtId="0" fontId="82" fillId="36"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80" fillId="37" borderId="0" applyNumberFormat="0" applyBorder="0" applyAlignment="0" applyProtection="0"/>
    <xf numFmtId="0" fontId="24" fillId="37" borderId="0" applyNumberFormat="0" applyBorder="0" applyAlignment="0" applyProtection="0"/>
    <xf numFmtId="0" fontId="58" fillId="15" borderId="0" applyNumberFormat="0" applyBorder="0" applyAlignment="0" applyProtection="0"/>
    <xf numFmtId="0" fontId="81" fillId="38" borderId="0" applyNumberFormat="0" applyBorder="0" applyAlignment="0" applyProtection="0"/>
    <xf numFmtId="0" fontId="80" fillId="37" borderId="0" applyNumberFormat="0" applyBorder="0" applyAlignment="0" applyProtection="0"/>
    <xf numFmtId="0" fontId="37" fillId="15" borderId="0" applyNumberFormat="0" applyBorder="0" applyAlignment="0" applyProtection="0"/>
    <xf numFmtId="0" fontId="82" fillId="38" borderId="0" applyNumberFormat="0" applyBorder="0" applyAlignment="0" applyProtection="0"/>
    <xf numFmtId="0" fontId="24" fillId="15" borderId="0" applyNumberFormat="0" applyBorder="0" applyAlignment="0" applyProtection="0"/>
    <xf numFmtId="0" fontId="24" fillId="15" borderId="0" applyNumberFormat="0" applyBorder="0" applyAlignment="0" applyProtection="0"/>
    <xf numFmtId="0" fontId="24" fillId="15" borderId="0" applyNumberFormat="0" applyBorder="0" applyAlignment="0" applyProtection="0"/>
    <xf numFmtId="0" fontId="24" fillId="15" borderId="0" applyNumberFormat="0" applyBorder="0" applyAlignment="0" applyProtection="0"/>
    <xf numFmtId="0" fontId="24" fillId="15" borderId="0" applyNumberFormat="0" applyBorder="0" applyAlignment="0" applyProtection="0"/>
    <xf numFmtId="0" fontId="24" fillId="15" borderId="0" applyNumberFormat="0" applyBorder="0" applyAlignment="0" applyProtection="0"/>
    <xf numFmtId="0" fontId="24" fillId="15" borderId="0" applyNumberFormat="0" applyBorder="0" applyAlignment="0" applyProtection="0"/>
    <xf numFmtId="0" fontId="24" fillId="15" borderId="0" applyNumberFormat="0" applyBorder="0" applyAlignment="0" applyProtection="0"/>
    <xf numFmtId="0" fontId="24" fillId="15" borderId="0" applyNumberFormat="0" applyBorder="0" applyAlignment="0" applyProtection="0"/>
    <xf numFmtId="0" fontId="80" fillId="39" borderId="0" applyNumberFormat="0" applyBorder="0" applyAlignment="0" applyProtection="0"/>
    <xf numFmtId="0" fontId="24" fillId="39" borderId="0" applyNumberFormat="0" applyBorder="0" applyAlignment="0" applyProtection="0"/>
    <xf numFmtId="0" fontId="58" fillId="19" borderId="0" applyNumberFormat="0" applyBorder="0" applyAlignment="0" applyProtection="0"/>
    <xf numFmtId="0" fontId="81" fillId="40" borderId="0" applyNumberFormat="0" applyBorder="0" applyAlignment="0" applyProtection="0"/>
    <xf numFmtId="0" fontId="80" fillId="39" borderId="0" applyNumberFormat="0" applyBorder="0" applyAlignment="0" applyProtection="0"/>
    <xf numFmtId="0" fontId="37" fillId="19" borderId="0" applyNumberFormat="0" applyBorder="0" applyAlignment="0" applyProtection="0"/>
    <xf numFmtId="0" fontId="82" fillId="40"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80" fillId="41" borderId="0" applyNumberFormat="0" applyBorder="0" applyAlignment="0" applyProtection="0"/>
    <xf numFmtId="0" fontId="24" fillId="41" borderId="0" applyNumberFormat="0" applyBorder="0" applyAlignment="0" applyProtection="0"/>
    <xf numFmtId="0" fontId="58" fillId="23" borderId="0" applyNumberFormat="0" applyBorder="0" applyAlignment="0" applyProtection="0"/>
    <xf numFmtId="0" fontId="81" fillId="36" borderId="0" applyNumberFormat="0" applyBorder="0" applyAlignment="0" applyProtection="0"/>
    <xf numFmtId="0" fontId="80" fillId="41" borderId="0" applyNumberFormat="0" applyBorder="0" applyAlignment="0" applyProtection="0"/>
    <xf numFmtId="0" fontId="37" fillId="23" borderId="0" applyNumberFormat="0" applyBorder="0" applyAlignment="0" applyProtection="0"/>
    <xf numFmtId="0" fontId="82" fillId="36"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80" fillId="42" borderId="0" applyNumberFormat="0" applyBorder="0" applyAlignment="0" applyProtection="0"/>
    <xf numFmtId="0" fontId="24" fillId="27" borderId="0" applyNumberFormat="0" applyBorder="0" applyAlignment="0" applyProtection="0"/>
    <xf numFmtId="0" fontId="58" fillId="27" borderId="0" applyNumberFormat="0" applyBorder="0" applyAlignment="0" applyProtection="0"/>
    <xf numFmtId="0" fontId="81" fillId="42" borderId="0" applyNumberFormat="0" applyBorder="0" applyAlignment="0" applyProtection="0"/>
    <xf numFmtId="0" fontId="80" fillId="42" borderId="0" applyNumberFormat="0" applyBorder="0" applyAlignment="0" applyProtection="0"/>
    <xf numFmtId="0" fontId="37" fillId="27" borderId="0" applyNumberFormat="0" applyBorder="0" applyAlignment="0" applyProtection="0"/>
    <xf numFmtId="0" fontId="82" fillId="42" borderId="0" applyNumberFormat="0" applyBorder="0" applyAlignment="0" applyProtection="0"/>
    <xf numFmtId="0" fontId="24" fillId="27" borderId="0" applyNumberFormat="0" applyBorder="0" applyAlignment="0" applyProtection="0"/>
    <xf numFmtId="0" fontId="24" fillId="27" borderId="0" applyNumberFormat="0" applyBorder="0" applyAlignment="0" applyProtection="0"/>
    <xf numFmtId="0" fontId="24" fillId="27" borderId="0" applyNumberFormat="0" applyBorder="0" applyAlignment="0" applyProtection="0"/>
    <xf numFmtId="0" fontId="24" fillId="27" borderId="0" applyNumberFormat="0" applyBorder="0" applyAlignment="0" applyProtection="0"/>
    <xf numFmtId="0" fontId="24" fillId="27" borderId="0" applyNumberFormat="0" applyBorder="0" applyAlignment="0" applyProtection="0"/>
    <xf numFmtId="0" fontId="24" fillId="27" borderId="0" applyNumberFormat="0" applyBorder="0" applyAlignment="0" applyProtection="0"/>
    <xf numFmtId="0" fontId="24" fillId="27" borderId="0" applyNumberFormat="0" applyBorder="0" applyAlignment="0" applyProtection="0"/>
    <xf numFmtId="0" fontId="24" fillId="27" borderId="0" applyNumberFormat="0" applyBorder="0" applyAlignment="0" applyProtection="0"/>
    <xf numFmtId="0" fontId="24" fillId="27" borderId="0" applyNumberFormat="0" applyBorder="0" applyAlignment="0" applyProtection="0"/>
    <xf numFmtId="0" fontId="80" fillId="36" borderId="0" applyNumberFormat="0" applyBorder="0" applyAlignment="0" applyProtection="0"/>
    <xf numFmtId="0" fontId="24" fillId="31" borderId="0" applyNumberFormat="0" applyBorder="0" applyAlignment="0" applyProtection="0"/>
    <xf numFmtId="0" fontId="58" fillId="31" borderId="0" applyNumberFormat="0" applyBorder="0" applyAlignment="0" applyProtection="0"/>
    <xf numFmtId="0" fontId="81" fillId="40" borderId="0" applyNumberFormat="0" applyBorder="0" applyAlignment="0" applyProtection="0"/>
    <xf numFmtId="0" fontId="80" fillId="36" borderId="0" applyNumberFormat="0" applyBorder="0" applyAlignment="0" applyProtection="0"/>
    <xf numFmtId="0" fontId="37" fillId="31" borderId="0" applyNumberFormat="0" applyBorder="0" applyAlignment="0" applyProtection="0"/>
    <xf numFmtId="0" fontId="82" fillId="40"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11" borderId="0" applyNumberFormat="0" applyBorder="0" applyAlignment="0" applyProtection="0"/>
    <xf numFmtId="0" fontId="24" fillId="15" borderId="0" applyNumberFormat="0" applyBorder="0" applyAlignment="0" applyProtection="0"/>
    <xf numFmtId="0" fontId="24" fillId="19" borderId="0" applyNumberFormat="0" applyBorder="0" applyAlignment="0" applyProtection="0"/>
    <xf numFmtId="0" fontId="24" fillId="23" borderId="0" applyNumberFormat="0" applyBorder="0" applyAlignment="0" applyProtection="0"/>
    <xf numFmtId="0" fontId="24" fillId="27" borderId="0" applyNumberFormat="0" applyBorder="0" applyAlignment="0" applyProtection="0"/>
    <xf numFmtId="0" fontId="24" fillId="31" borderId="0" applyNumberFormat="0" applyBorder="0" applyAlignment="0" applyProtection="0"/>
    <xf numFmtId="0" fontId="80" fillId="35" borderId="0" applyNumberFormat="0" applyBorder="0" applyAlignment="0" applyProtection="0"/>
    <xf numFmtId="0" fontId="24" fillId="12" borderId="0" applyNumberFormat="0" applyBorder="0" applyAlignment="0" applyProtection="0"/>
    <xf numFmtId="0" fontId="58" fillId="12" borderId="0" applyNumberFormat="0" applyBorder="0" applyAlignment="0" applyProtection="0"/>
    <xf numFmtId="0" fontId="81" fillId="42" borderId="0" applyNumberFormat="0" applyBorder="0" applyAlignment="0" applyProtection="0"/>
    <xf numFmtId="0" fontId="80" fillId="35" borderId="0" applyNumberFormat="0" applyBorder="0" applyAlignment="0" applyProtection="0"/>
    <xf numFmtId="0" fontId="37" fillId="12" borderId="0" applyNumberFormat="0" applyBorder="0" applyAlignment="0" applyProtection="0"/>
    <xf numFmtId="0" fontId="82" fillId="43"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80" fillId="38" borderId="0" applyNumberFormat="0" applyBorder="0" applyAlignment="0" applyProtection="0"/>
    <xf numFmtId="0" fontId="24" fillId="16" borderId="0" applyNumberFormat="0" applyBorder="0" applyAlignment="0" applyProtection="0"/>
    <xf numFmtId="0" fontId="58" fillId="16" borderId="0" applyNumberFormat="0" applyBorder="0" applyAlignment="0" applyProtection="0"/>
    <xf numFmtId="0" fontId="81" fillId="38" borderId="0" applyNumberFormat="0" applyBorder="0" applyAlignment="0" applyProtection="0"/>
    <xf numFmtId="0" fontId="80" fillId="38" borderId="0" applyNumberFormat="0" applyBorder="0" applyAlignment="0" applyProtection="0"/>
    <xf numFmtId="0" fontId="37" fillId="16" borderId="0" applyNumberFormat="0" applyBorder="0" applyAlignment="0" applyProtection="0"/>
    <xf numFmtId="0" fontId="82" fillId="38" borderId="0" applyNumberFormat="0" applyBorder="0" applyAlignment="0" applyProtection="0"/>
    <xf numFmtId="0" fontId="24" fillId="16" borderId="0" applyNumberFormat="0" applyBorder="0" applyAlignment="0" applyProtection="0"/>
    <xf numFmtId="0" fontId="24" fillId="16" borderId="0" applyNumberFormat="0" applyBorder="0" applyAlignment="0" applyProtection="0"/>
    <xf numFmtId="0" fontId="24" fillId="16" borderId="0" applyNumberFormat="0" applyBorder="0" applyAlignment="0" applyProtection="0"/>
    <xf numFmtId="0" fontId="24" fillId="16" borderId="0" applyNumberFormat="0" applyBorder="0" applyAlignment="0" applyProtection="0"/>
    <xf numFmtId="0" fontId="24" fillId="16" borderId="0" applyNumberFormat="0" applyBorder="0" applyAlignment="0" applyProtection="0"/>
    <xf numFmtId="0" fontId="24" fillId="16" borderId="0" applyNumberFormat="0" applyBorder="0" applyAlignment="0" applyProtection="0"/>
    <xf numFmtId="0" fontId="24" fillId="16" borderId="0" applyNumberFormat="0" applyBorder="0" applyAlignment="0" applyProtection="0"/>
    <xf numFmtId="0" fontId="24" fillId="16" borderId="0" applyNumberFormat="0" applyBorder="0" applyAlignment="0" applyProtection="0"/>
    <xf numFmtId="0" fontId="24" fillId="16" borderId="0" applyNumberFormat="0" applyBorder="0" applyAlignment="0" applyProtection="0"/>
    <xf numFmtId="0" fontId="80" fillId="44" borderId="0" applyNumberFormat="0" applyBorder="0" applyAlignment="0" applyProtection="0"/>
    <xf numFmtId="0" fontId="24" fillId="44" borderId="0" applyNumberFormat="0" applyBorder="0" applyAlignment="0" applyProtection="0"/>
    <xf numFmtId="0" fontId="58" fillId="20" borderId="0" applyNumberFormat="0" applyBorder="0" applyAlignment="0" applyProtection="0"/>
    <xf numFmtId="0" fontId="81" fillId="45" borderId="0" applyNumberFormat="0" applyBorder="0" applyAlignment="0" applyProtection="0"/>
    <xf numFmtId="0" fontId="80" fillId="44" borderId="0" applyNumberFormat="0" applyBorder="0" applyAlignment="0" applyProtection="0"/>
    <xf numFmtId="0" fontId="37" fillId="20" borderId="0" applyNumberFormat="0" applyBorder="0" applyAlignment="0" applyProtection="0"/>
    <xf numFmtId="0" fontId="82" fillId="45" borderId="0" applyNumberFormat="0" applyBorder="0" applyAlignment="0" applyProtection="0"/>
    <xf numFmtId="0" fontId="24" fillId="20" borderId="0" applyNumberFormat="0" applyBorder="0" applyAlignment="0" applyProtection="0"/>
    <xf numFmtId="0" fontId="24" fillId="20" borderId="0" applyNumberFormat="0" applyBorder="0" applyAlignment="0" applyProtection="0"/>
    <xf numFmtId="0" fontId="24" fillId="20" borderId="0" applyNumberFormat="0" applyBorder="0" applyAlignment="0" applyProtection="0"/>
    <xf numFmtId="0" fontId="24" fillId="20" borderId="0" applyNumberFormat="0" applyBorder="0" applyAlignment="0" applyProtection="0"/>
    <xf numFmtId="0" fontId="24" fillId="20" borderId="0" applyNumberFormat="0" applyBorder="0" applyAlignment="0" applyProtection="0"/>
    <xf numFmtId="0" fontId="24" fillId="20" borderId="0" applyNumberFormat="0" applyBorder="0" applyAlignment="0" applyProtection="0"/>
    <xf numFmtId="0" fontId="24" fillId="20" borderId="0" applyNumberFormat="0" applyBorder="0" applyAlignment="0" applyProtection="0"/>
    <xf numFmtId="0" fontId="24" fillId="20" borderId="0" applyNumberFormat="0" applyBorder="0" applyAlignment="0" applyProtection="0"/>
    <xf numFmtId="0" fontId="24" fillId="20" borderId="0" applyNumberFormat="0" applyBorder="0" applyAlignment="0" applyProtection="0"/>
    <xf numFmtId="0" fontId="80" fillId="41" borderId="0" applyNumberFormat="0" applyBorder="0" applyAlignment="0" applyProtection="0"/>
    <xf numFmtId="0" fontId="24" fillId="24" borderId="0" applyNumberFormat="0" applyBorder="0" applyAlignment="0" applyProtection="0"/>
    <xf numFmtId="0" fontId="58" fillId="24" borderId="0" applyNumberFormat="0" applyBorder="0" applyAlignment="0" applyProtection="0"/>
    <xf numFmtId="0" fontId="81" fillId="37" borderId="0" applyNumberFormat="0" applyBorder="0" applyAlignment="0" applyProtection="0"/>
    <xf numFmtId="0" fontId="80" fillId="41" borderId="0" applyNumberFormat="0" applyBorder="0" applyAlignment="0" applyProtection="0"/>
    <xf numFmtId="0" fontId="37" fillId="24" borderId="0" applyNumberFormat="0" applyBorder="0" applyAlignment="0" applyProtection="0"/>
    <xf numFmtId="0" fontId="82" fillId="43"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80" fillId="35" borderId="0" applyNumberFormat="0" applyBorder="0" applyAlignment="0" applyProtection="0"/>
    <xf numFmtId="0" fontId="24" fillId="28" borderId="0" applyNumberFormat="0" applyBorder="0" applyAlignment="0" applyProtection="0"/>
    <xf numFmtId="0" fontId="58" fillId="28" borderId="0" applyNumberFormat="0" applyBorder="0" applyAlignment="0" applyProtection="0"/>
    <xf numFmtId="0" fontId="81" fillId="42" borderId="0" applyNumberFormat="0" applyBorder="0" applyAlignment="0" applyProtection="0"/>
    <xf numFmtId="0" fontId="80" fillId="35" borderId="0" applyNumberFormat="0" applyBorder="0" applyAlignment="0" applyProtection="0"/>
    <xf numFmtId="0" fontId="37" fillId="28" borderId="0" applyNumberFormat="0" applyBorder="0" applyAlignment="0" applyProtection="0"/>
    <xf numFmtId="0" fontId="82" fillId="35" borderId="0" applyNumberFormat="0" applyBorder="0" applyAlignment="0" applyProtection="0"/>
    <xf numFmtId="0" fontId="24" fillId="28" borderId="0" applyNumberFormat="0" applyBorder="0" applyAlignment="0" applyProtection="0"/>
    <xf numFmtId="0" fontId="24" fillId="28" borderId="0" applyNumberFormat="0" applyBorder="0" applyAlignment="0" applyProtection="0"/>
    <xf numFmtId="0" fontId="24" fillId="28" borderId="0" applyNumberFormat="0" applyBorder="0" applyAlignment="0" applyProtection="0"/>
    <xf numFmtId="0" fontId="24" fillId="28" borderId="0" applyNumberFormat="0" applyBorder="0" applyAlignment="0" applyProtection="0"/>
    <xf numFmtId="0" fontId="24" fillId="28" borderId="0" applyNumberFormat="0" applyBorder="0" applyAlignment="0" applyProtection="0"/>
    <xf numFmtId="0" fontId="24" fillId="28" borderId="0" applyNumberFormat="0" applyBorder="0" applyAlignment="0" applyProtection="0"/>
    <xf numFmtId="0" fontId="24" fillId="28" borderId="0" applyNumberFormat="0" applyBorder="0" applyAlignment="0" applyProtection="0"/>
    <xf numFmtId="0" fontId="24" fillId="28" borderId="0" applyNumberFormat="0" applyBorder="0" applyAlignment="0" applyProtection="0"/>
    <xf numFmtId="0" fontId="24" fillId="28" borderId="0" applyNumberFormat="0" applyBorder="0" applyAlignment="0" applyProtection="0"/>
    <xf numFmtId="0" fontId="80" fillId="46" borderId="0" applyNumberFormat="0" applyBorder="0" applyAlignment="0" applyProtection="0"/>
    <xf numFmtId="0" fontId="24" fillId="32" borderId="0" applyNumberFormat="0" applyBorder="0" applyAlignment="0" applyProtection="0"/>
    <xf numFmtId="0" fontId="58" fillId="32" borderId="0" applyNumberFormat="0" applyBorder="0" applyAlignment="0" applyProtection="0"/>
    <xf numFmtId="0" fontId="81" fillId="40" borderId="0" applyNumberFormat="0" applyBorder="0" applyAlignment="0" applyProtection="0"/>
    <xf numFmtId="0" fontId="80" fillId="46" borderId="0" applyNumberFormat="0" applyBorder="0" applyAlignment="0" applyProtection="0"/>
    <xf numFmtId="0" fontId="37" fillId="32" borderId="0" applyNumberFormat="0" applyBorder="0" applyAlignment="0" applyProtection="0"/>
    <xf numFmtId="0" fontId="82" fillId="45"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12" borderId="0" applyNumberFormat="0" applyBorder="0" applyAlignment="0" applyProtection="0"/>
    <xf numFmtId="0" fontId="24" fillId="16" borderId="0" applyNumberFormat="0" applyBorder="0" applyAlignment="0" applyProtection="0"/>
    <xf numFmtId="0" fontId="24" fillId="20" borderId="0" applyNumberFormat="0" applyBorder="0" applyAlignment="0" applyProtection="0"/>
    <xf numFmtId="0" fontId="24" fillId="24" borderId="0" applyNumberFormat="0" applyBorder="0" applyAlignment="0" applyProtection="0"/>
    <xf numFmtId="0" fontId="24" fillId="28" borderId="0" applyNumberFormat="0" applyBorder="0" applyAlignment="0" applyProtection="0"/>
    <xf numFmtId="0" fontId="24" fillId="32" borderId="0" applyNumberFormat="0" applyBorder="0" applyAlignment="0" applyProtection="0"/>
    <xf numFmtId="0" fontId="83" fillId="47" borderId="0" applyNumberFormat="0" applyBorder="0" applyAlignment="0" applyProtection="0"/>
    <xf numFmtId="0" fontId="53" fillId="13" borderId="0" applyNumberFormat="0" applyBorder="0" applyAlignment="0" applyProtection="0"/>
    <xf numFmtId="0" fontId="59" fillId="13" borderId="0" applyNumberFormat="0" applyBorder="0" applyAlignment="0" applyProtection="0"/>
    <xf numFmtId="0" fontId="84" fillId="42" borderId="0" applyNumberFormat="0" applyBorder="0" applyAlignment="0" applyProtection="0"/>
    <xf numFmtId="0" fontId="85" fillId="13" borderId="0" applyNumberFormat="0" applyBorder="0" applyAlignment="0" applyProtection="0"/>
    <xf numFmtId="0" fontId="86" fillId="48" borderId="0" applyNumberFormat="0" applyBorder="0" applyAlignment="0" applyProtection="0"/>
    <xf numFmtId="0" fontId="53" fillId="13" borderId="0" applyNumberFormat="0" applyBorder="0" applyAlignment="0" applyProtection="0"/>
    <xf numFmtId="0" fontId="83" fillId="38" borderId="0" applyNumberFormat="0" applyBorder="0" applyAlignment="0" applyProtection="0"/>
    <xf numFmtId="0" fontId="53" fillId="17" borderId="0" applyNumberFormat="0" applyBorder="0" applyAlignment="0" applyProtection="0"/>
    <xf numFmtId="0" fontId="59" fillId="17" borderId="0" applyNumberFormat="0" applyBorder="0" applyAlignment="0" applyProtection="0"/>
    <xf numFmtId="0" fontId="84" fillId="49" borderId="0" applyNumberFormat="0" applyBorder="0" applyAlignment="0" applyProtection="0"/>
    <xf numFmtId="0" fontId="85" fillId="17" borderId="0" applyNumberFormat="0" applyBorder="0" applyAlignment="0" applyProtection="0"/>
    <xf numFmtId="0" fontId="86" fillId="38" borderId="0" applyNumberFormat="0" applyBorder="0" applyAlignment="0" applyProtection="0"/>
    <xf numFmtId="0" fontId="53" fillId="17" borderId="0" applyNumberFormat="0" applyBorder="0" applyAlignment="0" applyProtection="0"/>
    <xf numFmtId="0" fontId="83" fillId="44" borderId="0" applyNumberFormat="0" applyBorder="0" applyAlignment="0" applyProtection="0"/>
    <xf numFmtId="0" fontId="53" fillId="44" borderId="0" applyNumberFormat="0" applyBorder="0" applyAlignment="0" applyProtection="0"/>
    <xf numFmtId="0" fontId="59" fillId="21" borderId="0" applyNumberFormat="0" applyBorder="0" applyAlignment="0" applyProtection="0"/>
    <xf numFmtId="0" fontId="84" fillId="46" borderId="0" applyNumberFormat="0" applyBorder="0" applyAlignment="0" applyProtection="0"/>
    <xf numFmtId="0" fontId="85" fillId="21" borderId="0" applyNumberFormat="0" applyBorder="0" applyAlignment="0" applyProtection="0"/>
    <xf numFmtId="0" fontId="86" fillId="45" borderId="0" applyNumberFormat="0" applyBorder="0" applyAlignment="0" applyProtection="0"/>
    <xf numFmtId="0" fontId="53" fillId="21" borderId="0" applyNumberFormat="0" applyBorder="0" applyAlignment="0" applyProtection="0"/>
    <xf numFmtId="0" fontId="83" fillId="50" borderId="0" applyNumberFormat="0" applyBorder="0" applyAlignment="0" applyProtection="0"/>
    <xf numFmtId="0" fontId="53" fillId="50" borderId="0" applyNumberFormat="0" applyBorder="0" applyAlignment="0" applyProtection="0"/>
    <xf numFmtId="0" fontId="59" fillId="25" borderId="0" applyNumberFormat="0" applyBorder="0" applyAlignment="0" applyProtection="0"/>
    <xf numFmtId="0" fontId="84" fillId="37" borderId="0" applyNumberFormat="0" applyBorder="0" applyAlignment="0" applyProtection="0"/>
    <xf numFmtId="0" fontId="85" fillId="25" borderId="0" applyNumberFormat="0" applyBorder="0" applyAlignment="0" applyProtection="0"/>
    <xf numFmtId="0" fontId="86" fillId="43" borderId="0" applyNumberFormat="0" applyBorder="0" applyAlignment="0" applyProtection="0"/>
    <xf numFmtId="0" fontId="53" fillId="25" borderId="0" applyNumberFormat="0" applyBorder="0" applyAlignment="0" applyProtection="0"/>
    <xf numFmtId="0" fontId="83" fillId="48" borderId="0" applyNumberFormat="0" applyBorder="0" applyAlignment="0" applyProtection="0"/>
    <xf numFmtId="0" fontId="53" fillId="29" borderId="0" applyNumberFormat="0" applyBorder="0" applyAlignment="0" applyProtection="0"/>
    <xf numFmtId="0" fontId="59" fillId="29" borderId="0" applyNumberFormat="0" applyBorder="0" applyAlignment="0" applyProtection="0"/>
    <xf numFmtId="0" fontId="84" fillId="42" borderId="0" applyNumberFormat="0" applyBorder="0" applyAlignment="0" applyProtection="0"/>
    <xf numFmtId="0" fontId="85" fillId="29" borderId="0" applyNumberFormat="0" applyBorder="0" applyAlignment="0" applyProtection="0"/>
    <xf numFmtId="0" fontId="86" fillId="48" borderId="0" applyNumberFormat="0" applyBorder="0" applyAlignment="0" applyProtection="0"/>
    <xf numFmtId="0" fontId="53" fillId="29" borderId="0" applyNumberFormat="0" applyBorder="0" applyAlignment="0" applyProtection="0"/>
    <xf numFmtId="0" fontId="83" fillId="51" borderId="0" applyNumberFormat="0" applyBorder="0" applyAlignment="0" applyProtection="0"/>
    <xf numFmtId="0" fontId="53" fillId="51" borderId="0" applyNumberFormat="0" applyBorder="0" applyAlignment="0" applyProtection="0"/>
    <xf numFmtId="0" fontId="59" fillId="33" borderId="0" applyNumberFormat="0" applyBorder="0" applyAlignment="0" applyProtection="0"/>
    <xf numFmtId="0" fontId="84" fillId="38" borderId="0" applyNumberFormat="0" applyBorder="0" applyAlignment="0" applyProtection="0"/>
    <xf numFmtId="0" fontId="85" fillId="33" borderId="0" applyNumberFormat="0" applyBorder="0" applyAlignment="0" applyProtection="0"/>
    <xf numFmtId="0" fontId="86" fillId="38" borderId="0" applyNumberFormat="0" applyBorder="0" applyAlignment="0" applyProtection="0"/>
    <xf numFmtId="0" fontId="53" fillId="33" borderId="0" applyNumberFormat="0" applyBorder="0" applyAlignment="0" applyProtection="0"/>
    <xf numFmtId="0" fontId="87" fillId="52" borderId="0" applyNumberFormat="0" applyBorder="0" applyAlignment="0" applyProtection="0"/>
    <xf numFmtId="0" fontId="87" fillId="53" borderId="0" applyNumberFormat="0" applyBorder="0" applyAlignment="0" applyProtection="0"/>
    <xf numFmtId="0" fontId="88" fillId="54" borderId="0" applyNumberFormat="0" applyBorder="0" applyAlignment="0" applyProtection="0"/>
    <xf numFmtId="0" fontId="88" fillId="55" borderId="0" applyNumberFormat="0" applyBorder="0" applyAlignment="0" applyProtection="0"/>
    <xf numFmtId="0" fontId="88" fillId="55" borderId="0" applyNumberFormat="0" applyBorder="0" applyAlignment="0" applyProtection="0"/>
    <xf numFmtId="0" fontId="88" fillId="55" borderId="0" applyNumberFormat="0" applyBorder="0" applyAlignment="0" applyProtection="0"/>
    <xf numFmtId="0" fontId="88" fillId="55" borderId="0" applyNumberFormat="0" applyBorder="0" applyAlignment="0" applyProtection="0"/>
    <xf numFmtId="0" fontId="88" fillId="55" borderId="0" applyNumberFormat="0" applyBorder="0" applyAlignment="0" applyProtection="0"/>
    <xf numFmtId="0" fontId="83" fillId="56" borderId="0" applyNumberFormat="0" applyBorder="0" applyAlignment="0" applyProtection="0"/>
    <xf numFmtId="0" fontId="53" fillId="10" borderId="0" applyNumberFormat="0" applyBorder="0" applyAlignment="0" applyProtection="0"/>
    <xf numFmtId="0" fontId="59" fillId="10" borderId="0" applyNumberFormat="0" applyBorder="0" applyAlignment="0" applyProtection="0"/>
    <xf numFmtId="0" fontId="88" fillId="55" borderId="0" applyNumberFormat="0" applyBorder="0" applyAlignment="0" applyProtection="0"/>
    <xf numFmtId="0" fontId="85" fillId="10" borderId="0" applyNumberFormat="0" applyBorder="0" applyAlignment="0" applyProtection="0"/>
    <xf numFmtId="0" fontId="86" fillId="48" borderId="0" applyNumberFormat="0" applyBorder="0" applyAlignment="0" applyProtection="0"/>
    <xf numFmtId="0" fontId="53" fillId="10" borderId="0" applyNumberFormat="0" applyBorder="0" applyAlignment="0" applyProtection="0"/>
    <xf numFmtId="0" fontId="88" fillId="55" borderId="0" applyNumberFormat="0" applyBorder="0" applyAlignment="0" applyProtection="0"/>
    <xf numFmtId="0" fontId="88" fillId="55" borderId="0" applyNumberFormat="0" applyBorder="0" applyAlignment="0" applyProtection="0"/>
    <xf numFmtId="0" fontId="88" fillId="55" borderId="0" applyNumberFormat="0" applyBorder="0" applyAlignment="0" applyProtection="0"/>
    <xf numFmtId="0" fontId="88" fillId="55" borderId="0" applyNumberFormat="0" applyBorder="0" applyAlignment="0" applyProtection="0"/>
    <xf numFmtId="0" fontId="88" fillId="55" borderId="0" applyNumberFormat="0" applyBorder="0" applyAlignment="0" applyProtection="0"/>
    <xf numFmtId="0" fontId="88" fillId="55" borderId="0" applyNumberFormat="0" applyBorder="0" applyAlignment="0" applyProtection="0"/>
    <xf numFmtId="0" fontId="88" fillId="55" borderId="0" applyNumberFormat="0" applyBorder="0" applyAlignment="0" applyProtection="0"/>
    <xf numFmtId="0" fontId="87" fillId="52" borderId="0" applyNumberFormat="0" applyBorder="0" applyAlignment="0" applyProtection="0"/>
    <xf numFmtId="0" fontId="87" fillId="57" borderId="0" applyNumberFormat="0" applyBorder="0" applyAlignment="0" applyProtection="0"/>
    <xf numFmtId="0" fontId="88" fillId="58" borderId="0" applyNumberFormat="0" applyBorder="0" applyAlignment="0" applyProtection="0"/>
    <xf numFmtId="0" fontId="88" fillId="59" borderId="0" applyNumberFormat="0" applyBorder="0" applyAlignment="0" applyProtection="0"/>
    <xf numFmtId="0" fontId="88" fillId="59" borderId="0" applyNumberFormat="0" applyBorder="0" applyAlignment="0" applyProtection="0"/>
    <xf numFmtId="0" fontId="88" fillId="59" borderId="0" applyNumberFormat="0" applyBorder="0" applyAlignment="0" applyProtection="0"/>
    <xf numFmtId="0" fontId="88" fillId="59" borderId="0" applyNumberFormat="0" applyBorder="0" applyAlignment="0" applyProtection="0"/>
    <xf numFmtId="0" fontId="88" fillId="59" borderId="0" applyNumberFormat="0" applyBorder="0" applyAlignment="0" applyProtection="0"/>
    <xf numFmtId="0" fontId="83" fillId="60" borderId="0" applyNumberFormat="0" applyBorder="0" applyAlignment="0" applyProtection="0"/>
    <xf numFmtId="0" fontId="53" fillId="14" borderId="0" applyNumberFormat="0" applyBorder="0" applyAlignment="0" applyProtection="0"/>
    <xf numFmtId="0" fontId="59" fillId="14" borderId="0" applyNumberFormat="0" applyBorder="0" applyAlignment="0" applyProtection="0"/>
    <xf numFmtId="0" fontId="88" fillId="59" borderId="0" applyNumberFormat="0" applyBorder="0" applyAlignment="0" applyProtection="0"/>
    <xf numFmtId="0" fontId="85" fillId="14" borderId="0" applyNumberFormat="0" applyBorder="0" applyAlignment="0" applyProtection="0"/>
    <xf numFmtId="0" fontId="86" fillId="60" borderId="0" applyNumberFormat="0" applyBorder="0" applyAlignment="0" applyProtection="0"/>
    <xf numFmtId="0" fontId="53" fillId="14" borderId="0" applyNumberFormat="0" applyBorder="0" applyAlignment="0" applyProtection="0"/>
    <xf numFmtId="0" fontId="88" fillId="59" borderId="0" applyNumberFormat="0" applyBorder="0" applyAlignment="0" applyProtection="0"/>
    <xf numFmtId="0" fontId="88" fillId="59" borderId="0" applyNumberFormat="0" applyBorder="0" applyAlignment="0" applyProtection="0"/>
    <xf numFmtId="0" fontId="88" fillId="59" borderId="0" applyNumberFormat="0" applyBorder="0" applyAlignment="0" applyProtection="0"/>
    <xf numFmtId="0" fontId="88" fillId="59" borderId="0" applyNumberFormat="0" applyBorder="0" applyAlignment="0" applyProtection="0"/>
    <xf numFmtId="0" fontId="88" fillId="59" borderId="0" applyNumberFormat="0" applyBorder="0" applyAlignment="0" applyProtection="0"/>
    <xf numFmtId="0" fontId="88" fillId="59" borderId="0" applyNumberFormat="0" applyBorder="0" applyAlignment="0" applyProtection="0"/>
    <xf numFmtId="0" fontId="88" fillId="59" borderId="0" applyNumberFormat="0" applyBorder="0" applyAlignment="0" applyProtection="0"/>
    <xf numFmtId="0" fontId="87" fillId="52" borderId="0" applyNumberFormat="0" applyBorder="0" applyAlignment="0" applyProtection="0"/>
    <xf numFmtId="0" fontId="87" fillId="52" borderId="0" applyNumberFormat="0" applyBorder="0" applyAlignment="0" applyProtection="0"/>
    <xf numFmtId="0" fontId="88" fillId="57" borderId="0" applyNumberFormat="0" applyBorder="0" applyAlignment="0" applyProtection="0"/>
    <xf numFmtId="0" fontId="88" fillId="61" borderId="0" applyNumberFormat="0" applyBorder="0" applyAlignment="0" applyProtection="0"/>
    <xf numFmtId="0" fontId="88" fillId="61" borderId="0" applyNumberFormat="0" applyBorder="0" applyAlignment="0" applyProtection="0"/>
    <xf numFmtId="0" fontId="88" fillId="61" borderId="0" applyNumberFormat="0" applyBorder="0" applyAlignment="0" applyProtection="0"/>
    <xf numFmtId="0" fontId="88" fillId="61" borderId="0" applyNumberFormat="0" applyBorder="0" applyAlignment="0" applyProtection="0"/>
    <xf numFmtId="0" fontId="88" fillId="61" borderId="0" applyNumberFormat="0" applyBorder="0" applyAlignment="0" applyProtection="0"/>
    <xf numFmtId="0" fontId="83" fillId="62" borderId="0" applyNumberFormat="0" applyBorder="0" applyAlignment="0" applyProtection="0"/>
    <xf numFmtId="0" fontId="53" fillId="18" borderId="0" applyNumberFormat="0" applyBorder="0" applyAlignment="0" applyProtection="0"/>
    <xf numFmtId="0" fontId="59" fillId="18" borderId="0" applyNumberFormat="0" applyBorder="0" applyAlignment="0" applyProtection="0"/>
    <xf numFmtId="0" fontId="88" fillId="61" borderId="0" applyNumberFormat="0" applyBorder="0" applyAlignment="0" applyProtection="0"/>
    <xf numFmtId="0" fontId="85" fillId="18" borderId="0" applyNumberFormat="0" applyBorder="0" applyAlignment="0" applyProtection="0"/>
    <xf numFmtId="0" fontId="86" fillId="62" borderId="0" applyNumberFormat="0" applyBorder="0" applyAlignment="0" applyProtection="0"/>
    <xf numFmtId="0" fontId="53" fillId="18" borderId="0" applyNumberFormat="0" applyBorder="0" applyAlignment="0" applyProtection="0"/>
    <xf numFmtId="0" fontId="88" fillId="61" borderId="0" applyNumberFormat="0" applyBorder="0" applyAlignment="0" applyProtection="0"/>
    <xf numFmtId="0" fontId="88" fillId="61" borderId="0" applyNumberFormat="0" applyBorder="0" applyAlignment="0" applyProtection="0"/>
    <xf numFmtId="0" fontId="88" fillId="61" borderId="0" applyNumberFormat="0" applyBorder="0" applyAlignment="0" applyProtection="0"/>
    <xf numFmtId="0" fontId="88" fillId="61" borderId="0" applyNumberFormat="0" applyBorder="0" applyAlignment="0" applyProtection="0"/>
    <xf numFmtId="0" fontId="88" fillId="61" borderId="0" applyNumberFormat="0" applyBorder="0" applyAlignment="0" applyProtection="0"/>
    <xf numFmtId="0" fontId="88" fillId="61" borderId="0" applyNumberFormat="0" applyBorder="0" applyAlignment="0" applyProtection="0"/>
    <xf numFmtId="0" fontId="88" fillId="61" borderId="0" applyNumberFormat="0" applyBorder="0" applyAlignment="0" applyProtection="0"/>
    <xf numFmtId="0" fontId="87" fillId="52" borderId="0" applyNumberFormat="0" applyBorder="0" applyAlignment="0" applyProtection="0"/>
    <xf numFmtId="0" fontId="87" fillId="57" borderId="0" applyNumberFormat="0" applyBorder="0" applyAlignment="0" applyProtection="0"/>
    <xf numFmtId="0" fontId="88" fillId="63" borderId="0" applyNumberFormat="0" applyBorder="0" applyAlignment="0" applyProtection="0"/>
    <xf numFmtId="0" fontId="88" fillId="64" borderId="0" applyNumberFormat="0" applyBorder="0" applyAlignment="0" applyProtection="0"/>
    <xf numFmtId="0" fontId="88" fillId="64" borderId="0" applyNumberFormat="0" applyBorder="0" applyAlignment="0" applyProtection="0"/>
    <xf numFmtId="0" fontId="88" fillId="64" borderId="0" applyNumberFormat="0" applyBorder="0" applyAlignment="0" applyProtection="0"/>
    <xf numFmtId="0" fontId="88" fillId="64" borderId="0" applyNumberFormat="0" applyBorder="0" applyAlignment="0" applyProtection="0"/>
    <xf numFmtId="0" fontId="88" fillId="64" borderId="0" applyNumberFormat="0" applyBorder="0" applyAlignment="0" applyProtection="0"/>
    <xf numFmtId="0" fontId="83" fillId="50" borderId="0" applyNumberFormat="0" applyBorder="0" applyAlignment="0" applyProtection="0"/>
    <xf numFmtId="0" fontId="53" fillId="22" borderId="0" applyNumberFormat="0" applyBorder="0" applyAlignment="0" applyProtection="0"/>
    <xf numFmtId="0" fontId="59" fillId="22" borderId="0" applyNumberFormat="0" applyBorder="0" applyAlignment="0" applyProtection="0"/>
    <xf numFmtId="0" fontId="88" fillId="64" borderId="0" applyNumberFormat="0" applyBorder="0" applyAlignment="0" applyProtection="0"/>
    <xf numFmtId="0" fontId="85" fillId="22" borderId="0" applyNumberFormat="0" applyBorder="0" applyAlignment="0" applyProtection="0"/>
    <xf numFmtId="0" fontId="86" fillId="65" borderId="0" applyNumberFormat="0" applyBorder="0" applyAlignment="0" applyProtection="0"/>
    <xf numFmtId="0" fontId="53" fillId="22" borderId="0" applyNumberFormat="0" applyBorder="0" applyAlignment="0" applyProtection="0"/>
    <xf numFmtId="0" fontId="88" fillId="64" borderId="0" applyNumberFormat="0" applyBorder="0" applyAlignment="0" applyProtection="0"/>
    <xf numFmtId="0" fontId="88" fillId="64" borderId="0" applyNumberFormat="0" applyBorder="0" applyAlignment="0" applyProtection="0"/>
    <xf numFmtId="0" fontId="88" fillId="64" borderId="0" applyNumberFormat="0" applyBorder="0" applyAlignment="0" applyProtection="0"/>
    <xf numFmtId="0" fontId="88" fillId="64" borderId="0" applyNumberFormat="0" applyBorder="0" applyAlignment="0" applyProtection="0"/>
    <xf numFmtId="0" fontId="88" fillId="64" borderId="0" applyNumberFormat="0" applyBorder="0" applyAlignment="0" applyProtection="0"/>
    <xf numFmtId="0" fontId="88" fillId="64" borderId="0" applyNumberFormat="0" applyBorder="0" applyAlignment="0" applyProtection="0"/>
    <xf numFmtId="0" fontId="88" fillId="64" borderId="0" applyNumberFormat="0" applyBorder="0" applyAlignment="0" applyProtection="0"/>
    <xf numFmtId="0" fontId="87" fillId="52" borderId="0" applyNumberFormat="0" applyBorder="0" applyAlignment="0" applyProtection="0"/>
    <xf numFmtId="0" fontId="87" fillId="54" borderId="0" applyNumberFormat="0" applyBorder="0" applyAlignment="0" applyProtection="0"/>
    <xf numFmtId="0" fontId="88" fillId="54" borderId="0" applyNumberFormat="0" applyBorder="0" applyAlignment="0" applyProtection="0"/>
    <xf numFmtId="0" fontId="88" fillId="66" borderId="0" applyNumberFormat="0" applyBorder="0" applyAlignment="0" applyProtection="0"/>
    <xf numFmtId="0" fontId="88" fillId="66" borderId="0" applyNumberFormat="0" applyBorder="0" applyAlignment="0" applyProtection="0"/>
    <xf numFmtId="0" fontId="88" fillId="66" borderId="0" applyNumberFormat="0" applyBorder="0" applyAlignment="0" applyProtection="0"/>
    <xf numFmtId="0" fontId="88" fillId="66" borderId="0" applyNumberFormat="0" applyBorder="0" applyAlignment="0" applyProtection="0"/>
    <xf numFmtId="0" fontId="88" fillId="66" borderId="0" applyNumberFormat="0" applyBorder="0" applyAlignment="0" applyProtection="0"/>
    <xf numFmtId="0" fontId="83" fillId="48" borderId="0" applyNumberFormat="0" applyBorder="0" applyAlignment="0" applyProtection="0"/>
    <xf numFmtId="0" fontId="53" fillId="26" borderId="0" applyNumberFormat="0" applyBorder="0" applyAlignment="0" applyProtection="0"/>
    <xf numFmtId="0" fontId="59" fillId="26" borderId="0" applyNumberFormat="0" applyBorder="0" applyAlignment="0" applyProtection="0"/>
    <xf numFmtId="0" fontId="88" fillId="66" borderId="0" applyNumberFormat="0" applyBorder="0" applyAlignment="0" applyProtection="0"/>
    <xf numFmtId="0" fontId="85" fillId="26" borderId="0" applyNumberFormat="0" applyBorder="0" applyAlignment="0" applyProtection="0"/>
    <xf numFmtId="0" fontId="86" fillId="48" borderId="0" applyNumberFormat="0" applyBorder="0" applyAlignment="0" applyProtection="0"/>
    <xf numFmtId="0" fontId="53" fillId="26" borderId="0" applyNumberFormat="0" applyBorder="0" applyAlignment="0" applyProtection="0"/>
    <xf numFmtId="0" fontId="88" fillId="66" borderId="0" applyNumberFormat="0" applyBorder="0" applyAlignment="0" applyProtection="0"/>
    <xf numFmtId="0" fontId="88" fillId="66" borderId="0" applyNumberFormat="0" applyBorder="0" applyAlignment="0" applyProtection="0"/>
    <xf numFmtId="0" fontId="88" fillId="66" borderId="0" applyNumberFormat="0" applyBorder="0" applyAlignment="0" applyProtection="0"/>
    <xf numFmtId="0" fontId="88" fillId="66" borderId="0" applyNumberFormat="0" applyBorder="0" applyAlignment="0" applyProtection="0"/>
    <xf numFmtId="0" fontId="88" fillId="66" borderId="0" applyNumberFormat="0" applyBorder="0" applyAlignment="0" applyProtection="0"/>
    <xf numFmtId="0" fontId="88" fillId="66" borderId="0" applyNumberFormat="0" applyBorder="0" applyAlignment="0" applyProtection="0"/>
    <xf numFmtId="0" fontId="88" fillId="66" borderId="0" applyNumberFormat="0" applyBorder="0" applyAlignment="0" applyProtection="0"/>
    <xf numFmtId="0" fontId="87" fillId="52" borderId="0" applyNumberFormat="0" applyBorder="0" applyAlignment="0" applyProtection="0"/>
    <xf numFmtId="0" fontId="87" fillId="67" borderId="0" applyNumberFormat="0" applyBorder="0" applyAlignment="0" applyProtection="0"/>
    <xf numFmtId="0" fontId="88" fillId="68" borderId="0" applyNumberFormat="0" applyBorder="0" applyAlignment="0" applyProtection="0"/>
    <xf numFmtId="0" fontId="88" fillId="69" borderId="0" applyNumberFormat="0" applyBorder="0" applyAlignment="0" applyProtection="0"/>
    <xf numFmtId="0" fontId="88" fillId="69" borderId="0" applyNumberFormat="0" applyBorder="0" applyAlignment="0" applyProtection="0"/>
    <xf numFmtId="0" fontId="88" fillId="69" borderId="0" applyNumberFormat="0" applyBorder="0" applyAlignment="0" applyProtection="0"/>
    <xf numFmtId="0" fontId="88" fillId="69" borderId="0" applyNumberFormat="0" applyBorder="0" applyAlignment="0" applyProtection="0"/>
    <xf numFmtId="0" fontId="88" fillId="69" borderId="0" applyNumberFormat="0" applyBorder="0" applyAlignment="0" applyProtection="0"/>
    <xf numFmtId="0" fontId="83" fillId="49" borderId="0" applyNumberFormat="0" applyBorder="0" applyAlignment="0" applyProtection="0"/>
    <xf numFmtId="0" fontId="53" fillId="30" borderId="0" applyNumberFormat="0" applyBorder="0" applyAlignment="0" applyProtection="0"/>
    <xf numFmtId="0" fontId="59" fillId="30" borderId="0" applyNumberFormat="0" applyBorder="0" applyAlignment="0" applyProtection="0"/>
    <xf numFmtId="0" fontId="88" fillId="69" borderId="0" applyNumberFormat="0" applyBorder="0" applyAlignment="0" applyProtection="0"/>
    <xf numFmtId="0" fontId="85" fillId="30" borderId="0" applyNumberFormat="0" applyBorder="0" applyAlignment="0" applyProtection="0"/>
    <xf numFmtId="0" fontId="86" fillId="49" borderId="0" applyNumberFormat="0" applyBorder="0" applyAlignment="0" applyProtection="0"/>
    <xf numFmtId="0" fontId="53" fillId="30" borderId="0" applyNumberFormat="0" applyBorder="0" applyAlignment="0" applyProtection="0"/>
    <xf numFmtId="0" fontId="88" fillId="69" borderId="0" applyNumberFormat="0" applyBorder="0" applyAlignment="0" applyProtection="0"/>
    <xf numFmtId="0" fontId="88" fillId="69" borderId="0" applyNumberFormat="0" applyBorder="0" applyAlignment="0" applyProtection="0"/>
    <xf numFmtId="0" fontId="88" fillId="69" borderId="0" applyNumberFormat="0" applyBorder="0" applyAlignment="0" applyProtection="0"/>
    <xf numFmtId="0" fontId="88" fillId="69" borderId="0" applyNumberFormat="0" applyBorder="0" applyAlignment="0" applyProtection="0"/>
    <xf numFmtId="0" fontId="88" fillId="69" borderId="0" applyNumberFormat="0" applyBorder="0" applyAlignment="0" applyProtection="0"/>
    <xf numFmtId="0" fontId="88" fillId="69" borderId="0" applyNumberFormat="0" applyBorder="0" applyAlignment="0" applyProtection="0"/>
    <xf numFmtId="0" fontId="88" fillId="69" borderId="0" applyNumberFormat="0" applyBorder="0" applyAlignment="0" applyProtection="0"/>
    <xf numFmtId="6" fontId="78" fillId="0" borderId="0" applyFont="0" applyFill="0" applyBorder="0" applyAlignment="0" applyProtection="0"/>
    <xf numFmtId="0" fontId="89" fillId="37" borderId="0" applyNumberFormat="0" applyBorder="0" applyAlignment="0" applyProtection="0"/>
    <xf numFmtId="0" fontId="43" fillId="4" borderId="0" applyNumberFormat="0" applyBorder="0" applyAlignment="0" applyProtection="0"/>
    <xf numFmtId="0" fontId="60" fillId="4" borderId="0" applyNumberFormat="0" applyBorder="0" applyAlignment="0" applyProtection="0"/>
    <xf numFmtId="0" fontId="90" fillId="67" borderId="0" applyNumberFormat="0" applyBorder="0" applyAlignment="0" applyProtection="0"/>
    <xf numFmtId="0" fontId="91" fillId="4" borderId="0" applyNumberFormat="0" applyBorder="0" applyAlignment="0" applyProtection="0"/>
    <xf numFmtId="0" fontId="92" fillId="37" borderId="0" applyNumberFormat="0" applyBorder="0" applyAlignment="0" applyProtection="0"/>
    <xf numFmtId="0" fontId="43" fillId="4" borderId="0" applyNumberFormat="0" applyBorder="0" applyAlignment="0" applyProtection="0"/>
    <xf numFmtId="0" fontId="93" fillId="0" borderId="0" applyNumberFormat="0" applyFill="0" applyBorder="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61" fillId="7" borderId="10" applyNumberFormat="0" applyAlignment="0" applyProtection="0"/>
    <xf numFmtId="0" fontId="95" fillId="70" borderId="17" applyNumberFormat="0" applyAlignment="0" applyProtection="0"/>
    <xf numFmtId="0" fontId="95" fillId="70" borderId="17" applyNumberFormat="0" applyAlignment="0" applyProtection="0"/>
    <xf numFmtId="0" fontId="95" fillId="70" borderId="17" applyNumberFormat="0" applyAlignment="0" applyProtection="0"/>
    <xf numFmtId="0" fontId="95" fillId="70" borderId="17" applyNumberFormat="0" applyAlignment="0" applyProtection="0"/>
    <xf numFmtId="0" fontId="95" fillId="70" borderId="17" applyNumberFormat="0" applyAlignment="0" applyProtection="0"/>
    <xf numFmtId="0" fontId="95" fillId="70" borderId="17" applyNumberFormat="0" applyAlignment="0" applyProtection="0"/>
    <xf numFmtId="0" fontId="95" fillId="70" borderId="17" applyNumberFormat="0" applyAlignment="0" applyProtection="0"/>
    <xf numFmtId="0" fontId="95" fillId="70" borderId="17" applyNumberFormat="0" applyAlignment="0" applyProtection="0"/>
    <xf numFmtId="0" fontId="95" fillId="70" borderId="17" applyNumberFormat="0" applyAlignment="0" applyProtection="0"/>
    <xf numFmtId="0" fontId="95" fillId="70" borderId="17" applyNumberFormat="0" applyAlignment="0" applyProtection="0"/>
    <xf numFmtId="0" fontId="95" fillId="70" borderId="17" applyNumberFormat="0" applyAlignment="0" applyProtection="0"/>
    <xf numFmtId="0" fontId="95" fillId="70" borderId="17" applyNumberFormat="0" applyAlignment="0" applyProtection="0"/>
    <xf numFmtId="0" fontId="95" fillId="70" borderId="17" applyNumberFormat="0" applyAlignment="0" applyProtection="0"/>
    <xf numFmtId="0" fontId="95" fillId="70" borderId="17" applyNumberFormat="0" applyAlignment="0" applyProtection="0"/>
    <xf numFmtId="0" fontId="95" fillId="70" borderId="17" applyNumberFormat="0" applyAlignment="0" applyProtection="0"/>
    <xf numFmtId="0" fontId="95" fillId="70" borderId="17" applyNumberFormat="0" applyAlignment="0" applyProtection="0"/>
    <xf numFmtId="0" fontId="95" fillId="70" borderId="17" applyNumberFormat="0" applyAlignment="0" applyProtection="0"/>
    <xf numFmtId="0" fontId="95" fillId="70" borderId="17" applyNumberFormat="0" applyAlignment="0" applyProtection="0"/>
    <xf numFmtId="0" fontId="95" fillId="70" borderId="17" applyNumberFormat="0" applyAlignment="0" applyProtection="0"/>
    <xf numFmtId="0" fontId="95" fillId="70" borderId="17" applyNumberFormat="0" applyAlignment="0" applyProtection="0"/>
    <xf numFmtId="0" fontId="95" fillId="70" borderId="17" applyNumberFormat="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96" fillId="7" borderId="10" applyNumberFormat="0" applyAlignment="0" applyProtection="0"/>
    <xf numFmtId="0" fontId="94" fillId="43" borderId="17" applyNumberFormat="0" applyAlignment="0" applyProtection="0"/>
    <xf numFmtId="0" fontId="97" fillId="71" borderId="17" applyNumberFormat="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94" fillId="43" borderId="17" applyNumberFormat="0" applyAlignment="0" applyProtection="0"/>
    <xf numFmtId="0" fontId="47" fillId="7" borderId="10" applyNumberFormat="0" applyAlignment="0" applyProtection="0"/>
    <xf numFmtId="0" fontId="98" fillId="72" borderId="18" applyNumberFormat="0" applyAlignment="0" applyProtection="0"/>
    <xf numFmtId="0" fontId="49" fillId="8" borderId="13" applyNumberFormat="0" applyAlignment="0" applyProtection="0"/>
    <xf numFmtId="0" fontId="62" fillId="8" borderId="13" applyNumberFormat="0" applyAlignment="0" applyProtection="0"/>
    <xf numFmtId="0" fontId="99" fillId="58" borderId="18" applyNumberFormat="0" applyAlignment="0" applyProtection="0"/>
    <xf numFmtId="0" fontId="100" fillId="8" borderId="13" applyNumberFormat="0" applyAlignment="0" applyProtection="0"/>
    <xf numFmtId="0" fontId="101" fillId="72" borderId="18" applyNumberFormat="0" applyAlignment="0" applyProtection="0"/>
    <xf numFmtId="0" fontId="49" fillId="8" borderId="13" applyNumberFormat="0" applyAlignment="0" applyProtection="0"/>
    <xf numFmtId="168" fontId="54" fillId="0" borderId="0" applyFont="0" applyFill="0" applyBorder="0" applyAlignment="0" applyProtection="0"/>
    <xf numFmtId="41" fontId="54" fillId="0" borderId="0" applyFont="0" applyFill="0" applyBorder="0" applyAlignment="0" applyProtection="0"/>
    <xf numFmtId="168" fontId="54" fillId="0" borderId="0" applyFont="0" applyFill="0" applyBorder="0" applyAlignment="0" applyProtection="0"/>
    <xf numFmtId="41" fontId="54" fillId="0" borderId="0" applyFont="0" applyFill="0" applyBorder="0" applyAlignment="0" applyProtection="0"/>
    <xf numFmtId="43" fontId="55" fillId="0" borderId="0" applyFont="0" applyFill="0" applyBorder="0" applyAlignment="0" applyProtection="0"/>
    <xf numFmtId="43" fontId="80" fillId="0" borderId="0" applyFont="0" applyFill="0" applyBorder="0" applyAlignment="0" applyProtection="0"/>
    <xf numFmtId="169" fontId="80" fillId="0" borderId="0" applyFont="0" applyFill="0" applyBorder="0" applyAlignment="0" applyProtection="0"/>
    <xf numFmtId="43" fontId="37" fillId="0" borderId="0" applyFont="0" applyFill="0" applyBorder="0" applyAlignment="0" applyProtection="0"/>
    <xf numFmtId="43" fontId="102" fillId="0" borderId="0" applyFont="0" applyFill="0" applyBorder="0" applyAlignment="0" applyProtection="0"/>
    <xf numFmtId="169" fontId="102" fillId="0" borderId="0" applyFont="0" applyFill="0" applyBorder="0" applyAlignment="0" applyProtection="0"/>
    <xf numFmtId="169" fontId="29" fillId="0" borderId="0" applyFont="0" applyFill="0" applyBorder="0" applyAlignment="0" applyProtection="0"/>
    <xf numFmtId="43" fontId="29" fillId="0" borderId="0" applyFont="0" applyFill="0" applyBorder="0" applyAlignment="0" applyProtection="0"/>
    <xf numFmtId="169" fontId="55" fillId="0" borderId="0" applyFont="0" applyFill="0" applyBorder="0" applyAlignment="0" applyProtection="0"/>
    <xf numFmtId="43" fontId="55" fillId="0" borderId="0" applyFont="0" applyFill="0" applyBorder="0" applyAlignment="0" applyProtection="0"/>
    <xf numFmtId="169" fontId="55" fillId="0" borderId="0" applyFont="0" applyFill="0" applyBorder="0" applyAlignment="0" applyProtection="0"/>
    <xf numFmtId="43" fontId="55" fillId="0" borderId="0" applyFont="0" applyFill="0" applyBorder="0" applyAlignment="0" applyProtection="0"/>
    <xf numFmtId="43" fontId="54" fillId="0" borderId="0" applyFont="0" applyFill="0" applyBorder="0" applyAlignment="0" applyProtection="0"/>
    <xf numFmtId="169" fontId="54" fillId="0" borderId="0" applyFont="0" applyFill="0" applyBorder="0" applyAlignment="0" applyProtection="0"/>
    <xf numFmtId="169" fontId="29" fillId="0" borderId="0" applyFont="0" applyFill="0" applyBorder="0" applyAlignment="0" applyProtection="0"/>
    <xf numFmtId="43" fontId="29" fillId="0" borderId="0" applyFont="0" applyFill="0" applyBorder="0" applyAlignment="0" applyProtection="0"/>
    <xf numFmtId="169" fontId="29" fillId="0" borderId="0" applyFont="0" applyFill="0" applyBorder="0" applyAlignment="0" applyProtection="0"/>
    <xf numFmtId="43" fontId="29" fillId="0" borderId="0" applyFont="0" applyFill="0" applyBorder="0" applyAlignment="0" applyProtection="0"/>
    <xf numFmtId="169" fontId="80" fillId="0" borderId="0" applyFont="0" applyFill="0" applyBorder="0" applyAlignment="0" applyProtection="0"/>
    <xf numFmtId="43" fontId="80" fillId="0" borderId="0" applyFont="0" applyFill="0" applyBorder="0" applyAlignment="0" applyProtection="0"/>
    <xf numFmtId="169" fontId="80" fillId="0" borderId="0" applyFont="0" applyFill="0" applyBorder="0" applyAlignment="0" applyProtection="0"/>
    <xf numFmtId="43" fontId="80"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169" fontId="54" fillId="0" borderId="0" applyFont="0" applyFill="0" applyBorder="0" applyAlignment="0" applyProtection="0"/>
    <xf numFmtId="43" fontId="55" fillId="0" borderId="0" applyFont="0" applyFill="0" applyBorder="0" applyAlignment="0" applyProtection="0"/>
    <xf numFmtId="43" fontId="55" fillId="0" borderId="0" applyFont="0" applyFill="0" applyBorder="0" applyAlignment="0" applyProtection="0"/>
    <xf numFmtId="170" fontId="29" fillId="0" borderId="0" applyFont="0" applyFill="0" applyBorder="0" applyAlignment="0" applyProtection="0"/>
    <xf numFmtId="169" fontId="103" fillId="0" borderId="0" applyFont="0" applyFill="0" applyBorder="0" applyAlignment="0" applyProtection="0"/>
    <xf numFmtId="43" fontId="103" fillId="0" borderId="0" applyFont="0" applyFill="0" applyBorder="0" applyAlignment="0" applyProtection="0"/>
    <xf numFmtId="169" fontId="29" fillId="0" borderId="0" applyFont="0" applyFill="0" applyBorder="0" applyAlignment="0" applyProtection="0"/>
    <xf numFmtId="43" fontId="29" fillId="0" borderId="0" applyFont="0" applyFill="0" applyBorder="0" applyAlignment="0" applyProtection="0"/>
    <xf numFmtId="169" fontId="54" fillId="0" borderId="0" applyFont="0" applyFill="0" applyBorder="0" applyAlignment="0" applyProtection="0"/>
    <xf numFmtId="43" fontId="54" fillId="0" borderId="0" applyFont="0" applyFill="0" applyBorder="0" applyAlignment="0" applyProtection="0"/>
    <xf numFmtId="169" fontId="55" fillId="0" borderId="0" applyFont="0" applyFill="0" applyBorder="0" applyAlignment="0" applyProtection="0"/>
    <xf numFmtId="171" fontId="54" fillId="0" borderId="0" applyFont="0" applyFill="0" applyBorder="0" applyAlignment="0" applyProtection="0"/>
    <xf numFmtId="43" fontId="29" fillId="0" borderId="0" applyFont="0" applyFill="0" applyBorder="0" applyAlignment="0" applyProtection="0"/>
    <xf numFmtId="43" fontId="80" fillId="0" borderId="0" applyFont="0" applyFill="0" applyBorder="0" applyAlignment="0" applyProtection="0"/>
    <xf numFmtId="169" fontId="80" fillId="0" borderId="0" applyFont="0" applyFill="0" applyBorder="0" applyAlignment="0" applyProtection="0"/>
    <xf numFmtId="171" fontId="54" fillId="0" borderId="0" applyFont="0" applyFill="0" applyBorder="0" applyAlignment="0" applyProtection="0"/>
    <xf numFmtId="170" fontId="54" fillId="0" borderId="0" applyFont="0" applyFill="0" applyBorder="0" applyAlignment="0" applyProtection="0"/>
    <xf numFmtId="169" fontId="29" fillId="0" borderId="0" applyFont="0" applyFill="0" applyBorder="0" applyAlignment="0" applyProtection="0"/>
    <xf numFmtId="0" fontId="29" fillId="0" borderId="0" applyFont="0" applyFill="0" applyBorder="0" applyAlignment="0" applyProtection="0"/>
    <xf numFmtId="172" fontId="104" fillId="0" borderId="0" applyFont="0" applyFill="0" applyBorder="0" applyAlignment="0" applyProtection="0"/>
    <xf numFmtId="43" fontId="29" fillId="0" borderId="0" applyFont="0" applyFill="0" applyBorder="0" applyAlignment="0" applyProtection="0"/>
    <xf numFmtId="169" fontId="29" fillId="0" borderId="0" applyFont="0" applyFill="0" applyBorder="0" applyAlignment="0" applyProtection="0"/>
    <xf numFmtId="43" fontId="54" fillId="0" borderId="0" applyFont="0" applyFill="0" applyBorder="0" applyAlignment="0" applyProtection="0"/>
    <xf numFmtId="43" fontId="55" fillId="0" borderId="0" applyFont="0" applyFill="0" applyBorder="0" applyAlignment="0" applyProtection="0"/>
    <xf numFmtId="169" fontId="55" fillId="0" borderId="0" applyFont="0" applyFill="0" applyBorder="0" applyAlignment="0" applyProtection="0"/>
    <xf numFmtId="173" fontId="54" fillId="0" borderId="0" applyFont="0" applyFill="0" applyBorder="0" applyAlignment="0" applyProtection="0"/>
    <xf numFmtId="170" fontId="29" fillId="0" borderId="0" applyFont="0" applyFill="0" applyBorder="0" applyAlignment="0" applyProtection="0"/>
    <xf numFmtId="169" fontId="54" fillId="0" borderId="0" applyFont="0" applyFill="0" applyBorder="0" applyAlignment="0" applyProtection="0"/>
    <xf numFmtId="174" fontId="29" fillId="0" borderId="0" applyFont="0" applyFill="0" applyBorder="0" applyAlignment="0" applyProtection="0"/>
    <xf numFmtId="169" fontId="80" fillId="0" borderId="0" applyFont="0" applyFill="0" applyBorder="0" applyAlignment="0" applyProtection="0"/>
    <xf numFmtId="43" fontId="80" fillId="0" borderId="0" applyFont="0" applyFill="0" applyBorder="0" applyAlignment="0" applyProtection="0"/>
    <xf numFmtId="169" fontId="80" fillId="0" borderId="0" applyFont="0" applyFill="0" applyBorder="0" applyAlignment="0" applyProtection="0"/>
    <xf numFmtId="43" fontId="80" fillId="0" borderId="0" applyFont="0" applyFill="0" applyBorder="0" applyAlignment="0" applyProtection="0"/>
    <xf numFmtId="169" fontId="80" fillId="0" borderId="0" applyFont="0" applyFill="0" applyBorder="0" applyAlignment="0" applyProtection="0"/>
    <xf numFmtId="43" fontId="80" fillId="0" borderId="0" applyFont="0" applyFill="0" applyBorder="0" applyAlignment="0" applyProtection="0"/>
    <xf numFmtId="169" fontId="80" fillId="0" borderId="0" applyFont="0" applyFill="0" applyBorder="0" applyAlignment="0" applyProtection="0"/>
    <xf numFmtId="43" fontId="80" fillId="0" borderId="0" applyFont="0" applyFill="0" applyBorder="0" applyAlignment="0" applyProtection="0"/>
    <xf numFmtId="169" fontId="80" fillId="0" borderId="0" applyFont="0" applyFill="0" applyBorder="0" applyAlignment="0" applyProtection="0"/>
    <xf numFmtId="43" fontId="80" fillId="0" borderId="0" applyFont="0" applyFill="0" applyBorder="0" applyAlignment="0" applyProtection="0"/>
    <xf numFmtId="173" fontId="29" fillId="0" borderId="0" applyFont="0" applyFill="0" applyBorder="0" applyAlignment="0" applyProtection="0"/>
    <xf numFmtId="169" fontId="80" fillId="0" borderId="0" applyFont="0" applyFill="0" applyBorder="0" applyAlignment="0" applyProtection="0"/>
    <xf numFmtId="43" fontId="80" fillId="0" borderId="0" applyFont="0" applyFill="0" applyBorder="0" applyAlignment="0" applyProtection="0"/>
    <xf numFmtId="169" fontId="80" fillId="0" borderId="0" applyFont="0" applyFill="0" applyBorder="0" applyAlignment="0" applyProtection="0"/>
    <xf numFmtId="43" fontId="80" fillId="0" borderId="0" applyFont="0" applyFill="0" applyBorder="0" applyAlignment="0" applyProtection="0"/>
    <xf numFmtId="169" fontId="80" fillId="0" borderId="0" applyFont="0" applyFill="0" applyBorder="0" applyAlignment="0" applyProtection="0"/>
    <xf numFmtId="43" fontId="80" fillId="0" borderId="0" applyFont="0" applyFill="0" applyBorder="0" applyAlignment="0" applyProtection="0"/>
    <xf numFmtId="8" fontId="29" fillId="0" borderId="0" applyFont="0" applyFill="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169"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9"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55" fillId="0" borderId="0" applyFont="0" applyFill="0" applyBorder="0" applyAlignment="0" applyProtection="0"/>
    <xf numFmtId="175" fontId="79" fillId="0" borderId="0" applyFont="0" applyFill="0" applyBorder="0" applyAlignment="0" applyProtection="0"/>
    <xf numFmtId="169"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169" fontId="29" fillId="0" borderId="0" applyFont="0" applyFill="0" applyBorder="0" applyAlignment="0" applyProtection="0"/>
    <xf numFmtId="0" fontId="54" fillId="0" borderId="0" applyFont="0" applyFill="0" applyBorder="0" applyAlignment="0" applyProtection="0"/>
    <xf numFmtId="43" fontId="55" fillId="0" borderId="0" applyFont="0" applyFill="0" applyBorder="0" applyAlignment="0" applyProtection="0"/>
    <xf numFmtId="169" fontId="55" fillId="0" borderId="0" applyFont="0" applyFill="0" applyBorder="0" applyAlignment="0" applyProtection="0"/>
    <xf numFmtId="43" fontId="55" fillId="0" borderId="0" applyFont="0" applyFill="0" applyBorder="0" applyAlignment="0" applyProtection="0"/>
    <xf numFmtId="170" fontId="29" fillId="0" borderId="0" applyFont="0" applyFill="0" applyBorder="0" applyAlignment="0" applyProtection="0"/>
    <xf numFmtId="176" fontId="54" fillId="0" borderId="0" applyFont="0" applyFill="0" applyBorder="0" applyAlignment="0" applyProtection="0"/>
    <xf numFmtId="169" fontId="55" fillId="0" borderId="0" applyFont="0" applyFill="0" applyBorder="0" applyAlignment="0" applyProtection="0"/>
    <xf numFmtId="169" fontId="29" fillId="0" borderId="0" applyFont="0" applyFill="0" applyBorder="0" applyAlignment="0" applyProtection="0"/>
    <xf numFmtId="43" fontId="29" fillId="0" borderId="0" applyFont="0" applyFill="0" applyBorder="0" applyAlignment="0" applyProtection="0"/>
    <xf numFmtId="169" fontId="29" fillId="0" borderId="0" applyFont="0" applyFill="0" applyBorder="0" applyAlignment="0" applyProtection="0"/>
    <xf numFmtId="43" fontId="29" fillId="0" borderId="0" applyFont="0" applyFill="0" applyBorder="0" applyAlignment="0" applyProtection="0"/>
    <xf numFmtId="177" fontId="29" fillId="0" borderId="0" applyFont="0" applyFill="0" applyBorder="0" applyAlignment="0" applyProtection="0"/>
    <xf numFmtId="43" fontId="24"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54" fillId="0" borderId="0" applyFont="0" applyFill="0" applyBorder="0" applyAlignment="0" applyProtection="0"/>
    <xf numFmtId="169" fontId="54" fillId="0" borderId="0" applyFont="0" applyFill="0" applyBorder="0" applyAlignment="0" applyProtection="0"/>
    <xf numFmtId="43" fontId="54" fillId="0" borderId="0" applyFont="0" applyFill="0" applyBorder="0" applyAlignment="0" applyProtection="0"/>
    <xf numFmtId="43" fontId="29" fillId="0" borderId="0" applyFont="0" applyFill="0" applyBorder="0" applyAlignment="0" applyProtection="0"/>
    <xf numFmtId="169" fontId="29" fillId="0" borderId="0" applyFont="0" applyFill="0" applyBorder="0" applyAlignment="0" applyProtection="0"/>
    <xf numFmtId="170" fontId="29" fillId="0" borderId="0" applyFont="0" applyFill="0" applyBorder="0" applyAlignment="0" applyProtection="0"/>
    <xf numFmtId="169" fontId="29"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169" fontId="54" fillId="0" borderId="0" applyFont="0" applyFill="0" applyBorder="0" applyAlignment="0" applyProtection="0"/>
    <xf numFmtId="43" fontId="87" fillId="0" borderId="0" applyFont="0" applyFill="0" applyBorder="0" applyAlignment="0" applyProtection="0"/>
    <xf numFmtId="43" fontId="29" fillId="0" borderId="0" applyFont="0" applyFill="0" applyBorder="0" applyAlignment="0" applyProtection="0"/>
    <xf numFmtId="169" fontId="29" fillId="0" borderId="0" applyFont="0" applyFill="0" applyBorder="0" applyAlignment="0" applyProtection="0"/>
    <xf numFmtId="43" fontId="24" fillId="0" borderId="0" applyFont="0" applyFill="0" applyBorder="0" applyAlignment="0" applyProtection="0"/>
    <xf numFmtId="43" fontId="102" fillId="0" borderId="0" applyFont="0" applyFill="0" applyBorder="0" applyAlignment="0" applyProtection="0"/>
    <xf numFmtId="169" fontId="102" fillId="0" borderId="0" applyFont="0" applyFill="0" applyBorder="0" applyAlignment="0" applyProtection="0"/>
    <xf numFmtId="43" fontId="102" fillId="0" borderId="0" applyFont="0" applyFill="0" applyBorder="0" applyAlignment="0" applyProtection="0"/>
    <xf numFmtId="169" fontId="102" fillId="0" borderId="0" applyFont="0" applyFill="0" applyBorder="0" applyAlignment="0" applyProtection="0"/>
    <xf numFmtId="43" fontId="24" fillId="0" borderId="0" applyFont="0" applyFill="0" applyBorder="0" applyAlignment="0" applyProtection="0"/>
    <xf numFmtId="173" fontId="29" fillId="0" borderId="0" applyFont="0" applyFill="0" applyBorder="0" applyAlignment="0" applyProtection="0"/>
    <xf numFmtId="43" fontId="29" fillId="0" borderId="0" applyFont="0" applyFill="0" applyBorder="0" applyAlignment="0" applyProtection="0"/>
    <xf numFmtId="169" fontId="29"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169" fontId="36" fillId="0" borderId="0" applyFont="0" applyFill="0" applyBorder="0" applyAlignment="0" applyProtection="0">
      <alignment horizontal="left" vertical="top" wrapText="1"/>
    </xf>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169" fontId="24" fillId="0" borderId="0" applyFont="0" applyFill="0" applyBorder="0" applyAlignment="0" applyProtection="0"/>
    <xf numFmtId="43" fontId="36" fillId="0" borderId="0" applyFont="0" applyFill="0" applyBorder="0" applyAlignment="0" applyProtection="0">
      <alignment horizontal="left" vertical="top" wrapText="1"/>
    </xf>
    <xf numFmtId="169" fontId="24" fillId="0" borderId="0" applyFont="0" applyFill="0" applyBorder="0" applyAlignment="0" applyProtection="0"/>
    <xf numFmtId="43" fontId="54" fillId="0" borderId="0" applyFont="0" applyFill="0" applyBorder="0" applyAlignment="0" applyProtection="0"/>
    <xf numFmtId="178" fontId="29" fillId="0" borderId="0" applyFont="0" applyFill="0" applyBorder="0" applyAlignment="0" applyProtection="0"/>
    <xf numFmtId="43" fontId="29" fillId="0" borderId="0" applyFont="0" applyFill="0" applyBorder="0" applyAlignment="0" applyProtection="0"/>
    <xf numFmtId="169" fontId="29" fillId="0" borderId="0" applyFont="0" applyFill="0" applyBorder="0" applyAlignment="0" applyProtection="0"/>
    <xf numFmtId="169" fontId="29" fillId="0" borderId="0" applyFont="0" applyFill="0" applyBorder="0" applyAlignment="0" applyProtection="0"/>
    <xf numFmtId="43" fontId="29" fillId="0" borderId="0" applyFont="0" applyFill="0" applyBorder="0" applyAlignment="0" applyProtection="0"/>
    <xf numFmtId="169" fontId="80" fillId="0" borderId="0" applyFont="0" applyFill="0" applyBorder="0" applyAlignment="0" applyProtection="0"/>
    <xf numFmtId="43" fontId="80" fillId="0" borderId="0" applyFont="0" applyFill="0" applyBorder="0" applyAlignment="0" applyProtection="0"/>
    <xf numFmtId="43" fontId="80" fillId="0" borderId="0" applyFont="0" applyFill="0" applyBorder="0" applyAlignment="0" applyProtection="0"/>
    <xf numFmtId="169" fontId="80" fillId="0" borderId="0" applyFont="0" applyFill="0" applyBorder="0" applyAlignment="0" applyProtection="0"/>
    <xf numFmtId="169" fontId="54" fillId="0" borderId="0" applyFont="0" applyFill="0" applyBorder="0" applyAlignment="0" applyProtection="0"/>
    <xf numFmtId="43" fontId="29" fillId="0" borderId="0" applyFont="0" applyFill="0" applyBorder="0" applyAlignment="0" applyProtection="0"/>
    <xf numFmtId="169" fontId="29" fillId="0" borderId="0" applyFont="0" applyFill="0" applyBorder="0" applyAlignment="0" applyProtection="0"/>
    <xf numFmtId="177" fontId="24" fillId="0" borderId="0" applyFont="0" applyFill="0" applyBorder="0" applyAlignment="0" applyProtection="0"/>
    <xf numFmtId="177" fontId="24" fillId="0" borderId="0" applyFont="0" applyFill="0" applyBorder="0" applyAlignment="0" applyProtection="0"/>
    <xf numFmtId="169" fontId="36" fillId="0" borderId="0" applyFont="0" applyFill="0" applyBorder="0" applyAlignment="0" applyProtection="0">
      <alignment horizontal="left" vertical="top" wrapText="1"/>
    </xf>
    <xf numFmtId="43" fontId="36" fillId="0" borderId="0" applyFont="0" applyFill="0" applyBorder="0" applyAlignment="0" applyProtection="0">
      <alignment horizontal="left" vertical="top" wrapText="1"/>
    </xf>
    <xf numFmtId="177" fontId="24" fillId="0" borderId="0" applyFont="0" applyFill="0" applyBorder="0" applyAlignment="0" applyProtection="0"/>
    <xf numFmtId="44" fontId="29" fillId="0" borderId="0" applyFont="0" applyFill="0" applyBorder="0" applyAlignment="0" applyProtection="0"/>
    <xf numFmtId="0" fontId="105" fillId="0" borderId="0" applyFont="0" applyFill="0" applyBorder="0" applyAlignment="0" applyProtection="0"/>
    <xf numFmtId="0" fontId="105" fillId="0" borderId="0" applyFont="0" applyFill="0" applyBorder="0" applyAlignment="0" applyProtection="0"/>
    <xf numFmtId="0" fontId="106" fillId="73" borderId="0" applyNumberFormat="0" applyBorder="0" applyAlignment="0" applyProtection="0"/>
    <xf numFmtId="0" fontId="106" fillId="74" borderId="0" applyNumberFormat="0" applyBorder="0" applyAlignment="0" applyProtection="0"/>
    <xf numFmtId="0" fontId="106" fillId="75" borderId="0" applyNumberFormat="0" applyBorder="0" applyAlignment="0" applyProtection="0"/>
    <xf numFmtId="179" fontId="54" fillId="0" borderId="0" applyFont="0" applyFill="0" applyBorder="0" applyAlignment="0" applyProtection="0"/>
    <xf numFmtId="0" fontId="107" fillId="0" borderId="0" applyNumberFormat="0" applyFill="0" applyBorder="0" applyAlignment="0" applyProtection="0"/>
    <xf numFmtId="0" fontId="51" fillId="0" borderId="0" applyNumberFormat="0" applyFill="0" applyBorder="0" applyAlignment="0" applyProtection="0"/>
    <xf numFmtId="0" fontId="63" fillId="0" borderId="0" applyNumberFormat="0" applyFill="0" applyBorder="0" applyAlignment="0" applyProtection="0"/>
    <xf numFmtId="0" fontId="108" fillId="0" borderId="0" applyNumberFormat="0" applyFill="0" applyBorder="0" applyAlignment="0" applyProtection="0"/>
    <xf numFmtId="0" fontId="109" fillId="0" borderId="0" applyNumberFormat="0" applyFill="0" applyBorder="0" applyAlignment="0" applyProtection="0"/>
    <xf numFmtId="0" fontId="110" fillId="0" borderId="0" applyNumberFormat="0" applyFill="0" applyBorder="0" applyAlignment="0" applyProtection="0"/>
    <xf numFmtId="0" fontId="51" fillId="0" borderId="0" applyNumberFormat="0" applyFill="0" applyBorder="0" applyAlignment="0" applyProtection="0"/>
    <xf numFmtId="0" fontId="111" fillId="39" borderId="0" applyNumberFormat="0" applyBorder="0" applyAlignment="0" applyProtection="0"/>
    <xf numFmtId="0" fontId="42" fillId="3" borderId="0" applyNumberFormat="0" applyBorder="0" applyAlignment="0" applyProtection="0"/>
    <xf numFmtId="0" fontId="64" fillId="3" borderId="0" applyNumberFormat="0" applyBorder="0" applyAlignment="0" applyProtection="0"/>
    <xf numFmtId="0" fontId="112" fillId="76" borderId="0" applyNumberFormat="0" applyBorder="0" applyAlignment="0" applyProtection="0"/>
    <xf numFmtId="0" fontId="113" fillId="3" borderId="0" applyNumberFormat="0" applyBorder="0" applyAlignment="0" applyProtection="0"/>
    <xf numFmtId="0" fontId="114" fillId="39" borderId="0" applyNumberFormat="0" applyBorder="0" applyAlignment="0" applyProtection="0"/>
    <xf numFmtId="0" fontId="42" fillId="3" borderId="0" applyNumberFormat="0" applyBorder="0" applyAlignment="0" applyProtection="0"/>
    <xf numFmtId="0" fontId="115" fillId="0" borderId="19" applyNumberFormat="0" applyFill="0" applyAlignment="0" applyProtection="0"/>
    <xf numFmtId="0" fontId="39" fillId="0" borderId="7" applyNumberFormat="0" applyFill="0" applyAlignment="0" applyProtection="0"/>
    <xf numFmtId="0" fontId="65" fillId="0" borderId="7" applyNumberFormat="0" applyFill="0" applyAlignment="0" applyProtection="0"/>
    <xf numFmtId="0" fontId="116" fillId="0" borderId="20" applyNumberFormat="0" applyFill="0" applyAlignment="0" applyProtection="0"/>
    <xf numFmtId="0" fontId="117" fillId="0" borderId="7" applyNumberFormat="0" applyFill="0" applyAlignment="0" applyProtection="0"/>
    <xf numFmtId="0" fontId="118" fillId="0" borderId="21" applyNumberFormat="0" applyFill="0" applyAlignment="0" applyProtection="0"/>
    <xf numFmtId="0" fontId="39" fillId="0" borderId="7" applyNumberFormat="0" applyFill="0" applyAlignment="0" applyProtection="0"/>
    <xf numFmtId="0" fontId="119" fillId="0" borderId="22" applyNumberFormat="0" applyFill="0" applyAlignment="0" applyProtection="0"/>
    <xf numFmtId="0" fontId="40" fillId="0" borderId="8" applyNumberFormat="0" applyFill="0" applyAlignment="0" applyProtection="0"/>
    <xf numFmtId="0" fontId="66" fillId="0" borderId="8" applyNumberFormat="0" applyFill="0" applyAlignment="0" applyProtection="0"/>
    <xf numFmtId="0" fontId="120" fillId="0" borderId="23" applyNumberFormat="0" applyFill="0" applyAlignment="0" applyProtection="0"/>
    <xf numFmtId="0" fontId="121" fillId="0" borderId="8" applyNumberFormat="0" applyFill="0" applyAlignment="0" applyProtection="0"/>
    <xf numFmtId="0" fontId="122" fillId="0" borderId="22" applyNumberFormat="0" applyFill="0" applyAlignment="0" applyProtection="0"/>
    <xf numFmtId="0" fontId="40" fillId="0" borderId="8" applyNumberFormat="0" applyFill="0" applyAlignment="0" applyProtection="0"/>
    <xf numFmtId="0" fontId="123" fillId="0" borderId="24" applyNumberFormat="0" applyFill="0" applyAlignment="0" applyProtection="0"/>
    <xf numFmtId="0" fontId="41" fillId="0" borderId="9" applyNumberFormat="0" applyFill="0" applyAlignment="0" applyProtection="0"/>
    <xf numFmtId="0" fontId="67" fillId="0" borderId="9" applyNumberFormat="0" applyFill="0" applyAlignment="0" applyProtection="0"/>
    <xf numFmtId="0" fontId="124" fillId="0" borderId="25" applyNumberFormat="0" applyFill="0" applyAlignment="0" applyProtection="0"/>
    <xf numFmtId="0" fontId="125" fillId="0" borderId="9" applyNumberFormat="0" applyFill="0" applyAlignment="0" applyProtection="0"/>
    <xf numFmtId="0" fontId="126" fillId="0" borderId="26" applyNumberFormat="0" applyFill="0" applyAlignment="0" applyProtection="0"/>
    <xf numFmtId="0" fontId="41" fillId="0" borderId="9" applyNumberFormat="0" applyFill="0" applyAlignment="0" applyProtection="0"/>
    <xf numFmtId="0" fontId="123" fillId="0" borderId="0" applyNumberFormat="0" applyFill="0" applyBorder="0" applyAlignment="0" applyProtection="0"/>
    <xf numFmtId="0" fontId="41" fillId="0" borderId="0" applyNumberFormat="0" applyFill="0" applyBorder="0" applyAlignment="0" applyProtection="0"/>
    <xf numFmtId="0" fontId="67" fillId="0" borderId="0" applyNumberFormat="0" applyFill="0" applyBorder="0" applyAlignment="0" applyProtection="0"/>
    <xf numFmtId="0" fontId="124" fillId="0" borderId="0" applyNumberFormat="0" applyFill="0" applyBorder="0" applyAlignment="0" applyProtection="0"/>
    <xf numFmtId="0" fontId="125" fillId="0" borderId="0" applyNumberFormat="0" applyFill="0" applyBorder="0" applyAlignment="0" applyProtection="0"/>
    <xf numFmtId="0" fontId="126" fillId="0" borderId="0" applyNumberFormat="0" applyFill="0" applyBorder="0" applyAlignment="0" applyProtection="0"/>
    <xf numFmtId="0" fontId="41" fillId="0" borderId="0" applyNumberFormat="0" applyFill="0" applyBorder="0" applyAlignment="0" applyProtection="0"/>
    <xf numFmtId="0" fontId="127" fillId="0" borderId="0" applyNumberFormat="0" applyFill="0" applyBorder="0" applyAlignment="0" applyProtection="0"/>
    <xf numFmtId="0" fontId="128" fillId="0" borderId="0" applyNumberFormat="0" applyFill="0" applyBorder="0" applyAlignment="0" applyProtection="0">
      <alignment vertical="top"/>
      <protection locked="0"/>
    </xf>
    <xf numFmtId="0" fontId="129" fillId="0" borderId="0" applyNumberFormat="0" applyFill="0" applyBorder="0" applyAlignment="0" applyProtection="0">
      <alignment vertical="top"/>
      <protection locked="0"/>
    </xf>
    <xf numFmtId="0" fontId="55" fillId="0" borderId="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68" fillId="6" borderId="10" applyNumberFormat="0" applyAlignment="0" applyProtection="0"/>
    <xf numFmtId="0" fontId="131" fillId="68" borderId="17" applyNumberFormat="0" applyAlignment="0" applyProtection="0"/>
    <xf numFmtId="0" fontId="131" fillId="68" borderId="17" applyNumberFormat="0" applyAlignment="0" applyProtection="0"/>
    <xf numFmtId="0" fontId="131" fillId="68" borderId="17" applyNumberFormat="0" applyAlignment="0" applyProtection="0"/>
    <xf numFmtId="0" fontId="131" fillId="68" borderId="17" applyNumberFormat="0" applyAlignment="0" applyProtection="0"/>
    <xf numFmtId="0" fontId="131" fillId="68" borderId="17" applyNumberFormat="0" applyAlignment="0" applyProtection="0"/>
    <xf numFmtId="0" fontId="131" fillId="68" borderId="17" applyNumberFormat="0" applyAlignment="0" applyProtection="0"/>
    <xf numFmtId="0" fontId="131" fillId="68" borderId="17" applyNumberFormat="0" applyAlignment="0" applyProtection="0"/>
    <xf numFmtId="0" fontId="131" fillId="68" borderId="17" applyNumberFormat="0" applyAlignment="0" applyProtection="0"/>
    <xf numFmtId="0" fontId="131" fillId="68" borderId="17" applyNumberFormat="0" applyAlignment="0" applyProtection="0"/>
    <xf numFmtId="0" fontId="131" fillId="68" borderId="17" applyNumberFormat="0" applyAlignment="0" applyProtection="0"/>
    <xf numFmtId="0" fontId="131" fillId="68" borderId="17" applyNumberFormat="0" applyAlignment="0" applyProtection="0"/>
    <xf numFmtId="0" fontId="131" fillId="68" borderId="17" applyNumberFormat="0" applyAlignment="0" applyProtection="0"/>
    <xf numFmtId="0" fontId="131" fillId="68" borderId="17" applyNumberFormat="0" applyAlignment="0" applyProtection="0"/>
    <xf numFmtId="0" fontId="131" fillId="68" borderId="17" applyNumberFormat="0" applyAlignment="0" applyProtection="0"/>
    <xf numFmtId="0" fontId="131" fillId="68" borderId="17" applyNumberFormat="0" applyAlignment="0" applyProtection="0"/>
    <xf numFmtId="0" fontId="131" fillId="68" borderId="17" applyNumberFormat="0" applyAlignment="0" applyProtection="0"/>
    <xf numFmtId="0" fontId="131" fillId="68" borderId="17" applyNumberFormat="0" applyAlignment="0" applyProtection="0"/>
    <xf numFmtId="0" fontId="131" fillId="68" borderId="17" applyNumberFormat="0" applyAlignment="0" applyProtection="0"/>
    <xf numFmtId="0" fontId="131" fillId="68" borderId="17" applyNumberFormat="0" applyAlignment="0" applyProtection="0"/>
    <xf numFmtId="0" fontId="131" fillId="68" borderId="17" applyNumberFormat="0" applyAlignment="0" applyProtection="0"/>
    <xf numFmtId="0" fontId="131" fillId="68" borderId="17" applyNumberFormat="0" applyAlignment="0" applyProtection="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132" fillId="6" borderId="10" applyNumberFormat="0" applyAlignment="0" applyProtection="0"/>
    <xf numFmtId="0" fontId="130" fillId="36" borderId="17" applyNumberFormat="0" applyAlignment="0" applyProtection="0"/>
    <xf numFmtId="0" fontId="133" fillId="45" borderId="17" applyNumberFormat="0" applyAlignment="0" applyProtection="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130" fillId="36" borderId="17" applyNumberFormat="0" applyAlignment="0" applyProtection="0"/>
    <xf numFmtId="0" fontId="45" fillId="6" borderId="10" applyNumberFormat="0" applyAlignment="0" applyProtection="0"/>
    <xf numFmtId="38" fontId="134" fillId="0" borderId="0"/>
    <xf numFmtId="38" fontId="135" fillId="0" borderId="0"/>
    <xf numFmtId="38" fontId="136" fillId="0" borderId="0"/>
    <xf numFmtId="38" fontId="137" fillId="0" borderId="0"/>
    <xf numFmtId="0" fontId="138" fillId="0" borderId="0"/>
    <xf numFmtId="0" fontId="138" fillId="0" borderId="0"/>
    <xf numFmtId="0" fontId="139" fillId="0" borderId="0"/>
    <xf numFmtId="0" fontId="140" fillId="0" borderId="27" applyNumberFormat="0" applyFill="0" applyAlignment="0" applyProtection="0"/>
    <xf numFmtId="0" fontId="48" fillId="0" borderId="12" applyNumberFormat="0" applyFill="0" applyAlignment="0" applyProtection="0"/>
    <xf numFmtId="0" fontId="69" fillId="0" borderId="12" applyNumberFormat="0" applyFill="0" applyAlignment="0" applyProtection="0"/>
    <xf numFmtId="0" fontId="141" fillId="0" borderId="28" applyNumberFormat="0" applyFill="0" applyAlignment="0" applyProtection="0"/>
    <xf numFmtId="0" fontId="142" fillId="0" borderId="12" applyNumberFormat="0" applyFill="0" applyAlignment="0" applyProtection="0"/>
    <xf numFmtId="0" fontId="143" fillId="0" borderId="27" applyNumberFormat="0" applyFill="0" applyAlignment="0" applyProtection="0"/>
    <xf numFmtId="0" fontId="48" fillId="0" borderId="12" applyNumberFormat="0" applyFill="0" applyAlignment="0" applyProtection="0"/>
    <xf numFmtId="0" fontId="29" fillId="0" borderId="0" applyFont="0" applyFill="0" applyBorder="0" applyAlignment="0" applyProtection="0"/>
    <xf numFmtId="0" fontId="29" fillId="0" borderId="0" applyFont="0" applyFill="0" applyBorder="0" applyAlignment="0" applyProtection="0"/>
    <xf numFmtId="0" fontId="144" fillId="5" borderId="0" applyNumberFormat="0" applyBorder="0" applyAlignment="0" applyProtection="0"/>
    <xf numFmtId="0" fontId="44" fillId="5" borderId="0" applyNumberFormat="0" applyBorder="0" applyAlignment="0" applyProtection="0"/>
    <xf numFmtId="0" fontId="70" fillId="5" borderId="0" applyNumberFormat="0" applyBorder="0" applyAlignment="0" applyProtection="0"/>
    <xf numFmtId="0" fontId="141" fillId="68" borderId="0" applyNumberFormat="0" applyBorder="0" applyAlignment="0" applyProtection="0"/>
    <xf numFmtId="0" fontId="145" fillId="5" borderId="0" applyNumberFormat="0" applyBorder="0" applyAlignment="0" applyProtection="0"/>
    <xf numFmtId="0" fontId="146" fillId="45" borderId="0" applyNumberFormat="0" applyBorder="0" applyAlignment="0" applyProtection="0"/>
    <xf numFmtId="0" fontId="147" fillId="45" borderId="0" applyNumberFormat="0" applyBorder="0" applyAlignment="0" applyProtection="0"/>
    <xf numFmtId="0" fontId="44" fillId="5" borderId="0" applyNumberFormat="0" applyBorder="0" applyAlignment="0" applyProtection="0"/>
    <xf numFmtId="37" fontId="148" fillId="0" borderId="0"/>
    <xf numFmtId="0" fontId="105" fillId="0" borderId="0"/>
    <xf numFmtId="0" fontId="149" fillId="0" borderId="0"/>
    <xf numFmtId="0" fontId="54" fillId="0" borderId="0"/>
    <xf numFmtId="0" fontId="55" fillId="0" borderId="0"/>
    <xf numFmtId="0" fontId="35" fillId="0" borderId="0">
      <alignment horizontal="left" vertical="top" wrapText="1"/>
    </xf>
    <xf numFmtId="0" fontId="55" fillId="0" borderId="0"/>
    <xf numFmtId="0" fontId="24" fillId="0" borderId="0"/>
    <xf numFmtId="0" fontId="80" fillId="0" borderId="0"/>
    <xf numFmtId="0" fontId="82" fillId="0" borderId="0"/>
    <xf numFmtId="0" fontId="54" fillId="0" borderId="0"/>
    <xf numFmtId="0" fontId="24" fillId="0" borderId="0"/>
    <xf numFmtId="0" fontId="24" fillId="0" borderId="0"/>
    <xf numFmtId="0" fontId="55" fillId="0" borderId="0"/>
    <xf numFmtId="0" fontId="24" fillId="0" borderId="0"/>
    <xf numFmtId="0" fontId="24" fillId="0" borderId="0"/>
    <xf numFmtId="0" fontId="24" fillId="0" borderId="0"/>
    <xf numFmtId="0" fontId="36" fillId="0" borderId="0">
      <alignment horizontal="left" vertical="top" wrapText="1"/>
    </xf>
    <xf numFmtId="0" fontId="24" fillId="0" borderId="0"/>
    <xf numFmtId="0" fontId="24" fillId="0" borderId="0"/>
    <xf numFmtId="0" fontId="24" fillId="0" borderId="0"/>
    <xf numFmtId="0" fontId="24" fillId="0" borderId="0"/>
    <xf numFmtId="0" fontId="80" fillId="0" borderId="0"/>
    <xf numFmtId="0" fontId="54" fillId="0" borderId="0"/>
    <xf numFmtId="0" fontId="55" fillId="0" borderId="0"/>
    <xf numFmtId="0" fontId="36" fillId="0" borderId="0">
      <alignment horizontal="left" vertical="top" wrapText="1"/>
    </xf>
    <xf numFmtId="0" fontId="79" fillId="0" borderId="0"/>
    <xf numFmtId="0" fontId="55" fillId="0" borderId="0"/>
    <xf numFmtId="0" fontId="29" fillId="0" borderId="0"/>
    <xf numFmtId="0" fontId="29" fillId="0" borderId="0"/>
    <xf numFmtId="0" fontId="55" fillId="0" borderId="0"/>
    <xf numFmtId="0" fontId="55" fillId="0" borderId="0"/>
    <xf numFmtId="0" fontId="55" fillId="0" borderId="0"/>
    <xf numFmtId="0" fontId="29" fillId="0" borderId="0"/>
    <xf numFmtId="0" fontId="55" fillId="0" borderId="0"/>
    <xf numFmtId="0" fontId="24" fillId="0" borderId="0"/>
    <xf numFmtId="0" fontId="29" fillId="0" borderId="0"/>
    <xf numFmtId="0" fontId="37" fillId="0" borderId="0"/>
    <xf numFmtId="0" fontId="55" fillId="0" borderId="0"/>
    <xf numFmtId="0" fontId="55" fillId="0" borderId="0"/>
    <xf numFmtId="0" fontId="29" fillId="0" borderId="0"/>
    <xf numFmtId="0" fontId="29" fillId="0" borderId="0"/>
    <xf numFmtId="0" fontId="55" fillId="0" borderId="0"/>
    <xf numFmtId="0" fontId="55" fillId="0" borderId="0"/>
    <xf numFmtId="0" fontId="55" fillId="0" borderId="0"/>
    <xf numFmtId="0" fontId="24" fillId="0" borderId="0"/>
    <xf numFmtId="0" fontId="55" fillId="0" borderId="0"/>
    <xf numFmtId="0" fontId="55" fillId="0" borderId="0"/>
    <xf numFmtId="0" fontId="55" fillId="0" borderId="0"/>
    <xf numFmtId="0" fontId="55" fillId="0" borderId="0"/>
    <xf numFmtId="0" fontId="55" fillId="0" borderId="0"/>
    <xf numFmtId="0" fontId="55" fillId="0" borderId="0"/>
    <xf numFmtId="0" fontId="54" fillId="0" borderId="0"/>
    <xf numFmtId="0" fontId="29" fillId="0" borderId="0"/>
    <xf numFmtId="1" fontId="150" fillId="0" borderId="0"/>
    <xf numFmtId="0" fontId="151" fillId="0" borderId="0"/>
    <xf numFmtId="0" fontId="54" fillId="0" borderId="0"/>
    <xf numFmtId="0" fontId="24" fillId="0" borderId="0"/>
    <xf numFmtId="1" fontId="150" fillId="0" borderId="0"/>
    <xf numFmtId="1" fontId="150" fillId="0" borderId="0"/>
    <xf numFmtId="0" fontId="54" fillId="0" borderId="0"/>
    <xf numFmtId="0" fontId="54" fillId="0" borderId="0"/>
    <xf numFmtId="0" fontId="54" fillId="0" borderId="0"/>
    <xf numFmtId="0" fontId="29" fillId="0" borderId="0"/>
    <xf numFmtId="1" fontId="150" fillId="0" borderId="0"/>
    <xf numFmtId="0" fontId="55" fillId="0" borderId="0"/>
    <xf numFmtId="0" fontId="29" fillId="0" borderId="0"/>
    <xf numFmtId="0" fontId="37" fillId="0" borderId="0"/>
    <xf numFmtId="0" fontId="152" fillId="0" borderId="0"/>
    <xf numFmtId="0" fontId="54" fillId="0" borderId="0"/>
    <xf numFmtId="0" fontId="55" fillId="0" borderId="0"/>
    <xf numFmtId="0" fontId="34" fillId="0" borderId="0"/>
    <xf numFmtId="0" fontId="72" fillId="0" borderId="0"/>
    <xf numFmtId="0" fontId="29" fillId="0" borderId="0"/>
    <xf numFmtId="0" fontId="55" fillId="0" borderId="0"/>
    <xf numFmtId="0" fontId="55" fillId="0" borderId="0"/>
    <xf numFmtId="0" fontId="36" fillId="0" borderId="0">
      <alignment horizontal="left" vertical="top" wrapText="1"/>
    </xf>
    <xf numFmtId="0" fontId="24"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24" fillId="0" borderId="0"/>
    <xf numFmtId="0" fontId="24" fillId="0" borderId="0"/>
    <xf numFmtId="0" fontId="24" fillId="0" borderId="0"/>
    <xf numFmtId="0" fontId="24" fillId="0" borderId="0"/>
    <xf numFmtId="0" fontId="102" fillId="0" borderId="0"/>
    <xf numFmtId="0" fontId="102" fillId="0" borderId="0"/>
    <xf numFmtId="0" fontId="102" fillId="0" borderId="0"/>
    <xf numFmtId="1" fontId="150" fillId="0" borderId="0"/>
    <xf numFmtId="0" fontId="79" fillId="0" borderId="0"/>
    <xf numFmtId="0" fontId="103" fillId="0" borderId="0"/>
    <xf numFmtId="0" fontId="29" fillId="0" borderId="0"/>
    <xf numFmtId="0" fontId="153" fillId="0" borderId="0"/>
    <xf numFmtId="0" fontId="55" fillId="0" borderId="0"/>
    <xf numFmtId="0" fontId="29" fillId="0" borderId="0"/>
    <xf numFmtId="0" fontId="54" fillId="0" borderId="0"/>
    <xf numFmtId="0" fontId="29" fillId="0" borderId="0"/>
    <xf numFmtId="0" fontId="154" fillId="0" borderId="0"/>
    <xf numFmtId="0" fontId="29" fillId="0" borderId="0"/>
    <xf numFmtId="0" fontId="55" fillId="0" borderId="0"/>
    <xf numFmtId="0" fontId="79" fillId="0" borderId="0"/>
    <xf numFmtId="0" fontId="103" fillId="0" borderId="0"/>
    <xf numFmtId="0" fontId="29" fillId="0" borderId="0"/>
    <xf numFmtId="0" fontId="36" fillId="0" borderId="0">
      <alignment horizontal="left" vertical="top" wrapText="1"/>
    </xf>
    <xf numFmtId="0" fontId="55" fillId="0" borderId="0"/>
    <xf numFmtId="0" fontId="24" fillId="0" borderId="0"/>
    <xf numFmtId="0" fontId="55" fillId="0" borderId="0"/>
    <xf numFmtId="0" fontId="102" fillId="0" borderId="0"/>
    <xf numFmtId="0" fontId="29" fillId="0" borderId="0"/>
    <xf numFmtId="0" fontId="102" fillId="0" borderId="0"/>
    <xf numFmtId="0" fontId="102" fillId="0" borderId="0"/>
    <xf numFmtId="0" fontId="24" fillId="0" borderId="0"/>
    <xf numFmtId="0" fontId="29" fillId="0" borderId="0"/>
    <xf numFmtId="0" fontId="29" fillId="0" borderId="0"/>
    <xf numFmtId="0" fontId="29" fillId="0" borderId="0"/>
    <xf numFmtId="0" fontId="80" fillId="0" borderId="0"/>
    <xf numFmtId="0" fontId="80" fillId="0" borderId="0"/>
    <xf numFmtId="0" fontId="29" fillId="0" borderId="0"/>
    <xf numFmtId="0" fontId="29" fillId="0" borderId="0"/>
    <xf numFmtId="0" fontId="54" fillId="0" borderId="0"/>
    <xf numFmtId="0" fontId="152"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alignment horizontal="left" vertical="top" wrapText="1"/>
    </xf>
    <xf numFmtId="0" fontId="153" fillId="0" borderId="0"/>
    <xf numFmtId="0" fontId="29" fillId="0" borderId="0"/>
    <xf numFmtId="0" fontId="24" fillId="0" borderId="0"/>
    <xf numFmtId="0" fontId="24" fillId="0" borderId="0"/>
    <xf numFmtId="0" fontId="79"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9"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7" fillId="0" borderId="0"/>
    <xf numFmtId="0" fontId="24" fillId="0" borderId="0"/>
    <xf numFmtId="0" fontId="29" fillId="0" borderId="0"/>
    <xf numFmtId="0" fontId="37" fillId="0" borderId="0"/>
    <xf numFmtId="0" fontId="24" fillId="0" borderId="0"/>
    <xf numFmtId="0" fontId="29" fillId="0" borderId="0"/>
    <xf numFmtId="0" fontId="29" fillId="0" borderId="0"/>
    <xf numFmtId="0" fontId="29" fillId="0" borderId="0"/>
    <xf numFmtId="0" fontId="29" fillId="0" borderId="0"/>
    <xf numFmtId="0" fontId="29" fillId="0" borderId="0"/>
    <xf numFmtId="0" fontId="24" fillId="0" borderId="0"/>
    <xf numFmtId="0" fontId="29" fillId="0" borderId="0"/>
    <xf numFmtId="0" fontId="37" fillId="0" borderId="0"/>
    <xf numFmtId="0" fontId="37" fillId="0" borderId="0"/>
    <xf numFmtId="0" fontId="37"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4" fillId="0" borderId="0"/>
    <xf numFmtId="0" fontId="24" fillId="0" borderId="0"/>
    <xf numFmtId="0" fontId="54" fillId="0" borderId="0"/>
    <xf numFmtId="0" fontId="24" fillId="0" borderId="0"/>
    <xf numFmtId="0" fontId="24" fillId="0" borderId="0"/>
    <xf numFmtId="0" fontId="24" fillId="0" borderId="0"/>
    <xf numFmtId="0" fontId="29" fillId="0" borderId="0"/>
    <xf numFmtId="0" fontId="54" fillId="0" borderId="0"/>
    <xf numFmtId="0" fontId="81" fillId="0" borderId="0"/>
    <xf numFmtId="0" fontId="149" fillId="0" borderId="0"/>
    <xf numFmtId="0" fontId="102" fillId="0" borderId="0"/>
    <xf numFmtId="0" fontId="37" fillId="0" borderId="0"/>
    <xf numFmtId="0" fontId="37" fillId="0" borderId="0"/>
    <xf numFmtId="0" fontId="37" fillId="0" borderId="0"/>
    <xf numFmtId="0" fontId="37" fillId="0" borderId="0"/>
    <xf numFmtId="0" fontId="37" fillId="0" borderId="0"/>
    <xf numFmtId="0" fontId="103" fillId="0" borderId="0"/>
    <xf numFmtId="0" fontId="153" fillId="0" borderId="0"/>
    <xf numFmtId="0" fontId="103" fillId="0" borderId="0"/>
    <xf numFmtId="0" fontId="37" fillId="0" borderId="0"/>
    <xf numFmtId="0" fontId="37" fillId="0" borderId="0"/>
    <xf numFmtId="0" fontId="37" fillId="0" borderId="0"/>
    <xf numFmtId="0" fontId="29" fillId="0" borderId="0"/>
    <xf numFmtId="0" fontId="79" fillId="0" borderId="0"/>
    <xf numFmtId="0" fontId="54" fillId="0" borderId="0"/>
    <xf numFmtId="0" fontId="54" fillId="0" borderId="0"/>
    <xf numFmtId="0" fontId="54" fillId="0" borderId="0"/>
    <xf numFmtId="0" fontId="81" fillId="0" borderId="0"/>
    <xf numFmtId="0" fontId="149" fillId="0" borderId="0"/>
    <xf numFmtId="0" fontId="79" fillId="0" borderId="0"/>
    <xf numFmtId="0" fontId="29" fillId="0" borderId="0"/>
    <xf numFmtId="0" fontId="37"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81" fillId="0" borderId="0"/>
    <xf numFmtId="0" fontId="24" fillId="0" borderId="0"/>
    <xf numFmtId="0" fontId="29" fillId="0" borderId="0"/>
    <xf numFmtId="0" fontId="152" fillId="0" borderId="0"/>
    <xf numFmtId="0" fontId="36" fillId="0" borderId="0">
      <alignment horizontal="left" vertical="top" wrapText="1"/>
    </xf>
    <xf numFmtId="0" fontId="24" fillId="0" borderId="0"/>
    <xf numFmtId="0" fontId="35" fillId="0" borderId="0"/>
    <xf numFmtId="0" fontId="37" fillId="0" borderId="0"/>
    <xf numFmtId="0" fontId="80" fillId="0" borderId="0"/>
    <xf numFmtId="0" fontId="80" fillId="0" borderId="0"/>
    <xf numFmtId="0" fontId="155" fillId="0" borderId="0"/>
    <xf numFmtId="0" fontId="24" fillId="0" borderId="0"/>
    <xf numFmtId="0" fontId="79" fillId="0" borderId="0"/>
    <xf numFmtId="0" fontId="54" fillId="0" borderId="0"/>
    <xf numFmtId="0" fontId="29" fillId="0" borderId="0"/>
    <xf numFmtId="0" fontId="36" fillId="0" borderId="0">
      <alignment horizontal="left" vertical="top" wrapText="1"/>
    </xf>
    <xf numFmtId="0" fontId="37"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79" fillId="0" borderId="0"/>
    <xf numFmtId="0" fontId="24" fillId="0" borderId="0"/>
    <xf numFmtId="0" fontId="54" fillId="0" borderId="0"/>
    <xf numFmtId="0" fontId="29" fillId="0" borderId="0"/>
    <xf numFmtId="0" fontId="24" fillId="0" borderId="0"/>
    <xf numFmtId="0" fontId="24" fillId="0" borderId="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8" fillId="9" borderId="14" applyNumberFormat="0" applyFont="0" applyAlignment="0" applyProtection="0"/>
    <xf numFmtId="0" fontId="80" fillId="40" borderId="29" applyNumberFormat="0" applyFont="0" applyAlignment="0" applyProtection="0"/>
    <xf numFmtId="0" fontId="80" fillId="40" borderId="29" applyNumberFormat="0" applyFont="0" applyAlignment="0" applyProtection="0"/>
    <xf numFmtId="0" fontId="80" fillId="40" borderId="29" applyNumberFormat="0" applyFont="0" applyAlignment="0" applyProtection="0"/>
    <xf numFmtId="0" fontId="80" fillId="40" borderId="29" applyNumberFormat="0" applyFont="0" applyAlignment="0" applyProtection="0"/>
    <xf numFmtId="0" fontId="80" fillId="40" borderId="29" applyNumberFormat="0" applyFont="0" applyAlignment="0" applyProtection="0"/>
    <xf numFmtId="0" fontId="80" fillId="40" borderId="29" applyNumberFormat="0" applyFont="0" applyAlignment="0" applyProtection="0"/>
    <xf numFmtId="0" fontId="80" fillId="40" borderId="29" applyNumberFormat="0" applyFont="0" applyAlignment="0" applyProtection="0"/>
    <xf numFmtId="0" fontId="80" fillId="40" borderId="29" applyNumberFormat="0" applyFont="0" applyAlignment="0" applyProtection="0"/>
    <xf numFmtId="0" fontId="80" fillId="40" borderId="29" applyNumberFormat="0" applyFont="0" applyAlignment="0" applyProtection="0"/>
    <xf numFmtId="0" fontId="80" fillId="40" borderId="29" applyNumberFormat="0" applyFont="0" applyAlignment="0" applyProtection="0"/>
    <xf numFmtId="0" fontId="80" fillId="40" borderId="29" applyNumberFormat="0" applyFont="0" applyAlignment="0" applyProtection="0"/>
    <xf numFmtId="0" fontId="80" fillId="40" borderId="29" applyNumberFormat="0" applyFont="0" applyAlignment="0" applyProtection="0"/>
    <xf numFmtId="0" fontId="80" fillId="40" borderId="29" applyNumberFormat="0" applyFont="0" applyAlignment="0" applyProtection="0"/>
    <xf numFmtId="0" fontId="80" fillId="40" borderId="29" applyNumberFormat="0" applyFont="0" applyAlignment="0" applyProtection="0"/>
    <xf numFmtId="0" fontId="80" fillId="40" borderId="29" applyNumberFormat="0" applyFont="0" applyAlignment="0" applyProtection="0"/>
    <xf numFmtId="0" fontId="80" fillId="40" borderId="29" applyNumberFormat="0" applyFont="0" applyAlignment="0" applyProtection="0"/>
    <xf numFmtId="0" fontId="80" fillId="40" borderId="29" applyNumberFormat="0" applyFont="0" applyAlignment="0" applyProtection="0"/>
    <xf numFmtId="0" fontId="80" fillId="40" borderId="29" applyNumberFormat="0" applyFont="0" applyAlignment="0" applyProtection="0"/>
    <xf numFmtId="0" fontId="80" fillId="40" borderId="29" applyNumberFormat="0" applyFont="0" applyAlignment="0" applyProtection="0"/>
    <xf numFmtId="0" fontId="80" fillId="40" borderId="29" applyNumberFormat="0" applyFont="0" applyAlignment="0" applyProtection="0"/>
    <xf numFmtId="0" fontId="80" fillId="40" borderId="29" applyNumberFormat="0" applyFont="0" applyAlignment="0" applyProtection="0"/>
    <xf numFmtId="0" fontId="80" fillId="40" borderId="29" applyNumberFormat="0" applyFont="0" applyAlignment="0" applyProtection="0"/>
    <xf numFmtId="0" fontId="80" fillId="40" borderId="29" applyNumberFormat="0" applyFont="0" applyAlignment="0" applyProtection="0"/>
    <xf numFmtId="0" fontId="80" fillId="40" borderId="29" applyNumberFormat="0" applyFont="0" applyAlignment="0" applyProtection="0"/>
    <xf numFmtId="0" fontId="80" fillId="40" borderId="29" applyNumberFormat="0" applyFont="0" applyAlignment="0" applyProtection="0"/>
    <xf numFmtId="0" fontId="80" fillId="40" borderId="29" applyNumberFormat="0" applyFont="0" applyAlignment="0" applyProtection="0"/>
    <xf numFmtId="0" fontId="80" fillId="40" borderId="29" applyNumberFormat="0" applyFont="0" applyAlignment="0" applyProtection="0"/>
    <xf numFmtId="0" fontId="80"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37" fillId="9" borderId="14"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24" fillId="9" borderId="14" applyNumberFormat="0" applyFont="0" applyAlignment="0" applyProtection="0"/>
    <xf numFmtId="0" fontId="54" fillId="40" borderId="29" applyNumberFormat="0" applyFont="0" applyAlignment="0" applyProtection="0"/>
    <xf numFmtId="0" fontId="29"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40"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24" fillId="9" borderId="14" applyNumberFormat="0" applyFont="0" applyAlignment="0" applyProtection="0"/>
    <xf numFmtId="0" fontId="80" fillId="9" borderId="14" applyNumberFormat="0" applyFont="0" applyAlignment="0" applyProtection="0"/>
    <xf numFmtId="0" fontId="24" fillId="9" borderId="14" applyNumberFormat="0" applyFont="0" applyAlignment="0" applyProtection="0"/>
    <xf numFmtId="0" fontId="24" fillId="9" borderId="14" applyNumberFormat="0" applyFont="0" applyAlignment="0" applyProtection="0"/>
    <xf numFmtId="0" fontId="54" fillId="67" borderId="29" applyNumberFormat="0" applyFont="0" applyAlignment="0" applyProtection="0"/>
    <xf numFmtId="0" fontId="24" fillId="9" borderId="14"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24" fillId="9" borderId="14"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24" fillId="9" borderId="14" applyNumberFormat="0" applyFont="0" applyAlignment="0" applyProtection="0"/>
    <xf numFmtId="0" fontId="24" fillId="9" borderId="14"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24" fillId="9" borderId="14"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24" fillId="9" borderId="14" applyNumberFormat="0" applyFont="0" applyAlignment="0" applyProtection="0"/>
    <xf numFmtId="0" fontId="24" fillId="9" borderId="14"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24" fillId="9" borderId="14"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24" fillId="9" borderId="14"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24" fillId="9" borderId="14" applyNumberFormat="0" applyFont="0" applyAlignment="0" applyProtection="0"/>
    <xf numFmtId="0" fontId="54" fillId="67" borderId="29" applyNumberFormat="0" applyFont="0" applyAlignment="0" applyProtection="0"/>
    <xf numFmtId="0" fontId="54" fillId="67" borderId="29" applyNumberFormat="0" applyFont="0" applyAlignment="0" applyProtection="0"/>
    <xf numFmtId="0" fontId="24" fillId="9" borderId="14" applyNumberFormat="0" applyFont="0" applyAlignment="0" applyProtection="0"/>
    <xf numFmtId="0" fontId="37" fillId="9" borderId="14" applyNumberFormat="0" applyFon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73" fillId="7" borderId="11" applyNumberFormat="0" applyAlignment="0" applyProtection="0"/>
    <xf numFmtId="0" fontId="157" fillId="70" borderId="30" applyNumberFormat="0" applyAlignment="0" applyProtection="0"/>
    <xf numFmtId="0" fontId="157" fillId="70" borderId="30" applyNumberFormat="0" applyAlignment="0" applyProtection="0"/>
    <xf numFmtId="0" fontId="157" fillId="70" borderId="30" applyNumberFormat="0" applyAlignment="0" applyProtection="0"/>
    <xf numFmtId="0" fontId="157" fillId="70" borderId="30" applyNumberFormat="0" applyAlignment="0" applyProtection="0"/>
    <xf numFmtId="0" fontId="157" fillId="70" borderId="30" applyNumberFormat="0" applyAlignment="0" applyProtection="0"/>
    <xf numFmtId="0" fontId="157" fillId="70" borderId="30" applyNumberFormat="0" applyAlignment="0" applyProtection="0"/>
    <xf numFmtId="0" fontId="157" fillId="70" borderId="30" applyNumberFormat="0" applyAlignment="0" applyProtection="0"/>
    <xf numFmtId="0" fontId="157" fillId="70" borderId="30" applyNumberFormat="0" applyAlignment="0" applyProtection="0"/>
    <xf numFmtId="0" fontId="157" fillId="70" borderId="30" applyNumberFormat="0" applyAlignment="0" applyProtection="0"/>
    <xf numFmtId="0" fontId="157" fillId="70" borderId="30" applyNumberFormat="0" applyAlignment="0" applyProtection="0"/>
    <xf numFmtId="0" fontId="157" fillId="70" borderId="30" applyNumberFormat="0" applyAlignment="0" applyProtection="0"/>
    <xf numFmtId="0" fontId="157" fillId="70" borderId="30" applyNumberFormat="0" applyAlignment="0" applyProtection="0"/>
    <xf numFmtId="0" fontId="157" fillId="70" borderId="30" applyNumberFormat="0" applyAlignment="0" applyProtection="0"/>
    <xf numFmtId="0" fontId="157" fillId="70" borderId="30" applyNumberFormat="0" applyAlignment="0" applyProtection="0"/>
    <xf numFmtId="0" fontId="157" fillId="70" borderId="30" applyNumberFormat="0" applyAlignment="0" applyProtection="0"/>
    <xf numFmtId="0" fontId="157" fillId="70" borderId="30" applyNumberFormat="0" applyAlignment="0" applyProtection="0"/>
    <xf numFmtId="0" fontId="157" fillId="70" borderId="30" applyNumberFormat="0" applyAlignment="0" applyProtection="0"/>
    <xf numFmtId="0" fontId="157" fillId="70" borderId="30" applyNumberFormat="0" applyAlignment="0" applyProtection="0"/>
    <xf numFmtId="0" fontId="157" fillId="70" borderId="30" applyNumberFormat="0" applyAlignment="0" applyProtection="0"/>
    <xf numFmtId="0" fontId="157" fillId="70" borderId="30" applyNumberFormat="0" applyAlignment="0" applyProtection="0"/>
    <xf numFmtId="0" fontId="157" fillId="70"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8" fillId="7" borderId="11"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9" fillId="71"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156" fillId="43" borderId="30" applyNumberFormat="0" applyAlignment="0" applyProtection="0"/>
    <xf numFmtId="0" fontId="46" fillId="7" borderId="11" applyNumberFormat="0" applyAlignment="0" applyProtection="0"/>
    <xf numFmtId="9" fontId="54" fillId="0" borderId="0" applyFont="0" applyFill="0" applyBorder="0" applyAlignment="0" applyProtection="0"/>
    <xf numFmtId="9" fontId="7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34" fillId="0" borderId="0" applyFont="0" applyFill="0" applyBorder="0" applyAlignment="0" applyProtection="0"/>
    <xf numFmtId="9" fontId="55" fillId="0" borderId="0" applyFont="0" applyFill="0" applyBorder="0" applyAlignment="0" applyProtection="0"/>
    <xf numFmtId="9" fontId="34" fillId="0" borderId="0" applyFont="0" applyFill="0" applyBorder="0" applyAlignment="0" applyProtection="0"/>
    <xf numFmtId="9" fontId="80" fillId="0" borderId="0" applyFont="0" applyFill="0" applyBorder="0" applyAlignment="0" applyProtection="0"/>
    <xf numFmtId="9" fontId="54" fillId="0" borderId="0" applyFont="0" applyFill="0" applyBorder="0" applyAlignment="0" applyProtection="0"/>
    <xf numFmtId="9" fontId="29" fillId="0" borderId="0" applyFont="0" applyFill="0" applyBorder="0" applyAlignment="0" applyProtection="0"/>
    <xf numFmtId="9" fontId="34" fillId="0" borderId="0" applyFont="0" applyFill="0" applyBorder="0" applyAlignment="0" applyProtection="0"/>
    <xf numFmtId="9" fontId="102" fillId="0" borderId="0" applyFont="0" applyFill="0" applyBorder="0" applyAlignment="0" applyProtection="0"/>
    <xf numFmtId="9" fontId="160" fillId="0" borderId="0" applyFont="0" applyFill="0" applyBorder="0" applyAlignment="0" applyProtection="0"/>
    <xf numFmtId="9" fontId="55" fillId="0" borderId="0" applyFont="0" applyFill="0" applyBorder="0" applyAlignment="0" applyProtection="0"/>
    <xf numFmtId="9" fontId="29" fillId="0" borderId="0" applyFont="0" applyFill="0" applyBorder="0" applyAlignment="0" applyProtection="0"/>
    <xf numFmtId="9" fontId="102" fillId="0" borderId="0" applyFont="0" applyFill="0" applyBorder="0" applyAlignment="0" applyProtection="0"/>
    <xf numFmtId="9" fontId="29" fillId="0" borderId="0" applyFont="0" applyFill="0" applyBorder="0" applyAlignment="0" applyProtection="0"/>
    <xf numFmtId="9" fontId="54" fillId="0" borderId="0" applyFont="0" applyFill="0" applyBorder="0" applyAlignment="0" applyProtection="0"/>
    <xf numFmtId="9" fontId="29" fillId="0" borderId="0" applyFont="0" applyFill="0" applyBorder="0" applyAlignment="0" applyProtection="0"/>
    <xf numFmtId="9" fontId="54"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80" fillId="0" borderId="0" applyFont="0" applyFill="0" applyBorder="0" applyAlignment="0" applyProtection="0"/>
    <xf numFmtId="0" fontId="161" fillId="0" borderId="0"/>
    <xf numFmtId="0" fontId="162" fillId="0" borderId="0" applyNumberFormat="0" applyFill="0" applyBorder="0" applyAlignment="0" applyProtection="0"/>
    <xf numFmtId="0" fontId="29" fillId="0" borderId="0"/>
    <xf numFmtId="0" fontId="31" fillId="0" borderId="0"/>
    <xf numFmtId="0" fontId="31" fillId="0" borderId="0"/>
    <xf numFmtId="0" fontId="31" fillId="0" borderId="0"/>
    <xf numFmtId="0" fontId="57" fillId="0" borderId="0"/>
    <xf numFmtId="0" fontId="57" fillId="0" borderId="0"/>
    <xf numFmtId="0" fontId="31" fillId="0" borderId="0"/>
    <xf numFmtId="0" fontId="79" fillId="0" borderId="0"/>
    <xf numFmtId="0" fontId="31" fillId="0" borderId="0"/>
    <xf numFmtId="6" fontId="78" fillId="0" borderId="0" applyFont="0" applyFill="0" applyBorder="0" applyAlignment="0" applyProtection="0"/>
    <xf numFmtId="0" fontId="163" fillId="0" borderId="0" applyNumberFormat="0" applyFill="0" applyBorder="0" applyAlignment="0" applyProtection="0"/>
    <xf numFmtId="0" fontId="163" fillId="0" borderId="0" applyNumberFormat="0" applyFill="0" applyBorder="0" applyAlignment="0" applyProtection="0"/>
    <xf numFmtId="0" fontId="164" fillId="0" borderId="0" applyNumberFormat="0" applyFill="0" applyBorder="0" applyAlignment="0" applyProtection="0"/>
    <xf numFmtId="0" fontId="38" fillId="0" borderId="0" applyNumberFormat="0" applyFill="0" applyBorder="0" applyAlignment="0" applyProtection="0"/>
    <xf numFmtId="0" fontId="165" fillId="0" borderId="0" applyNumberFormat="0" applyFill="0" applyBorder="0" applyAlignment="0" applyProtection="0"/>
    <xf numFmtId="0" fontId="74" fillId="0" borderId="0" applyNumberFormat="0" applyFill="0" applyBorder="0" applyAlignment="0" applyProtection="0"/>
    <xf numFmtId="0" fontId="166" fillId="0" borderId="0" applyNumberFormat="0" applyFill="0" applyBorder="0" applyAlignment="0" applyProtection="0"/>
    <xf numFmtId="0" fontId="166" fillId="0" borderId="0" applyNumberFormat="0" applyFill="0" applyBorder="0" applyAlignment="0" applyProtection="0"/>
    <xf numFmtId="0" fontId="38" fillId="0" borderId="0" applyNumberFormat="0" applyFill="0" applyBorder="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75" fillId="0" borderId="15" applyNumberFormat="0" applyFill="0" applyAlignment="0" applyProtection="0"/>
    <xf numFmtId="0" fontId="106" fillId="0" borderId="32" applyNumberFormat="0" applyFill="0" applyAlignment="0" applyProtection="0"/>
    <xf numFmtId="0" fontId="106" fillId="0" borderId="32" applyNumberFormat="0" applyFill="0" applyAlignment="0" applyProtection="0"/>
    <xf numFmtId="0" fontId="106" fillId="0" borderId="32" applyNumberFormat="0" applyFill="0" applyAlignment="0" applyProtection="0"/>
    <xf numFmtId="0" fontId="106" fillId="0" borderId="32" applyNumberFormat="0" applyFill="0" applyAlignment="0" applyProtection="0"/>
    <xf numFmtId="0" fontId="106" fillId="0" borderId="32" applyNumberFormat="0" applyFill="0" applyAlignment="0" applyProtection="0"/>
    <xf numFmtId="0" fontId="106" fillId="0" borderId="32" applyNumberFormat="0" applyFill="0" applyAlignment="0" applyProtection="0"/>
    <xf numFmtId="0" fontId="106" fillId="0" borderId="32" applyNumberFormat="0" applyFill="0" applyAlignment="0" applyProtection="0"/>
    <xf numFmtId="0" fontId="106" fillId="0" borderId="32" applyNumberFormat="0" applyFill="0" applyAlignment="0" applyProtection="0"/>
    <xf numFmtId="0" fontId="106" fillId="0" borderId="32" applyNumberFormat="0" applyFill="0" applyAlignment="0" applyProtection="0"/>
    <xf numFmtId="0" fontId="106" fillId="0" borderId="32" applyNumberFormat="0" applyFill="0" applyAlignment="0" applyProtection="0"/>
    <xf numFmtId="0" fontId="106" fillId="0" borderId="32" applyNumberFormat="0" applyFill="0" applyAlignment="0" applyProtection="0"/>
    <xf numFmtId="0" fontId="106" fillId="0" borderId="32" applyNumberFormat="0" applyFill="0" applyAlignment="0" applyProtection="0"/>
    <xf numFmtId="0" fontId="106" fillId="0" borderId="32" applyNumberFormat="0" applyFill="0" applyAlignment="0" applyProtection="0"/>
    <xf numFmtId="0" fontId="106" fillId="0" borderId="32" applyNumberFormat="0" applyFill="0" applyAlignment="0" applyProtection="0"/>
    <xf numFmtId="0" fontId="106" fillId="0" borderId="32" applyNumberFormat="0" applyFill="0" applyAlignment="0" applyProtection="0"/>
    <xf numFmtId="0" fontId="106" fillId="0" borderId="32" applyNumberFormat="0" applyFill="0" applyAlignment="0" applyProtection="0"/>
    <xf numFmtId="0" fontId="106" fillId="0" borderId="32" applyNumberFormat="0" applyFill="0" applyAlignment="0" applyProtection="0"/>
    <xf numFmtId="0" fontId="106" fillId="0" borderId="32" applyNumberFormat="0" applyFill="0" applyAlignment="0" applyProtection="0"/>
    <xf numFmtId="0" fontId="106" fillId="0" borderId="32" applyNumberFormat="0" applyFill="0" applyAlignment="0" applyProtection="0"/>
    <xf numFmtId="0" fontId="106" fillId="0" borderId="32" applyNumberFormat="0" applyFill="0" applyAlignment="0" applyProtection="0"/>
    <xf numFmtId="0" fontId="106" fillId="0" borderId="32"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8" fillId="0" borderId="15"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9" fillId="0" borderId="33"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167" fillId="0" borderId="31" applyNumberFormat="0" applyFill="0" applyAlignment="0" applyProtection="0"/>
    <xf numFmtId="0" fontId="52" fillId="0" borderId="15" applyNumberFormat="0" applyFill="0" applyAlignment="0" applyProtection="0"/>
    <xf numFmtId="0" fontId="29" fillId="0" borderId="0" applyFont="0" applyFill="0" applyBorder="0" applyAlignment="0" applyProtection="0"/>
    <xf numFmtId="42" fontId="29" fillId="0" borderId="0" applyFont="0" applyFill="0" applyBorder="0" applyAlignment="0" applyProtection="0"/>
    <xf numFmtId="44" fontId="29" fillId="0" borderId="0" applyFont="0" applyFill="0" applyBorder="0" applyAlignment="0" applyProtection="0"/>
    <xf numFmtId="0" fontId="170" fillId="0" borderId="0" applyNumberFormat="0" applyFill="0" applyBorder="0" applyAlignment="0" applyProtection="0"/>
    <xf numFmtId="0" fontId="50" fillId="0" borderId="0" applyNumberFormat="0" applyFill="0" applyBorder="0" applyAlignment="0" applyProtection="0"/>
    <xf numFmtId="0" fontId="76" fillId="0" borderId="0" applyNumberFormat="0" applyFill="0" applyBorder="0" applyAlignment="0" applyProtection="0"/>
    <xf numFmtId="0" fontId="171" fillId="0" borderId="0" applyNumberFormat="0" applyFill="0" applyBorder="0" applyAlignment="0" applyProtection="0"/>
    <xf numFmtId="0" fontId="172" fillId="0" borderId="0" applyNumberFormat="0" applyFill="0" applyBorder="0" applyAlignment="0" applyProtection="0"/>
    <xf numFmtId="0" fontId="173" fillId="0" borderId="0" applyNumberFormat="0" applyFill="0" applyBorder="0" applyAlignment="0" applyProtection="0"/>
    <xf numFmtId="0" fontId="50" fillId="0" borderId="0" applyNumberFormat="0" applyFill="0" applyBorder="0" applyAlignment="0" applyProtection="0"/>
    <xf numFmtId="175" fontId="174" fillId="0" borderId="34">
      <protection locked="0"/>
    </xf>
    <xf numFmtId="175" fontId="175" fillId="77" borderId="34"/>
    <xf numFmtId="0" fontId="79" fillId="0" borderId="0"/>
    <xf numFmtId="1" fontId="150" fillId="0" borderId="0"/>
    <xf numFmtId="0" fontId="79" fillId="0" borderId="0"/>
    <xf numFmtId="0" fontId="24" fillId="0" borderId="0"/>
    <xf numFmtId="0" fontId="54" fillId="0" borderId="0"/>
    <xf numFmtId="0" fontId="79" fillId="0" borderId="0"/>
    <xf numFmtId="0" fontId="36" fillId="0" borderId="0">
      <alignment horizontal="left" vertical="top" wrapText="1"/>
    </xf>
    <xf numFmtId="0" fontId="24" fillId="0" borderId="0"/>
    <xf numFmtId="0" fontId="79" fillId="0" borderId="0"/>
    <xf numFmtId="0" fontId="24" fillId="9" borderId="14" applyNumberFormat="0" applyFont="0" applyAlignment="0" applyProtection="0"/>
    <xf numFmtId="9" fontId="24" fillId="0" borderId="0" applyFont="0" applyFill="0" applyBorder="0" applyAlignment="0" applyProtection="0"/>
    <xf numFmtId="0" fontId="29" fillId="0" borderId="0"/>
    <xf numFmtId="0" fontId="31" fillId="0" borderId="0"/>
    <xf numFmtId="0" fontId="57" fillId="0" borderId="0"/>
    <xf numFmtId="173" fontId="54" fillId="0" borderId="0" applyFont="0" applyFill="0" applyBorder="0" applyAlignment="0" applyProtection="0"/>
    <xf numFmtId="169" fontId="29" fillId="0" borderId="0" applyFont="0" applyFill="0" applyBorder="0" applyAlignment="0" applyProtection="0"/>
    <xf numFmtId="43" fontId="29" fillId="0" borderId="0" applyFont="0" applyFill="0" applyBorder="0" applyAlignment="0" applyProtection="0"/>
    <xf numFmtId="169" fontId="80" fillId="0" borderId="0" applyFont="0" applyFill="0" applyBorder="0" applyAlignment="0" applyProtection="0"/>
    <xf numFmtId="43" fontId="80" fillId="0" borderId="0" applyFont="0" applyFill="0" applyBorder="0" applyAlignment="0" applyProtection="0"/>
    <xf numFmtId="43" fontId="80" fillId="0" borderId="0" applyFont="0" applyFill="0" applyBorder="0" applyAlignment="0" applyProtection="0"/>
    <xf numFmtId="169" fontId="80" fillId="0" borderId="0" applyFont="0" applyFill="0" applyBorder="0" applyAlignment="0" applyProtection="0"/>
    <xf numFmtId="173" fontId="79" fillId="0" borderId="0" applyFont="0" applyFill="0" applyBorder="0" applyAlignment="0" applyProtection="0"/>
    <xf numFmtId="43" fontId="80" fillId="0" borderId="0" applyFont="0" applyFill="0" applyBorder="0" applyAlignment="0" applyProtection="0"/>
    <xf numFmtId="169" fontId="80" fillId="0" borderId="0" applyFont="0" applyFill="0" applyBorder="0" applyAlignment="0" applyProtection="0"/>
    <xf numFmtId="169" fontId="29" fillId="0" borderId="0" applyFont="0" applyFill="0" applyBorder="0" applyAlignment="0" applyProtection="0"/>
    <xf numFmtId="43" fontId="29" fillId="0" borderId="0" applyFont="0" applyFill="0" applyBorder="0" applyAlignment="0" applyProtection="0"/>
    <xf numFmtId="43" fontId="24" fillId="0" borderId="0" applyFont="0" applyFill="0" applyBorder="0" applyAlignment="0" applyProtection="0"/>
    <xf numFmtId="0" fontId="36" fillId="0" borderId="0">
      <alignment horizontal="left" vertical="top" wrapText="1"/>
    </xf>
    <xf numFmtId="0" fontId="23" fillId="11" borderId="0" applyNumberFormat="0" applyBorder="0" applyAlignment="0" applyProtection="0"/>
    <xf numFmtId="0" fontId="23" fillId="15" borderId="0" applyNumberFormat="0" applyBorder="0" applyAlignment="0" applyProtection="0"/>
    <xf numFmtId="0" fontId="23" fillId="19" borderId="0" applyNumberFormat="0" applyBorder="0" applyAlignment="0" applyProtection="0"/>
    <xf numFmtId="0" fontId="23" fillId="23" borderId="0" applyNumberFormat="0" applyBorder="0" applyAlignment="0" applyProtection="0"/>
    <xf numFmtId="0" fontId="23" fillId="27" borderId="0" applyNumberFormat="0" applyBorder="0" applyAlignment="0" applyProtection="0"/>
    <xf numFmtId="0" fontId="23" fillId="31" borderId="0" applyNumberFormat="0" applyBorder="0" applyAlignment="0" applyProtection="0"/>
    <xf numFmtId="0" fontId="23" fillId="12" borderId="0" applyNumberFormat="0" applyBorder="0" applyAlignment="0" applyProtection="0"/>
    <xf numFmtId="0" fontId="23" fillId="16" borderId="0" applyNumberFormat="0" applyBorder="0" applyAlignment="0" applyProtection="0"/>
    <xf numFmtId="0" fontId="23" fillId="20" borderId="0" applyNumberFormat="0" applyBorder="0" applyAlignment="0" applyProtection="0"/>
    <xf numFmtId="0" fontId="23" fillId="24" borderId="0" applyNumberFormat="0" applyBorder="0" applyAlignment="0" applyProtection="0"/>
    <xf numFmtId="0" fontId="23" fillId="28" borderId="0" applyNumberFormat="0" applyBorder="0" applyAlignment="0" applyProtection="0"/>
    <xf numFmtId="0" fontId="23" fillId="32" borderId="0" applyNumberFormat="0" applyBorder="0" applyAlignment="0" applyProtection="0"/>
    <xf numFmtId="0" fontId="36" fillId="0" borderId="0">
      <alignment horizontal="left" vertical="top" wrapText="1"/>
    </xf>
    <xf numFmtId="0" fontId="23" fillId="9" borderId="14" applyNumberFormat="0" applyFont="0" applyAlignment="0" applyProtection="0"/>
    <xf numFmtId="0" fontId="36" fillId="0" borderId="0">
      <alignment horizontal="left" vertical="top" wrapText="1"/>
    </xf>
    <xf numFmtId="0" fontId="36" fillId="0" borderId="0">
      <alignment horizontal="left" vertical="top" wrapText="1"/>
    </xf>
    <xf numFmtId="0" fontId="22" fillId="11" borderId="0" applyNumberFormat="0" applyBorder="0" applyAlignment="0" applyProtection="0"/>
    <xf numFmtId="0" fontId="22" fillId="15" borderId="0" applyNumberFormat="0" applyBorder="0" applyAlignment="0" applyProtection="0"/>
    <xf numFmtId="0" fontId="22" fillId="19" borderId="0" applyNumberFormat="0" applyBorder="0" applyAlignment="0" applyProtection="0"/>
    <xf numFmtId="0" fontId="22" fillId="23" borderId="0" applyNumberFormat="0" applyBorder="0" applyAlignment="0" applyProtection="0"/>
    <xf numFmtId="0" fontId="22" fillId="27" borderId="0" applyNumberFormat="0" applyBorder="0" applyAlignment="0" applyProtection="0"/>
    <xf numFmtId="0" fontId="22" fillId="31" borderId="0" applyNumberFormat="0" applyBorder="0" applyAlignment="0" applyProtection="0"/>
    <xf numFmtId="0" fontId="22" fillId="12" borderId="0" applyNumberFormat="0" applyBorder="0" applyAlignment="0" applyProtection="0"/>
    <xf numFmtId="0" fontId="22" fillId="16" borderId="0" applyNumberFormat="0" applyBorder="0" applyAlignment="0" applyProtection="0"/>
    <xf numFmtId="0" fontId="22" fillId="20" borderId="0" applyNumberFormat="0" applyBorder="0" applyAlignment="0" applyProtection="0"/>
    <xf numFmtId="0" fontId="22" fillId="24" borderId="0" applyNumberFormat="0" applyBorder="0" applyAlignment="0" applyProtection="0"/>
    <xf numFmtId="0" fontId="22" fillId="28" borderId="0" applyNumberFormat="0" applyBorder="0" applyAlignment="0" applyProtection="0"/>
    <xf numFmtId="0" fontId="22" fillId="32" borderId="0" applyNumberFormat="0" applyBorder="0" applyAlignment="0" applyProtection="0"/>
    <xf numFmtId="0" fontId="22" fillId="9" borderId="14" applyNumberFormat="0" applyFont="0" applyAlignment="0" applyProtection="0"/>
    <xf numFmtId="0" fontId="36" fillId="0" borderId="0">
      <alignment horizontal="left" vertical="top" wrapText="1"/>
    </xf>
    <xf numFmtId="0" fontId="21" fillId="11" borderId="0" applyNumberFormat="0" applyBorder="0" applyAlignment="0" applyProtection="0"/>
    <xf numFmtId="0" fontId="21" fillId="15" borderId="0" applyNumberFormat="0" applyBorder="0" applyAlignment="0" applyProtection="0"/>
    <xf numFmtId="0" fontId="21" fillId="19" borderId="0" applyNumberFormat="0" applyBorder="0" applyAlignment="0" applyProtection="0"/>
    <xf numFmtId="0" fontId="21" fillId="23" borderId="0" applyNumberFormat="0" applyBorder="0" applyAlignment="0" applyProtection="0"/>
    <xf numFmtId="0" fontId="21" fillId="27" borderId="0" applyNumberFormat="0" applyBorder="0" applyAlignment="0" applyProtection="0"/>
    <xf numFmtId="0" fontId="21" fillId="31" borderId="0" applyNumberFormat="0" applyBorder="0" applyAlignment="0" applyProtection="0"/>
    <xf numFmtId="0" fontId="21" fillId="12" borderId="0" applyNumberFormat="0" applyBorder="0" applyAlignment="0" applyProtection="0"/>
    <xf numFmtId="0" fontId="21" fillId="16" borderId="0" applyNumberFormat="0" applyBorder="0" applyAlignment="0" applyProtection="0"/>
    <xf numFmtId="0" fontId="21" fillId="20" borderId="0" applyNumberFormat="0" applyBorder="0" applyAlignment="0" applyProtection="0"/>
    <xf numFmtId="0" fontId="21" fillId="24" borderId="0" applyNumberFormat="0" applyBorder="0" applyAlignment="0" applyProtection="0"/>
    <xf numFmtId="0" fontId="21" fillId="28" borderId="0" applyNumberFormat="0" applyBorder="0" applyAlignment="0" applyProtection="0"/>
    <xf numFmtId="0" fontId="21" fillId="32" borderId="0" applyNumberFormat="0" applyBorder="0" applyAlignment="0" applyProtection="0"/>
    <xf numFmtId="0" fontId="21" fillId="9" borderId="14" applyNumberFormat="0" applyFont="0" applyAlignment="0" applyProtection="0"/>
    <xf numFmtId="0" fontId="20" fillId="11" borderId="0" applyNumberFormat="0" applyBorder="0" applyAlignment="0" applyProtection="0"/>
    <xf numFmtId="0" fontId="20" fillId="12" borderId="0" applyNumberFormat="0" applyBorder="0" applyAlignment="0" applyProtection="0"/>
    <xf numFmtId="0" fontId="20" fillId="15" borderId="0" applyNumberFormat="0" applyBorder="0" applyAlignment="0" applyProtection="0"/>
    <xf numFmtId="0" fontId="20" fillId="16" borderId="0" applyNumberFormat="0" applyBorder="0" applyAlignment="0" applyProtection="0"/>
    <xf numFmtId="0" fontId="20" fillId="19" borderId="0" applyNumberFormat="0" applyBorder="0" applyAlignment="0" applyProtection="0"/>
    <xf numFmtId="0" fontId="20" fillId="20" borderId="0" applyNumberFormat="0" applyBorder="0" applyAlignment="0" applyProtection="0"/>
    <xf numFmtId="0" fontId="20" fillId="23" borderId="0" applyNumberFormat="0" applyBorder="0" applyAlignment="0" applyProtection="0"/>
    <xf numFmtId="0" fontId="20" fillId="24" borderId="0" applyNumberFormat="0" applyBorder="0" applyAlignment="0" applyProtection="0"/>
    <xf numFmtId="0" fontId="20" fillId="27" borderId="0" applyNumberFormat="0" applyBorder="0" applyAlignment="0" applyProtection="0"/>
    <xf numFmtId="0" fontId="20" fillId="28" borderId="0" applyNumberFormat="0" applyBorder="0" applyAlignment="0" applyProtection="0"/>
    <xf numFmtId="0" fontId="20" fillId="31" borderId="0" applyNumberFormat="0" applyBorder="0" applyAlignment="0" applyProtection="0"/>
    <xf numFmtId="0" fontId="20" fillId="32" borderId="0" applyNumberFormat="0" applyBorder="0" applyAlignment="0" applyProtection="0"/>
    <xf numFmtId="0" fontId="20" fillId="9" borderId="14" applyNumberFormat="0" applyFont="0" applyAlignment="0" applyProtection="0"/>
    <xf numFmtId="0" fontId="20" fillId="11" borderId="0" applyNumberFormat="0" applyBorder="0" applyAlignment="0" applyProtection="0"/>
    <xf numFmtId="0" fontId="20" fillId="15" borderId="0" applyNumberFormat="0" applyBorder="0" applyAlignment="0" applyProtection="0"/>
    <xf numFmtId="0" fontId="20" fillId="19" borderId="0" applyNumberFormat="0" applyBorder="0" applyAlignment="0" applyProtection="0"/>
    <xf numFmtId="0" fontId="20" fillId="23" borderId="0" applyNumberFormat="0" applyBorder="0" applyAlignment="0" applyProtection="0"/>
    <xf numFmtId="0" fontId="20" fillId="27" borderId="0" applyNumberFormat="0" applyBorder="0" applyAlignment="0" applyProtection="0"/>
    <xf numFmtId="0" fontId="20" fillId="31" borderId="0" applyNumberFormat="0" applyBorder="0" applyAlignment="0" applyProtection="0"/>
    <xf numFmtId="0" fontId="20" fillId="12" borderId="0" applyNumberFormat="0" applyBorder="0" applyAlignment="0" applyProtection="0"/>
    <xf numFmtId="0" fontId="20" fillId="16" borderId="0" applyNumberFormat="0" applyBorder="0" applyAlignment="0" applyProtection="0"/>
    <xf numFmtId="0" fontId="20" fillId="20" borderId="0" applyNumberFormat="0" applyBorder="0" applyAlignment="0" applyProtection="0"/>
    <xf numFmtId="0" fontId="20" fillId="24" borderId="0" applyNumberFormat="0" applyBorder="0" applyAlignment="0" applyProtection="0"/>
    <xf numFmtId="0" fontId="20" fillId="28" borderId="0" applyNumberFormat="0" applyBorder="0" applyAlignment="0" applyProtection="0"/>
    <xf numFmtId="0" fontId="20" fillId="32" borderId="0" applyNumberFormat="0" applyBorder="0" applyAlignment="0" applyProtection="0"/>
    <xf numFmtId="0" fontId="20" fillId="9" borderId="14" applyNumberFormat="0" applyFont="0" applyAlignment="0" applyProtection="0"/>
    <xf numFmtId="0" fontId="20" fillId="11" borderId="0" applyNumberFormat="0" applyBorder="0" applyAlignment="0" applyProtection="0"/>
    <xf numFmtId="0" fontId="20" fillId="15" borderId="0" applyNumberFormat="0" applyBorder="0" applyAlignment="0" applyProtection="0"/>
    <xf numFmtId="0" fontId="20" fillId="19" borderId="0" applyNumberFormat="0" applyBorder="0" applyAlignment="0" applyProtection="0"/>
    <xf numFmtId="0" fontId="20" fillId="23" borderId="0" applyNumberFormat="0" applyBorder="0" applyAlignment="0" applyProtection="0"/>
    <xf numFmtId="0" fontId="20" fillId="27" borderId="0" applyNumberFormat="0" applyBorder="0" applyAlignment="0" applyProtection="0"/>
    <xf numFmtId="0" fontId="20" fillId="31" borderId="0" applyNumberFormat="0" applyBorder="0" applyAlignment="0" applyProtection="0"/>
    <xf numFmtId="0" fontId="20" fillId="12" borderId="0" applyNumberFormat="0" applyBorder="0" applyAlignment="0" applyProtection="0"/>
    <xf numFmtId="0" fontId="20" fillId="16" borderId="0" applyNumberFormat="0" applyBorder="0" applyAlignment="0" applyProtection="0"/>
    <xf numFmtId="0" fontId="20" fillId="20" borderId="0" applyNumberFormat="0" applyBorder="0" applyAlignment="0" applyProtection="0"/>
    <xf numFmtId="0" fontId="20" fillId="24" borderId="0" applyNumberFormat="0" applyBorder="0" applyAlignment="0" applyProtection="0"/>
    <xf numFmtId="0" fontId="20" fillId="28" borderId="0" applyNumberFormat="0" applyBorder="0" applyAlignment="0" applyProtection="0"/>
    <xf numFmtId="0" fontId="20" fillId="32" borderId="0" applyNumberFormat="0" applyBorder="0" applyAlignment="0" applyProtection="0"/>
    <xf numFmtId="0" fontId="55" fillId="0" borderId="0"/>
    <xf numFmtId="0" fontId="55" fillId="0" borderId="0"/>
    <xf numFmtId="0" fontId="20" fillId="9" borderId="14" applyNumberFormat="0" applyFont="0" applyAlignment="0" applyProtection="0"/>
    <xf numFmtId="0" fontId="20" fillId="11" borderId="0" applyNumberFormat="0" applyBorder="0" applyAlignment="0" applyProtection="0"/>
    <xf numFmtId="0" fontId="20" fillId="15" borderId="0" applyNumberFormat="0" applyBorder="0" applyAlignment="0" applyProtection="0"/>
    <xf numFmtId="0" fontId="20" fillId="19" borderId="0" applyNumberFormat="0" applyBorder="0" applyAlignment="0" applyProtection="0"/>
    <xf numFmtId="0" fontId="20" fillId="23" borderId="0" applyNumberFormat="0" applyBorder="0" applyAlignment="0" applyProtection="0"/>
    <xf numFmtId="0" fontId="20" fillId="27" borderId="0" applyNumberFormat="0" applyBorder="0" applyAlignment="0" applyProtection="0"/>
    <xf numFmtId="0" fontId="20" fillId="31" borderId="0" applyNumberFormat="0" applyBorder="0" applyAlignment="0" applyProtection="0"/>
    <xf numFmtId="0" fontId="20" fillId="12" borderId="0" applyNumberFormat="0" applyBorder="0" applyAlignment="0" applyProtection="0"/>
    <xf numFmtId="0" fontId="20" fillId="16" borderId="0" applyNumberFormat="0" applyBorder="0" applyAlignment="0" applyProtection="0"/>
    <xf numFmtId="0" fontId="20" fillId="20" borderId="0" applyNumberFormat="0" applyBorder="0" applyAlignment="0" applyProtection="0"/>
    <xf numFmtId="0" fontId="20" fillId="24" borderId="0" applyNumberFormat="0" applyBorder="0" applyAlignment="0" applyProtection="0"/>
    <xf numFmtId="0" fontId="20" fillId="28" borderId="0" applyNumberFormat="0" applyBorder="0" applyAlignment="0" applyProtection="0"/>
    <xf numFmtId="0" fontId="20" fillId="32" borderId="0" applyNumberFormat="0" applyBorder="0" applyAlignment="0" applyProtection="0"/>
    <xf numFmtId="0" fontId="20" fillId="9" borderId="14" applyNumberFormat="0" applyFont="0" applyAlignment="0" applyProtection="0"/>
    <xf numFmtId="0" fontId="20" fillId="0" borderId="0"/>
    <xf numFmtId="43" fontId="20" fillId="0" borderId="0" applyFont="0" applyFill="0" applyBorder="0" applyAlignment="0" applyProtection="0"/>
    <xf numFmtId="0" fontId="20" fillId="34"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37"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3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41"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11" borderId="0" applyNumberFormat="0" applyBorder="0" applyAlignment="0" applyProtection="0"/>
    <xf numFmtId="0" fontId="20" fillId="15" borderId="0" applyNumberFormat="0" applyBorder="0" applyAlignment="0" applyProtection="0"/>
    <xf numFmtId="0" fontId="20" fillId="19" borderId="0" applyNumberFormat="0" applyBorder="0" applyAlignment="0" applyProtection="0"/>
    <xf numFmtId="0" fontId="20" fillId="23" borderId="0" applyNumberFormat="0" applyBorder="0" applyAlignment="0" applyProtection="0"/>
    <xf numFmtId="0" fontId="20" fillId="27" borderId="0" applyNumberFormat="0" applyBorder="0" applyAlignment="0" applyProtection="0"/>
    <xf numFmtId="0" fontId="20" fillId="31"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44"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20" fillId="32" borderId="0" applyNumberFormat="0" applyBorder="0" applyAlignment="0" applyProtection="0"/>
    <xf numFmtId="0" fontId="20" fillId="32" borderId="0" applyNumberFormat="0" applyBorder="0" applyAlignment="0" applyProtection="0"/>
    <xf numFmtId="0" fontId="20" fillId="32" borderId="0" applyNumberFormat="0" applyBorder="0" applyAlignment="0" applyProtection="0"/>
    <xf numFmtId="0" fontId="20" fillId="32" borderId="0" applyNumberFormat="0" applyBorder="0" applyAlignment="0" applyProtection="0"/>
    <xf numFmtId="0" fontId="20" fillId="32" borderId="0" applyNumberFormat="0" applyBorder="0" applyAlignment="0" applyProtection="0"/>
    <xf numFmtId="0" fontId="20" fillId="32" borderId="0" applyNumberFormat="0" applyBorder="0" applyAlignment="0" applyProtection="0"/>
    <xf numFmtId="0" fontId="20" fillId="32" borderId="0" applyNumberFormat="0" applyBorder="0" applyAlignment="0" applyProtection="0"/>
    <xf numFmtId="0" fontId="20" fillId="32" borderId="0" applyNumberFormat="0" applyBorder="0" applyAlignment="0" applyProtection="0"/>
    <xf numFmtId="0" fontId="20" fillId="32" borderId="0" applyNumberFormat="0" applyBorder="0" applyAlignment="0" applyProtection="0"/>
    <xf numFmtId="0" fontId="20" fillId="32" borderId="0" applyNumberFormat="0" applyBorder="0" applyAlignment="0" applyProtection="0"/>
    <xf numFmtId="0" fontId="20" fillId="12" borderId="0" applyNumberFormat="0" applyBorder="0" applyAlignment="0" applyProtection="0"/>
    <xf numFmtId="0" fontId="20" fillId="16" borderId="0" applyNumberFormat="0" applyBorder="0" applyAlignment="0" applyProtection="0"/>
    <xf numFmtId="0" fontId="20" fillId="20" borderId="0" applyNumberFormat="0" applyBorder="0" applyAlignment="0" applyProtection="0"/>
    <xf numFmtId="0" fontId="20" fillId="24" borderId="0" applyNumberFormat="0" applyBorder="0" applyAlignment="0" applyProtection="0"/>
    <xf numFmtId="0" fontId="20" fillId="28" borderId="0" applyNumberFormat="0" applyBorder="0" applyAlignment="0" applyProtection="0"/>
    <xf numFmtId="0" fontId="20" fillId="32" borderId="0" applyNumberFormat="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9" fontId="20" fillId="0" borderId="0" applyFont="0" applyFill="0" applyBorder="0" applyAlignment="0" applyProtection="0"/>
    <xf numFmtId="169" fontId="20" fillId="0" borderId="0" applyFont="0" applyFill="0" applyBorder="0" applyAlignment="0" applyProtection="0"/>
    <xf numFmtId="177" fontId="20" fillId="0" borderId="0" applyFont="0" applyFill="0" applyBorder="0" applyAlignment="0" applyProtection="0"/>
    <xf numFmtId="177" fontId="20" fillId="0" borderId="0" applyFont="0" applyFill="0" applyBorder="0" applyAlignment="0" applyProtection="0"/>
    <xf numFmtId="177"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9" borderId="14" applyNumberFormat="0" applyFont="0" applyAlignment="0" applyProtection="0"/>
    <xf numFmtId="0" fontId="20" fillId="9" borderId="14" applyNumberFormat="0" applyFont="0" applyAlignment="0" applyProtection="0"/>
    <xf numFmtId="0" fontId="20" fillId="9" borderId="14" applyNumberFormat="0" applyFont="0" applyAlignment="0" applyProtection="0"/>
    <xf numFmtId="0" fontId="20" fillId="9" borderId="14" applyNumberFormat="0" applyFont="0" applyAlignment="0" applyProtection="0"/>
    <xf numFmtId="0" fontId="20" fillId="9" borderId="14" applyNumberFormat="0" applyFont="0" applyAlignment="0" applyProtection="0"/>
    <xf numFmtId="0" fontId="20" fillId="9" borderId="14" applyNumberFormat="0" applyFont="0" applyAlignment="0" applyProtection="0"/>
    <xf numFmtId="0" fontId="20" fillId="9" borderId="14" applyNumberFormat="0" applyFont="0" applyAlignment="0" applyProtection="0"/>
    <xf numFmtId="0" fontId="20" fillId="9" borderId="14" applyNumberFormat="0" applyFont="0" applyAlignment="0" applyProtection="0"/>
    <xf numFmtId="0" fontId="20" fillId="9" borderId="14" applyNumberFormat="0" applyFont="0" applyAlignment="0" applyProtection="0"/>
    <xf numFmtId="0" fontId="20" fillId="9" borderId="14" applyNumberFormat="0" applyFont="0" applyAlignment="0" applyProtection="0"/>
    <xf numFmtId="0" fontId="20" fillId="9" borderId="14" applyNumberFormat="0" applyFont="0" applyAlignment="0" applyProtection="0"/>
    <xf numFmtId="0" fontId="20" fillId="9" borderId="14" applyNumberFormat="0" applyFont="0" applyAlignment="0" applyProtection="0"/>
    <xf numFmtId="0" fontId="20" fillId="9" borderId="14" applyNumberFormat="0" applyFont="0" applyAlignment="0" applyProtection="0"/>
    <xf numFmtId="0" fontId="20" fillId="9" borderId="14" applyNumberFormat="0" applyFont="0" applyAlignment="0" applyProtection="0"/>
    <xf numFmtId="0" fontId="20" fillId="9" borderId="14" applyNumberFormat="0" applyFont="0" applyAlignment="0" applyProtection="0"/>
    <xf numFmtId="0" fontId="20" fillId="0" borderId="0"/>
    <xf numFmtId="0" fontId="20" fillId="0" borderId="0"/>
    <xf numFmtId="0" fontId="20" fillId="9" borderId="14" applyNumberFormat="0" applyFont="0" applyAlignment="0" applyProtection="0"/>
    <xf numFmtId="9" fontId="20" fillId="0" borderId="0" applyFont="0" applyFill="0" applyBorder="0" applyAlignment="0" applyProtection="0"/>
    <xf numFmtId="43" fontId="20" fillId="0" borderId="0" applyFont="0" applyFill="0" applyBorder="0" applyAlignment="0" applyProtection="0"/>
    <xf numFmtId="0" fontId="20" fillId="11" borderId="0" applyNumberFormat="0" applyBorder="0" applyAlignment="0" applyProtection="0"/>
    <xf numFmtId="0" fontId="20" fillId="15" borderId="0" applyNumberFormat="0" applyBorder="0" applyAlignment="0" applyProtection="0"/>
    <xf numFmtId="0" fontId="20" fillId="19" borderId="0" applyNumberFormat="0" applyBorder="0" applyAlignment="0" applyProtection="0"/>
    <xf numFmtId="0" fontId="20" fillId="23" borderId="0" applyNumberFormat="0" applyBorder="0" applyAlignment="0" applyProtection="0"/>
    <xf numFmtId="0" fontId="20" fillId="27" borderId="0" applyNumberFormat="0" applyBorder="0" applyAlignment="0" applyProtection="0"/>
    <xf numFmtId="0" fontId="20" fillId="31" borderId="0" applyNumberFormat="0" applyBorder="0" applyAlignment="0" applyProtection="0"/>
    <xf numFmtId="0" fontId="20" fillId="12" borderId="0" applyNumberFormat="0" applyBorder="0" applyAlignment="0" applyProtection="0"/>
    <xf numFmtId="0" fontId="20" fillId="16" borderId="0" applyNumberFormat="0" applyBorder="0" applyAlignment="0" applyProtection="0"/>
    <xf numFmtId="0" fontId="20" fillId="20" borderId="0" applyNumberFormat="0" applyBorder="0" applyAlignment="0" applyProtection="0"/>
    <xf numFmtId="0" fontId="20" fillId="24" borderId="0" applyNumberFormat="0" applyBorder="0" applyAlignment="0" applyProtection="0"/>
    <xf numFmtId="0" fontId="20" fillId="28" borderId="0" applyNumberFormat="0" applyBorder="0" applyAlignment="0" applyProtection="0"/>
    <xf numFmtId="0" fontId="20" fillId="32" borderId="0" applyNumberFormat="0" applyBorder="0" applyAlignment="0" applyProtection="0"/>
    <xf numFmtId="0" fontId="20" fillId="9" borderId="14" applyNumberFormat="0" applyFont="0" applyAlignment="0" applyProtection="0"/>
    <xf numFmtId="0" fontId="20" fillId="11" borderId="0" applyNumberFormat="0" applyBorder="0" applyAlignment="0" applyProtection="0"/>
    <xf numFmtId="0" fontId="20" fillId="15" borderId="0" applyNumberFormat="0" applyBorder="0" applyAlignment="0" applyProtection="0"/>
    <xf numFmtId="0" fontId="20" fillId="19" borderId="0" applyNumberFormat="0" applyBorder="0" applyAlignment="0" applyProtection="0"/>
    <xf numFmtId="0" fontId="20" fillId="23" borderId="0" applyNumberFormat="0" applyBorder="0" applyAlignment="0" applyProtection="0"/>
    <xf numFmtId="0" fontId="20" fillId="27" borderId="0" applyNumberFormat="0" applyBorder="0" applyAlignment="0" applyProtection="0"/>
    <xf numFmtId="0" fontId="20" fillId="31" borderId="0" applyNumberFormat="0" applyBorder="0" applyAlignment="0" applyProtection="0"/>
    <xf numFmtId="0" fontId="20" fillId="12" borderId="0" applyNumberFormat="0" applyBorder="0" applyAlignment="0" applyProtection="0"/>
    <xf numFmtId="0" fontId="20" fillId="16" borderId="0" applyNumberFormat="0" applyBorder="0" applyAlignment="0" applyProtection="0"/>
    <xf numFmtId="0" fontId="20" fillId="20" borderId="0" applyNumberFormat="0" applyBorder="0" applyAlignment="0" applyProtection="0"/>
    <xf numFmtId="0" fontId="20" fillId="24" borderId="0" applyNumberFormat="0" applyBorder="0" applyAlignment="0" applyProtection="0"/>
    <xf numFmtId="0" fontId="20" fillId="28" borderId="0" applyNumberFormat="0" applyBorder="0" applyAlignment="0" applyProtection="0"/>
    <xf numFmtId="0" fontId="20" fillId="32" borderId="0" applyNumberFormat="0" applyBorder="0" applyAlignment="0" applyProtection="0"/>
    <xf numFmtId="0" fontId="20" fillId="9" borderId="14" applyNumberFormat="0" applyFont="0" applyAlignment="0" applyProtection="0"/>
    <xf numFmtId="0" fontId="20" fillId="11" borderId="0" applyNumberFormat="0" applyBorder="0" applyAlignment="0" applyProtection="0"/>
    <xf numFmtId="0" fontId="20" fillId="15" borderId="0" applyNumberFormat="0" applyBorder="0" applyAlignment="0" applyProtection="0"/>
    <xf numFmtId="0" fontId="20" fillId="19" borderId="0" applyNumberFormat="0" applyBorder="0" applyAlignment="0" applyProtection="0"/>
    <xf numFmtId="0" fontId="20" fillId="23" borderId="0" applyNumberFormat="0" applyBorder="0" applyAlignment="0" applyProtection="0"/>
    <xf numFmtId="0" fontId="20" fillId="27" borderId="0" applyNumberFormat="0" applyBorder="0" applyAlignment="0" applyProtection="0"/>
    <xf numFmtId="0" fontId="20" fillId="31" borderId="0" applyNumberFormat="0" applyBorder="0" applyAlignment="0" applyProtection="0"/>
    <xf numFmtId="0" fontId="20" fillId="12" borderId="0" applyNumberFormat="0" applyBorder="0" applyAlignment="0" applyProtection="0"/>
    <xf numFmtId="0" fontId="20" fillId="16" borderId="0" applyNumberFormat="0" applyBorder="0" applyAlignment="0" applyProtection="0"/>
    <xf numFmtId="0" fontId="20" fillId="20" borderId="0" applyNumberFormat="0" applyBorder="0" applyAlignment="0" applyProtection="0"/>
    <xf numFmtId="0" fontId="20" fillId="24" borderId="0" applyNumberFormat="0" applyBorder="0" applyAlignment="0" applyProtection="0"/>
    <xf numFmtId="0" fontId="20" fillId="28" borderId="0" applyNumberFormat="0" applyBorder="0" applyAlignment="0" applyProtection="0"/>
    <xf numFmtId="0" fontId="20" fillId="32" borderId="0" applyNumberFormat="0" applyBorder="0" applyAlignment="0" applyProtection="0"/>
    <xf numFmtId="0" fontId="20" fillId="9" borderId="14" applyNumberFormat="0" applyFont="0" applyAlignment="0" applyProtection="0"/>
    <xf numFmtId="0" fontId="176" fillId="0" borderId="0"/>
    <xf numFmtId="176" fontId="176" fillId="0" borderId="0" applyFont="0" applyFill="0" applyBorder="0" applyAlignment="0" applyProtection="0"/>
    <xf numFmtId="0" fontId="19" fillId="11" borderId="0" applyNumberFormat="0" applyBorder="0" applyAlignment="0" applyProtection="0"/>
    <xf numFmtId="0" fontId="19" fillId="12"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19" fillId="19" borderId="0" applyNumberFormat="0" applyBorder="0" applyAlignment="0" applyProtection="0"/>
    <xf numFmtId="0" fontId="19" fillId="20" borderId="0" applyNumberFormat="0" applyBorder="0" applyAlignment="0" applyProtection="0"/>
    <xf numFmtId="0" fontId="19" fillId="23" borderId="0" applyNumberFormat="0" applyBorder="0" applyAlignment="0" applyProtection="0"/>
    <xf numFmtId="0" fontId="19" fillId="24" borderId="0" applyNumberFormat="0" applyBorder="0" applyAlignment="0" applyProtection="0"/>
    <xf numFmtId="0" fontId="19" fillId="27" borderId="0" applyNumberFormat="0" applyBorder="0" applyAlignment="0" applyProtection="0"/>
    <xf numFmtId="0" fontId="19" fillId="28" borderId="0" applyNumberFormat="0" applyBorder="0" applyAlignment="0" applyProtection="0"/>
    <xf numFmtId="0" fontId="19" fillId="31" borderId="0" applyNumberFormat="0" applyBorder="0" applyAlignment="0" applyProtection="0"/>
    <xf numFmtId="0" fontId="19" fillId="32" borderId="0" applyNumberFormat="0" applyBorder="0" applyAlignment="0" applyProtection="0"/>
    <xf numFmtId="0" fontId="19" fillId="9" borderId="14" applyNumberFormat="0" applyFont="0" applyAlignment="0" applyProtection="0"/>
    <xf numFmtId="0" fontId="19" fillId="11" borderId="0" applyNumberFormat="0" applyBorder="0" applyAlignment="0" applyProtection="0"/>
    <xf numFmtId="0" fontId="19" fillId="15" borderId="0" applyNumberFormat="0" applyBorder="0" applyAlignment="0" applyProtection="0"/>
    <xf numFmtId="0" fontId="19" fillId="19" borderId="0" applyNumberFormat="0" applyBorder="0" applyAlignment="0" applyProtection="0"/>
    <xf numFmtId="0" fontId="19" fillId="23" borderId="0" applyNumberFormat="0" applyBorder="0" applyAlignment="0" applyProtection="0"/>
    <xf numFmtId="0" fontId="19" fillId="27" borderId="0" applyNumberFormat="0" applyBorder="0" applyAlignment="0" applyProtection="0"/>
    <xf numFmtId="0" fontId="19" fillId="31" borderId="0" applyNumberFormat="0" applyBorder="0" applyAlignment="0" applyProtection="0"/>
    <xf numFmtId="0" fontId="19" fillId="12" borderId="0" applyNumberFormat="0" applyBorder="0" applyAlignment="0" applyProtection="0"/>
    <xf numFmtId="0" fontId="19" fillId="16" borderId="0" applyNumberFormat="0" applyBorder="0" applyAlignment="0" applyProtection="0"/>
    <xf numFmtId="0" fontId="19" fillId="20" borderId="0" applyNumberFormat="0" applyBorder="0" applyAlignment="0" applyProtection="0"/>
    <xf numFmtId="0" fontId="19" fillId="24" borderId="0" applyNumberFormat="0" applyBorder="0" applyAlignment="0" applyProtection="0"/>
    <xf numFmtId="0" fontId="19" fillId="28" borderId="0" applyNumberFormat="0" applyBorder="0" applyAlignment="0" applyProtection="0"/>
    <xf numFmtId="0" fontId="19" fillId="32" borderId="0" applyNumberFormat="0" applyBorder="0" applyAlignment="0" applyProtection="0"/>
    <xf numFmtId="0" fontId="19" fillId="9" borderId="14" applyNumberFormat="0" applyFont="0" applyAlignment="0" applyProtection="0"/>
    <xf numFmtId="0" fontId="19" fillId="11" borderId="0" applyNumberFormat="0" applyBorder="0" applyAlignment="0" applyProtection="0"/>
    <xf numFmtId="0" fontId="19" fillId="15" borderId="0" applyNumberFormat="0" applyBorder="0" applyAlignment="0" applyProtection="0"/>
    <xf numFmtId="0" fontId="19" fillId="19" borderId="0" applyNumberFormat="0" applyBorder="0" applyAlignment="0" applyProtection="0"/>
    <xf numFmtId="0" fontId="19" fillId="23" borderId="0" applyNumberFormat="0" applyBorder="0" applyAlignment="0" applyProtection="0"/>
    <xf numFmtId="0" fontId="19" fillId="27" borderId="0" applyNumberFormat="0" applyBorder="0" applyAlignment="0" applyProtection="0"/>
    <xf numFmtId="0" fontId="19" fillId="31" borderId="0" applyNumberFormat="0" applyBorder="0" applyAlignment="0" applyProtection="0"/>
    <xf numFmtId="0" fontId="19" fillId="12" borderId="0" applyNumberFormat="0" applyBorder="0" applyAlignment="0" applyProtection="0"/>
    <xf numFmtId="0" fontId="19" fillId="16" borderId="0" applyNumberFormat="0" applyBorder="0" applyAlignment="0" applyProtection="0"/>
    <xf numFmtId="0" fontId="19" fillId="20" borderId="0" applyNumberFormat="0" applyBorder="0" applyAlignment="0" applyProtection="0"/>
    <xf numFmtId="0" fontId="19" fillId="24" borderId="0" applyNumberFormat="0" applyBorder="0" applyAlignment="0" applyProtection="0"/>
    <xf numFmtId="0" fontId="19" fillId="28" borderId="0" applyNumberFormat="0" applyBorder="0" applyAlignment="0" applyProtection="0"/>
    <xf numFmtId="0" fontId="19" fillId="32" borderId="0" applyNumberFormat="0" applyBorder="0" applyAlignment="0" applyProtection="0"/>
    <xf numFmtId="0" fontId="19" fillId="9" borderId="14" applyNumberFormat="0" applyFont="0" applyAlignment="0" applyProtection="0"/>
    <xf numFmtId="0" fontId="19" fillId="11" borderId="0" applyNumberFormat="0" applyBorder="0" applyAlignment="0" applyProtection="0"/>
    <xf numFmtId="0" fontId="19" fillId="15" borderId="0" applyNumberFormat="0" applyBorder="0" applyAlignment="0" applyProtection="0"/>
    <xf numFmtId="0" fontId="19" fillId="19" borderId="0" applyNumberFormat="0" applyBorder="0" applyAlignment="0" applyProtection="0"/>
    <xf numFmtId="0" fontId="19" fillId="23" borderId="0" applyNumberFormat="0" applyBorder="0" applyAlignment="0" applyProtection="0"/>
    <xf numFmtId="0" fontId="19" fillId="27" borderId="0" applyNumberFormat="0" applyBorder="0" applyAlignment="0" applyProtection="0"/>
    <xf numFmtId="0" fontId="19" fillId="31" borderId="0" applyNumberFormat="0" applyBorder="0" applyAlignment="0" applyProtection="0"/>
    <xf numFmtId="0" fontId="19" fillId="12" borderId="0" applyNumberFormat="0" applyBorder="0" applyAlignment="0" applyProtection="0"/>
    <xf numFmtId="0" fontId="19" fillId="16" borderId="0" applyNumberFormat="0" applyBorder="0" applyAlignment="0" applyProtection="0"/>
    <xf numFmtId="0" fontId="19" fillId="20" borderId="0" applyNumberFormat="0" applyBorder="0" applyAlignment="0" applyProtection="0"/>
    <xf numFmtId="0" fontId="19" fillId="24" borderId="0" applyNumberFormat="0" applyBorder="0" applyAlignment="0" applyProtection="0"/>
    <xf numFmtId="0" fontId="19" fillId="28" borderId="0" applyNumberFormat="0" applyBorder="0" applyAlignment="0" applyProtection="0"/>
    <xf numFmtId="0" fontId="19" fillId="32" borderId="0" applyNumberFormat="0" applyBorder="0" applyAlignment="0" applyProtection="0"/>
    <xf numFmtId="0" fontId="19" fillId="9" borderId="14" applyNumberFormat="0" applyFont="0" applyAlignment="0" applyProtection="0"/>
    <xf numFmtId="0" fontId="19" fillId="0" borderId="0"/>
    <xf numFmtId="43" fontId="19" fillId="0" borderId="0" applyFont="0" applyFill="0" applyBorder="0" applyAlignment="0" applyProtection="0"/>
    <xf numFmtId="0" fontId="19" fillId="34"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37"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3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41"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11" borderId="0" applyNumberFormat="0" applyBorder="0" applyAlignment="0" applyProtection="0"/>
    <xf numFmtId="0" fontId="19" fillId="15" borderId="0" applyNumberFormat="0" applyBorder="0" applyAlignment="0" applyProtection="0"/>
    <xf numFmtId="0" fontId="19" fillId="19" borderId="0" applyNumberFormat="0" applyBorder="0" applyAlignment="0" applyProtection="0"/>
    <xf numFmtId="0" fontId="19" fillId="23" borderId="0" applyNumberFormat="0" applyBorder="0" applyAlignment="0" applyProtection="0"/>
    <xf numFmtId="0" fontId="19" fillId="27" borderId="0" applyNumberFormat="0" applyBorder="0" applyAlignment="0" applyProtection="0"/>
    <xf numFmtId="0" fontId="19" fillId="31"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44" borderId="0" applyNumberFormat="0" applyBorder="0" applyAlignment="0" applyProtection="0"/>
    <xf numFmtId="0" fontId="19" fillId="20" borderId="0" applyNumberFormat="0" applyBorder="0" applyAlignment="0" applyProtection="0"/>
    <xf numFmtId="0" fontId="19" fillId="20" borderId="0" applyNumberFormat="0" applyBorder="0" applyAlignment="0" applyProtection="0"/>
    <xf numFmtId="0" fontId="19" fillId="20" borderId="0" applyNumberFormat="0" applyBorder="0" applyAlignment="0" applyProtection="0"/>
    <xf numFmtId="0" fontId="19" fillId="20" borderId="0" applyNumberFormat="0" applyBorder="0" applyAlignment="0" applyProtection="0"/>
    <xf numFmtId="0" fontId="19" fillId="20" borderId="0" applyNumberFormat="0" applyBorder="0" applyAlignment="0" applyProtection="0"/>
    <xf numFmtId="0" fontId="19" fillId="20" borderId="0" applyNumberFormat="0" applyBorder="0" applyAlignment="0" applyProtection="0"/>
    <xf numFmtId="0" fontId="19" fillId="20" borderId="0" applyNumberFormat="0" applyBorder="0" applyAlignment="0" applyProtection="0"/>
    <xf numFmtId="0" fontId="19" fillId="20" borderId="0" applyNumberFormat="0" applyBorder="0" applyAlignment="0" applyProtection="0"/>
    <xf numFmtId="0" fontId="19" fillId="20" borderId="0" applyNumberFormat="0" applyBorder="0" applyAlignment="0" applyProtection="0"/>
    <xf numFmtId="0" fontId="19" fillId="24" borderId="0" applyNumberFormat="0" applyBorder="0" applyAlignment="0" applyProtection="0"/>
    <xf numFmtId="0" fontId="19" fillId="24" borderId="0" applyNumberFormat="0" applyBorder="0" applyAlignment="0" applyProtection="0"/>
    <xf numFmtId="0" fontId="19" fillId="24" borderId="0" applyNumberFormat="0" applyBorder="0" applyAlignment="0" applyProtection="0"/>
    <xf numFmtId="0" fontId="19" fillId="24" borderId="0" applyNumberFormat="0" applyBorder="0" applyAlignment="0" applyProtection="0"/>
    <xf numFmtId="0" fontId="19" fillId="24" borderId="0" applyNumberFormat="0" applyBorder="0" applyAlignment="0" applyProtection="0"/>
    <xf numFmtId="0" fontId="19" fillId="24" borderId="0" applyNumberFormat="0" applyBorder="0" applyAlignment="0" applyProtection="0"/>
    <xf numFmtId="0" fontId="19" fillId="24" borderId="0" applyNumberFormat="0" applyBorder="0" applyAlignment="0" applyProtection="0"/>
    <xf numFmtId="0" fontId="19" fillId="24" borderId="0" applyNumberFormat="0" applyBorder="0" applyAlignment="0" applyProtection="0"/>
    <xf numFmtId="0" fontId="19" fillId="24" borderId="0" applyNumberFormat="0" applyBorder="0" applyAlignment="0" applyProtection="0"/>
    <xf numFmtId="0" fontId="19" fillId="24"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32" borderId="0" applyNumberFormat="0" applyBorder="0" applyAlignment="0" applyProtection="0"/>
    <xf numFmtId="0" fontId="19" fillId="32" borderId="0" applyNumberFormat="0" applyBorder="0" applyAlignment="0" applyProtection="0"/>
    <xf numFmtId="0" fontId="19" fillId="32" borderId="0" applyNumberFormat="0" applyBorder="0" applyAlignment="0" applyProtection="0"/>
    <xf numFmtId="0" fontId="19" fillId="32" borderId="0" applyNumberFormat="0" applyBorder="0" applyAlignment="0" applyProtection="0"/>
    <xf numFmtId="0" fontId="19" fillId="32" borderId="0" applyNumberFormat="0" applyBorder="0" applyAlignment="0" applyProtection="0"/>
    <xf numFmtId="0" fontId="19" fillId="32" borderId="0" applyNumberFormat="0" applyBorder="0" applyAlignment="0" applyProtection="0"/>
    <xf numFmtId="0" fontId="19" fillId="32" borderId="0" applyNumberFormat="0" applyBorder="0" applyAlignment="0" applyProtection="0"/>
    <xf numFmtId="0" fontId="19" fillId="32" borderId="0" applyNumberFormat="0" applyBorder="0" applyAlignment="0" applyProtection="0"/>
    <xf numFmtId="0" fontId="19" fillId="32" borderId="0" applyNumberFormat="0" applyBorder="0" applyAlignment="0" applyProtection="0"/>
    <xf numFmtId="0" fontId="19" fillId="32" borderId="0" applyNumberFormat="0" applyBorder="0" applyAlignment="0" applyProtection="0"/>
    <xf numFmtId="0" fontId="19" fillId="12" borderId="0" applyNumberFormat="0" applyBorder="0" applyAlignment="0" applyProtection="0"/>
    <xf numFmtId="0" fontId="19" fillId="16" borderId="0" applyNumberFormat="0" applyBorder="0" applyAlignment="0" applyProtection="0"/>
    <xf numFmtId="0" fontId="19" fillId="20" borderId="0" applyNumberFormat="0" applyBorder="0" applyAlignment="0" applyProtection="0"/>
    <xf numFmtId="0" fontId="19" fillId="24" borderId="0" applyNumberFormat="0" applyBorder="0" applyAlignment="0" applyProtection="0"/>
    <xf numFmtId="0" fontId="19" fillId="28" borderId="0" applyNumberFormat="0" applyBorder="0" applyAlignment="0" applyProtection="0"/>
    <xf numFmtId="0" fontId="19" fillId="32" borderId="0" applyNumberFormat="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16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77" fontId="19" fillId="0" borderId="0" applyFont="0" applyFill="0" applyBorder="0" applyAlignment="0" applyProtection="0"/>
    <xf numFmtId="177" fontId="19" fillId="0" borderId="0" applyFont="0" applyFill="0" applyBorder="0" applyAlignment="0" applyProtection="0"/>
    <xf numFmtId="177"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9" borderId="14" applyNumberFormat="0" applyFont="0" applyAlignment="0" applyProtection="0"/>
    <xf numFmtId="0" fontId="19" fillId="9" borderId="14" applyNumberFormat="0" applyFont="0" applyAlignment="0" applyProtection="0"/>
    <xf numFmtId="0" fontId="19" fillId="9" borderId="14" applyNumberFormat="0" applyFont="0" applyAlignment="0" applyProtection="0"/>
    <xf numFmtId="0" fontId="19" fillId="9" borderId="14" applyNumberFormat="0" applyFont="0" applyAlignment="0" applyProtection="0"/>
    <xf numFmtId="0" fontId="19" fillId="9" borderId="14" applyNumberFormat="0" applyFont="0" applyAlignment="0" applyProtection="0"/>
    <xf numFmtId="0" fontId="19" fillId="9" borderId="14" applyNumberFormat="0" applyFont="0" applyAlignment="0" applyProtection="0"/>
    <xf numFmtId="0" fontId="19" fillId="9" borderId="14" applyNumberFormat="0" applyFont="0" applyAlignment="0" applyProtection="0"/>
    <xf numFmtId="0" fontId="19" fillId="9" borderId="14" applyNumberFormat="0" applyFont="0" applyAlignment="0" applyProtection="0"/>
    <xf numFmtId="0" fontId="19" fillId="9" borderId="14" applyNumberFormat="0" applyFont="0" applyAlignment="0" applyProtection="0"/>
    <xf numFmtId="0" fontId="19" fillId="9" borderId="14" applyNumberFormat="0" applyFont="0" applyAlignment="0" applyProtection="0"/>
    <xf numFmtId="0" fontId="19" fillId="9" borderId="14" applyNumberFormat="0" applyFont="0" applyAlignment="0" applyProtection="0"/>
    <xf numFmtId="0" fontId="19" fillId="9" borderId="14" applyNumberFormat="0" applyFont="0" applyAlignment="0" applyProtection="0"/>
    <xf numFmtId="0" fontId="19" fillId="9" borderId="14" applyNumberFormat="0" applyFont="0" applyAlignment="0" applyProtection="0"/>
    <xf numFmtId="0" fontId="19" fillId="9" borderId="14" applyNumberFormat="0" applyFont="0" applyAlignment="0" applyProtection="0"/>
    <xf numFmtId="0" fontId="19" fillId="9" borderId="14" applyNumberFormat="0" applyFont="0" applyAlignment="0" applyProtection="0"/>
    <xf numFmtId="0" fontId="19" fillId="0" borderId="0"/>
    <xf numFmtId="0" fontId="19" fillId="0" borderId="0"/>
    <xf numFmtId="0" fontId="19" fillId="9" borderId="14" applyNumberFormat="0" applyFont="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11" borderId="0" applyNumberFormat="0" applyBorder="0" applyAlignment="0" applyProtection="0"/>
    <xf numFmtId="0" fontId="19" fillId="15" borderId="0" applyNumberFormat="0" applyBorder="0" applyAlignment="0" applyProtection="0"/>
    <xf numFmtId="0" fontId="19" fillId="19" borderId="0" applyNumberFormat="0" applyBorder="0" applyAlignment="0" applyProtection="0"/>
    <xf numFmtId="0" fontId="19" fillId="23" borderId="0" applyNumberFormat="0" applyBorder="0" applyAlignment="0" applyProtection="0"/>
    <xf numFmtId="0" fontId="19" fillId="27" borderId="0" applyNumberFormat="0" applyBorder="0" applyAlignment="0" applyProtection="0"/>
    <xf numFmtId="0" fontId="19" fillId="31" borderId="0" applyNumberFormat="0" applyBorder="0" applyAlignment="0" applyProtection="0"/>
    <xf numFmtId="0" fontId="19" fillId="12" borderId="0" applyNumberFormat="0" applyBorder="0" applyAlignment="0" applyProtection="0"/>
    <xf numFmtId="0" fontId="19" fillId="16" borderId="0" applyNumberFormat="0" applyBorder="0" applyAlignment="0" applyProtection="0"/>
    <xf numFmtId="0" fontId="19" fillId="20" borderId="0" applyNumberFormat="0" applyBorder="0" applyAlignment="0" applyProtection="0"/>
    <xf numFmtId="0" fontId="19" fillId="24" borderId="0" applyNumberFormat="0" applyBorder="0" applyAlignment="0" applyProtection="0"/>
    <xf numFmtId="0" fontId="19" fillId="28" borderId="0" applyNumberFormat="0" applyBorder="0" applyAlignment="0" applyProtection="0"/>
    <xf numFmtId="0" fontId="19" fillId="32" borderId="0" applyNumberFormat="0" applyBorder="0" applyAlignment="0" applyProtection="0"/>
    <xf numFmtId="0" fontId="19" fillId="9" borderId="14" applyNumberFormat="0" applyFont="0" applyAlignment="0" applyProtection="0"/>
    <xf numFmtId="0" fontId="19" fillId="11" borderId="0" applyNumberFormat="0" applyBorder="0" applyAlignment="0" applyProtection="0"/>
    <xf numFmtId="0" fontId="19" fillId="15" borderId="0" applyNumberFormat="0" applyBorder="0" applyAlignment="0" applyProtection="0"/>
    <xf numFmtId="0" fontId="19" fillId="19" borderId="0" applyNumberFormat="0" applyBorder="0" applyAlignment="0" applyProtection="0"/>
    <xf numFmtId="0" fontId="19" fillId="23" borderId="0" applyNumberFormat="0" applyBorder="0" applyAlignment="0" applyProtection="0"/>
    <xf numFmtId="0" fontId="19" fillId="27" borderId="0" applyNumberFormat="0" applyBorder="0" applyAlignment="0" applyProtection="0"/>
    <xf numFmtId="0" fontId="19" fillId="31" borderId="0" applyNumberFormat="0" applyBorder="0" applyAlignment="0" applyProtection="0"/>
    <xf numFmtId="0" fontId="19" fillId="12" borderId="0" applyNumberFormat="0" applyBorder="0" applyAlignment="0" applyProtection="0"/>
    <xf numFmtId="0" fontId="19" fillId="16" borderId="0" applyNumberFormat="0" applyBorder="0" applyAlignment="0" applyProtection="0"/>
    <xf numFmtId="0" fontId="19" fillId="20" borderId="0" applyNumberFormat="0" applyBorder="0" applyAlignment="0" applyProtection="0"/>
    <xf numFmtId="0" fontId="19" fillId="24" borderId="0" applyNumberFormat="0" applyBorder="0" applyAlignment="0" applyProtection="0"/>
    <xf numFmtId="0" fontId="19" fillId="28" borderId="0" applyNumberFormat="0" applyBorder="0" applyAlignment="0" applyProtection="0"/>
    <xf numFmtId="0" fontId="19" fillId="32" borderId="0" applyNumberFormat="0" applyBorder="0" applyAlignment="0" applyProtection="0"/>
    <xf numFmtId="0" fontId="19" fillId="9" borderId="14" applyNumberFormat="0" applyFont="0" applyAlignment="0" applyProtection="0"/>
    <xf numFmtId="0" fontId="19" fillId="11" borderId="0" applyNumberFormat="0" applyBorder="0" applyAlignment="0" applyProtection="0"/>
    <xf numFmtId="0" fontId="19" fillId="15" borderId="0" applyNumberFormat="0" applyBorder="0" applyAlignment="0" applyProtection="0"/>
    <xf numFmtId="0" fontId="19" fillId="19" borderId="0" applyNumberFormat="0" applyBorder="0" applyAlignment="0" applyProtection="0"/>
    <xf numFmtId="0" fontId="19" fillId="23" borderId="0" applyNumberFormat="0" applyBorder="0" applyAlignment="0" applyProtection="0"/>
    <xf numFmtId="0" fontId="19" fillId="27" borderId="0" applyNumberFormat="0" applyBorder="0" applyAlignment="0" applyProtection="0"/>
    <xf numFmtId="0" fontId="19" fillId="31" borderId="0" applyNumberFormat="0" applyBorder="0" applyAlignment="0" applyProtection="0"/>
    <xf numFmtId="0" fontId="19" fillId="12" borderId="0" applyNumberFormat="0" applyBorder="0" applyAlignment="0" applyProtection="0"/>
    <xf numFmtId="0" fontId="19" fillId="16" borderId="0" applyNumberFormat="0" applyBorder="0" applyAlignment="0" applyProtection="0"/>
    <xf numFmtId="0" fontId="19" fillId="20" borderId="0" applyNumberFormat="0" applyBorder="0" applyAlignment="0" applyProtection="0"/>
    <xf numFmtId="0" fontId="19" fillId="24" borderId="0" applyNumberFormat="0" applyBorder="0" applyAlignment="0" applyProtection="0"/>
    <xf numFmtId="0" fontId="19" fillId="28" borderId="0" applyNumberFormat="0" applyBorder="0" applyAlignment="0" applyProtection="0"/>
    <xf numFmtId="0" fontId="19" fillId="32" borderId="0" applyNumberFormat="0" applyBorder="0" applyAlignment="0" applyProtection="0"/>
    <xf numFmtId="0" fontId="19" fillId="9" borderId="14" applyNumberFormat="0" applyFont="0" applyAlignment="0" applyProtection="0"/>
    <xf numFmtId="0" fontId="19" fillId="11" borderId="0" applyNumberFormat="0" applyBorder="0" applyAlignment="0" applyProtection="0"/>
    <xf numFmtId="0" fontId="19" fillId="12"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19" fillId="19" borderId="0" applyNumberFormat="0" applyBorder="0" applyAlignment="0" applyProtection="0"/>
    <xf numFmtId="0" fontId="19" fillId="20" borderId="0" applyNumberFormat="0" applyBorder="0" applyAlignment="0" applyProtection="0"/>
    <xf numFmtId="0" fontId="19" fillId="23" borderId="0" applyNumberFormat="0" applyBorder="0" applyAlignment="0" applyProtection="0"/>
    <xf numFmtId="0" fontId="19" fillId="24" borderId="0" applyNumberFormat="0" applyBorder="0" applyAlignment="0" applyProtection="0"/>
    <xf numFmtId="0" fontId="19" fillId="27" borderId="0" applyNumberFormat="0" applyBorder="0" applyAlignment="0" applyProtection="0"/>
    <xf numFmtId="0" fontId="19" fillId="28" borderId="0" applyNumberFormat="0" applyBorder="0" applyAlignment="0" applyProtection="0"/>
    <xf numFmtId="0" fontId="19" fillId="31" borderId="0" applyNumberFormat="0" applyBorder="0" applyAlignment="0" applyProtection="0"/>
    <xf numFmtId="0" fontId="19" fillId="32" borderId="0" applyNumberFormat="0" applyBorder="0" applyAlignment="0" applyProtection="0"/>
    <xf numFmtId="0" fontId="19" fillId="9" borderId="14" applyNumberFormat="0" applyFont="0" applyAlignment="0" applyProtection="0"/>
    <xf numFmtId="0" fontId="19" fillId="11" borderId="0" applyNumberFormat="0" applyBorder="0" applyAlignment="0" applyProtection="0"/>
    <xf numFmtId="0" fontId="19" fillId="15" borderId="0" applyNumberFormat="0" applyBorder="0" applyAlignment="0" applyProtection="0"/>
    <xf numFmtId="0" fontId="19" fillId="19" borderId="0" applyNumberFormat="0" applyBorder="0" applyAlignment="0" applyProtection="0"/>
    <xf numFmtId="0" fontId="19" fillId="23" borderId="0" applyNumberFormat="0" applyBorder="0" applyAlignment="0" applyProtection="0"/>
    <xf numFmtId="0" fontId="19" fillId="27" borderId="0" applyNumberFormat="0" applyBorder="0" applyAlignment="0" applyProtection="0"/>
    <xf numFmtId="0" fontId="19" fillId="31" borderId="0" applyNumberFormat="0" applyBorder="0" applyAlignment="0" applyProtection="0"/>
    <xf numFmtId="0" fontId="19" fillId="12" borderId="0" applyNumberFormat="0" applyBorder="0" applyAlignment="0" applyProtection="0"/>
    <xf numFmtId="0" fontId="19" fillId="16" borderId="0" applyNumberFormat="0" applyBorder="0" applyAlignment="0" applyProtection="0"/>
    <xf numFmtId="0" fontId="19" fillId="20" borderId="0" applyNumberFormat="0" applyBorder="0" applyAlignment="0" applyProtection="0"/>
    <xf numFmtId="0" fontId="19" fillId="24" borderId="0" applyNumberFormat="0" applyBorder="0" applyAlignment="0" applyProtection="0"/>
    <xf numFmtId="0" fontId="19" fillId="28" borderId="0" applyNumberFormat="0" applyBorder="0" applyAlignment="0" applyProtection="0"/>
    <xf numFmtId="0" fontId="19" fillId="32" borderId="0" applyNumberFormat="0" applyBorder="0" applyAlignment="0" applyProtection="0"/>
    <xf numFmtId="0" fontId="19" fillId="9" borderId="14" applyNumberFormat="0" applyFont="0" applyAlignment="0" applyProtection="0"/>
    <xf numFmtId="0" fontId="19" fillId="11" borderId="0" applyNumberFormat="0" applyBorder="0" applyAlignment="0" applyProtection="0"/>
    <xf numFmtId="0" fontId="19" fillId="15" borderId="0" applyNumberFormat="0" applyBorder="0" applyAlignment="0" applyProtection="0"/>
    <xf numFmtId="0" fontId="19" fillId="19" borderId="0" applyNumberFormat="0" applyBorder="0" applyAlignment="0" applyProtection="0"/>
    <xf numFmtId="0" fontId="19" fillId="23" borderId="0" applyNumberFormat="0" applyBorder="0" applyAlignment="0" applyProtection="0"/>
    <xf numFmtId="0" fontId="19" fillId="27" borderId="0" applyNumberFormat="0" applyBorder="0" applyAlignment="0" applyProtection="0"/>
    <xf numFmtId="0" fontId="19" fillId="31" borderId="0" applyNumberFormat="0" applyBorder="0" applyAlignment="0" applyProtection="0"/>
    <xf numFmtId="0" fontId="19" fillId="12" borderId="0" applyNumberFormat="0" applyBorder="0" applyAlignment="0" applyProtection="0"/>
    <xf numFmtId="0" fontId="19" fillId="16" borderId="0" applyNumberFormat="0" applyBorder="0" applyAlignment="0" applyProtection="0"/>
    <xf numFmtId="0" fontId="19" fillId="20" borderId="0" applyNumberFormat="0" applyBorder="0" applyAlignment="0" applyProtection="0"/>
    <xf numFmtId="0" fontId="19" fillId="24" borderId="0" applyNumberFormat="0" applyBorder="0" applyAlignment="0" applyProtection="0"/>
    <xf numFmtId="0" fontId="19" fillId="28" borderId="0" applyNumberFormat="0" applyBorder="0" applyAlignment="0" applyProtection="0"/>
    <xf numFmtId="0" fontId="19" fillId="32" borderId="0" applyNumberFormat="0" applyBorder="0" applyAlignment="0" applyProtection="0"/>
    <xf numFmtId="0" fontId="19" fillId="9" borderId="14" applyNumberFormat="0" applyFont="0" applyAlignment="0" applyProtection="0"/>
    <xf numFmtId="0" fontId="19" fillId="11" borderId="0" applyNumberFormat="0" applyBorder="0" applyAlignment="0" applyProtection="0"/>
    <xf numFmtId="0" fontId="19" fillId="15" borderId="0" applyNumberFormat="0" applyBorder="0" applyAlignment="0" applyProtection="0"/>
    <xf numFmtId="0" fontId="19" fillId="19" borderId="0" applyNumberFormat="0" applyBorder="0" applyAlignment="0" applyProtection="0"/>
    <xf numFmtId="0" fontId="19" fillId="23" borderId="0" applyNumberFormat="0" applyBorder="0" applyAlignment="0" applyProtection="0"/>
    <xf numFmtId="0" fontId="19" fillId="27" borderId="0" applyNumberFormat="0" applyBorder="0" applyAlignment="0" applyProtection="0"/>
    <xf numFmtId="0" fontId="19" fillId="31" borderId="0" applyNumberFormat="0" applyBorder="0" applyAlignment="0" applyProtection="0"/>
    <xf numFmtId="0" fontId="19" fillId="12" borderId="0" applyNumberFormat="0" applyBorder="0" applyAlignment="0" applyProtection="0"/>
    <xf numFmtId="0" fontId="19" fillId="16" borderId="0" applyNumberFormat="0" applyBorder="0" applyAlignment="0" applyProtection="0"/>
    <xf numFmtId="0" fontId="19" fillId="20" borderId="0" applyNumberFormat="0" applyBorder="0" applyAlignment="0" applyProtection="0"/>
    <xf numFmtId="0" fontId="19" fillId="24" borderId="0" applyNumberFormat="0" applyBorder="0" applyAlignment="0" applyProtection="0"/>
    <xf numFmtId="0" fontId="19" fillId="28" borderId="0" applyNumberFormat="0" applyBorder="0" applyAlignment="0" applyProtection="0"/>
    <xf numFmtId="0" fontId="19" fillId="32" borderId="0" applyNumberFormat="0" applyBorder="0" applyAlignment="0" applyProtection="0"/>
    <xf numFmtId="0" fontId="19" fillId="9" borderId="14" applyNumberFormat="0" applyFont="0" applyAlignment="0" applyProtection="0"/>
    <xf numFmtId="0" fontId="19" fillId="0" borderId="0"/>
    <xf numFmtId="43" fontId="19" fillId="0" borderId="0" applyFont="0" applyFill="0" applyBorder="0" applyAlignment="0" applyProtection="0"/>
    <xf numFmtId="0" fontId="19" fillId="34"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37"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3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41"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27"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31" borderId="0" applyNumberFormat="0" applyBorder="0" applyAlignment="0" applyProtection="0"/>
    <xf numFmtId="0" fontId="19" fillId="11" borderId="0" applyNumberFormat="0" applyBorder="0" applyAlignment="0" applyProtection="0"/>
    <xf numFmtId="0" fontId="19" fillId="15" borderId="0" applyNumberFormat="0" applyBorder="0" applyAlignment="0" applyProtection="0"/>
    <xf numFmtId="0" fontId="19" fillId="19" borderId="0" applyNumberFormat="0" applyBorder="0" applyAlignment="0" applyProtection="0"/>
    <xf numFmtId="0" fontId="19" fillId="23" borderId="0" applyNumberFormat="0" applyBorder="0" applyAlignment="0" applyProtection="0"/>
    <xf numFmtId="0" fontId="19" fillId="27" borderId="0" applyNumberFormat="0" applyBorder="0" applyAlignment="0" applyProtection="0"/>
    <xf numFmtId="0" fontId="19" fillId="31"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44" borderId="0" applyNumberFormat="0" applyBorder="0" applyAlignment="0" applyProtection="0"/>
    <xf numFmtId="0" fontId="19" fillId="20" borderId="0" applyNumberFormat="0" applyBorder="0" applyAlignment="0" applyProtection="0"/>
    <xf numFmtId="0" fontId="19" fillId="20" borderId="0" applyNumberFormat="0" applyBorder="0" applyAlignment="0" applyProtection="0"/>
    <xf numFmtId="0" fontId="19" fillId="20" borderId="0" applyNumberFormat="0" applyBorder="0" applyAlignment="0" applyProtection="0"/>
    <xf numFmtId="0" fontId="19" fillId="20" borderId="0" applyNumberFormat="0" applyBorder="0" applyAlignment="0" applyProtection="0"/>
    <xf numFmtId="0" fontId="19" fillId="20" borderId="0" applyNumberFormat="0" applyBorder="0" applyAlignment="0" applyProtection="0"/>
    <xf numFmtId="0" fontId="19" fillId="20" borderId="0" applyNumberFormat="0" applyBorder="0" applyAlignment="0" applyProtection="0"/>
    <xf numFmtId="0" fontId="19" fillId="20" borderId="0" applyNumberFormat="0" applyBorder="0" applyAlignment="0" applyProtection="0"/>
    <xf numFmtId="0" fontId="19" fillId="20" borderId="0" applyNumberFormat="0" applyBorder="0" applyAlignment="0" applyProtection="0"/>
    <xf numFmtId="0" fontId="19" fillId="20" borderId="0" applyNumberFormat="0" applyBorder="0" applyAlignment="0" applyProtection="0"/>
    <xf numFmtId="0" fontId="19" fillId="24" borderId="0" applyNumberFormat="0" applyBorder="0" applyAlignment="0" applyProtection="0"/>
    <xf numFmtId="0" fontId="19" fillId="24" borderId="0" applyNumberFormat="0" applyBorder="0" applyAlignment="0" applyProtection="0"/>
    <xf numFmtId="0" fontId="19" fillId="24" borderId="0" applyNumberFormat="0" applyBorder="0" applyAlignment="0" applyProtection="0"/>
    <xf numFmtId="0" fontId="19" fillId="24" borderId="0" applyNumberFormat="0" applyBorder="0" applyAlignment="0" applyProtection="0"/>
    <xf numFmtId="0" fontId="19" fillId="24" borderId="0" applyNumberFormat="0" applyBorder="0" applyAlignment="0" applyProtection="0"/>
    <xf numFmtId="0" fontId="19" fillId="24" borderId="0" applyNumberFormat="0" applyBorder="0" applyAlignment="0" applyProtection="0"/>
    <xf numFmtId="0" fontId="19" fillId="24" borderId="0" applyNumberFormat="0" applyBorder="0" applyAlignment="0" applyProtection="0"/>
    <xf numFmtId="0" fontId="19" fillId="24" borderId="0" applyNumberFormat="0" applyBorder="0" applyAlignment="0" applyProtection="0"/>
    <xf numFmtId="0" fontId="19" fillId="24" borderId="0" applyNumberFormat="0" applyBorder="0" applyAlignment="0" applyProtection="0"/>
    <xf numFmtId="0" fontId="19" fillId="24"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28" borderId="0" applyNumberFormat="0" applyBorder="0" applyAlignment="0" applyProtection="0"/>
    <xf numFmtId="0" fontId="19" fillId="32" borderId="0" applyNumberFormat="0" applyBorder="0" applyAlignment="0" applyProtection="0"/>
    <xf numFmtId="0" fontId="19" fillId="32" borderId="0" applyNumberFormat="0" applyBorder="0" applyAlignment="0" applyProtection="0"/>
    <xf numFmtId="0" fontId="19" fillId="32" borderId="0" applyNumberFormat="0" applyBorder="0" applyAlignment="0" applyProtection="0"/>
    <xf numFmtId="0" fontId="19" fillId="32" borderId="0" applyNumberFormat="0" applyBorder="0" applyAlignment="0" applyProtection="0"/>
    <xf numFmtId="0" fontId="19" fillId="32" borderId="0" applyNumberFormat="0" applyBorder="0" applyAlignment="0" applyProtection="0"/>
    <xf numFmtId="0" fontId="19" fillId="32" borderId="0" applyNumberFormat="0" applyBorder="0" applyAlignment="0" applyProtection="0"/>
    <xf numFmtId="0" fontId="19" fillId="32" borderId="0" applyNumberFormat="0" applyBorder="0" applyAlignment="0" applyProtection="0"/>
    <xf numFmtId="0" fontId="19" fillId="32" borderId="0" applyNumberFormat="0" applyBorder="0" applyAlignment="0" applyProtection="0"/>
    <xf numFmtId="0" fontId="19" fillId="32" borderId="0" applyNumberFormat="0" applyBorder="0" applyAlignment="0" applyProtection="0"/>
    <xf numFmtId="0" fontId="19" fillId="32" borderId="0" applyNumberFormat="0" applyBorder="0" applyAlignment="0" applyProtection="0"/>
    <xf numFmtId="0" fontId="19" fillId="12" borderId="0" applyNumberFormat="0" applyBorder="0" applyAlignment="0" applyProtection="0"/>
    <xf numFmtId="0" fontId="19" fillId="16" borderId="0" applyNumberFormat="0" applyBorder="0" applyAlignment="0" applyProtection="0"/>
    <xf numFmtId="0" fontId="19" fillId="20" borderId="0" applyNumberFormat="0" applyBorder="0" applyAlignment="0" applyProtection="0"/>
    <xf numFmtId="0" fontId="19" fillId="24" borderId="0" applyNumberFormat="0" applyBorder="0" applyAlignment="0" applyProtection="0"/>
    <xf numFmtId="0" fontId="19" fillId="28" borderId="0" applyNumberFormat="0" applyBorder="0" applyAlignment="0" applyProtection="0"/>
    <xf numFmtId="0" fontId="19" fillId="32" borderId="0" applyNumberFormat="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16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77" fontId="19" fillId="0" borderId="0" applyFont="0" applyFill="0" applyBorder="0" applyAlignment="0" applyProtection="0"/>
    <xf numFmtId="177" fontId="19" fillId="0" borderId="0" applyFont="0" applyFill="0" applyBorder="0" applyAlignment="0" applyProtection="0"/>
    <xf numFmtId="177"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9" borderId="14" applyNumberFormat="0" applyFont="0" applyAlignment="0" applyProtection="0"/>
    <xf numFmtId="0" fontId="19" fillId="9" borderId="14" applyNumberFormat="0" applyFont="0" applyAlignment="0" applyProtection="0"/>
    <xf numFmtId="0" fontId="19" fillId="9" borderId="14" applyNumberFormat="0" applyFont="0" applyAlignment="0" applyProtection="0"/>
    <xf numFmtId="0" fontId="19" fillId="9" borderId="14" applyNumberFormat="0" applyFont="0" applyAlignment="0" applyProtection="0"/>
    <xf numFmtId="0" fontId="19" fillId="9" borderId="14" applyNumberFormat="0" applyFont="0" applyAlignment="0" applyProtection="0"/>
    <xf numFmtId="0" fontId="19" fillId="9" borderId="14" applyNumberFormat="0" applyFont="0" applyAlignment="0" applyProtection="0"/>
    <xf numFmtId="0" fontId="19" fillId="9" borderId="14" applyNumberFormat="0" applyFont="0" applyAlignment="0" applyProtection="0"/>
    <xf numFmtId="0" fontId="19" fillId="9" borderId="14" applyNumberFormat="0" applyFont="0" applyAlignment="0" applyProtection="0"/>
    <xf numFmtId="0" fontId="19" fillId="9" borderId="14" applyNumberFormat="0" applyFont="0" applyAlignment="0" applyProtection="0"/>
    <xf numFmtId="0" fontId="19" fillId="9" borderId="14" applyNumberFormat="0" applyFont="0" applyAlignment="0" applyProtection="0"/>
    <xf numFmtId="0" fontId="19" fillId="9" borderId="14" applyNumberFormat="0" applyFont="0" applyAlignment="0" applyProtection="0"/>
    <xf numFmtId="0" fontId="19" fillId="9" borderId="14" applyNumberFormat="0" applyFont="0" applyAlignment="0" applyProtection="0"/>
    <xf numFmtId="0" fontId="19" fillId="9" borderId="14" applyNumberFormat="0" applyFont="0" applyAlignment="0" applyProtection="0"/>
    <xf numFmtId="0" fontId="19" fillId="9" borderId="14" applyNumberFormat="0" applyFont="0" applyAlignment="0" applyProtection="0"/>
    <xf numFmtId="0" fontId="19" fillId="9" borderId="14" applyNumberFormat="0" applyFont="0" applyAlignment="0" applyProtection="0"/>
    <xf numFmtId="0" fontId="19" fillId="0" borderId="0"/>
    <xf numFmtId="0" fontId="19" fillId="0" borderId="0"/>
    <xf numFmtId="0" fontId="19" fillId="9" borderId="14" applyNumberFormat="0" applyFont="0" applyAlignment="0" applyProtection="0"/>
    <xf numFmtId="9" fontId="19" fillId="0" borderId="0" applyFont="0" applyFill="0" applyBorder="0" applyAlignment="0" applyProtection="0"/>
    <xf numFmtId="43" fontId="19" fillId="0" borderId="0" applyFont="0" applyFill="0" applyBorder="0" applyAlignment="0" applyProtection="0"/>
    <xf numFmtId="0" fontId="19" fillId="11" borderId="0" applyNumberFormat="0" applyBorder="0" applyAlignment="0" applyProtection="0"/>
    <xf numFmtId="0" fontId="19" fillId="15" borderId="0" applyNumberFormat="0" applyBorder="0" applyAlignment="0" applyProtection="0"/>
    <xf numFmtId="0" fontId="19" fillId="19" borderId="0" applyNumberFormat="0" applyBorder="0" applyAlignment="0" applyProtection="0"/>
    <xf numFmtId="0" fontId="19" fillId="23" borderId="0" applyNumberFormat="0" applyBorder="0" applyAlignment="0" applyProtection="0"/>
    <xf numFmtId="0" fontId="19" fillId="27" borderId="0" applyNumberFormat="0" applyBorder="0" applyAlignment="0" applyProtection="0"/>
    <xf numFmtId="0" fontId="19" fillId="31" borderId="0" applyNumberFormat="0" applyBorder="0" applyAlignment="0" applyProtection="0"/>
    <xf numFmtId="0" fontId="19" fillId="12" borderId="0" applyNumberFormat="0" applyBorder="0" applyAlignment="0" applyProtection="0"/>
    <xf numFmtId="0" fontId="19" fillId="16" borderId="0" applyNumberFormat="0" applyBorder="0" applyAlignment="0" applyProtection="0"/>
    <xf numFmtId="0" fontId="19" fillId="20" borderId="0" applyNumberFormat="0" applyBorder="0" applyAlignment="0" applyProtection="0"/>
    <xf numFmtId="0" fontId="19" fillId="24" borderId="0" applyNumberFormat="0" applyBorder="0" applyAlignment="0" applyProtection="0"/>
    <xf numFmtId="0" fontId="19" fillId="28" borderId="0" applyNumberFormat="0" applyBorder="0" applyAlignment="0" applyProtection="0"/>
    <xf numFmtId="0" fontId="19" fillId="32" borderId="0" applyNumberFormat="0" applyBorder="0" applyAlignment="0" applyProtection="0"/>
    <xf numFmtId="0" fontId="19" fillId="9" borderId="14" applyNumberFormat="0" applyFont="0" applyAlignment="0" applyProtection="0"/>
    <xf numFmtId="0" fontId="19" fillId="11" borderId="0" applyNumberFormat="0" applyBorder="0" applyAlignment="0" applyProtection="0"/>
    <xf numFmtId="0" fontId="19" fillId="15" borderId="0" applyNumberFormat="0" applyBorder="0" applyAlignment="0" applyProtection="0"/>
    <xf numFmtId="0" fontId="19" fillId="19" borderId="0" applyNumberFormat="0" applyBorder="0" applyAlignment="0" applyProtection="0"/>
    <xf numFmtId="0" fontId="19" fillId="23" borderId="0" applyNumberFormat="0" applyBorder="0" applyAlignment="0" applyProtection="0"/>
    <xf numFmtId="0" fontId="19" fillId="27" borderId="0" applyNumberFormat="0" applyBorder="0" applyAlignment="0" applyProtection="0"/>
    <xf numFmtId="0" fontId="19" fillId="31" borderId="0" applyNumberFormat="0" applyBorder="0" applyAlignment="0" applyProtection="0"/>
    <xf numFmtId="0" fontId="19" fillId="12" borderId="0" applyNumberFormat="0" applyBorder="0" applyAlignment="0" applyProtection="0"/>
    <xf numFmtId="0" fontId="19" fillId="16" borderId="0" applyNumberFormat="0" applyBorder="0" applyAlignment="0" applyProtection="0"/>
    <xf numFmtId="0" fontId="19" fillId="20" borderId="0" applyNumberFormat="0" applyBorder="0" applyAlignment="0" applyProtection="0"/>
    <xf numFmtId="0" fontId="19" fillId="24" borderId="0" applyNumberFormat="0" applyBorder="0" applyAlignment="0" applyProtection="0"/>
    <xf numFmtId="0" fontId="19" fillId="28" borderId="0" applyNumberFormat="0" applyBorder="0" applyAlignment="0" applyProtection="0"/>
    <xf numFmtId="0" fontId="19" fillId="32" borderId="0" applyNumberFormat="0" applyBorder="0" applyAlignment="0" applyProtection="0"/>
    <xf numFmtId="0" fontId="19" fillId="9" borderId="14" applyNumberFormat="0" applyFont="0" applyAlignment="0" applyProtection="0"/>
    <xf numFmtId="0" fontId="19" fillId="11" borderId="0" applyNumberFormat="0" applyBorder="0" applyAlignment="0" applyProtection="0"/>
    <xf numFmtId="0" fontId="19" fillId="15" borderId="0" applyNumberFormat="0" applyBorder="0" applyAlignment="0" applyProtection="0"/>
    <xf numFmtId="0" fontId="19" fillId="19" borderId="0" applyNumberFormat="0" applyBorder="0" applyAlignment="0" applyProtection="0"/>
    <xf numFmtId="0" fontId="19" fillId="23" borderId="0" applyNumberFormat="0" applyBorder="0" applyAlignment="0" applyProtection="0"/>
    <xf numFmtId="0" fontId="19" fillId="27" borderId="0" applyNumberFormat="0" applyBorder="0" applyAlignment="0" applyProtection="0"/>
    <xf numFmtId="0" fontId="19" fillId="31" borderId="0" applyNumberFormat="0" applyBorder="0" applyAlignment="0" applyProtection="0"/>
    <xf numFmtId="0" fontId="19" fillId="12" borderId="0" applyNumberFormat="0" applyBorder="0" applyAlignment="0" applyProtection="0"/>
    <xf numFmtId="0" fontId="19" fillId="16" borderId="0" applyNumberFormat="0" applyBorder="0" applyAlignment="0" applyProtection="0"/>
    <xf numFmtId="0" fontId="19" fillId="20" borderId="0" applyNumberFormat="0" applyBorder="0" applyAlignment="0" applyProtection="0"/>
    <xf numFmtId="0" fontId="19" fillId="24" borderId="0" applyNumberFormat="0" applyBorder="0" applyAlignment="0" applyProtection="0"/>
    <xf numFmtId="0" fontId="19" fillId="28" borderId="0" applyNumberFormat="0" applyBorder="0" applyAlignment="0" applyProtection="0"/>
    <xf numFmtId="0" fontId="19" fillId="32" borderId="0" applyNumberFormat="0" applyBorder="0" applyAlignment="0" applyProtection="0"/>
    <xf numFmtId="0" fontId="19" fillId="9" borderId="14" applyNumberFormat="0" applyFont="0" applyAlignment="0" applyProtection="0"/>
    <xf numFmtId="0" fontId="54" fillId="0" borderId="0"/>
    <xf numFmtId="176" fontId="54" fillId="0" borderId="0" applyFont="0" applyFill="0" applyBorder="0" applyAlignment="0" applyProtection="0"/>
    <xf numFmtId="0" fontId="36" fillId="0" borderId="0">
      <alignment horizontal="left" vertical="top" wrapText="1"/>
    </xf>
    <xf numFmtId="0" fontId="36" fillId="0" borderId="0">
      <alignment horizontal="left" vertical="top" wrapText="1"/>
    </xf>
    <xf numFmtId="0" fontId="36" fillId="0" borderId="0">
      <alignment horizontal="left" vertical="top" wrapText="1"/>
    </xf>
    <xf numFmtId="0" fontId="18" fillId="9" borderId="14" applyNumberFormat="0" applyFont="0" applyAlignment="0" applyProtection="0"/>
    <xf numFmtId="0" fontId="18" fillId="11" borderId="0" applyNumberFormat="0" applyBorder="0" applyAlignment="0" applyProtection="0"/>
    <xf numFmtId="0" fontId="18" fillId="12" borderId="0" applyNumberFormat="0" applyBorder="0" applyAlignment="0" applyProtection="0"/>
    <xf numFmtId="0" fontId="18" fillId="15" borderId="0" applyNumberFormat="0" applyBorder="0" applyAlignment="0" applyProtection="0"/>
    <xf numFmtId="0" fontId="18" fillId="16"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18" fillId="23" borderId="0" applyNumberFormat="0" applyBorder="0" applyAlignment="0" applyProtection="0"/>
    <xf numFmtId="0" fontId="18" fillId="24" borderId="0" applyNumberFormat="0" applyBorder="0" applyAlignment="0" applyProtection="0"/>
    <xf numFmtId="0" fontId="18" fillId="27" borderId="0" applyNumberFormat="0" applyBorder="0" applyAlignment="0" applyProtection="0"/>
    <xf numFmtId="0" fontId="18" fillId="28" borderId="0" applyNumberFormat="0" applyBorder="0" applyAlignment="0" applyProtection="0"/>
    <xf numFmtId="0" fontId="18" fillId="31" borderId="0" applyNumberFormat="0" applyBorder="0" applyAlignment="0" applyProtection="0"/>
    <xf numFmtId="0" fontId="18" fillId="32" borderId="0" applyNumberFormat="0" applyBorder="0" applyAlignment="0" applyProtection="0"/>
    <xf numFmtId="0" fontId="18" fillId="9" borderId="14" applyNumberFormat="0" applyFont="0" applyAlignment="0" applyProtection="0"/>
    <xf numFmtId="0" fontId="18" fillId="11" borderId="0" applyNumberFormat="0" applyBorder="0" applyAlignment="0" applyProtection="0"/>
    <xf numFmtId="0" fontId="18" fillId="12" borderId="0" applyNumberFormat="0" applyBorder="0" applyAlignment="0" applyProtection="0"/>
    <xf numFmtId="0" fontId="18" fillId="15" borderId="0" applyNumberFormat="0" applyBorder="0" applyAlignment="0" applyProtection="0"/>
    <xf numFmtId="0" fontId="18" fillId="16"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18" fillId="23" borderId="0" applyNumberFormat="0" applyBorder="0" applyAlignment="0" applyProtection="0"/>
    <xf numFmtId="0" fontId="18" fillId="24" borderId="0" applyNumberFormat="0" applyBorder="0" applyAlignment="0" applyProtection="0"/>
    <xf numFmtId="0" fontId="18" fillId="27" borderId="0" applyNumberFormat="0" applyBorder="0" applyAlignment="0" applyProtection="0"/>
    <xf numFmtId="0" fontId="18" fillId="28" borderId="0" applyNumberFormat="0" applyBorder="0" applyAlignment="0" applyProtection="0"/>
    <xf numFmtId="0" fontId="18" fillId="31" borderId="0" applyNumberFormat="0" applyBorder="0" applyAlignment="0" applyProtection="0"/>
    <xf numFmtId="0" fontId="18" fillId="32" borderId="0" applyNumberFormat="0" applyBorder="0" applyAlignment="0" applyProtection="0"/>
    <xf numFmtId="0" fontId="36" fillId="0" borderId="0">
      <alignment horizontal="left" vertical="top" wrapText="1"/>
    </xf>
    <xf numFmtId="0" fontId="17" fillId="9" borderId="14" applyNumberFormat="0" applyFont="0" applyAlignment="0" applyProtection="0"/>
    <xf numFmtId="0" fontId="17" fillId="11" borderId="0" applyNumberFormat="0" applyBorder="0" applyAlignment="0" applyProtection="0"/>
    <xf numFmtId="0" fontId="17" fillId="12"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7" fillId="19" borderId="0" applyNumberFormat="0" applyBorder="0" applyAlignment="0" applyProtection="0"/>
    <xf numFmtId="0" fontId="17" fillId="20"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27" borderId="0" applyNumberFormat="0" applyBorder="0" applyAlignment="0" applyProtection="0"/>
    <xf numFmtId="0" fontId="17" fillId="28" borderId="0" applyNumberFormat="0" applyBorder="0" applyAlignment="0" applyProtection="0"/>
    <xf numFmtId="0" fontId="17" fillId="31" borderId="0" applyNumberFormat="0" applyBorder="0" applyAlignment="0" applyProtection="0"/>
    <xf numFmtId="0" fontId="17" fillId="32" borderId="0" applyNumberFormat="0" applyBorder="0" applyAlignment="0" applyProtection="0"/>
    <xf numFmtId="0" fontId="36" fillId="0" borderId="0">
      <alignment horizontal="left" vertical="top" wrapText="1"/>
    </xf>
    <xf numFmtId="0" fontId="16" fillId="11" borderId="0" applyNumberFormat="0" applyBorder="0" applyAlignment="0" applyProtection="0"/>
    <xf numFmtId="0" fontId="16" fillId="15" borderId="0" applyNumberFormat="0" applyBorder="0" applyAlignment="0" applyProtection="0"/>
    <xf numFmtId="0" fontId="16" fillId="19" borderId="0" applyNumberFormat="0" applyBorder="0" applyAlignment="0" applyProtection="0"/>
    <xf numFmtId="0" fontId="16" fillId="23" borderId="0" applyNumberFormat="0" applyBorder="0" applyAlignment="0" applyProtection="0"/>
    <xf numFmtId="0" fontId="16" fillId="27" borderId="0" applyNumberFormat="0" applyBorder="0" applyAlignment="0" applyProtection="0"/>
    <xf numFmtId="0" fontId="16" fillId="31"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36" fillId="0" borderId="0">
      <alignment horizontal="left" vertical="top" wrapText="1"/>
    </xf>
    <xf numFmtId="0" fontId="16" fillId="9" borderId="14" applyNumberFormat="0" applyFont="0" applyAlignment="0" applyProtection="0"/>
    <xf numFmtId="0" fontId="36" fillId="0" borderId="0">
      <alignment horizontal="left" vertical="top" wrapText="1"/>
    </xf>
    <xf numFmtId="0" fontId="36" fillId="0" borderId="0">
      <alignment horizontal="left" vertical="top" wrapText="1"/>
    </xf>
    <xf numFmtId="0" fontId="36" fillId="0" borderId="0">
      <alignment horizontal="left" vertical="top" wrapText="1"/>
    </xf>
    <xf numFmtId="0" fontId="36" fillId="0" borderId="0">
      <alignment horizontal="left" vertical="top" wrapText="1"/>
    </xf>
    <xf numFmtId="0" fontId="16" fillId="9" borderId="14" applyNumberFormat="0" applyFont="0" applyAlignment="0" applyProtection="0"/>
    <xf numFmtId="0" fontId="16" fillId="11" borderId="0" applyNumberFormat="0" applyBorder="0" applyAlignment="0" applyProtection="0"/>
    <xf numFmtId="0" fontId="16" fillId="12"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36" fillId="0" borderId="0">
      <alignment horizontal="left" vertical="top" wrapText="1"/>
    </xf>
    <xf numFmtId="0" fontId="36" fillId="0" borderId="0">
      <alignment horizontal="left" vertical="top" wrapText="1"/>
    </xf>
    <xf numFmtId="0" fontId="15" fillId="9" borderId="14" applyNumberFormat="0" applyFont="0" applyAlignment="0" applyProtection="0"/>
    <xf numFmtId="0" fontId="15" fillId="11" borderId="0" applyNumberFormat="0" applyBorder="0" applyAlignment="0" applyProtection="0"/>
    <xf numFmtId="0" fontId="15" fillId="12"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5" fillId="9" borderId="14" applyNumberFormat="0" applyFont="0" applyAlignment="0" applyProtection="0"/>
    <xf numFmtId="0" fontId="15" fillId="11" borderId="0" applyNumberFormat="0" applyBorder="0" applyAlignment="0" applyProtection="0"/>
    <xf numFmtId="0" fontId="15" fillId="12"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29" fillId="0" borderId="0"/>
    <xf numFmtId="0" fontId="14" fillId="11" borderId="0" applyNumberFormat="0" applyBorder="0" applyAlignment="0" applyProtection="0"/>
    <xf numFmtId="0" fontId="14" fillId="12" borderId="0" applyNumberFormat="0" applyBorder="0" applyAlignment="0" applyProtection="0"/>
    <xf numFmtId="0" fontId="14" fillId="15" borderId="0" applyNumberFormat="0" applyBorder="0" applyAlignment="0" applyProtection="0"/>
    <xf numFmtId="0" fontId="14" fillId="16" borderId="0" applyNumberFormat="0" applyBorder="0" applyAlignment="0" applyProtection="0"/>
    <xf numFmtId="0" fontId="14" fillId="19" borderId="0" applyNumberFormat="0" applyBorder="0" applyAlignment="0" applyProtection="0"/>
    <xf numFmtId="0" fontId="14" fillId="20" borderId="0" applyNumberFormat="0" applyBorder="0" applyAlignment="0" applyProtection="0"/>
    <xf numFmtId="0" fontId="14" fillId="23" borderId="0" applyNumberFormat="0" applyBorder="0" applyAlignment="0" applyProtection="0"/>
    <xf numFmtId="0" fontId="14" fillId="24"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9" borderId="14" applyNumberFormat="0" applyFont="0" applyAlignment="0" applyProtection="0"/>
    <xf numFmtId="0" fontId="14" fillId="11" borderId="0" applyNumberFormat="0" applyBorder="0" applyAlignment="0" applyProtection="0"/>
    <xf numFmtId="0" fontId="14" fillId="15" borderId="0" applyNumberFormat="0" applyBorder="0" applyAlignment="0" applyProtection="0"/>
    <xf numFmtId="0" fontId="14" fillId="19"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9" borderId="14" applyNumberFormat="0" applyFont="0" applyAlignment="0" applyProtection="0"/>
    <xf numFmtId="0" fontId="14" fillId="11" borderId="0" applyNumberFormat="0" applyBorder="0" applyAlignment="0" applyProtection="0"/>
    <xf numFmtId="0" fontId="14" fillId="15" borderId="0" applyNumberFormat="0" applyBorder="0" applyAlignment="0" applyProtection="0"/>
    <xf numFmtId="0" fontId="14" fillId="19"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9" borderId="14" applyNumberFormat="0" applyFont="0" applyAlignment="0" applyProtection="0"/>
    <xf numFmtId="0" fontId="14" fillId="11" borderId="0" applyNumberFormat="0" applyBorder="0" applyAlignment="0" applyProtection="0"/>
    <xf numFmtId="0" fontId="14" fillId="15" borderId="0" applyNumberFormat="0" applyBorder="0" applyAlignment="0" applyProtection="0"/>
    <xf numFmtId="0" fontId="14" fillId="19"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9" borderId="14" applyNumberFormat="0" applyFont="0" applyAlignment="0" applyProtection="0"/>
    <xf numFmtId="0" fontId="14" fillId="0" borderId="0"/>
    <xf numFmtId="43" fontId="14" fillId="0" borderId="0" applyFont="0" applyFill="0" applyBorder="0" applyAlignment="0" applyProtection="0"/>
    <xf numFmtId="0" fontId="14" fillId="34"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37"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3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41"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11" borderId="0" applyNumberFormat="0" applyBorder="0" applyAlignment="0" applyProtection="0"/>
    <xf numFmtId="0" fontId="14" fillId="15" borderId="0" applyNumberFormat="0" applyBorder="0" applyAlignment="0" applyProtection="0"/>
    <xf numFmtId="0" fontId="14" fillId="19"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44"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77" fontId="14" fillId="0" borderId="0" applyFont="0" applyFill="0" applyBorder="0" applyAlignment="0" applyProtection="0"/>
    <xf numFmtId="177" fontId="14" fillId="0" borderId="0" applyFont="0" applyFill="0" applyBorder="0" applyAlignment="0" applyProtection="0"/>
    <xf numFmtId="177"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0" borderId="0"/>
    <xf numFmtId="0" fontId="14" fillId="0" borderId="0"/>
    <xf numFmtId="0" fontId="14" fillId="9" borderId="14" applyNumberFormat="0" applyFont="0" applyAlignment="0" applyProtection="0"/>
    <xf numFmtId="9" fontId="14" fillId="0" borderId="0" applyFont="0" applyFill="0" applyBorder="0" applyAlignment="0" applyProtection="0"/>
    <xf numFmtId="0" fontId="29" fillId="0" borderId="0"/>
    <xf numFmtId="43" fontId="14" fillId="0" borderId="0" applyFont="0" applyFill="0" applyBorder="0" applyAlignment="0" applyProtection="0"/>
    <xf numFmtId="0" fontId="14" fillId="11" borderId="0" applyNumberFormat="0" applyBorder="0" applyAlignment="0" applyProtection="0"/>
    <xf numFmtId="0" fontId="14" fillId="15" borderId="0" applyNumberFormat="0" applyBorder="0" applyAlignment="0" applyProtection="0"/>
    <xf numFmtId="0" fontId="14" fillId="19"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9" borderId="14" applyNumberFormat="0" applyFont="0" applyAlignment="0" applyProtection="0"/>
    <xf numFmtId="0" fontId="14" fillId="11" borderId="0" applyNumberFormat="0" applyBorder="0" applyAlignment="0" applyProtection="0"/>
    <xf numFmtId="0" fontId="14" fillId="15" borderId="0" applyNumberFormat="0" applyBorder="0" applyAlignment="0" applyProtection="0"/>
    <xf numFmtId="0" fontId="14" fillId="19"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9" borderId="14" applyNumberFormat="0" applyFont="0" applyAlignment="0" applyProtection="0"/>
    <xf numFmtId="0" fontId="14" fillId="11" borderId="0" applyNumberFormat="0" applyBorder="0" applyAlignment="0" applyProtection="0"/>
    <xf numFmtId="0" fontId="14" fillId="15" borderId="0" applyNumberFormat="0" applyBorder="0" applyAlignment="0" applyProtection="0"/>
    <xf numFmtId="0" fontId="14" fillId="19"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9" borderId="14" applyNumberFormat="0" applyFont="0" applyAlignment="0" applyProtection="0"/>
    <xf numFmtId="0" fontId="14" fillId="11" borderId="0" applyNumberFormat="0" applyBorder="0" applyAlignment="0" applyProtection="0"/>
    <xf numFmtId="0" fontId="14" fillId="12" borderId="0" applyNumberFormat="0" applyBorder="0" applyAlignment="0" applyProtection="0"/>
    <xf numFmtId="0" fontId="14" fillId="15" borderId="0" applyNumberFormat="0" applyBorder="0" applyAlignment="0" applyProtection="0"/>
    <xf numFmtId="0" fontId="14" fillId="16" borderId="0" applyNumberFormat="0" applyBorder="0" applyAlignment="0" applyProtection="0"/>
    <xf numFmtId="0" fontId="14" fillId="19" borderId="0" applyNumberFormat="0" applyBorder="0" applyAlignment="0" applyProtection="0"/>
    <xf numFmtId="0" fontId="14" fillId="20" borderId="0" applyNumberFormat="0" applyBorder="0" applyAlignment="0" applyProtection="0"/>
    <xf numFmtId="0" fontId="14" fillId="23" borderId="0" applyNumberFormat="0" applyBorder="0" applyAlignment="0" applyProtection="0"/>
    <xf numFmtId="0" fontId="14" fillId="24"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9" borderId="14" applyNumberFormat="0" applyFont="0" applyAlignment="0" applyProtection="0"/>
    <xf numFmtId="0" fontId="14" fillId="11" borderId="0" applyNumberFormat="0" applyBorder="0" applyAlignment="0" applyProtection="0"/>
    <xf numFmtId="0" fontId="14" fillId="15" borderId="0" applyNumberFormat="0" applyBorder="0" applyAlignment="0" applyProtection="0"/>
    <xf numFmtId="0" fontId="14" fillId="19"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9" borderId="14" applyNumberFormat="0" applyFont="0" applyAlignment="0" applyProtection="0"/>
    <xf numFmtId="0" fontId="14" fillId="11" borderId="0" applyNumberFormat="0" applyBorder="0" applyAlignment="0" applyProtection="0"/>
    <xf numFmtId="0" fontId="14" fillId="15" borderId="0" applyNumberFormat="0" applyBorder="0" applyAlignment="0" applyProtection="0"/>
    <xf numFmtId="0" fontId="14" fillId="19"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9" borderId="14" applyNumberFormat="0" applyFont="0" applyAlignment="0" applyProtection="0"/>
    <xf numFmtId="0" fontId="14" fillId="11" borderId="0" applyNumberFormat="0" applyBorder="0" applyAlignment="0" applyProtection="0"/>
    <xf numFmtId="0" fontId="14" fillId="15" borderId="0" applyNumberFormat="0" applyBorder="0" applyAlignment="0" applyProtection="0"/>
    <xf numFmtId="0" fontId="14" fillId="19"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9" borderId="14" applyNumberFormat="0" applyFont="0" applyAlignment="0" applyProtection="0"/>
    <xf numFmtId="0" fontId="14" fillId="0" borderId="0"/>
    <xf numFmtId="43" fontId="14" fillId="0" borderId="0" applyFont="0" applyFill="0" applyBorder="0" applyAlignment="0" applyProtection="0"/>
    <xf numFmtId="0" fontId="14" fillId="34"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37"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3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41"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11" borderId="0" applyNumberFormat="0" applyBorder="0" applyAlignment="0" applyProtection="0"/>
    <xf numFmtId="0" fontId="14" fillId="15" borderId="0" applyNumberFormat="0" applyBorder="0" applyAlignment="0" applyProtection="0"/>
    <xf numFmtId="0" fontId="14" fillId="19"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44"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77" fontId="14" fillId="0" borderId="0" applyFont="0" applyFill="0" applyBorder="0" applyAlignment="0" applyProtection="0"/>
    <xf numFmtId="177" fontId="14" fillId="0" borderId="0" applyFont="0" applyFill="0" applyBorder="0" applyAlignment="0" applyProtection="0"/>
    <xf numFmtId="177"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0" borderId="0"/>
    <xf numFmtId="0" fontId="14" fillId="0" borderId="0"/>
    <xf numFmtId="0" fontId="14" fillId="9" borderId="14" applyNumberFormat="0" applyFont="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11" borderId="0" applyNumberFormat="0" applyBorder="0" applyAlignment="0" applyProtection="0"/>
    <xf numFmtId="0" fontId="14" fillId="15" borderId="0" applyNumberFormat="0" applyBorder="0" applyAlignment="0" applyProtection="0"/>
    <xf numFmtId="0" fontId="14" fillId="19"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9" borderId="14" applyNumberFormat="0" applyFont="0" applyAlignment="0" applyProtection="0"/>
    <xf numFmtId="0" fontId="14" fillId="11" borderId="0" applyNumberFormat="0" applyBorder="0" applyAlignment="0" applyProtection="0"/>
    <xf numFmtId="0" fontId="14" fillId="15" borderId="0" applyNumberFormat="0" applyBorder="0" applyAlignment="0" applyProtection="0"/>
    <xf numFmtId="0" fontId="14" fillId="19"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9" borderId="14" applyNumberFormat="0" applyFont="0" applyAlignment="0" applyProtection="0"/>
    <xf numFmtId="0" fontId="14" fillId="11" borderId="0" applyNumberFormat="0" applyBorder="0" applyAlignment="0" applyProtection="0"/>
    <xf numFmtId="0" fontId="14" fillId="15" borderId="0" applyNumberFormat="0" applyBorder="0" applyAlignment="0" applyProtection="0"/>
    <xf numFmtId="0" fontId="14" fillId="19"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9" borderId="14" applyNumberFormat="0" applyFont="0" applyAlignment="0" applyProtection="0"/>
    <xf numFmtId="0" fontId="14" fillId="11" borderId="0" applyNumberFormat="0" applyBorder="0" applyAlignment="0" applyProtection="0"/>
    <xf numFmtId="0" fontId="14" fillId="12" borderId="0" applyNumberFormat="0" applyBorder="0" applyAlignment="0" applyProtection="0"/>
    <xf numFmtId="0" fontId="14" fillId="15" borderId="0" applyNumberFormat="0" applyBorder="0" applyAlignment="0" applyProtection="0"/>
    <xf numFmtId="0" fontId="14" fillId="16" borderId="0" applyNumberFormat="0" applyBorder="0" applyAlignment="0" applyProtection="0"/>
    <xf numFmtId="0" fontId="14" fillId="19" borderId="0" applyNumberFormat="0" applyBorder="0" applyAlignment="0" applyProtection="0"/>
    <xf numFmtId="0" fontId="14" fillId="20" borderId="0" applyNumberFormat="0" applyBorder="0" applyAlignment="0" applyProtection="0"/>
    <xf numFmtId="0" fontId="14" fillId="23" borderId="0" applyNumberFormat="0" applyBorder="0" applyAlignment="0" applyProtection="0"/>
    <xf numFmtId="0" fontId="14" fillId="24"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9" borderId="14" applyNumberFormat="0" applyFont="0" applyAlignment="0" applyProtection="0"/>
    <xf numFmtId="0" fontId="14" fillId="11" borderId="0" applyNumberFormat="0" applyBorder="0" applyAlignment="0" applyProtection="0"/>
    <xf numFmtId="0" fontId="14" fillId="15" borderId="0" applyNumberFormat="0" applyBorder="0" applyAlignment="0" applyProtection="0"/>
    <xf numFmtId="0" fontId="14" fillId="19"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9" borderId="14" applyNumberFormat="0" applyFont="0" applyAlignment="0" applyProtection="0"/>
    <xf numFmtId="0" fontId="14" fillId="11" borderId="0" applyNumberFormat="0" applyBorder="0" applyAlignment="0" applyProtection="0"/>
    <xf numFmtId="0" fontId="14" fillId="15" borderId="0" applyNumberFormat="0" applyBorder="0" applyAlignment="0" applyProtection="0"/>
    <xf numFmtId="0" fontId="14" fillId="19"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9" borderId="14" applyNumberFormat="0" applyFont="0" applyAlignment="0" applyProtection="0"/>
    <xf numFmtId="0" fontId="14" fillId="11" borderId="0" applyNumberFormat="0" applyBorder="0" applyAlignment="0" applyProtection="0"/>
    <xf numFmtId="0" fontId="14" fillId="15" borderId="0" applyNumberFormat="0" applyBorder="0" applyAlignment="0" applyProtection="0"/>
    <xf numFmtId="0" fontId="14" fillId="19"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9" borderId="14" applyNumberFormat="0" applyFont="0" applyAlignment="0" applyProtection="0"/>
    <xf numFmtId="0" fontId="14" fillId="0" borderId="0"/>
    <xf numFmtId="43" fontId="14" fillId="0" borderId="0" applyFont="0" applyFill="0" applyBorder="0" applyAlignment="0" applyProtection="0"/>
    <xf numFmtId="0" fontId="14" fillId="34"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37"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3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41"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11" borderId="0" applyNumberFormat="0" applyBorder="0" applyAlignment="0" applyProtection="0"/>
    <xf numFmtId="0" fontId="14" fillId="15" borderId="0" applyNumberFormat="0" applyBorder="0" applyAlignment="0" applyProtection="0"/>
    <xf numFmtId="0" fontId="14" fillId="19"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44"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77" fontId="14" fillId="0" borderId="0" applyFont="0" applyFill="0" applyBorder="0" applyAlignment="0" applyProtection="0"/>
    <xf numFmtId="177" fontId="14" fillId="0" borderId="0" applyFont="0" applyFill="0" applyBorder="0" applyAlignment="0" applyProtection="0"/>
    <xf numFmtId="177"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0" borderId="0"/>
    <xf numFmtId="0" fontId="14" fillId="0" borderId="0"/>
    <xf numFmtId="0" fontId="14" fillId="9" borderId="14" applyNumberFormat="0" applyFont="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11" borderId="0" applyNumberFormat="0" applyBorder="0" applyAlignment="0" applyProtection="0"/>
    <xf numFmtId="0" fontId="14" fillId="15" borderId="0" applyNumberFormat="0" applyBorder="0" applyAlignment="0" applyProtection="0"/>
    <xf numFmtId="0" fontId="14" fillId="19"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9" borderId="14" applyNumberFormat="0" applyFont="0" applyAlignment="0" applyProtection="0"/>
    <xf numFmtId="0" fontId="14" fillId="11" borderId="0" applyNumberFormat="0" applyBorder="0" applyAlignment="0" applyProtection="0"/>
    <xf numFmtId="0" fontId="14" fillId="15" borderId="0" applyNumberFormat="0" applyBorder="0" applyAlignment="0" applyProtection="0"/>
    <xf numFmtId="0" fontId="14" fillId="19"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9" borderId="14" applyNumberFormat="0" applyFont="0" applyAlignment="0" applyProtection="0"/>
    <xf numFmtId="0" fontId="14" fillId="11" borderId="0" applyNumberFormat="0" applyBorder="0" applyAlignment="0" applyProtection="0"/>
    <xf numFmtId="0" fontId="14" fillId="15" borderId="0" applyNumberFormat="0" applyBorder="0" applyAlignment="0" applyProtection="0"/>
    <xf numFmtId="0" fontId="14" fillId="19"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9" borderId="14" applyNumberFormat="0" applyFont="0" applyAlignment="0" applyProtection="0"/>
    <xf numFmtId="0" fontId="14" fillId="11" borderId="0" applyNumberFormat="0" applyBorder="0" applyAlignment="0" applyProtection="0"/>
    <xf numFmtId="0" fontId="14" fillId="12" borderId="0" applyNumberFormat="0" applyBorder="0" applyAlignment="0" applyProtection="0"/>
    <xf numFmtId="0" fontId="14" fillId="15" borderId="0" applyNumberFormat="0" applyBorder="0" applyAlignment="0" applyProtection="0"/>
    <xf numFmtId="0" fontId="14" fillId="16" borderId="0" applyNumberFormat="0" applyBorder="0" applyAlignment="0" applyProtection="0"/>
    <xf numFmtId="0" fontId="14" fillId="19" borderId="0" applyNumberFormat="0" applyBorder="0" applyAlignment="0" applyProtection="0"/>
    <xf numFmtId="0" fontId="14" fillId="20" borderId="0" applyNumberFormat="0" applyBorder="0" applyAlignment="0" applyProtection="0"/>
    <xf numFmtId="0" fontId="14" fillId="23" borderId="0" applyNumberFormat="0" applyBorder="0" applyAlignment="0" applyProtection="0"/>
    <xf numFmtId="0" fontId="14" fillId="24"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9" borderId="14" applyNumberFormat="0" applyFont="0" applyAlignment="0" applyProtection="0"/>
    <xf numFmtId="0" fontId="14" fillId="11" borderId="0" applyNumberFormat="0" applyBorder="0" applyAlignment="0" applyProtection="0"/>
    <xf numFmtId="0" fontId="14" fillId="15" borderId="0" applyNumberFormat="0" applyBorder="0" applyAlignment="0" applyProtection="0"/>
    <xf numFmtId="0" fontId="14" fillId="19"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9" borderId="14" applyNumberFormat="0" applyFont="0" applyAlignment="0" applyProtection="0"/>
    <xf numFmtId="0" fontId="14" fillId="11" borderId="0" applyNumberFormat="0" applyBorder="0" applyAlignment="0" applyProtection="0"/>
    <xf numFmtId="0" fontId="14" fillId="15" borderId="0" applyNumberFormat="0" applyBorder="0" applyAlignment="0" applyProtection="0"/>
    <xf numFmtId="0" fontId="14" fillId="19"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9" borderId="14" applyNumberFormat="0" applyFont="0" applyAlignment="0" applyProtection="0"/>
    <xf numFmtId="0" fontId="14" fillId="11" borderId="0" applyNumberFormat="0" applyBorder="0" applyAlignment="0" applyProtection="0"/>
    <xf numFmtId="0" fontId="14" fillId="15" borderId="0" applyNumberFormat="0" applyBorder="0" applyAlignment="0" applyProtection="0"/>
    <xf numFmtId="0" fontId="14" fillId="19"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9" borderId="14" applyNumberFormat="0" applyFont="0" applyAlignment="0" applyProtection="0"/>
    <xf numFmtId="0" fontId="14" fillId="0" borderId="0"/>
    <xf numFmtId="43" fontId="14" fillId="0" borderId="0" applyFont="0" applyFill="0" applyBorder="0" applyAlignment="0" applyProtection="0"/>
    <xf numFmtId="0" fontId="14" fillId="34"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37"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3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41"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31" borderId="0" applyNumberFormat="0" applyBorder="0" applyAlignment="0" applyProtection="0"/>
    <xf numFmtId="0" fontId="14" fillId="11" borderId="0" applyNumberFormat="0" applyBorder="0" applyAlignment="0" applyProtection="0"/>
    <xf numFmtId="0" fontId="14" fillId="15" borderId="0" applyNumberFormat="0" applyBorder="0" applyAlignment="0" applyProtection="0"/>
    <xf numFmtId="0" fontId="14" fillId="19"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44"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77" fontId="14" fillId="0" borderId="0" applyFont="0" applyFill="0" applyBorder="0" applyAlignment="0" applyProtection="0"/>
    <xf numFmtId="177" fontId="14" fillId="0" borderId="0" applyFont="0" applyFill="0" applyBorder="0" applyAlignment="0" applyProtection="0"/>
    <xf numFmtId="177"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9" borderId="14" applyNumberFormat="0" applyFont="0" applyAlignment="0" applyProtection="0"/>
    <xf numFmtId="0" fontId="14" fillId="0" borderId="0"/>
    <xf numFmtId="0" fontId="14" fillId="0" borderId="0"/>
    <xf numFmtId="0" fontId="14" fillId="9" borderId="14" applyNumberFormat="0" applyFont="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11" borderId="0" applyNumberFormat="0" applyBorder="0" applyAlignment="0" applyProtection="0"/>
    <xf numFmtId="0" fontId="14" fillId="15" borderId="0" applyNumberFormat="0" applyBorder="0" applyAlignment="0" applyProtection="0"/>
    <xf numFmtId="0" fontId="14" fillId="19"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9" borderId="14" applyNumberFormat="0" applyFont="0" applyAlignment="0" applyProtection="0"/>
    <xf numFmtId="0" fontId="14" fillId="11" borderId="0" applyNumberFormat="0" applyBorder="0" applyAlignment="0" applyProtection="0"/>
    <xf numFmtId="0" fontId="14" fillId="15" borderId="0" applyNumberFormat="0" applyBorder="0" applyAlignment="0" applyProtection="0"/>
    <xf numFmtId="0" fontId="14" fillId="19"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9" borderId="14" applyNumberFormat="0" applyFont="0" applyAlignment="0" applyProtection="0"/>
    <xf numFmtId="0" fontId="14" fillId="11" borderId="0" applyNumberFormat="0" applyBorder="0" applyAlignment="0" applyProtection="0"/>
    <xf numFmtId="0" fontId="14" fillId="15" borderId="0" applyNumberFormat="0" applyBorder="0" applyAlignment="0" applyProtection="0"/>
    <xf numFmtId="0" fontId="14" fillId="19"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9" borderId="14" applyNumberFormat="0" applyFont="0" applyAlignment="0" applyProtection="0"/>
    <xf numFmtId="0" fontId="14" fillId="11" borderId="0" applyNumberFormat="0" applyBorder="0" applyAlignment="0" applyProtection="0"/>
    <xf numFmtId="0" fontId="14" fillId="15" borderId="0" applyNumberFormat="0" applyBorder="0" applyAlignment="0" applyProtection="0"/>
    <xf numFmtId="0" fontId="14" fillId="19"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9" borderId="14" applyNumberFormat="0" applyFont="0" applyAlignment="0" applyProtection="0"/>
    <xf numFmtId="43" fontId="14" fillId="0" borderId="0" applyFont="0" applyFill="0" applyBorder="0" applyAlignment="0" applyProtection="0"/>
    <xf numFmtId="0" fontId="29" fillId="0" borderId="0"/>
    <xf numFmtId="0" fontId="36" fillId="0" borderId="0">
      <alignment horizontal="left" vertical="top" wrapText="1"/>
    </xf>
    <xf numFmtId="0" fontId="36" fillId="0" borderId="0">
      <alignment horizontal="left" vertical="top" wrapText="1"/>
    </xf>
    <xf numFmtId="0" fontId="13" fillId="9" borderId="14" applyNumberFormat="0" applyFont="0" applyAlignment="0" applyProtection="0"/>
    <xf numFmtId="0" fontId="13" fillId="11" borderId="0" applyNumberFormat="0" applyBorder="0" applyAlignment="0" applyProtection="0"/>
    <xf numFmtId="0" fontId="13" fillId="12"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13" fillId="23" borderId="0" applyNumberFormat="0" applyBorder="0" applyAlignment="0" applyProtection="0"/>
    <xf numFmtId="0" fontId="13" fillId="24" borderId="0" applyNumberFormat="0" applyBorder="0" applyAlignment="0" applyProtection="0"/>
    <xf numFmtId="0" fontId="13" fillId="27" borderId="0" applyNumberFormat="0" applyBorder="0" applyAlignment="0" applyProtection="0"/>
    <xf numFmtId="0" fontId="13" fillId="28" borderId="0" applyNumberFormat="0" applyBorder="0" applyAlignment="0" applyProtection="0"/>
    <xf numFmtId="0" fontId="13" fillId="31" borderId="0" applyNumberFormat="0" applyBorder="0" applyAlignment="0" applyProtection="0"/>
    <xf numFmtId="0" fontId="13" fillId="32" borderId="0" applyNumberFormat="0" applyBorder="0" applyAlignment="0" applyProtection="0"/>
    <xf numFmtId="0" fontId="13" fillId="9" borderId="14" applyNumberFormat="0" applyFont="0" applyAlignment="0" applyProtection="0"/>
    <xf numFmtId="0" fontId="13" fillId="11" borderId="0" applyNumberFormat="0" applyBorder="0" applyAlignment="0" applyProtection="0"/>
    <xf numFmtId="0" fontId="13" fillId="12"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13" fillId="23" borderId="0" applyNumberFormat="0" applyBorder="0" applyAlignment="0" applyProtection="0"/>
    <xf numFmtId="0" fontId="13" fillId="24" borderId="0" applyNumberFormat="0" applyBorder="0" applyAlignment="0" applyProtection="0"/>
    <xf numFmtId="0" fontId="13" fillId="27" borderId="0" applyNumberFormat="0" applyBorder="0" applyAlignment="0" applyProtection="0"/>
    <xf numFmtId="0" fontId="13" fillId="28" borderId="0" applyNumberFormat="0" applyBorder="0" applyAlignment="0" applyProtection="0"/>
    <xf numFmtId="0" fontId="13" fillId="31" borderId="0" applyNumberFormat="0" applyBorder="0" applyAlignment="0" applyProtection="0"/>
    <xf numFmtId="0" fontId="13" fillId="32" borderId="0" applyNumberFormat="0" applyBorder="0" applyAlignment="0" applyProtection="0"/>
    <xf numFmtId="0" fontId="36" fillId="0" borderId="0">
      <alignment horizontal="left" vertical="top" wrapText="1"/>
    </xf>
    <xf numFmtId="0" fontId="36" fillId="0" borderId="0">
      <alignment horizontal="left" vertical="top" wrapText="1"/>
    </xf>
    <xf numFmtId="0" fontId="12" fillId="9" borderId="14" applyNumberFormat="0" applyFont="0" applyAlignment="0" applyProtection="0"/>
    <xf numFmtId="0" fontId="12" fillId="11" borderId="0" applyNumberFormat="0" applyBorder="0" applyAlignment="0" applyProtection="0"/>
    <xf numFmtId="0" fontId="12" fillId="12"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7" borderId="0" applyNumberFormat="0" applyBorder="0" applyAlignment="0" applyProtection="0"/>
    <xf numFmtId="0" fontId="12" fillId="28" borderId="0" applyNumberFormat="0" applyBorder="0" applyAlignment="0" applyProtection="0"/>
    <xf numFmtId="0" fontId="12" fillId="31" borderId="0" applyNumberFormat="0" applyBorder="0" applyAlignment="0" applyProtection="0"/>
    <xf numFmtId="0" fontId="12" fillId="32" borderId="0" applyNumberFormat="0" applyBorder="0" applyAlignment="0" applyProtection="0"/>
    <xf numFmtId="0" fontId="12" fillId="9" borderId="14" applyNumberFormat="0" applyFont="0" applyAlignment="0" applyProtection="0"/>
    <xf numFmtId="0" fontId="12" fillId="11" borderId="0" applyNumberFormat="0" applyBorder="0" applyAlignment="0" applyProtection="0"/>
    <xf numFmtId="0" fontId="12" fillId="12"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7" borderId="0" applyNumberFormat="0" applyBorder="0" applyAlignment="0" applyProtection="0"/>
    <xf numFmtId="0" fontId="12" fillId="28" borderId="0" applyNumberFormat="0" applyBorder="0" applyAlignment="0" applyProtection="0"/>
    <xf numFmtId="0" fontId="12" fillId="31" borderId="0" applyNumberFormat="0" applyBorder="0" applyAlignment="0" applyProtection="0"/>
    <xf numFmtId="0" fontId="12" fillId="32" borderId="0" applyNumberFormat="0" applyBorder="0" applyAlignment="0" applyProtection="0"/>
    <xf numFmtId="0" fontId="36" fillId="0" borderId="0">
      <alignment horizontal="left" vertical="top" wrapText="1"/>
    </xf>
    <xf numFmtId="0" fontId="36" fillId="0" borderId="0">
      <alignment horizontal="left" vertical="top" wrapText="1"/>
    </xf>
    <xf numFmtId="0" fontId="36" fillId="0" borderId="0">
      <alignment horizontal="left" vertical="top" wrapText="1"/>
    </xf>
    <xf numFmtId="0" fontId="36" fillId="0" borderId="0">
      <alignment horizontal="left" vertical="top" wrapText="1"/>
    </xf>
    <xf numFmtId="0" fontId="36" fillId="0" borderId="0">
      <alignment horizontal="left" vertical="top" wrapText="1"/>
    </xf>
    <xf numFmtId="0" fontId="11" fillId="9" borderId="14" applyNumberFormat="0" applyFont="0" applyAlignment="0" applyProtection="0"/>
    <xf numFmtId="0" fontId="11" fillId="11" borderId="0" applyNumberFormat="0" applyBorder="0" applyAlignment="0" applyProtection="0"/>
    <xf numFmtId="0" fontId="11" fillId="12"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23" borderId="0" applyNumberFormat="0" applyBorder="0" applyAlignment="0" applyProtection="0"/>
    <xf numFmtId="0" fontId="11" fillId="24" borderId="0" applyNumberFormat="0" applyBorder="0" applyAlignment="0" applyProtection="0"/>
    <xf numFmtId="0" fontId="11" fillId="27" borderId="0" applyNumberFormat="0" applyBorder="0" applyAlignment="0" applyProtection="0"/>
    <xf numFmtId="0" fontId="11" fillId="28" borderId="0" applyNumberFormat="0" applyBorder="0" applyAlignment="0" applyProtection="0"/>
    <xf numFmtId="0" fontId="11" fillId="31" borderId="0" applyNumberFormat="0" applyBorder="0" applyAlignment="0" applyProtection="0"/>
    <xf numFmtId="0" fontId="11" fillId="32" borderId="0" applyNumberFormat="0" applyBorder="0" applyAlignment="0" applyProtection="0"/>
    <xf numFmtId="0" fontId="11" fillId="9" borderId="14" applyNumberFormat="0" applyFont="0" applyAlignment="0" applyProtection="0"/>
    <xf numFmtId="0" fontId="11" fillId="11" borderId="0" applyNumberFormat="0" applyBorder="0" applyAlignment="0" applyProtection="0"/>
    <xf numFmtId="0" fontId="11" fillId="12"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23" borderId="0" applyNumberFormat="0" applyBorder="0" applyAlignment="0" applyProtection="0"/>
    <xf numFmtId="0" fontId="11" fillId="24" borderId="0" applyNumberFormat="0" applyBorder="0" applyAlignment="0" applyProtection="0"/>
    <xf numFmtId="0" fontId="11" fillId="27" borderId="0" applyNumberFormat="0" applyBorder="0" applyAlignment="0" applyProtection="0"/>
    <xf numFmtId="0" fontId="11" fillId="28" borderId="0" applyNumberFormat="0" applyBorder="0" applyAlignment="0" applyProtection="0"/>
    <xf numFmtId="0" fontId="11" fillId="31" borderId="0" applyNumberFormat="0" applyBorder="0" applyAlignment="0" applyProtection="0"/>
    <xf numFmtId="0" fontId="11" fillId="32" borderId="0" applyNumberFormat="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0" fontId="36" fillId="0" borderId="0">
      <alignment horizontal="left" vertical="top" wrapText="1"/>
    </xf>
    <xf numFmtId="0" fontId="10" fillId="9" borderId="14" applyNumberFormat="0" applyFont="0" applyAlignment="0" applyProtection="0"/>
    <xf numFmtId="0" fontId="10" fillId="11" borderId="0" applyNumberFormat="0" applyBorder="0" applyAlignment="0" applyProtection="0"/>
    <xf numFmtId="0" fontId="10" fillId="12"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10" fillId="9" borderId="14" applyNumberFormat="0" applyFont="0" applyAlignment="0" applyProtection="0"/>
    <xf numFmtId="0" fontId="10" fillId="11" borderId="0" applyNumberFormat="0" applyBorder="0" applyAlignment="0" applyProtection="0"/>
    <xf numFmtId="0" fontId="10" fillId="12"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43" fontId="36" fillId="0" borderId="0" applyFont="0" applyFill="0" applyBorder="0" applyAlignment="0" applyProtection="0"/>
    <xf numFmtId="0" fontId="36" fillId="0" borderId="0">
      <alignment horizontal="left" vertical="top" wrapText="1"/>
    </xf>
    <xf numFmtId="0" fontId="36" fillId="0" borderId="0">
      <alignment horizontal="left" vertical="top" wrapText="1"/>
    </xf>
    <xf numFmtId="0" fontId="9" fillId="9" borderId="14" applyNumberFormat="0" applyFont="0" applyAlignment="0" applyProtection="0"/>
    <xf numFmtId="0" fontId="9" fillId="11" borderId="0" applyNumberFormat="0" applyBorder="0" applyAlignment="0" applyProtection="0"/>
    <xf numFmtId="0" fontId="9" fillId="12"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9" fillId="9" borderId="14" applyNumberFormat="0" applyFont="0" applyAlignment="0" applyProtection="0"/>
    <xf numFmtId="0" fontId="9" fillId="11" borderId="0" applyNumberFormat="0" applyBorder="0" applyAlignment="0" applyProtection="0"/>
    <xf numFmtId="0" fontId="9" fillId="12"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43" fontId="36" fillId="0" borderId="0" applyFont="0" applyFill="0" applyBorder="0" applyAlignment="0" applyProtection="0"/>
    <xf numFmtId="43" fontId="36" fillId="0" borderId="0" applyFont="0" applyFill="0" applyBorder="0" applyAlignment="0" applyProtection="0"/>
    <xf numFmtId="0" fontId="36" fillId="0" borderId="0">
      <alignment horizontal="left" vertical="top" wrapText="1"/>
    </xf>
    <xf numFmtId="0" fontId="36" fillId="0" borderId="0">
      <alignment horizontal="left" vertical="top" wrapText="1"/>
    </xf>
    <xf numFmtId="0" fontId="36" fillId="0" borderId="0">
      <alignment horizontal="left" vertical="top" wrapText="1"/>
    </xf>
    <xf numFmtId="0" fontId="8" fillId="9" borderId="14" applyNumberFormat="0" applyFont="0" applyAlignment="0" applyProtection="0"/>
    <xf numFmtId="0" fontId="8" fillId="11" borderId="0" applyNumberFormat="0" applyBorder="0" applyAlignment="0" applyProtection="0"/>
    <xf numFmtId="0" fontId="8" fillId="12"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8" fillId="23" borderId="0" applyNumberFormat="0" applyBorder="0" applyAlignment="0" applyProtection="0"/>
    <xf numFmtId="0" fontId="8" fillId="24" borderId="0" applyNumberFormat="0" applyBorder="0" applyAlignment="0" applyProtection="0"/>
    <xf numFmtId="0" fontId="8" fillId="27" borderId="0" applyNumberFormat="0" applyBorder="0" applyAlignment="0" applyProtection="0"/>
    <xf numFmtId="0" fontId="8" fillId="28" borderId="0" applyNumberFormat="0" applyBorder="0" applyAlignment="0" applyProtection="0"/>
    <xf numFmtId="0" fontId="36" fillId="0" borderId="0">
      <alignment horizontal="left" vertical="top" wrapText="1"/>
    </xf>
    <xf numFmtId="0" fontId="8" fillId="31" borderId="0" applyNumberFormat="0" applyBorder="0" applyAlignment="0" applyProtection="0"/>
    <xf numFmtId="0" fontId="8" fillId="32" borderId="0" applyNumberFormat="0" applyBorder="0" applyAlignment="0" applyProtection="0"/>
    <xf numFmtId="0" fontId="36" fillId="0" borderId="0">
      <alignment horizontal="left" vertical="top" wrapText="1"/>
    </xf>
    <xf numFmtId="0" fontId="8" fillId="9" borderId="14" applyNumberFormat="0" applyFont="0" applyAlignment="0" applyProtection="0"/>
    <xf numFmtId="0" fontId="8" fillId="11" borderId="0" applyNumberFormat="0" applyBorder="0" applyAlignment="0" applyProtection="0"/>
    <xf numFmtId="0" fontId="8" fillId="12"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8" fillId="23" borderId="0" applyNumberFormat="0" applyBorder="0" applyAlignment="0" applyProtection="0"/>
    <xf numFmtId="0" fontId="8" fillId="24" borderId="0" applyNumberFormat="0" applyBorder="0" applyAlignment="0" applyProtection="0"/>
    <xf numFmtId="0" fontId="8" fillId="27" borderId="0" applyNumberFormat="0" applyBorder="0" applyAlignment="0" applyProtection="0"/>
    <xf numFmtId="0" fontId="8" fillId="28" borderId="0" applyNumberFormat="0" applyBorder="0" applyAlignment="0" applyProtection="0"/>
    <xf numFmtId="0" fontId="8" fillId="31" borderId="0" applyNumberFormat="0" applyBorder="0" applyAlignment="0" applyProtection="0"/>
    <xf numFmtId="0" fontId="8" fillId="32" borderId="0" applyNumberFormat="0" applyBorder="0" applyAlignment="0" applyProtection="0"/>
    <xf numFmtId="0" fontId="36" fillId="0" borderId="0">
      <alignment horizontal="left" vertical="top" wrapText="1"/>
    </xf>
    <xf numFmtId="0" fontId="7" fillId="9" borderId="14" applyNumberFormat="0" applyFont="0" applyAlignment="0" applyProtection="0"/>
    <xf numFmtId="0" fontId="7" fillId="11" borderId="0" applyNumberFormat="0" applyBorder="0" applyAlignment="0" applyProtection="0"/>
    <xf numFmtId="0" fontId="7" fillId="12"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23" borderId="0" applyNumberFormat="0" applyBorder="0" applyAlignment="0" applyProtection="0"/>
    <xf numFmtId="0" fontId="7" fillId="24" borderId="0" applyNumberFormat="0" applyBorder="0" applyAlignment="0" applyProtection="0"/>
    <xf numFmtId="0" fontId="7" fillId="27" borderId="0" applyNumberFormat="0" applyBorder="0" applyAlignment="0" applyProtection="0"/>
    <xf numFmtId="0" fontId="7" fillId="28" borderId="0" applyNumberFormat="0" applyBorder="0" applyAlignment="0" applyProtection="0"/>
    <xf numFmtId="0" fontId="7" fillId="31" borderId="0" applyNumberFormat="0" applyBorder="0" applyAlignment="0" applyProtection="0"/>
    <xf numFmtId="0" fontId="7" fillId="32" borderId="0" applyNumberFormat="0" applyBorder="0" applyAlignment="0" applyProtection="0"/>
    <xf numFmtId="0" fontId="36" fillId="0" borderId="0">
      <alignment horizontal="left" vertical="top" wrapText="1"/>
    </xf>
    <xf numFmtId="0" fontId="6" fillId="9" borderId="14" applyNumberFormat="0" applyFont="0" applyAlignment="0" applyProtection="0"/>
    <xf numFmtId="0" fontId="6" fillId="11" borderId="0" applyNumberFormat="0" applyBorder="0" applyAlignment="0" applyProtection="0"/>
    <xf numFmtId="0" fontId="6" fillId="12"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3" borderId="0" applyNumberFormat="0" applyBorder="0" applyAlignment="0" applyProtection="0"/>
    <xf numFmtId="0" fontId="6" fillId="24"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6" fillId="31" borderId="0" applyNumberFormat="0" applyBorder="0" applyAlignment="0" applyProtection="0"/>
    <xf numFmtId="0" fontId="6" fillId="32" borderId="0" applyNumberFormat="0" applyBorder="0" applyAlignment="0" applyProtection="0"/>
    <xf numFmtId="0" fontId="6" fillId="9" borderId="14" applyNumberFormat="0" applyFont="0" applyAlignment="0" applyProtection="0"/>
    <xf numFmtId="0" fontId="6" fillId="11" borderId="0" applyNumberFormat="0" applyBorder="0" applyAlignment="0" applyProtection="0"/>
    <xf numFmtId="0" fontId="6" fillId="12"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3" borderId="0" applyNumberFormat="0" applyBorder="0" applyAlignment="0" applyProtection="0"/>
    <xf numFmtId="0" fontId="6" fillId="24"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6" fillId="31" borderId="0" applyNumberFormat="0" applyBorder="0" applyAlignment="0" applyProtection="0"/>
    <xf numFmtId="0" fontId="6" fillId="32" borderId="0" applyNumberFormat="0" applyBorder="0" applyAlignment="0" applyProtection="0"/>
    <xf numFmtId="43" fontId="36" fillId="0" borderId="0" applyFont="0" applyFill="0" applyBorder="0" applyAlignment="0" applyProtection="0"/>
    <xf numFmtId="0" fontId="36" fillId="0" borderId="0">
      <alignment horizontal="left" vertical="top" wrapText="1"/>
    </xf>
    <xf numFmtId="0" fontId="36" fillId="0" borderId="0">
      <alignment horizontal="left" vertical="top" wrapText="1"/>
    </xf>
    <xf numFmtId="0" fontId="5" fillId="9" borderId="14" applyNumberFormat="0" applyFont="0" applyAlignment="0" applyProtection="0"/>
    <xf numFmtId="0" fontId="36" fillId="0" borderId="0">
      <alignment horizontal="left" vertical="top" wrapText="1"/>
    </xf>
    <xf numFmtId="0" fontId="5" fillId="11" borderId="0" applyNumberFormat="0" applyBorder="0" applyAlignment="0" applyProtection="0"/>
    <xf numFmtId="0" fontId="5" fillId="12"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5" fillId="27" borderId="0" applyNumberFormat="0" applyBorder="0" applyAlignment="0" applyProtection="0"/>
    <xf numFmtId="0" fontId="5" fillId="28"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36" fillId="0" borderId="0">
      <alignment horizontal="left" vertical="top" wrapText="1"/>
    </xf>
    <xf numFmtId="0" fontId="36" fillId="0" borderId="0">
      <alignment horizontal="left" vertical="top" wrapText="1"/>
    </xf>
    <xf numFmtId="0" fontId="36" fillId="0" borderId="0">
      <alignment horizontal="left" vertical="top" wrapText="1"/>
    </xf>
    <xf numFmtId="0" fontId="4" fillId="9" borderId="14" applyNumberFormat="0" applyFont="0" applyAlignment="0" applyProtection="0"/>
    <xf numFmtId="0" fontId="36" fillId="0" borderId="0">
      <alignment horizontal="left" vertical="top" wrapText="1"/>
    </xf>
    <xf numFmtId="0" fontId="4" fillId="11" borderId="0" applyNumberFormat="0" applyBorder="0" applyAlignment="0" applyProtection="0"/>
    <xf numFmtId="0" fontId="4" fillId="12"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36" fillId="0" borderId="0">
      <alignment horizontal="left" vertical="top" wrapText="1"/>
    </xf>
    <xf numFmtId="0" fontId="36" fillId="0" borderId="0">
      <alignment horizontal="left" vertical="top" wrapText="1"/>
    </xf>
    <xf numFmtId="0" fontId="4" fillId="9" borderId="14" applyNumberFormat="0" applyFont="0" applyAlignment="0" applyProtection="0"/>
    <xf numFmtId="0" fontId="4" fillId="11" borderId="0" applyNumberFormat="0" applyBorder="0" applyAlignment="0" applyProtection="0"/>
    <xf numFmtId="0" fontId="4" fillId="12"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0" fontId="36" fillId="0" borderId="0">
      <alignment horizontal="left" vertical="top" wrapText="1"/>
    </xf>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0" fontId="36" fillId="0" borderId="0">
      <alignment horizontal="left" vertical="top" wrapText="1"/>
    </xf>
    <xf numFmtId="0" fontId="3" fillId="9" borderId="14" applyNumberFormat="0" applyFont="0" applyAlignment="0" applyProtection="0"/>
    <xf numFmtId="0" fontId="3" fillId="11" borderId="0" applyNumberFormat="0" applyBorder="0" applyAlignment="0" applyProtection="0"/>
    <xf numFmtId="0" fontId="3" fillId="12"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6" fillId="0" borderId="0">
      <alignment horizontal="left" vertical="top" wrapText="1"/>
    </xf>
    <xf numFmtId="0" fontId="2" fillId="9" borderId="14"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36" fillId="0" borderId="0">
      <alignment horizontal="left" vertical="top" wrapText="1"/>
    </xf>
    <xf numFmtId="0" fontId="36" fillId="0" borderId="0">
      <alignment horizontal="left" vertical="top" wrapText="1"/>
    </xf>
    <xf numFmtId="0" fontId="36" fillId="0" borderId="0">
      <alignment horizontal="left" vertical="top" wrapText="1"/>
    </xf>
    <xf numFmtId="0" fontId="1" fillId="0" borderId="0"/>
    <xf numFmtId="43" fontId="1" fillId="0" borderId="0" applyFont="0" applyFill="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176" fontId="54" fillId="0" borderId="0" applyFont="0" applyFill="0" applyBorder="0" applyAlignment="0" applyProtection="0"/>
    <xf numFmtId="173" fontId="29" fillId="0" borderId="0" applyFont="0" applyFill="0" applyBorder="0" applyAlignment="0" applyProtection="0"/>
    <xf numFmtId="43" fontId="36" fillId="0" borderId="0" applyFont="0" applyFill="0" applyBorder="0" applyAlignment="0" applyProtection="0"/>
    <xf numFmtId="0" fontId="36" fillId="0" borderId="0">
      <alignment horizontal="left" vertical="top" wrapText="1"/>
    </xf>
    <xf numFmtId="0" fontId="36" fillId="0" borderId="0">
      <alignment horizontal="left" vertical="top" wrapText="1"/>
    </xf>
    <xf numFmtId="0" fontId="36" fillId="0" borderId="0">
      <alignment horizontal="left" vertical="top" wrapText="1"/>
    </xf>
    <xf numFmtId="0" fontId="36" fillId="0" borderId="0">
      <alignment horizontal="left" vertical="top" wrapText="1"/>
    </xf>
    <xf numFmtId="0" fontId="36" fillId="0" borderId="0">
      <alignment horizontal="left" vertical="top" wrapText="1"/>
    </xf>
    <xf numFmtId="0" fontId="36" fillId="0" borderId="0">
      <alignment horizontal="left" vertical="top" wrapText="1"/>
    </xf>
    <xf numFmtId="0" fontId="36" fillId="0" borderId="0">
      <alignment horizontal="left" vertical="top" wrapText="1"/>
    </xf>
    <xf numFmtId="0" fontId="36" fillId="0" borderId="0">
      <alignment horizontal="left" vertical="top" wrapText="1"/>
    </xf>
    <xf numFmtId="0" fontId="36" fillId="0" borderId="0">
      <alignment horizontal="left" vertical="top" wrapText="1"/>
    </xf>
    <xf numFmtId="0" fontId="36" fillId="0" borderId="0">
      <alignment horizontal="left" vertical="top" wrapText="1"/>
    </xf>
    <xf numFmtId="0" fontId="36" fillId="0" borderId="0">
      <alignment horizontal="left" vertical="top" wrapText="1"/>
    </xf>
    <xf numFmtId="0" fontId="36" fillId="0" borderId="0">
      <alignment horizontal="left" vertical="top" wrapText="1"/>
    </xf>
    <xf numFmtId="0" fontId="36" fillId="0" borderId="0">
      <alignment horizontal="left" vertical="top" wrapText="1"/>
    </xf>
    <xf numFmtId="0" fontId="36" fillId="0" borderId="0">
      <alignment horizontal="left" vertical="top" wrapText="1"/>
    </xf>
    <xf numFmtId="0" fontId="1" fillId="0" borderId="0"/>
    <xf numFmtId="0" fontId="54" fillId="0" borderId="0"/>
    <xf numFmtId="0" fontId="80" fillId="0" borderId="0"/>
    <xf numFmtId="0" fontId="54" fillId="0" borderId="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29" fillId="0" borderId="0"/>
    <xf numFmtId="0" fontId="1" fillId="11" borderId="0" applyNumberFormat="0" applyBorder="0" applyAlignment="0" applyProtection="0"/>
    <xf numFmtId="0" fontId="1" fillId="1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0" fontId="1" fillId="9" borderId="14"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362">
    <xf numFmtId="0" fontId="0" fillId="0" borderId="0" xfId="0"/>
    <xf numFmtId="0" fontId="33" fillId="0" borderId="0" xfId="5" applyFont="1"/>
    <xf numFmtId="0" fontId="33" fillId="0" borderId="0" xfId="5" applyFont="1" applyAlignment="1">
      <alignment horizontal="right"/>
    </xf>
    <xf numFmtId="0" fontId="33" fillId="78" borderId="0" xfId="5" applyFont="1" applyFill="1" applyAlignment="1">
      <alignment horizontal="center"/>
    </xf>
    <xf numFmtId="0" fontId="33" fillId="78" borderId="1" xfId="5" applyFont="1" applyFill="1" applyBorder="1" applyAlignment="1">
      <alignment horizontal="center" vertical="center" wrapText="1"/>
    </xf>
    <xf numFmtId="0" fontId="177" fillId="78" borderId="0" xfId="5" applyFont="1" applyFill="1" applyBorder="1" applyAlignment="1">
      <alignment horizontal="center" vertical="center" wrapText="1"/>
    </xf>
    <xf numFmtId="166" fontId="33" fillId="0" borderId="1" xfId="659" applyNumberFormat="1" applyFont="1" applyFill="1" applyBorder="1" applyAlignment="1">
      <alignment horizontal="center" vertical="center"/>
    </xf>
    <xf numFmtId="0" fontId="33" fillId="2" borderId="0" xfId="4602" applyFont="1" applyFill="1"/>
    <xf numFmtId="0" fontId="33" fillId="2" borderId="0" xfId="4602" applyFont="1" applyFill="1" applyAlignment="1">
      <alignment horizontal="right"/>
    </xf>
    <xf numFmtId="0" fontId="33" fillId="2" borderId="0" xfId="4602" applyFont="1" applyFill="1" applyAlignment="1">
      <alignment horizontal="left" indent="15"/>
    </xf>
    <xf numFmtId="0" fontId="33" fillId="2" borderId="0" xfId="4602" applyFont="1" applyFill="1" applyBorder="1" applyAlignment="1">
      <alignment horizontal="right"/>
    </xf>
    <xf numFmtId="0" fontId="33" fillId="2" borderId="0" xfId="4602" applyFont="1" applyFill="1" applyAlignment="1">
      <alignment horizontal="center" vertical="center" wrapText="1"/>
    </xf>
    <xf numFmtId="43" fontId="33" fillId="2" borderId="0" xfId="659" applyFont="1" applyFill="1" applyAlignment="1">
      <alignment horizontal="center" vertical="center" wrapText="1"/>
    </xf>
    <xf numFmtId="49" fontId="189" fillId="2" borderId="1" xfId="4602" applyNumberFormat="1" applyFont="1" applyFill="1" applyBorder="1" applyAlignment="1">
      <alignment horizontal="center" vertical="center" wrapText="1"/>
    </xf>
    <xf numFmtId="37" fontId="189" fillId="2" borderId="1" xfId="4602" applyNumberFormat="1" applyFont="1" applyFill="1" applyBorder="1" applyAlignment="1">
      <alignment horizontal="center" vertical="center" wrapText="1"/>
    </xf>
    <xf numFmtId="39" fontId="182" fillId="2" borderId="1" xfId="4602" applyNumberFormat="1" applyFont="1" applyFill="1" applyBorder="1" applyAlignment="1">
      <alignment horizontal="center" vertical="center" wrapText="1"/>
    </xf>
    <xf numFmtId="0" fontId="191" fillId="0" borderId="1" xfId="957" applyFont="1" applyFill="1" applyBorder="1" applyAlignment="1">
      <alignment horizontal="center" vertical="center"/>
    </xf>
    <xf numFmtId="0" fontId="192" fillId="0" borderId="1" xfId="957" applyFont="1" applyFill="1" applyBorder="1" applyAlignment="1">
      <alignment horizontal="center" vertical="center" wrapText="1"/>
    </xf>
    <xf numFmtId="0" fontId="190" fillId="0" borderId="0" xfId="957" applyFont="1" applyFill="1"/>
    <xf numFmtId="0" fontId="191" fillId="0" borderId="1" xfId="957" applyFont="1" applyFill="1" applyBorder="1" applyAlignment="1">
      <alignment horizontal="center" vertical="top"/>
    </xf>
    <xf numFmtId="0" fontId="191" fillId="0" borderId="1" xfId="957" applyFont="1" applyFill="1" applyBorder="1" applyAlignment="1">
      <alignment vertical="center"/>
    </xf>
    <xf numFmtId="0" fontId="193" fillId="0" borderId="1" xfId="957" applyFont="1" applyFill="1" applyBorder="1" applyAlignment="1">
      <alignment vertical="center" wrapText="1"/>
    </xf>
    <xf numFmtId="0" fontId="182" fillId="2" borderId="1" xfId="4602" applyFont="1" applyFill="1" applyBorder="1" applyAlignment="1">
      <alignment horizontal="center" vertical="center" wrapText="1"/>
    </xf>
    <xf numFmtId="0" fontId="33" fillId="2" borderId="1" xfId="4602" applyFont="1" applyFill="1" applyBorder="1" applyAlignment="1">
      <alignment horizontal="center" vertical="center" wrapText="1"/>
    </xf>
    <xf numFmtId="166" fontId="189" fillId="2" borderId="1" xfId="4602" applyNumberFormat="1" applyFont="1" applyFill="1" applyBorder="1" applyAlignment="1">
      <alignment horizontal="center" vertical="center" wrapText="1"/>
    </xf>
    <xf numFmtId="0" fontId="33" fillId="2" borderId="1" xfId="4602" applyFont="1" applyFill="1" applyBorder="1"/>
    <xf numFmtId="164" fontId="182" fillId="2" borderId="1" xfId="4603" applyNumberFormat="1" applyFont="1" applyFill="1" applyBorder="1" applyAlignment="1">
      <alignment horizontal="center" vertical="center" wrapText="1"/>
    </xf>
    <xf numFmtId="166" fontId="192" fillId="0" borderId="1" xfId="957" applyNumberFormat="1" applyFont="1" applyFill="1" applyBorder="1" applyAlignment="1">
      <alignment horizontal="center" vertical="center"/>
    </xf>
    <xf numFmtId="166" fontId="193" fillId="0" borderId="1" xfId="957" applyNumberFormat="1" applyFont="1" applyFill="1" applyBorder="1" applyAlignment="1">
      <alignment horizontal="center" vertical="center"/>
    </xf>
    <xf numFmtId="0" fontId="194" fillId="2" borderId="1" xfId="4602" applyFont="1" applyFill="1" applyBorder="1" applyAlignment="1">
      <alignment horizontal="center" vertical="center" wrapText="1"/>
    </xf>
    <xf numFmtId="0" fontId="183" fillId="2" borderId="1" xfId="4602" applyFont="1" applyFill="1" applyBorder="1" applyAlignment="1">
      <alignment horizontal="left" vertical="center" wrapText="1"/>
    </xf>
    <xf numFmtId="164" fontId="33" fillId="2" borderId="1" xfId="4603" applyNumberFormat="1" applyFont="1" applyFill="1" applyBorder="1" applyAlignment="1">
      <alignment horizontal="center" vertical="center" wrapText="1"/>
    </xf>
    <xf numFmtId="0" fontId="33" fillId="0" borderId="0" xfId="0" applyFont="1"/>
    <xf numFmtId="0" fontId="182" fillId="0" borderId="1" xfId="0" applyFont="1" applyBorder="1" applyAlignment="1">
      <alignment horizontal="center" vertical="center" wrapText="1"/>
    </xf>
    <xf numFmtId="0" fontId="192" fillId="0" borderId="1" xfId="0" applyFont="1" applyFill="1" applyBorder="1" applyAlignment="1">
      <alignment horizontal="center" vertical="center" wrapText="1"/>
    </xf>
    <xf numFmtId="43" fontId="182" fillId="0" borderId="44" xfId="4603" applyFont="1" applyBorder="1" applyAlignment="1">
      <alignment horizontal="center" vertical="center" wrapText="1"/>
    </xf>
    <xf numFmtId="0" fontId="194" fillId="0" borderId="45" xfId="0" applyFont="1" applyBorder="1" applyAlignment="1">
      <alignment horizontal="center" vertical="center" wrapText="1"/>
    </xf>
    <xf numFmtId="0" fontId="183" fillId="0" borderId="45" xfId="0" applyFont="1" applyBorder="1" applyAlignment="1">
      <alignment horizontal="left" vertical="center" wrapText="1"/>
    </xf>
    <xf numFmtId="0" fontId="193" fillId="0" borderId="45" xfId="0" applyFont="1" applyFill="1" applyBorder="1" applyAlignment="1">
      <alignment vertical="center" wrapText="1"/>
    </xf>
    <xf numFmtId="43" fontId="33" fillId="0" borderId="46" xfId="4603" applyFont="1" applyBorder="1" applyAlignment="1">
      <alignment horizontal="center" vertical="center" wrapText="1"/>
    </xf>
    <xf numFmtId="0" fontId="33" fillId="0" borderId="1" xfId="5" applyFont="1" applyBorder="1" applyAlignment="1">
      <alignment horizontal="left" vertical="top" wrapText="1"/>
    </xf>
    <xf numFmtId="167" fontId="33" fillId="0" borderId="1" xfId="17" applyNumberFormat="1" applyFont="1" applyBorder="1" applyAlignment="1">
      <alignment horizontal="right" vertical="top"/>
    </xf>
    <xf numFmtId="0" fontId="33" fillId="0" borderId="1" xfId="5" applyFont="1" applyBorder="1" applyAlignment="1">
      <alignment horizontal="center" vertical="top" wrapText="1"/>
    </xf>
    <xf numFmtId="0" fontId="195" fillId="0" borderId="0" xfId="0" applyFont="1" applyAlignment="1">
      <alignment horizontal="left" vertical="top" wrapText="1"/>
    </xf>
    <xf numFmtId="0" fontId="33" fillId="0" borderId="6" xfId="5" applyFont="1" applyBorder="1" applyAlignment="1">
      <alignment vertical="top"/>
    </xf>
    <xf numFmtId="0" fontId="33" fillId="0" borderId="35" xfId="5" applyFont="1" applyBorder="1" applyAlignment="1">
      <alignment vertical="top" wrapText="1"/>
    </xf>
    <xf numFmtId="0" fontId="33" fillId="0" borderId="6" xfId="5" applyFont="1" applyBorder="1" applyAlignment="1">
      <alignment vertical="top" wrapText="1"/>
    </xf>
    <xf numFmtId="166" fontId="33" fillId="0" borderId="1" xfId="0" applyNumberFormat="1" applyFont="1" applyFill="1" applyBorder="1" applyAlignment="1">
      <alignment wrapText="1"/>
    </xf>
    <xf numFmtId="166" fontId="33" fillId="0" borderId="1" xfId="1" applyNumberFormat="1" applyFont="1" applyFill="1" applyBorder="1" applyAlignment="1">
      <alignment horizontal="right"/>
    </xf>
    <xf numFmtId="37" fontId="33" fillId="0" borderId="1" xfId="1" applyNumberFormat="1" applyFont="1" applyFill="1" applyBorder="1" applyAlignment="1">
      <alignment horizontal="right"/>
    </xf>
    <xf numFmtId="37" fontId="33" fillId="0" borderId="1" xfId="0" applyNumberFormat="1" applyFont="1" applyFill="1" applyBorder="1" applyAlignment="1">
      <alignment horizontal="center" wrapText="1"/>
    </xf>
    <xf numFmtId="166" fontId="33" fillId="0" borderId="1" xfId="0" applyNumberFormat="1" applyFont="1" applyFill="1" applyBorder="1" applyAlignment="1">
      <alignment horizontal="center" wrapText="1"/>
    </xf>
    <xf numFmtId="180" fontId="33" fillId="0" borderId="1" xfId="1" applyNumberFormat="1" applyFont="1" applyFill="1" applyBorder="1" applyAlignment="1">
      <alignment horizontal="right" vertical="top" wrapText="1"/>
    </xf>
    <xf numFmtId="164" fontId="33" fillId="0" borderId="1" xfId="1" applyNumberFormat="1" applyFont="1" applyFill="1" applyBorder="1" applyAlignment="1">
      <alignment horizontal="right" vertical="top" wrapText="1"/>
    </xf>
    <xf numFmtId="37" fontId="33" fillId="0" borderId="1" xfId="0" applyNumberFormat="1" applyFont="1" applyFill="1" applyBorder="1" applyAlignment="1">
      <alignment horizontal="right"/>
    </xf>
    <xf numFmtId="166" fontId="33" fillId="0" borderId="1" xfId="0" applyNumberFormat="1" applyFont="1" applyFill="1" applyBorder="1" applyAlignment="1">
      <alignment horizontal="right"/>
    </xf>
    <xf numFmtId="166" fontId="33" fillId="0" borderId="1" xfId="17" applyNumberFormat="1" applyFont="1" applyFill="1" applyBorder="1" applyAlignment="1">
      <alignment horizontal="center"/>
    </xf>
    <xf numFmtId="164" fontId="33" fillId="0" borderId="1" xfId="4603" applyNumberFormat="1" applyFont="1" applyFill="1" applyBorder="1" applyAlignment="1">
      <alignment horizontal="center" vertical="center" wrapText="1"/>
    </xf>
    <xf numFmtId="0" fontId="182" fillId="0" borderId="1" xfId="957" applyFont="1" applyFill="1" applyBorder="1" applyAlignment="1">
      <alignment horizontal="left" vertical="top" wrapText="1"/>
    </xf>
    <xf numFmtId="0" fontId="33" fillId="0" borderId="1" xfId="957" applyFont="1" applyFill="1" applyBorder="1" applyAlignment="1">
      <alignment horizontal="left" vertical="top" wrapText="1"/>
    </xf>
    <xf numFmtId="166" fontId="33" fillId="0" borderId="1" xfId="957" applyNumberFormat="1" applyFont="1" applyFill="1" applyBorder="1" applyAlignment="1">
      <alignment horizontal="center"/>
    </xf>
    <xf numFmtId="0" fontId="33" fillId="0" borderId="0" xfId="957" applyFont="1" applyFill="1"/>
    <xf numFmtId="0" fontId="33" fillId="0" borderId="39" xfId="957" applyFont="1" applyFill="1" applyBorder="1" applyAlignment="1">
      <alignment horizontal="left" vertical="top" wrapText="1"/>
    </xf>
    <xf numFmtId="0" fontId="33" fillId="0" borderId="1" xfId="957" applyFont="1" applyFill="1" applyBorder="1"/>
    <xf numFmtId="0" fontId="183" fillId="0" borderId="1" xfId="957" applyFont="1" applyFill="1" applyBorder="1" applyAlignment="1">
      <alignment horizontal="left" vertical="top" wrapText="1"/>
    </xf>
    <xf numFmtId="0" fontId="182" fillId="0" borderId="39" xfId="957" applyFont="1" applyFill="1" applyBorder="1" applyAlignment="1">
      <alignment horizontal="left" vertical="top" wrapText="1"/>
    </xf>
    <xf numFmtId="167" fontId="33" fillId="0" borderId="39" xfId="152" applyNumberFormat="1" applyFont="1" applyFill="1" applyBorder="1" applyAlignment="1">
      <alignment horizontal="center"/>
    </xf>
    <xf numFmtId="166" fontId="33" fillId="0" borderId="0" xfId="957" applyNumberFormat="1" applyFont="1" applyFill="1"/>
    <xf numFmtId="166" fontId="33" fillId="0" borderId="1" xfId="957" applyNumberFormat="1" applyFont="1" applyFill="1" applyBorder="1" applyAlignment="1">
      <alignment horizontal="center" wrapText="1"/>
    </xf>
    <xf numFmtId="165" fontId="33" fillId="0" borderId="0" xfId="957" applyNumberFormat="1" applyFont="1" applyFill="1"/>
    <xf numFmtId="49" fontId="182" fillId="0" borderId="1" xfId="957" applyNumberFormat="1" applyFont="1" applyFill="1" applyBorder="1" applyAlignment="1">
      <alignment horizontal="left" vertical="top" wrapText="1"/>
    </xf>
    <xf numFmtId="167" fontId="33" fillId="0" borderId="1" xfId="152" applyNumberFormat="1" applyFont="1" applyFill="1" applyBorder="1" applyAlignment="1">
      <alignment horizontal="center"/>
    </xf>
    <xf numFmtId="167" fontId="33" fillId="0" borderId="1" xfId="17" applyNumberFormat="1" applyFont="1" applyFill="1" applyBorder="1" applyAlignment="1">
      <alignment horizontal="left" vertical="top"/>
    </xf>
    <xf numFmtId="166" fontId="33" fillId="0" borderId="1" xfId="152" applyNumberFormat="1" applyFont="1" applyFill="1" applyBorder="1" applyAlignment="1">
      <alignment horizontal="center"/>
    </xf>
    <xf numFmtId="166" fontId="33" fillId="0" borderId="39" xfId="152" applyNumberFormat="1" applyFont="1" applyFill="1" applyBorder="1" applyAlignment="1">
      <alignment horizontal="center"/>
    </xf>
    <xf numFmtId="0" fontId="33" fillId="0" borderId="6" xfId="957" applyFont="1" applyFill="1" applyBorder="1" applyAlignment="1">
      <alignment horizontal="left" vertical="top" wrapText="1"/>
    </xf>
    <xf numFmtId="167" fontId="33" fillId="0" borderId="39" xfId="957" applyNumberFormat="1" applyFont="1" applyFill="1" applyBorder="1" applyAlignment="1">
      <alignment horizontal="center" wrapText="1"/>
    </xf>
    <xf numFmtId="167" fontId="33" fillId="0" borderId="1" xfId="17" applyNumberFormat="1" applyFont="1" applyFill="1" applyBorder="1" applyAlignment="1">
      <alignment horizontal="center"/>
    </xf>
    <xf numFmtId="167" fontId="33" fillId="0" borderId="0" xfId="957" applyNumberFormat="1" applyFont="1" applyFill="1"/>
    <xf numFmtId="166" fontId="33" fillId="0" borderId="39" xfId="17" applyNumberFormat="1" applyFont="1" applyFill="1" applyBorder="1" applyAlignment="1">
      <alignment horizontal="center"/>
    </xf>
    <xf numFmtId="0" fontId="33" fillId="0" borderId="1" xfId="957" applyFont="1" applyFill="1" applyBorder="1" applyAlignment="1">
      <alignment horizontal="center" wrapText="1"/>
    </xf>
    <xf numFmtId="0" fontId="33" fillId="0" borderId="39" xfId="957" applyFont="1" applyFill="1" applyBorder="1" applyAlignment="1">
      <alignment horizontal="center" wrapText="1"/>
    </xf>
    <xf numFmtId="167" fontId="33" fillId="0" borderId="39" xfId="17" applyNumberFormat="1" applyFont="1" applyFill="1" applyBorder="1" applyAlignment="1">
      <alignment horizontal="center"/>
    </xf>
    <xf numFmtId="167" fontId="33" fillId="0" borderId="1" xfId="957" applyNumberFormat="1" applyFont="1" applyFill="1" applyBorder="1" applyAlignment="1">
      <alignment horizontal="center" wrapText="1"/>
    </xf>
    <xf numFmtId="0" fontId="184" fillId="0" borderId="1" xfId="4690" applyFont="1" applyFill="1" applyBorder="1" applyAlignment="1">
      <alignment horizontal="left" vertical="top" wrapText="1"/>
    </xf>
    <xf numFmtId="0" fontId="33" fillId="0" borderId="1" xfId="957" applyNumberFormat="1" applyFont="1" applyFill="1" applyBorder="1" applyAlignment="1">
      <alignment horizontal="left" vertical="top" wrapText="1"/>
    </xf>
    <xf numFmtId="167" fontId="33" fillId="0" borderId="1" xfId="17" applyNumberFormat="1" applyFont="1" applyFill="1" applyBorder="1" applyAlignment="1">
      <alignment horizontal="center" wrapText="1"/>
    </xf>
    <xf numFmtId="0" fontId="33" fillId="0" borderId="1" xfId="1005" applyFont="1" applyFill="1" applyBorder="1" applyAlignment="1">
      <alignment horizontal="left" vertical="top" wrapText="1"/>
    </xf>
    <xf numFmtId="0" fontId="33" fillId="0" borderId="1" xfId="957" applyFont="1" applyFill="1" applyBorder="1" applyAlignment="1">
      <alignment horizontal="left" vertical="center" wrapText="1"/>
    </xf>
    <xf numFmtId="0" fontId="184" fillId="0" borderId="1" xfId="957" applyFont="1" applyFill="1" applyBorder="1" applyAlignment="1">
      <alignment horizontal="center" vertical="top"/>
    </xf>
    <xf numFmtId="181" fontId="184" fillId="0" borderId="1" xfId="957" applyNumberFormat="1" applyFont="1" applyFill="1" applyBorder="1" applyAlignment="1">
      <alignment horizontal="left" vertical="top" wrapText="1"/>
    </xf>
    <xf numFmtId="0" fontId="183" fillId="0" borderId="1" xfId="957" applyFont="1" applyFill="1" applyBorder="1" applyAlignment="1">
      <alignment horizontal="center" vertical="top"/>
    </xf>
    <xf numFmtId="0" fontId="184" fillId="0" borderId="1" xfId="957" applyFont="1" applyFill="1" applyBorder="1" applyAlignment="1">
      <alignment horizontal="left" vertical="top" wrapText="1"/>
    </xf>
    <xf numFmtId="0" fontId="182" fillId="2" borderId="0" xfId="4602" applyFont="1" applyFill="1" applyAlignment="1">
      <alignment horizontal="center" wrapText="1"/>
    </xf>
    <xf numFmtId="0" fontId="182" fillId="2" borderId="0" xfId="4602" applyFont="1" applyFill="1" applyAlignment="1">
      <alignment horizontal="center"/>
    </xf>
    <xf numFmtId="49" fontId="189" fillId="2" borderId="1" xfId="4602" applyNumberFormat="1" applyFont="1" applyFill="1" applyBorder="1" applyAlignment="1">
      <alignment horizontal="center" vertical="center" wrapText="1"/>
    </xf>
    <xf numFmtId="0" fontId="189" fillId="2" borderId="1" xfId="4602" applyNumberFormat="1" applyFont="1" applyFill="1" applyBorder="1" applyAlignment="1">
      <alignment horizontal="center" vertical="center" wrapText="1"/>
    </xf>
    <xf numFmtId="166" fontId="189" fillId="2" borderId="1" xfId="4602" applyNumberFormat="1" applyFont="1" applyFill="1" applyBorder="1" applyAlignment="1">
      <alignment horizontal="center" vertical="center" wrapText="1"/>
    </xf>
    <xf numFmtId="0" fontId="182" fillId="2" borderId="1" xfId="4602" applyFont="1" applyFill="1" applyBorder="1" applyAlignment="1">
      <alignment horizontal="center" vertical="center" wrapText="1"/>
    </xf>
    <xf numFmtId="0" fontId="190" fillId="0" borderId="1" xfId="957" applyFont="1" applyFill="1" applyBorder="1" applyAlignment="1">
      <alignment horizontal="center"/>
    </xf>
    <xf numFmtId="0" fontId="191" fillId="0" borderId="1" xfId="957" applyFont="1" applyFill="1" applyBorder="1" applyAlignment="1">
      <alignment vertical="center" wrapText="1"/>
    </xf>
    <xf numFmtId="0" fontId="191" fillId="0" borderId="1" xfId="957" applyFont="1" applyFill="1" applyBorder="1" applyAlignment="1">
      <alignment vertical="center"/>
    </xf>
    <xf numFmtId="0" fontId="33" fillId="2" borderId="1" xfId="4602" applyFont="1" applyFill="1" applyBorder="1" applyAlignment="1">
      <alignment horizontal="center" vertical="center" wrapText="1"/>
    </xf>
    <xf numFmtId="0" fontId="33" fillId="0" borderId="4" xfId="0" applyFont="1" applyBorder="1" applyAlignment="1">
      <alignment horizontal="center" vertical="center" wrapText="1"/>
    </xf>
    <xf numFmtId="0" fontId="33" fillId="0" borderId="49" xfId="0" applyFont="1" applyBorder="1" applyAlignment="1">
      <alignment horizontal="center" vertical="center" wrapText="1"/>
    </xf>
    <xf numFmtId="0" fontId="191" fillId="0" borderId="1" xfId="0" applyFont="1" applyFill="1" applyBorder="1" applyAlignment="1">
      <alignment vertical="center" wrapText="1"/>
    </xf>
    <xf numFmtId="0" fontId="191" fillId="0" borderId="1" xfId="0" applyFont="1" applyFill="1" applyBorder="1" applyAlignment="1">
      <alignment vertical="center"/>
    </xf>
    <xf numFmtId="0" fontId="177" fillId="78" borderId="1" xfId="5" applyFont="1" applyFill="1" applyBorder="1" applyAlignment="1">
      <alignment horizontal="left" vertical="center" wrapText="1"/>
    </xf>
    <xf numFmtId="0" fontId="33" fillId="78" borderId="0" xfId="5" applyFont="1" applyFill="1" applyBorder="1" applyAlignment="1">
      <alignment horizontal="center" vertical="center" wrapText="1"/>
    </xf>
    <xf numFmtId="0" fontId="33" fillId="2" borderId="1" xfId="5" applyFont="1" applyFill="1" applyBorder="1" applyAlignment="1">
      <alignment horizontal="center" vertical="center" wrapText="1"/>
    </xf>
    <xf numFmtId="0" fontId="33" fillId="78" borderId="1" xfId="5" applyFont="1" applyFill="1" applyBorder="1" applyAlignment="1">
      <alignment horizontal="center" vertical="center" wrapText="1"/>
    </xf>
    <xf numFmtId="0" fontId="33" fillId="0" borderId="3" xfId="5" applyFont="1" applyBorder="1" applyAlignment="1">
      <alignment horizontal="center" vertical="top" wrapText="1"/>
    </xf>
    <xf numFmtId="0" fontId="33" fillId="0" borderId="35" xfId="5" applyFont="1" applyBorder="1" applyAlignment="1">
      <alignment horizontal="center" vertical="top" wrapText="1"/>
    </xf>
    <xf numFmtId="0" fontId="33" fillId="0" borderId="3" xfId="5" applyFont="1" applyBorder="1" applyAlignment="1">
      <alignment horizontal="left" vertical="top" wrapText="1"/>
    </xf>
    <xf numFmtId="0" fontId="33" fillId="0" borderId="35" xfId="5" applyFont="1" applyBorder="1" applyAlignment="1">
      <alignment horizontal="left" vertical="top" wrapText="1"/>
    </xf>
    <xf numFmtId="0" fontId="33" fillId="0" borderId="6" xfId="5" applyFont="1" applyBorder="1" applyAlignment="1">
      <alignment horizontal="left" vertical="top" wrapText="1"/>
    </xf>
    <xf numFmtId="166" fontId="33" fillId="0" borderId="1" xfId="1" applyNumberFormat="1" applyFont="1" applyFill="1" applyBorder="1" applyAlignment="1"/>
    <xf numFmtId="0" fontId="33" fillId="0" borderId="0" xfId="0" applyFont="1" applyFill="1" applyAlignment="1">
      <alignment horizontal="right" wrapText="1"/>
    </xf>
    <xf numFmtId="0" fontId="33" fillId="0" borderId="0" xfId="0" applyFont="1" applyFill="1" applyAlignment="1">
      <alignment wrapText="1"/>
    </xf>
    <xf numFmtId="0" fontId="33" fillId="0" borderId="0" xfId="0" applyFont="1" applyFill="1" applyAlignment="1">
      <alignment horizontal="right"/>
    </xf>
    <xf numFmtId="0" fontId="33" fillId="0" borderId="0" xfId="0" applyFont="1" applyFill="1" applyAlignment="1">
      <alignment horizontal="right" wrapText="1"/>
    </xf>
    <xf numFmtId="0" fontId="33" fillId="0" borderId="0" xfId="0" applyFont="1" applyFill="1" applyAlignment="1">
      <alignment horizontal="center" vertical="center" wrapText="1"/>
    </xf>
    <xf numFmtId="0" fontId="33" fillId="0" borderId="0" xfId="0" applyFont="1" applyFill="1" applyBorder="1" applyAlignment="1">
      <alignment horizontal="right" wrapText="1"/>
    </xf>
    <xf numFmtId="0" fontId="33" fillId="0" borderId="0" xfId="0" applyFont="1" applyFill="1" applyBorder="1" applyAlignment="1">
      <alignment horizontal="center" wrapText="1"/>
    </xf>
    <xf numFmtId="0" fontId="33" fillId="0" borderId="1" xfId="15" applyFont="1" applyFill="1" applyBorder="1" applyAlignment="1">
      <alignment horizontal="right" vertical="top" wrapText="1"/>
    </xf>
    <xf numFmtId="0" fontId="33" fillId="0" borderId="1" xfId="0" applyFont="1" applyFill="1" applyBorder="1" applyAlignment="1">
      <alignment horizontal="center" vertical="center" wrapText="1"/>
    </xf>
    <xf numFmtId="0" fontId="33" fillId="0" borderId="1" xfId="0" applyFont="1" applyFill="1" applyBorder="1" applyAlignment="1">
      <alignment horizontal="center" vertical="top" wrapText="1"/>
    </xf>
    <xf numFmtId="0" fontId="33" fillId="0" borderId="41" xfId="15" applyFont="1" applyFill="1" applyBorder="1" applyAlignment="1">
      <alignment horizontal="right" vertical="center" wrapText="1"/>
    </xf>
    <xf numFmtId="0" fontId="33" fillId="0" borderId="41" xfId="0" applyFont="1" applyFill="1" applyBorder="1" applyAlignment="1">
      <alignment horizontal="center" vertical="center" wrapText="1"/>
    </xf>
    <xf numFmtId="0" fontId="33" fillId="0" borderId="41" xfId="0" applyFont="1" applyFill="1" applyBorder="1" applyAlignment="1">
      <alignment horizontal="center" vertical="center" wrapText="1"/>
    </xf>
    <xf numFmtId="0" fontId="33" fillId="0" borderId="1" xfId="0" applyFont="1" applyFill="1" applyBorder="1" applyAlignment="1">
      <alignment horizontal="right" vertical="top" wrapText="1"/>
    </xf>
    <xf numFmtId="0" fontId="33" fillId="0" borderId="6" xfId="0" applyFont="1" applyFill="1" applyBorder="1" applyAlignment="1">
      <alignment horizontal="left" vertical="top" wrapText="1"/>
    </xf>
    <xf numFmtId="166" fontId="33" fillId="0" borderId="41" xfId="1" applyNumberFormat="1" applyFont="1" applyFill="1" applyBorder="1" applyAlignment="1">
      <alignment horizontal="right"/>
    </xf>
    <xf numFmtId="0" fontId="33" fillId="0" borderId="47" xfId="0" applyNumberFormat="1" applyFont="1" applyFill="1" applyBorder="1" applyAlignment="1">
      <alignment horizontal="right" vertical="top" wrapText="1"/>
    </xf>
    <xf numFmtId="0" fontId="33" fillId="0" borderId="42" xfId="0" applyFont="1" applyFill="1" applyBorder="1" applyAlignment="1">
      <alignment horizontal="right" vertical="top" wrapText="1"/>
    </xf>
    <xf numFmtId="166" fontId="33" fillId="0" borderId="41" xfId="1" applyNumberFormat="1" applyFont="1" applyFill="1" applyBorder="1" applyAlignment="1">
      <alignment vertical="top"/>
    </xf>
    <xf numFmtId="166" fontId="33" fillId="0" borderId="0" xfId="0" applyNumberFormat="1" applyFont="1" applyFill="1" applyAlignment="1">
      <alignment wrapText="1"/>
    </xf>
    <xf numFmtId="0" fontId="33" fillId="0" borderId="47" xfId="0" applyFont="1" applyFill="1" applyBorder="1" applyAlignment="1">
      <alignment horizontal="right" vertical="top" wrapText="1"/>
    </xf>
    <xf numFmtId="166" fontId="33" fillId="0" borderId="42" xfId="1" applyNumberFormat="1" applyFont="1" applyFill="1" applyBorder="1" applyAlignment="1">
      <alignment vertical="top"/>
    </xf>
    <xf numFmtId="0" fontId="33" fillId="0" borderId="36" xfId="0" applyFont="1" applyFill="1" applyBorder="1" applyAlignment="1">
      <alignment horizontal="right" vertical="top" wrapText="1"/>
    </xf>
    <xf numFmtId="0" fontId="33" fillId="0" borderId="39" xfId="0" applyFont="1" applyFill="1" applyBorder="1" applyAlignment="1">
      <alignment horizontal="right" vertical="top" wrapText="1"/>
    </xf>
    <xf numFmtId="166" fontId="33" fillId="0" borderId="39" xfId="1" applyNumberFormat="1" applyFont="1" applyFill="1" applyBorder="1" applyAlignment="1">
      <alignment vertical="top"/>
    </xf>
    <xf numFmtId="0" fontId="33" fillId="0" borderId="36" xfId="0" applyFont="1" applyFill="1" applyBorder="1" applyAlignment="1">
      <alignment horizontal="center" vertical="top" wrapText="1"/>
    </xf>
    <xf numFmtId="0" fontId="33" fillId="0" borderId="38" xfId="0" applyFont="1" applyFill="1" applyBorder="1" applyAlignment="1">
      <alignment horizontal="center" vertical="top" wrapText="1"/>
    </xf>
    <xf numFmtId="0" fontId="33" fillId="0" borderId="6" xfId="0" applyFont="1" applyFill="1" applyBorder="1" applyAlignment="1">
      <alignment horizontal="center" vertical="top" wrapText="1"/>
    </xf>
    <xf numFmtId="166" fontId="33" fillId="0" borderId="39" xfId="1" applyNumberFormat="1" applyFont="1" applyFill="1" applyBorder="1" applyAlignment="1"/>
    <xf numFmtId="0" fontId="33" fillId="0" borderId="43" xfId="0" applyFont="1" applyFill="1" applyBorder="1" applyAlignment="1">
      <alignment horizontal="right" vertical="top" wrapText="1"/>
    </xf>
    <xf numFmtId="0" fontId="183" fillId="0" borderId="1" xfId="0" applyFont="1" applyFill="1" applyBorder="1" applyAlignment="1">
      <alignment horizontal="left" vertical="top" wrapText="1"/>
    </xf>
    <xf numFmtId="0" fontId="33" fillId="0" borderId="40" xfId="0" applyFont="1" applyFill="1" applyBorder="1" applyAlignment="1">
      <alignment horizontal="right" vertical="top" wrapText="1"/>
    </xf>
    <xf numFmtId="0" fontId="33" fillId="0" borderId="1" xfId="0" applyFont="1" applyFill="1" applyBorder="1" applyAlignment="1">
      <alignment horizontal="left" vertical="top" wrapText="1"/>
    </xf>
    <xf numFmtId="0" fontId="33" fillId="0" borderId="37" xfId="0" applyFont="1" applyFill="1" applyBorder="1" applyAlignment="1">
      <alignment horizontal="right" vertical="top" wrapText="1"/>
    </xf>
    <xf numFmtId="0" fontId="33" fillId="0" borderId="41" xfId="0" applyFont="1" applyFill="1" applyBorder="1" applyAlignment="1">
      <alignment horizontal="right" vertical="top" wrapText="1"/>
    </xf>
    <xf numFmtId="0" fontId="33" fillId="0" borderId="50" xfId="0" applyFont="1" applyFill="1" applyBorder="1" applyAlignment="1">
      <alignment horizontal="right" vertical="top" wrapText="1"/>
    </xf>
    <xf numFmtId="0" fontId="33" fillId="0" borderId="6" xfId="2823" applyFont="1" applyFill="1" applyBorder="1" applyAlignment="1">
      <alignment horizontal="left" vertical="top" wrapText="1"/>
    </xf>
    <xf numFmtId="2" fontId="33" fillId="0" borderId="0" xfId="0" applyNumberFormat="1" applyFont="1" applyFill="1" applyAlignment="1">
      <alignment wrapText="1"/>
    </xf>
    <xf numFmtId="0" fontId="33" fillId="0" borderId="40" xfId="0" applyFont="1" applyFill="1" applyBorder="1" applyAlignment="1">
      <alignment horizontal="left" vertical="top" wrapText="1"/>
    </xf>
    <xf numFmtId="166" fontId="33" fillId="0" borderId="41" xfId="1" applyNumberFormat="1" applyFont="1" applyFill="1" applyBorder="1" applyAlignment="1">
      <alignment horizontal="left"/>
    </xf>
    <xf numFmtId="166" fontId="33" fillId="0" borderId="1" xfId="1" applyNumberFormat="1" applyFont="1" applyFill="1" applyBorder="1" applyAlignment="1">
      <alignment horizontal="left"/>
    </xf>
    <xf numFmtId="0" fontId="182" fillId="0" borderId="40" xfId="0" applyFont="1" applyFill="1" applyBorder="1" applyAlignment="1">
      <alignment horizontal="left" vertical="top" wrapText="1"/>
    </xf>
    <xf numFmtId="0" fontId="182" fillId="0" borderId="1" xfId="0" applyFont="1" applyFill="1" applyBorder="1" applyAlignment="1">
      <alignment horizontal="left" vertical="top" wrapText="1"/>
    </xf>
    <xf numFmtId="0" fontId="185" fillId="0" borderId="1" xfId="0" applyFont="1" applyFill="1" applyBorder="1" applyAlignment="1">
      <alignment horizontal="left" vertical="top" wrapText="1"/>
    </xf>
    <xf numFmtId="0" fontId="33" fillId="0" borderId="0" xfId="4350" applyFont="1" applyFill="1" applyBorder="1" applyAlignment="1">
      <alignment horizontal="left" vertical="top" wrapText="1"/>
    </xf>
    <xf numFmtId="0" fontId="186" fillId="0" borderId="41" xfId="4571" applyFont="1" applyFill="1" applyBorder="1" applyAlignment="1">
      <alignment horizontal="left" vertical="top" wrapText="1"/>
    </xf>
    <xf numFmtId="0" fontId="33" fillId="0" borderId="6" xfId="0" applyFont="1" applyFill="1" applyBorder="1" applyAlignment="1">
      <alignment horizontal="right" vertical="top" wrapText="1"/>
    </xf>
    <xf numFmtId="166" fontId="182" fillId="0" borderId="41" xfId="1" applyNumberFormat="1" applyFont="1" applyFill="1" applyBorder="1" applyAlignment="1">
      <alignment horizontal="right"/>
    </xf>
    <xf numFmtId="0" fontId="33" fillId="0" borderId="42" xfId="0" applyFont="1" applyFill="1" applyBorder="1" applyAlignment="1">
      <alignment wrapText="1"/>
    </xf>
    <xf numFmtId="0" fontId="186" fillId="0" borderId="6" xfId="4571" applyFont="1" applyFill="1" applyBorder="1">
      <alignment horizontal="left" vertical="top" wrapText="1"/>
    </xf>
    <xf numFmtId="0" fontId="182" fillId="0" borderId="1" xfId="4571" applyFont="1" applyFill="1" applyBorder="1" applyAlignment="1">
      <alignment horizontal="left" vertical="top" wrapText="1"/>
    </xf>
    <xf numFmtId="0" fontId="186" fillId="0" borderId="42" xfId="4571" applyFont="1" applyFill="1" applyBorder="1">
      <alignment horizontal="left" vertical="top" wrapText="1"/>
    </xf>
    <xf numFmtId="0" fontId="185" fillId="0" borderId="1" xfId="4599" applyFont="1" applyFill="1" applyBorder="1">
      <alignment horizontal="left" vertical="top" wrapText="1"/>
    </xf>
    <xf numFmtId="166" fontId="182" fillId="0" borderId="1" xfId="1" applyNumberFormat="1" applyFont="1" applyFill="1" applyBorder="1" applyAlignment="1">
      <alignment vertical="top"/>
    </xf>
    <xf numFmtId="0" fontId="186" fillId="0" borderId="1" xfId="4599" applyFont="1" applyFill="1" applyBorder="1" applyAlignment="1">
      <alignment horizontal="left" vertical="top" wrapText="1"/>
    </xf>
    <xf numFmtId="166" fontId="182" fillId="0" borderId="39" xfId="1" applyNumberFormat="1" applyFont="1" applyFill="1" applyBorder="1" applyAlignment="1">
      <alignment vertical="top"/>
    </xf>
    <xf numFmtId="0" fontId="186" fillId="0" borderId="6" xfId="4600" applyFont="1" applyFill="1" applyBorder="1" applyAlignment="1">
      <alignment horizontal="left" vertical="top" wrapText="1"/>
    </xf>
    <xf numFmtId="0" fontId="185" fillId="0" borderId="1" xfId="4600" applyFont="1" applyFill="1" applyBorder="1">
      <alignment horizontal="left" vertical="top" wrapText="1"/>
    </xf>
    <xf numFmtId="0" fontId="186" fillId="0" borderId="6" xfId="4600" applyFont="1" applyFill="1" applyBorder="1">
      <alignment horizontal="left" vertical="top" wrapText="1"/>
    </xf>
    <xf numFmtId="0" fontId="186" fillId="0" borderId="1" xfId="4600" applyFont="1" applyFill="1" applyBorder="1" applyAlignment="1">
      <alignment horizontal="left" vertical="top" wrapText="1"/>
    </xf>
    <xf numFmtId="0" fontId="33" fillId="0" borderId="1" xfId="4585" applyFont="1" applyFill="1" applyBorder="1" applyAlignment="1">
      <alignment horizontal="left" vertical="top" wrapText="1"/>
    </xf>
    <xf numFmtId="167" fontId="33" fillId="0" borderId="1" xfId="17" applyNumberFormat="1" applyFont="1" applyFill="1" applyBorder="1" applyAlignment="1">
      <alignment horizontal="right" vertical="top"/>
    </xf>
    <xf numFmtId="166" fontId="33" fillId="0" borderId="1" xfId="1" applyNumberFormat="1" applyFont="1" applyFill="1" applyBorder="1" applyAlignment="1">
      <alignment vertical="top"/>
    </xf>
    <xf numFmtId="0" fontId="33" fillId="0" borderId="3" xfId="0" applyFont="1" applyFill="1" applyBorder="1" applyAlignment="1">
      <alignment horizontal="center" vertical="top" wrapText="1"/>
    </xf>
    <xf numFmtId="0" fontId="33" fillId="0" borderId="35" xfId="0" applyFont="1" applyFill="1" applyBorder="1" applyAlignment="1">
      <alignment horizontal="center" vertical="top" wrapText="1"/>
    </xf>
    <xf numFmtId="0" fontId="33" fillId="0" borderId="47" xfId="0" applyFont="1" applyFill="1" applyBorder="1" applyAlignment="1">
      <alignment horizontal="center" vertical="top" wrapText="1"/>
    </xf>
    <xf numFmtId="0" fontId="33" fillId="0" borderId="1" xfId="0" applyFont="1" applyFill="1" applyBorder="1" applyAlignment="1">
      <alignment horizontal="right" vertical="top" wrapText="1"/>
    </xf>
    <xf numFmtId="0" fontId="33" fillId="0" borderId="0" xfId="0" applyFont="1" applyFill="1" applyBorder="1" applyAlignment="1">
      <alignment horizontal="left" vertical="top" wrapText="1"/>
    </xf>
    <xf numFmtId="166" fontId="33" fillId="0" borderId="41" xfId="1" applyNumberFormat="1" applyFont="1" applyFill="1" applyBorder="1" applyAlignment="1"/>
    <xf numFmtId="0" fontId="33" fillId="0" borderId="50" xfId="0" applyFont="1" applyFill="1" applyBorder="1" applyAlignment="1">
      <alignment horizontal="center" vertical="top" wrapText="1"/>
    </xf>
    <xf numFmtId="0" fontId="33" fillId="0" borderId="41" xfId="0" applyFont="1" applyFill="1" applyBorder="1" applyAlignment="1">
      <alignment horizontal="right" vertical="top" wrapText="1"/>
    </xf>
    <xf numFmtId="164" fontId="33" fillId="0" borderId="0" xfId="1" applyNumberFormat="1" applyFont="1" applyFill="1" applyAlignment="1">
      <alignment wrapText="1"/>
    </xf>
    <xf numFmtId="0" fontId="33" fillId="0" borderId="42" xfId="0" applyFont="1" applyFill="1" applyBorder="1" applyAlignment="1">
      <alignment horizontal="right" vertical="top" wrapText="1"/>
    </xf>
    <xf numFmtId="0" fontId="33" fillId="0" borderId="39" xfId="0" applyFont="1" applyFill="1" applyBorder="1" applyAlignment="1">
      <alignment horizontal="right" vertical="top" wrapText="1"/>
    </xf>
    <xf numFmtId="0" fontId="33" fillId="0" borderId="41" xfId="0" applyFont="1" applyFill="1" applyBorder="1" applyAlignment="1">
      <alignment vertical="top" wrapText="1"/>
    </xf>
    <xf numFmtId="0" fontId="33" fillId="0" borderId="42" xfId="0" applyFont="1" applyFill="1" applyBorder="1" applyAlignment="1">
      <alignment vertical="top" wrapText="1"/>
    </xf>
    <xf numFmtId="0" fontId="33" fillId="0" borderId="1" xfId="0" applyFont="1" applyFill="1" applyBorder="1" applyAlignment="1">
      <alignment wrapText="1"/>
    </xf>
    <xf numFmtId="0" fontId="33" fillId="0" borderId="39" xfId="0" applyFont="1" applyFill="1" applyBorder="1" applyAlignment="1">
      <alignment vertical="top" wrapText="1"/>
    </xf>
    <xf numFmtId="0" fontId="33" fillId="0" borderId="37" xfId="0" applyFont="1" applyFill="1" applyBorder="1" applyAlignment="1">
      <alignment horizontal="center" vertical="top" wrapText="1"/>
    </xf>
    <xf numFmtId="0" fontId="33" fillId="0" borderId="36" xfId="0" applyFont="1" applyFill="1" applyBorder="1" applyAlignment="1">
      <alignment horizontal="center" vertical="top" wrapText="1"/>
    </xf>
    <xf numFmtId="0" fontId="183" fillId="0" borderId="1" xfId="0" applyFont="1" applyFill="1" applyBorder="1" applyAlignment="1">
      <alignment horizontal="left" vertical="center" wrapText="1"/>
    </xf>
    <xf numFmtId="0" fontId="33" fillId="0" borderId="1" xfId="0" applyFont="1" applyFill="1" applyBorder="1" applyAlignment="1">
      <alignment horizontal="left" vertical="center" wrapText="1"/>
    </xf>
    <xf numFmtId="0" fontId="33" fillId="0" borderId="41" xfId="0" applyFont="1" applyFill="1" applyBorder="1" applyAlignment="1">
      <alignment horizontal="left" vertical="top" wrapText="1"/>
    </xf>
    <xf numFmtId="0" fontId="182" fillId="0" borderId="3" xfId="0" applyFont="1" applyFill="1" applyBorder="1" applyAlignment="1">
      <alignment horizontal="center" vertical="top" wrapText="1"/>
    </xf>
    <xf numFmtId="0" fontId="182" fillId="0" borderId="35" xfId="0" applyFont="1" applyFill="1" applyBorder="1" applyAlignment="1">
      <alignment horizontal="center" vertical="top" wrapText="1"/>
    </xf>
    <xf numFmtId="0" fontId="182" fillId="0" borderId="6" xfId="0" applyFont="1" applyFill="1" applyBorder="1" applyAlignment="1">
      <alignment horizontal="center" vertical="top" wrapText="1"/>
    </xf>
    <xf numFmtId="164" fontId="182" fillId="0" borderId="1" xfId="0" applyNumberFormat="1" applyFont="1" applyFill="1" applyBorder="1" applyAlignment="1">
      <alignment vertical="top" wrapText="1"/>
    </xf>
    <xf numFmtId="0" fontId="33" fillId="0" borderId="39" xfId="0" applyFont="1" applyFill="1" applyBorder="1" applyAlignment="1">
      <alignment horizontal="left" vertical="top" wrapText="1"/>
    </xf>
    <xf numFmtId="164" fontId="33" fillId="0" borderId="39" xfId="1" applyNumberFormat="1" applyFont="1" applyFill="1" applyBorder="1" applyAlignment="1">
      <alignment wrapText="1"/>
    </xf>
    <xf numFmtId="164" fontId="33" fillId="0" borderId="1" xfId="1" applyNumberFormat="1" applyFont="1" applyFill="1" applyBorder="1" applyAlignment="1">
      <alignment wrapText="1"/>
    </xf>
    <xf numFmtId="0" fontId="33" fillId="0" borderId="41" xfId="0" applyFont="1" applyFill="1" applyBorder="1" applyAlignment="1">
      <alignment horizontal="center" vertical="top" wrapText="1"/>
    </xf>
    <xf numFmtId="0" fontId="33" fillId="0" borderId="42" xfId="0" applyFont="1" applyFill="1" applyBorder="1" applyAlignment="1">
      <alignment horizontal="center" vertical="top" wrapText="1"/>
    </xf>
    <xf numFmtId="0" fontId="33" fillId="0" borderId="39" xfId="0" applyFont="1" applyFill="1" applyBorder="1" applyAlignment="1">
      <alignment horizontal="center" vertical="top" wrapText="1"/>
    </xf>
    <xf numFmtId="166" fontId="33" fillId="0" borderId="0" xfId="957" applyNumberFormat="1" applyFont="1" applyFill="1" applyAlignment="1">
      <alignment horizontal="center"/>
    </xf>
    <xf numFmtId="0" fontId="33" fillId="0" borderId="0" xfId="957" applyFont="1" applyFill="1" applyAlignment="1">
      <alignment horizontal="left" indent="15"/>
    </xf>
    <xf numFmtId="0" fontId="33" fillId="0" borderId="0" xfId="957" applyFont="1" applyFill="1" applyAlignment="1">
      <alignment horizontal="right"/>
    </xf>
    <xf numFmtId="0" fontId="33" fillId="0" borderId="0" xfId="957" applyFont="1" applyFill="1" applyAlignment="1">
      <alignment horizontal="center" vertical="center" wrapText="1"/>
    </xf>
    <xf numFmtId="166" fontId="33" fillId="0" borderId="0" xfId="957" applyNumberFormat="1" applyFont="1" applyFill="1" applyBorder="1" applyAlignment="1">
      <alignment horizontal="center"/>
    </xf>
    <xf numFmtId="0" fontId="33" fillId="0" borderId="2" xfId="957" applyFont="1" applyFill="1" applyBorder="1" applyAlignment="1">
      <alignment horizontal="center" vertical="center" wrapText="1"/>
    </xf>
    <xf numFmtId="0" fontId="33" fillId="0" borderId="5" xfId="957" applyFont="1" applyFill="1" applyBorder="1" applyAlignment="1">
      <alignment horizontal="center" vertical="center" wrapText="1"/>
    </xf>
    <xf numFmtId="0" fontId="33" fillId="0" borderId="16" xfId="957" applyFont="1" applyFill="1" applyBorder="1" applyAlignment="1">
      <alignment horizontal="center" vertical="center" wrapText="1"/>
    </xf>
    <xf numFmtId="0" fontId="33" fillId="0" borderId="3" xfId="957" applyFont="1" applyFill="1" applyBorder="1" applyAlignment="1">
      <alignment horizontal="center" vertical="top" wrapText="1"/>
    </xf>
    <xf numFmtId="0" fontId="33" fillId="0" borderId="0" xfId="957" applyFont="1" applyFill="1" applyAlignment="1">
      <alignment wrapText="1"/>
    </xf>
    <xf numFmtId="0" fontId="33" fillId="0" borderId="4" xfId="957" applyFont="1" applyFill="1" applyBorder="1" applyAlignment="1">
      <alignment horizontal="center" textRotation="90" wrapText="1"/>
    </xf>
    <xf numFmtId="0" fontId="33" fillId="0" borderId="1" xfId="957" applyFont="1" applyFill="1" applyBorder="1" applyAlignment="1">
      <alignment horizontal="center" textRotation="90" wrapText="1"/>
    </xf>
    <xf numFmtId="0" fontId="33" fillId="0" borderId="6" xfId="957" applyFont="1" applyFill="1" applyBorder="1" applyAlignment="1">
      <alignment horizontal="center" textRotation="90" wrapText="1"/>
    </xf>
    <xf numFmtId="0" fontId="33" fillId="0" borderId="1" xfId="957" applyFont="1" applyFill="1" applyBorder="1" applyAlignment="1">
      <alignment horizontal="center" vertical="center" wrapText="1"/>
    </xf>
    <xf numFmtId="166" fontId="33" fillId="0" borderId="41" xfId="957" applyNumberFormat="1" applyFont="1" applyFill="1" applyBorder="1" applyAlignment="1">
      <alignment horizontal="center" vertical="center" wrapText="1"/>
    </xf>
    <xf numFmtId="166" fontId="33" fillId="0" borderId="0" xfId="957" applyNumberFormat="1" applyFont="1" applyFill="1" applyAlignment="1">
      <alignment horizontal="center" wrapText="1"/>
    </xf>
    <xf numFmtId="166" fontId="33" fillId="0" borderId="0" xfId="0" applyNumberFormat="1" applyFont="1" applyFill="1" applyAlignment="1">
      <alignment horizontal="right"/>
    </xf>
    <xf numFmtId="0" fontId="178" fillId="0" borderId="0" xfId="0" applyFont="1" applyFill="1"/>
    <xf numFmtId="0" fontId="33" fillId="0" borderId="0" xfId="0" applyFont="1" applyFill="1"/>
    <xf numFmtId="0" fontId="177" fillId="0" borderId="0" xfId="0" applyFont="1" applyFill="1" applyBorder="1" applyAlignment="1">
      <alignment horizontal="right" vertical="center" wrapText="1"/>
    </xf>
    <xf numFmtId="0" fontId="177" fillId="0" borderId="0" xfId="0" applyFont="1" applyFill="1" applyBorder="1" applyAlignment="1">
      <alignment horizontal="center" vertical="center" wrapText="1"/>
    </xf>
    <xf numFmtId="0" fontId="33" fillId="0" borderId="0" xfId="0" applyFont="1" applyFill="1" applyAlignment="1">
      <alignment horizontal="center" vertical="top" wrapText="1"/>
    </xf>
    <xf numFmtId="0" fontId="33" fillId="0" borderId="0" xfId="0" applyFont="1" applyFill="1" applyAlignment="1">
      <alignment horizontal="center" vertical="top" wrapText="1"/>
    </xf>
    <xf numFmtId="0" fontId="33" fillId="0" borderId="0" xfId="14" applyFont="1" applyFill="1" applyAlignment="1">
      <alignment horizontal="left"/>
    </xf>
    <xf numFmtId="0" fontId="182" fillId="0" borderId="3" xfId="0" applyFont="1" applyFill="1" applyBorder="1" applyAlignment="1">
      <alignment horizontal="left" vertical="center"/>
    </xf>
    <xf numFmtId="0" fontId="182" fillId="0" borderId="1" xfId="0" applyFont="1" applyFill="1" applyBorder="1" applyAlignment="1">
      <alignment horizontal="left" vertical="center" wrapText="1"/>
    </xf>
    <xf numFmtId="166" fontId="33" fillId="0" borderId="0" xfId="0" applyNumberFormat="1" applyFont="1" applyFill="1" applyBorder="1" applyAlignment="1">
      <alignment wrapText="1"/>
    </xf>
    <xf numFmtId="0" fontId="33" fillId="0" borderId="0" xfId="0" applyFont="1" applyFill="1" applyAlignment="1">
      <alignment horizontal="left"/>
    </xf>
    <xf numFmtId="2" fontId="33" fillId="0" borderId="3" xfId="0" applyNumberFormat="1" applyFont="1" applyFill="1" applyBorder="1" applyAlignment="1">
      <alignment horizontal="center" vertical="center" wrapText="1"/>
    </xf>
    <xf numFmtId="0" fontId="33" fillId="0" borderId="1" xfId="0" applyFont="1" applyFill="1" applyBorder="1" applyAlignment="1">
      <alignment horizontal="center" vertical="center" wrapText="1"/>
    </xf>
    <xf numFmtId="2" fontId="33" fillId="0" borderId="41" xfId="0" applyNumberFormat="1" applyFont="1" applyFill="1" applyBorder="1" applyAlignment="1">
      <alignment vertical="top"/>
    </xf>
    <xf numFmtId="2" fontId="33" fillId="0" borderId="42" xfId="0" applyNumberFormat="1" applyFont="1" applyFill="1" applyBorder="1" applyAlignment="1">
      <alignment vertical="top"/>
    </xf>
    <xf numFmtId="2" fontId="33" fillId="0" borderId="39" xfId="0" applyNumberFormat="1" applyFont="1" applyFill="1" applyBorder="1" applyAlignment="1">
      <alignment vertical="top"/>
    </xf>
    <xf numFmtId="0" fontId="33" fillId="0" borderId="3" xfId="0" applyFont="1" applyFill="1" applyBorder="1" applyAlignment="1">
      <alignment horizontal="center" vertical="center" wrapText="1"/>
    </xf>
    <xf numFmtId="0" fontId="33" fillId="0" borderId="6" xfId="0" applyFont="1" applyFill="1" applyBorder="1" applyAlignment="1">
      <alignment horizontal="center" vertical="center" wrapText="1"/>
    </xf>
    <xf numFmtId="2" fontId="33" fillId="0" borderId="1" xfId="0" applyNumberFormat="1" applyFont="1" applyFill="1" applyBorder="1" applyAlignment="1">
      <alignment horizontal="right" vertical="top"/>
    </xf>
    <xf numFmtId="0" fontId="33" fillId="0" borderId="3" xfId="0" applyFont="1" applyFill="1" applyBorder="1" applyAlignment="1">
      <alignment horizontal="left" vertical="center"/>
    </xf>
    <xf numFmtId="0" fontId="33" fillId="0" borderId="6" xfId="0" applyFont="1" applyFill="1" applyBorder="1" applyAlignment="1">
      <alignment horizontal="left" vertical="center"/>
    </xf>
    <xf numFmtId="0" fontId="33" fillId="0" borderId="1" xfId="0" applyFont="1" applyFill="1" applyBorder="1" applyAlignment="1">
      <alignment horizontal="left" vertical="top" wrapText="1"/>
    </xf>
    <xf numFmtId="0" fontId="33" fillId="0" borderId="0" xfId="0" applyFont="1" applyFill="1" applyAlignment="1"/>
    <xf numFmtId="0" fontId="178" fillId="0" borderId="0" xfId="0" applyFont="1" applyFill="1" applyAlignment="1"/>
    <xf numFmtId="0" fontId="33" fillId="0" borderId="0" xfId="14" applyFont="1" applyFill="1" applyAlignment="1">
      <alignment horizontal="center"/>
    </xf>
    <xf numFmtId="0" fontId="182" fillId="0" borderId="1" xfId="4293" applyFont="1" applyFill="1" applyBorder="1" applyAlignment="1">
      <alignment horizontal="left" vertical="center" wrapText="1"/>
    </xf>
    <xf numFmtId="0" fontId="187" fillId="0" borderId="0" xfId="4293" applyFont="1" applyFill="1"/>
    <xf numFmtId="0" fontId="182" fillId="0" borderId="1" xfId="4293" applyFont="1" applyFill="1" applyBorder="1" applyAlignment="1">
      <alignment horizontal="left"/>
    </xf>
    <xf numFmtId="0" fontId="182" fillId="0" borderId="1" xfId="4293" applyFont="1" applyFill="1" applyBorder="1" applyAlignment="1">
      <alignment horizontal="left" wrapText="1"/>
    </xf>
    <xf numFmtId="0" fontId="33" fillId="0" borderId="1" xfId="4293" applyFont="1" applyFill="1" applyBorder="1" applyAlignment="1">
      <alignment horizontal="left" wrapText="1"/>
    </xf>
    <xf numFmtId="0" fontId="33" fillId="0" borderId="1" xfId="4293" applyFont="1" applyFill="1" applyBorder="1" applyAlignment="1">
      <alignment horizontal="left" wrapText="1"/>
    </xf>
    <xf numFmtId="0" fontId="33" fillId="0" borderId="1" xfId="4293" applyFont="1" applyFill="1" applyBorder="1" applyAlignment="1">
      <alignment horizontal="left" vertical="center" wrapText="1"/>
    </xf>
    <xf numFmtId="166" fontId="33" fillId="0" borderId="1" xfId="1" applyNumberFormat="1" applyFont="1" applyFill="1" applyBorder="1" applyAlignment="1">
      <alignment wrapText="1"/>
    </xf>
    <xf numFmtId="0" fontId="33" fillId="0" borderId="1" xfId="1" applyNumberFormat="1" applyFont="1" applyFill="1" applyBorder="1" applyAlignment="1">
      <alignment horizontal="left" vertical="center" wrapText="1"/>
    </xf>
    <xf numFmtId="0" fontId="33" fillId="0" borderId="3" xfId="4293" applyFont="1" applyFill="1" applyBorder="1" applyAlignment="1">
      <alignment horizontal="center" vertical="center" wrapText="1"/>
    </xf>
    <xf numFmtId="0" fontId="33" fillId="0" borderId="6" xfId="4293" applyFont="1" applyFill="1" applyBorder="1" applyAlignment="1">
      <alignment horizontal="center" vertical="center" wrapText="1"/>
    </xf>
    <xf numFmtId="166" fontId="33" fillId="0" borderId="1" xfId="1" applyNumberFormat="1" applyFont="1" applyFill="1" applyBorder="1" applyAlignment="1">
      <alignment horizontal="right" wrapText="1"/>
    </xf>
    <xf numFmtId="0" fontId="33" fillId="0" borderId="36" xfId="4293" applyFont="1" applyFill="1" applyBorder="1" applyAlignment="1">
      <alignment horizontal="left" vertical="top" wrapText="1"/>
    </xf>
    <xf numFmtId="0" fontId="33" fillId="0" borderId="37" xfId="4293" applyFont="1" applyFill="1" applyBorder="1" applyAlignment="1">
      <alignment horizontal="left" vertical="top" wrapText="1"/>
    </xf>
    <xf numFmtId="166" fontId="33" fillId="0" borderId="0" xfId="0" applyNumberFormat="1" applyFont="1" applyFill="1"/>
    <xf numFmtId="0" fontId="182" fillId="0" borderId="0" xfId="0" applyFont="1" applyFill="1" applyAlignment="1">
      <alignment vertical="top" wrapText="1"/>
    </xf>
    <xf numFmtId="2" fontId="33" fillId="0" borderId="1" xfId="0" applyNumberFormat="1" applyFont="1" applyFill="1" applyBorder="1" applyAlignment="1">
      <alignment horizontal="center" vertical="center" wrapText="1"/>
    </xf>
    <xf numFmtId="0" fontId="183" fillId="0" borderId="1" xfId="4293" applyFont="1" applyFill="1" applyBorder="1" applyAlignment="1">
      <alignment horizontal="left" wrapText="1"/>
    </xf>
    <xf numFmtId="49" fontId="33" fillId="0" borderId="3" xfId="0" applyNumberFormat="1" applyFont="1" applyFill="1" applyBorder="1" applyAlignment="1">
      <alignment vertical="center"/>
    </xf>
    <xf numFmtId="49" fontId="33" fillId="0" borderId="6" xfId="0" applyNumberFormat="1" applyFont="1" applyFill="1" applyBorder="1" applyAlignment="1">
      <alignment vertical="center"/>
    </xf>
    <xf numFmtId="180" fontId="33" fillId="0" borderId="1" xfId="1" applyNumberFormat="1" applyFont="1" applyFill="1" applyBorder="1" applyAlignment="1">
      <alignment horizontal="right"/>
    </xf>
    <xf numFmtId="0" fontId="182" fillId="0" borderId="0" xfId="14" applyFont="1" applyFill="1" applyAlignment="1">
      <alignment horizontal="left"/>
    </xf>
    <xf numFmtId="2" fontId="33" fillId="0" borderId="41" xfId="0" applyNumberFormat="1" applyFont="1" applyFill="1" applyBorder="1" applyAlignment="1"/>
    <xf numFmtId="0" fontId="183" fillId="0" borderId="42" xfId="2722" applyFont="1" applyFill="1" applyBorder="1" applyAlignment="1">
      <alignment horizontal="left" vertical="top" wrapText="1"/>
    </xf>
    <xf numFmtId="2" fontId="33" fillId="0" borderId="42" xfId="0" applyNumberFormat="1" applyFont="1" applyFill="1" applyBorder="1" applyAlignment="1"/>
    <xf numFmtId="2" fontId="33" fillId="0" borderId="39" xfId="0" applyNumberFormat="1" applyFont="1" applyFill="1" applyBorder="1" applyAlignment="1"/>
    <xf numFmtId="2" fontId="33" fillId="0" borderId="1" xfId="0" applyNumberFormat="1" applyFont="1" applyFill="1" applyBorder="1" applyAlignment="1">
      <alignment horizontal="right"/>
    </xf>
    <xf numFmtId="0" fontId="183" fillId="0" borderId="48" xfId="0" applyFont="1" applyFill="1" applyBorder="1" applyAlignment="1">
      <alignment horizontal="left" vertical="top" wrapText="1"/>
    </xf>
    <xf numFmtId="0" fontId="183" fillId="0" borderId="43" xfId="0" applyFont="1" applyFill="1" applyBorder="1" applyAlignment="1">
      <alignment horizontal="left" vertical="top" wrapText="1"/>
    </xf>
    <xf numFmtId="0" fontId="33" fillId="0" borderId="3" xfId="0" applyFont="1" applyFill="1" applyBorder="1" applyAlignment="1">
      <alignment horizontal="left" vertical="top" wrapText="1"/>
    </xf>
    <xf numFmtId="0" fontId="33" fillId="0" borderId="6" xfId="0" applyFont="1" applyFill="1" applyBorder="1" applyAlignment="1">
      <alignment horizontal="left" vertical="top" wrapText="1"/>
    </xf>
    <xf numFmtId="166" fontId="33" fillId="0" borderId="39" xfId="1" applyNumberFormat="1" applyFont="1" applyFill="1" applyBorder="1" applyAlignment="1">
      <alignment horizontal="right"/>
    </xf>
    <xf numFmtId="0" fontId="33" fillId="0" borderId="1" xfId="4601" applyFont="1" applyFill="1" applyBorder="1" applyAlignment="1">
      <alignment horizontal="left" vertical="top" wrapText="1"/>
    </xf>
    <xf numFmtId="2" fontId="33" fillId="0" borderId="1" xfId="0" applyNumberFormat="1" applyFont="1" applyFill="1" applyBorder="1" applyAlignment="1">
      <alignment vertical="top"/>
    </xf>
    <xf numFmtId="0" fontId="33" fillId="0" borderId="1" xfId="4601" applyFont="1" applyFill="1" applyBorder="1" applyAlignment="1">
      <alignment horizontal="center" vertical="top" wrapText="1"/>
    </xf>
    <xf numFmtId="0" fontId="183" fillId="0" borderId="1" xfId="4601" applyFont="1" applyFill="1" applyBorder="1" applyAlignment="1">
      <alignment horizontal="left" vertical="top" wrapText="1"/>
    </xf>
    <xf numFmtId="0" fontId="33" fillId="0" borderId="1" xfId="4601" applyFont="1" applyFill="1" applyBorder="1" applyAlignment="1">
      <alignment horizontal="left" vertical="top" wrapText="1"/>
    </xf>
    <xf numFmtId="0" fontId="33" fillId="0" borderId="3" xfId="4601" applyFont="1" applyFill="1" applyBorder="1" applyAlignment="1">
      <alignment horizontal="left" vertical="top" wrapText="1"/>
    </xf>
    <xf numFmtId="0" fontId="33" fillId="0" borderId="6" xfId="4601" applyFont="1" applyFill="1" applyBorder="1" applyAlignment="1">
      <alignment horizontal="left" vertical="top" wrapText="1"/>
    </xf>
    <xf numFmtId="0" fontId="33" fillId="0" borderId="0" xfId="4601" applyFont="1" applyFill="1" applyBorder="1" applyAlignment="1">
      <alignment horizontal="left" vertical="top" wrapText="1"/>
    </xf>
    <xf numFmtId="0" fontId="33" fillId="0" borderId="0" xfId="4601" applyFont="1" applyFill="1">
      <alignment horizontal="left" vertical="top" wrapText="1"/>
    </xf>
    <xf numFmtId="0" fontId="33" fillId="0" borderId="3" xfId="4601" applyFont="1" applyFill="1" applyBorder="1" applyAlignment="1">
      <alignment vertical="top"/>
    </xf>
    <xf numFmtId="0" fontId="33" fillId="0" borderId="6" xfId="4601" applyFont="1" applyFill="1" applyBorder="1" applyAlignment="1">
      <alignment vertical="top" wrapText="1"/>
    </xf>
    <xf numFmtId="0" fontId="33" fillId="0" borderId="3" xfId="0" applyFont="1" applyFill="1" applyBorder="1" applyAlignment="1">
      <alignment vertical="top" wrapText="1"/>
    </xf>
    <xf numFmtId="0" fontId="33" fillId="0" borderId="6" xfId="0" applyFont="1" applyFill="1" applyBorder="1" applyAlignment="1">
      <alignment vertical="top" wrapText="1"/>
    </xf>
    <xf numFmtId="0" fontId="33" fillId="0" borderId="3" xfId="4601" applyFont="1" applyFill="1" applyBorder="1" applyAlignment="1">
      <alignment horizontal="left" vertical="top"/>
    </xf>
    <xf numFmtId="0" fontId="33" fillId="0" borderId="6" xfId="4601" applyFont="1" applyFill="1" applyBorder="1" applyAlignment="1">
      <alignment horizontal="left" vertical="top" wrapText="1"/>
    </xf>
    <xf numFmtId="0" fontId="183" fillId="0" borderId="0" xfId="0" applyFont="1" applyFill="1" applyAlignment="1">
      <alignment horizontal="left" vertical="top" wrapText="1"/>
    </xf>
    <xf numFmtId="0" fontId="182" fillId="0" borderId="1" xfId="0" applyFont="1" applyFill="1" applyBorder="1" applyAlignment="1">
      <alignment horizontal="left" vertical="top"/>
    </xf>
    <xf numFmtId="0" fontId="182" fillId="0" borderId="1" xfId="0" applyFont="1" applyFill="1" applyBorder="1" applyAlignment="1">
      <alignment horizontal="left" wrapText="1"/>
    </xf>
    <xf numFmtId="0" fontId="33" fillId="0" borderId="3" xfId="0" applyFont="1" applyFill="1" applyBorder="1" applyAlignment="1">
      <alignment wrapText="1"/>
    </xf>
    <xf numFmtId="0" fontId="33" fillId="0" borderId="6" xfId="0" applyFont="1" applyFill="1" applyBorder="1" applyAlignment="1">
      <alignment wrapText="1"/>
    </xf>
    <xf numFmtId="0" fontId="178" fillId="0" borderId="0" xfId="0" applyFont="1" applyFill="1" applyAlignment="1">
      <alignment horizontal="left" vertical="top" wrapText="1"/>
    </xf>
    <xf numFmtId="0" fontId="33" fillId="0" borderId="3" xfId="0" applyFont="1" applyFill="1" applyBorder="1" applyAlignment="1">
      <alignment horizontal="left" vertical="top" wrapText="1"/>
    </xf>
    <xf numFmtId="0" fontId="33" fillId="0" borderId="0" xfId="0" applyFont="1" applyFill="1" applyAlignment="1">
      <alignment horizontal="left" vertical="top" wrapText="1"/>
    </xf>
    <xf numFmtId="0" fontId="34" fillId="0" borderId="42" xfId="2722" applyFont="1" applyFill="1" applyBorder="1" applyAlignment="1">
      <alignment horizontal="left" vertical="top" wrapText="1"/>
    </xf>
    <xf numFmtId="0" fontId="33" fillId="0" borderId="1" xfId="0" applyFont="1" applyFill="1" applyBorder="1" applyAlignment="1">
      <alignment horizontal="center" vertical="top" wrapText="1"/>
    </xf>
    <xf numFmtId="164" fontId="179" fillId="0" borderId="1" xfId="1" applyNumberFormat="1" applyFont="1" applyFill="1" applyBorder="1" applyAlignment="1">
      <alignment horizontal="right"/>
    </xf>
    <xf numFmtId="166" fontId="33" fillId="0" borderId="0" xfId="1" applyNumberFormat="1" applyFont="1" applyFill="1" applyBorder="1" applyAlignment="1">
      <alignment horizontal="right"/>
    </xf>
    <xf numFmtId="166" fontId="33" fillId="0" borderId="41" xfId="1" applyNumberFormat="1" applyFont="1" applyFill="1" applyBorder="1" applyAlignment="1">
      <alignment horizontal="center"/>
    </xf>
    <xf numFmtId="166" fontId="33" fillId="0" borderId="42" xfId="1" applyNumberFormat="1" applyFont="1" applyFill="1" applyBorder="1" applyAlignment="1">
      <alignment horizontal="center"/>
    </xf>
    <xf numFmtId="166" fontId="33" fillId="0" borderId="39" xfId="1" applyNumberFormat="1" applyFont="1" applyFill="1" applyBorder="1" applyAlignment="1">
      <alignment horizontal="center"/>
    </xf>
    <xf numFmtId="0" fontId="182" fillId="0" borderId="6" xfId="0" applyFont="1" applyFill="1" applyBorder="1" applyAlignment="1">
      <alignment horizontal="left" vertical="top" wrapText="1"/>
    </xf>
    <xf numFmtId="2" fontId="33" fillId="0" borderId="1" xfId="0" applyNumberFormat="1" applyFont="1" applyFill="1" applyBorder="1" applyAlignment="1"/>
    <xf numFmtId="0" fontId="33" fillId="0" borderId="1" xfId="2722" applyFont="1" applyFill="1" applyBorder="1" applyAlignment="1">
      <alignment horizontal="left" vertical="top" wrapText="1"/>
    </xf>
    <xf numFmtId="0" fontId="33" fillId="0" borderId="1" xfId="4445" applyFont="1" applyFill="1" applyBorder="1" applyAlignment="1">
      <alignment horizontal="center" vertical="top" wrapText="1"/>
    </xf>
    <xf numFmtId="0" fontId="33" fillId="0" borderId="1" xfId="0" applyFont="1" applyFill="1" applyBorder="1"/>
    <xf numFmtId="0" fontId="183" fillId="0" borderId="1" xfId="0" applyFont="1" applyFill="1" applyBorder="1" applyAlignment="1">
      <alignment horizontal="left" vertical="top" wrapText="1"/>
    </xf>
    <xf numFmtId="0" fontId="187" fillId="0" borderId="1" xfId="0" applyFont="1" applyFill="1" applyBorder="1" applyAlignment="1">
      <alignment horizontal="left" vertical="top" wrapText="1"/>
    </xf>
    <xf numFmtId="0" fontId="188" fillId="0" borderId="1" xfId="0" applyFont="1" applyFill="1" applyBorder="1" applyAlignment="1">
      <alignment horizontal="left" vertical="top" wrapText="1"/>
    </xf>
    <xf numFmtId="0" fontId="187" fillId="0" borderId="1" xfId="0" applyFont="1" applyFill="1" applyBorder="1" applyAlignment="1">
      <alignment horizontal="center" vertical="top" wrapText="1"/>
    </xf>
    <xf numFmtId="0" fontId="188" fillId="0" borderId="1" xfId="0" applyFont="1" applyFill="1" applyBorder="1" applyAlignment="1">
      <alignment horizontal="left" vertical="top" wrapText="1"/>
    </xf>
    <xf numFmtId="0" fontId="187" fillId="0" borderId="1" xfId="0" applyFont="1" applyFill="1" applyBorder="1" applyAlignment="1">
      <alignment horizontal="left" vertical="top" wrapText="1"/>
    </xf>
    <xf numFmtId="0" fontId="182" fillId="0" borderId="1" xfId="2778" applyFont="1" applyFill="1" applyBorder="1" applyAlignment="1">
      <alignment horizontal="left" vertical="top"/>
    </xf>
    <xf numFmtId="166" fontId="33" fillId="0" borderId="47" xfId="0" applyNumberFormat="1" applyFont="1" applyFill="1" applyBorder="1" applyAlignment="1">
      <alignment horizontal="center" vertical="center" wrapText="1"/>
    </xf>
    <xf numFmtId="0" fontId="33" fillId="0" borderId="1" xfId="2778" applyFont="1" applyFill="1" applyBorder="1" applyAlignment="1">
      <alignment horizontal="left" wrapText="1"/>
    </xf>
    <xf numFmtId="0" fontId="182" fillId="0" borderId="1" xfId="0" applyFont="1" applyFill="1" applyBorder="1" applyAlignment="1">
      <alignment horizontal="left" wrapText="1"/>
    </xf>
    <xf numFmtId="166" fontId="33" fillId="0" borderId="47" xfId="0" applyNumberFormat="1" applyFont="1" applyFill="1" applyBorder="1"/>
    <xf numFmtId="0" fontId="33" fillId="0" borderId="1" xfId="0" applyFont="1" applyFill="1" applyBorder="1" applyAlignment="1">
      <alignment horizontal="left" wrapText="1"/>
    </xf>
    <xf numFmtId="166" fontId="33" fillId="0" borderId="36" xfId="0" applyNumberFormat="1" applyFont="1" applyFill="1" applyBorder="1"/>
    <xf numFmtId="0" fontId="184" fillId="0" borderId="1" xfId="0" applyFont="1" applyFill="1" applyBorder="1" applyAlignment="1">
      <alignment horizontal="left" vertical="top" wrapText="1"/>
    </xf>
    <xf numFmtId="0" fontId="184" fillId="0" borderId="44" xfId="0" applyFont="1" applyFill="1" applyBorder="1" applyAlignment="1">
      <alignment horizontal="center" vertical="top" wrapText="1"/>
    </xf>
    <xf numFmtId="166" fontId="33" fillId="0" borderId="41" xfId="0" applyNumberFormat="1" applyFont="1" applyFill="1" applyBorder="1" applyAlignment="1">
      <alignment horizontal="center" wrapText="1"/>
    </xf>
    <xf numFmtId="166" fontId="33" fillId="0" borderId="42" xfId="0" applyNumberFormat="1" applyFont="1" applyFill="1" applyBorder="1" applyAlignment="1">
      <alignment horizontal="center" wrapText="1"/>
    </xf>
    <xf numFmtId="0" fontId="184" fillId="0" borderId="3" xfId="0" applyFont="1" applyFill="1" applyBorder="1" applyAlignment="1">
      <alignment horizontal="left" vertical="top" wrapText="1"/>
    </xf>
    <xf numFmtId="0" fontId="184" fillId="0" borderId="0" xfId="0" applyFont="1" applyFill="1" applyAlignment="1">
      <alignment horizontal="left" vertical="top" wrapText="1"/>
    </xf>
    <xf numFmtId="166" fontId="33" fillId="0" borderId="39" xfId="0" applyNumberFormat="1" applyFont="1" applyFill="1" applyBorder="1" applyAlignment="1">
      <alignment horizontal="center" wrapText="1"/>
    </xf>
    <xf numFmtId="0" fontId="184" fillId="0" borderId="3" xfId="0" applyFont="1" applyFill="1" applyBorder="1" applyAlignment="1">
      <alignment horizontal="center" vertical="top" wrapText="1"/>
    </xf>
    <xf numFmtId="0" fontId="184" fillId="0" borderId="6" xfId="0" applyFont="1" applyFill="1" applyBorder="1" applyAlignment="1">
      <alignment horizontal="center" vertical="top" wrapText="1"/>
    </xf>
    <xf numFmtId="166" fontId="33" fillId="0" borderId="1" xfId="0" applyNumberFormat="1" applyFont="1" applyFill="1" applyBorder="1" applyAlignment="1">
      <alignment horizontal="right" wrapText="1"/>
    </xf>
    <xf numFmtId="0" fontId="33" fillId="0" borderId="3" xfId="0" applyFont="1" applyFill="1" applyBorder="1" applyAlignment="1">
      <alignment horizontal="left" vertical="center" wrapText="1"/>
    </xf>
    <xf numFmtId="0" fontId="33" fillId="0" borderId="35" xfId="0" applyFont="1" applyFill="1" applyBorder="1" applyAlignment="1">
      <alignment horizontal="left" vertical="center" wrapText="1"/>
    </xf>
    <xf numFmtId="166" fontId="33" fillId="0" borderId="1" xfId="0" applyNumberFormat="1" applyFont="1" applyFill="1" applyBorder="1" applyAlignment="1">
      <alignment horizontal="center" vertical="center" wrapText="1"/>
    </xf>
    <xf numFmtId="0" fontId="33" fillId="0" borderId="0" xfId="0" applyFont="1" applyFill="1" applyAlignment="1">
      <alignment vertical="center"/>
    </xf>
    <xf numFmtId="0" fontId="177" fillId="0" borderId="0" xfId="0" applyFont="1" applyFill="1" applyBorder="1" applyAlignment="1">
      <alignment vertical="center" wrapText="1"/>
    </xf>
    <xf numFmtId="0" fontId="33" fillId="0" borderId="0" xfId="14" applyFont="1" applyFill="1" applyAlignment="1"/>
    <xf numFmtId="0" fontId="33" fillId="0" borderId="0" xfId="0" applyFont="1" applyFill="1" applyAlignment="1">
      <alignment vertical="top" wrapText="1"/>
    </xf>
    <xf numFmtId="0" fontId="182" fillId="0" borderId="0" xfId="0" applyFont="1" applyFill="1" applyAlignment="1">
      <alignment horizontal="center" vertical="top"/>
    </xf>
    <xf numFmtId="164" fontId="33" fillId="0" borderId="1" xfId="1" applyNumberFormat="1" applyFont="1" applyFill="1" applyBorder="1" applyAlignment="1">
      <alignment horizontal="right"/>
    </xf>
    <xf numFmtId="0" fontId="182" fillId="0" borderId="0" xfId="0" applyFont="1" applyFill="1" applyBorder="1" applyAlignment="1">
      <alignment horizontal="center" vertical="top" wrapText="1"/>
    </xf>
    <xf numFmtId="0" fontId="182" fillId="0" borderId="0" xfId="0" applyFont="1" applyFill="1" applyBorder="1" applyAlignment="1">
      <alignment horizontal="center" vertical="top" wrapText="1"/>
    </xf>
    <xf numFmtId="0" fontId="182" fillId="0" borderId="0" xfId="0" applyFont="1" applyFill="1" applyBorder="1" applyAlignment="1">
      <alignment horizontal="left" wrapText="1"/>
    </xf>
    <xf numFmtId="0" fontId="29" fillId="0" borderId="0" xfId="0" applyFont="1" applyFill="1"/>
    <xf numFmtId="0" fontId="33" fillId="0" borderId="0" xfId="0" applyFont="1" applyFill="1" applyAlignment="1">
      <alignment horizontal="left" indent="15"/>
    </xf>
    <xf numFmtId="0" fontId="33" fillId="0" borderId="0" xfId="2718" applyFont="1" applyFill="1" applyAlignment="1">
      <alignment horizontal="center" vertical="center" wrapText="1"/>
    </xf>
    <xf numFmtId="0" fontId="33" fillId="0" borderId="0" xfId="0" applyFont="1" applyFill="1" applyBorder="1" applyAlignment="1">
      <alignment horizontal="right"/>
    </xf>
    <xf numFmtId="0" fontId="33" fillId="0" borderId="1" xfId="5" applyFont="1" applyFill="1" applyBorder="1" applyAlignment="1">
      <alignment horizontal="center" vertical="center" wrapText="1"/>
    </xf>
    <xf numFmtId="0" fontId="33" fillId="0" borderId="1" xfId="0" applyFont="1" applyFill="1" applyBorder="1" applyAlignment="1">
      <alignment horizontal="center" textRotation="90" wrapText="1"/>
    </xf>
    <xf numFmtId="166" fontId="29" fillId="0" borderId="0" xfId="0" applyNumberFormat="1" applyFont="1" applyFill="1"/>
    <xf numFmtId="167" fontId="33" fillId="0" borderId="39" xfId="0" applyNumberFormat="1" applyFont="1" applyFill="1" applyBorder="1" applyAlignment="1">
      <alignment horizontal="center" wrapText="1"/>
    </xf>
  </cellXfs>
  <cellStyles count="6150">
    <cellStyle name=" Verticals" xfId="155"/>
    <cellStyle name="_1_²ÜºÈÆø" xfId="156"/>
    <cellStyle name="_artabyuje" xfId="157"/>
    <cellStyle name="_artabyuje 2" xfId="158"/>
    <cellStyle name="_artabyuje 3" xfId="159"/>
    <cellStyle name="_Sheet2" xfId="160"/>
    <cellStyle name="_Sheet2_2016_Q2" xfId="161"/>
    <cellStyle name="_stamp14-16..." xfId="162"/>
    <cellStyle name="20% - Accent1" xfId="36" builtinId="30" customBuiltin="1"/>
    <cellStyle name="20% - Accent1 10" xfId="1992"/>
    <cellStyle name="20% - Accent1 10 2" xfId="3551"/>
    <cellStyle name="20% - Accent1 10 3" xfId="4691"/>
    <cellStyle name="20% - Accent1 11" xfId="2724"/>
    <cellStyle name="20% - Accent1 11 2" xfId="4277"/>
    <cellStyle name="20% - Accent1 11 3" xfId="4692"/>
    <cellStyle name="20% - Accent1 12" xfId="2751"/>
    <cellStyle name="20% - Accent1 13" xfId="2764"/>
    <cellStyle name="20% - Accent1 14" xfId="2798"/>
    <cellStyle name="20% - Accent1 15" xfId="2824"/>
    <cellStyle name="20% - Accent1 16" xfId="4297"/>
    <cellStyle name="20% - Accent1 17" xfId="4325"/>
    <cellStyle name="20% - Accent1 18" xfId="4356"/>
    <cellStyle name="20% - Accent1 19" xfId="4387"/>
    <cellStyle name="20% - Accent1 2" xfId="61"/>
    <cellStyle name="20% - Accent1 2 10" xfId="2783"/>
    <cellStyle name="20% - Accent1 2 11" xfId="2811"/>
    <cellStyle name="20% - Accent1 2 12" xfId="2837"/>
    <cellStyle name="20% - Accent1 2 13" xfId="4310"/>
    <cellStyle name="20% - Accent1 2 14" xfId="4338"/>
    <cellStyle name="20% - Accent1 2 15" xfId="4369"/>
    <cellStyle name="20% - Accent1 2 16" xfId="4400"/>
    <cellStyle name="20% - Accent1 2 17" xfId="4429"/>
    <cellStyle name="20% - Accent1 2 18" xfId="4462"/>
    <cellStyle name="20% - Accent1 2 19" xfId="4503"/>
    <cellStyle name="20% - Accent1 2 2" xfId="76"/>
    <cellStyle name="20% - Accent1 2 2 2" xfId="163"/>
    <cellStyle name="20% - Accent1 2 2 3" xfId="164"/>
    <cellStyle name="20% - Accent1 2 2 3 2" xfId="1681"/>
    <cellStyle name="20% - Accent1 2 2 3 2 2" xfId="2409"/>
    <cellStyle name="20% - Accent1 2 2 3 2 2 2" xfId="3968"/>
    <cellStyle name="20% - Accent1 2 2 3 2 2 3" xfId="4693"/>
    <cellStyle name="20% - Accent1 2 2 3 2 3" xfId="3242"/>
    <cellStyle name="20% - Accent1 2 2 3 2 4" xfId="4694"/>
    <cellStyle name="20% - Accent1 2 2 3 3" xfId="2046"/>
    <cellStyle name="20% - Accent1 2 2 3 3 2" xfId="3605"/>
    <cellStyle name="20% - Accent1 2 2 3 3 3" xfId="4695"/>
    <cellStyle name="20% - Accent1 2 2 3 4" xfId="2878"/>
    <cellStyle name="20% - Accent1 2 2 3 5" xfId="4696"/>
    <cellStyle name="20% - Accent1 2 20" xfId="4552"/>
    <cellStyle name="20% - Accent1 2 21" xfId="4604"/>
    <cellStyle name="20% - Accent1 2 22" xfId="4605"/>
    <cellStyle name="20% - Accent1 2 23" xfId="4606"/>
    <cellStyle name="20% - Accent1 2 3" xfId="165"/>
    <cellStyle name="20% - Accent1 2 3 2" xfId="166"/>
    <cellStyle name="20% - Accent1 2 4" xfId="167"/>
    <cellStyle name="20% - Accent1 2 5" xfId="168"/>
    <cellStyle name="20% - Accent1 2 6" xfId="169"/>
    <cellStyle name="20% - Accent1 2 7" xfId="1638"/>
    <cellStyle name="20% - Accent1 2 7 2" xfId="2368"/>
    <cellStyle name="20% - Accent1 2 7 2 2" xfId="3927"/>
    <cellStyle name="20% - Accent1 2 7 2 3" xfId="4697"/>
    <cellStyle name="20% - Accent1 2 7 3" xfId="3201"/>
    <cellStyle name="20% - Accent1 2 7 4" xfId="4698"/>
    <cellStyle name="20% - Accent1 2 8" xfId="2005"/>
    <cellStyle name="20% - Accent1 2 8 2" xfId="3564"/>
    <cellStyle name="20% - Accent1 2 8 3" xfId="4699"/>
    <cellStyle name="20% - Accent1 2 9" xfId="2737"/>
    <cellStyle name="20% - Accent1 20" xfId="4416"/>
    <cellStyle name="20% - Accent1 21" xfId="4447"/>
    <cellStyle name="20% - Accent1 22" xfId="4476"/>
    <cellStyle name="20% - Accent1 23" xfId="4490"/>
    <cellStyle name="20% - Accent1 24" xfId="4520"/>
    <cellStyle name="20% - Accent1 25" xfId="4537"/>
    <cellStyle name="20% - Accent1 26" xfId="4573"/>
    <cellStyle name="20% - Accent1 27" xfId="4587"/>
    <cellStyle name="20% - Accent1 28" xfId="4607"/>
    <cellStyle name="20% - Accent1 29" xfId="4608"/>
    <cellStyle name="20% - Accent1 3" xfId="75"/>
    <cellStyle name="20% - Accent1 3 2" xfId="170"/>
    <cellStyle name="20% - Accent1 3 2 2" xfId="171"/>
    <cellStyle name="20% - Accent1 3 2 2 2" xfId="1683"/>
    <cellStyle name="20% - Accent1 3 2 2 2 2" xfId="2411"/>
    <cellStyle name="20% - Accent1 3 2 2 2 2 2" xfId="3970"/>
    <cellStyle name="20% - Accent1 3 2 2 2 2 3" xfId="4700"/>
    <cellStyle name="20% - Accent1 3 2 2 2 3" xfId="3244"/>
    <cellStyle name="20% - Accent1 3 2 2 2 4" xfId="4701"/>
    <cellStyle name="20% - Accent1 3 2 2 3" xfId="2048"/>
    <cellStyle name="20% - Accent1 3 2 2 3 2" xfId="3607"/>
    <cellStyle name="20% - Accent1 3 2 2 3 3" xfId="4702"/>
    <cellStyle name="20% - Accent1 3 2 2 4" xfId="2880"/>
    <cellStyle name="20% - Accent1 3 2 2 5" xfId="4703"/>
    <cellStyle name="20% - Accent1 3 2 3" xfId="172"/>
    <cellStyle name="20% - Accent1 3 2 3 2" xfId="1684"/>
    <cellStyle name="20% - Accent1 3 2 3 2 2" xfId="2412"/>
    <cellStyle name="20% - Accent1 3 2 3 2 2 2" xfId="3971"/>
    <cellStyle name="20% - Accent1 3 2 3 2 2 3" xfId="4704"/>
    <cellStyle name="20% - Accent1 3 2 3 2 3" xfId="3245"/>
    <cellStyle name="20% - Accent1 3 2 3 2 4" xfId="4705"/>
    <cellStyle name="20% - Accent1 3 2 3 3" xfId="2049"/>
    <cellStyle name="20% - Accent1 3 2 3 3 2" xfId="3608"/>
    <cellStyle name="20% - Accent1 3 2 3 3 3" xfId="4706"/>
    <cellStyle name="20% - Accent1 3 2 3 4" xfId="2881"/>
    <cellStyle name="20% - Accent1 3 2 3 5" xfId="4707"/>
    <cellStyle name="20% - Accent1 3 2 4" xfId="1682"/>
    <cellStyle name="20% - Accent1 3 2 4 2" xfId="2410"/>
    <cellStyle name="20% - Accent1 3 2 4 2 2" xfId="3969"/>
    <cellStyle name="20% - Accent1 3 2 4 2 3" xfId="4708"/>
    <cellStyle name="20% - Accent1 3 2 4 3" xfId="3243"/>
    <cellStyle name="20% - Accent1 3 2 4 4" xfId="4709"/>
    <cellStyle name="20% - Accent1 3 2 5" xfId="2047"/>
    <cellStyle name="20% - Accent1 3 2 5 2" xfId="3606"/>
    <cellStyle name="20% - Accent1 3 2 5 3" xfId="4710"/>
    <cellStyle name="20% - Accent1 3 2 6" xfId="2879"/>
    <cellStyle name="20% - Accent1 3 2 7" xfId="4711"/>
    <cellStyle name="20% - Accent1 3 3" xfId="173"/>
    <cellStyle name="20% - Accent1 3 3 2" xfId="174"/>
    <cellStyle name="20% - Accent1 3 3 2 2" xfId="1686"/>
    <cellStyle name="20% - Accent1 3 3 2 2 2" xfId="2414"/>
    <cellStyle name="20% - Accent1 3 3 2 2 2 2" xfId="3973"/>
    <cellStyle name="20% - Accent1 3 3 2 2 2 3" xfId="4712"/>
    <cellStyle name="20% - Accent1 3 3 2 2 3" xfId="3247"/>
    <cellStyle name="20% - Accent1 3 3 2 2 4" xfId="4713"/>
    <cellStyle name="20% - Accent1 3 3 2 3" xfId="2051"/>
    <cellStyle name="20% - Accent1 3 3 2 3 2" xfId="3610"/>
    <cellStyle name="20% - Accent1 3 3 2 3 3" xfId="4714"/>
    <cellStyle name="20% - Accent1 3 3 2 4" xfId="2883"/>
    <cellStyle name="20% - Accent1 3 3 2 5" xfId="4715"/>
    <cellStyle name="20% - Accent1 3 3 3" xfId="175"/>
    <cellStyle name="20% - Accent1 3 3 3 2" xfId="1687"/>
    <cellStyle name="20% - Accent1 3 3 3 2 2" xfId="2415"/>
    <cellStyle name="20% - Accent1 3 3 3 2 2 2" xfId="3974"/>
    <cellStyle name="20% - Accent1 3 3 3 2 2 3" xfId="4716"/>
    <cellStyle name="20% - Accent1 3 3 3 2 3" xfId="3248"/>
    <cellStyle name="20% - Accent1 3 3 3 2 4" xfId="4717"/>
    <cellStyle name="20% - Accent1 3 3 3 3" xfId="2052"/>
    <cellStyle name="20% - Accent1 3 3 3 3 2" xfId="3611"/>
    <cellStyle name="20% - Accent1 3 3 3 3 3" xfId="4718"/>
    <cellStyle name="20% - Accent1 3 3 3 4" xfId="2884"/>
    <cellStyle name="20% - Accent1 3 3 3 5" xfId="4719"/>
    <cellStyle name="20% - Accent1 3 3 4" xfId="1685"/>
    <cellStyle name="20% - Accent1 3 3 4 2" xfId="2413"/>
    <cellStyle name="20% - Accent1 3 3 4 2 2" xfId="3972"/>
    <cellStyle name="20% - Accent1 3 3 4 2 3" xfId="4720"/>
    <cellStyle name="20% - Accent1 3 3 4 3" xfId="3246"/>
    <cellStyle name="20% - Accent1 3 3 4 4" xfId="4721"/>
    <cellStyle name="20% - Accent1 3 3 5" xfId="2050"/>
    <cellStyle name="20% - Accent1 3 3 5 2" xfId="3609"/>
    <cellStyle name="20% - Accent1 3 3 5 3" xfId="4722"/>
    <cellStyle name="20% - Accent1 3 3 6" xfId="2882"/>
    <cellStyle name="20% - Accent1 3 3 7" xfId="4723"/>
    <cellStyle name="20% - Accent1 3 4" xfId="176"/>
    <cellStyle name="20% - Accent1 3 4 2" xfId="1688"/>
    <cellStyle name="20% - Accent1 3 4 2 2" xfId="2416"/>
    <cellStyle name="20% - Accent1 3 4 2 2 2" xfId="3975"/>
    <cellStyle name="20% - Accent1 3 4 2 2 3" xfId="4724"/>
    <cellStyle name="20% - Accent1 3 4 2 3" xfId="3249"/>
    <cellStyle name="20% - Accent1 3 4 2 4" xfId="4725"/>
    <cellStyle name="20% - Accent1 3 4 3" xfId="2053"/>
    <cellStyle name="20% - Accent1 3 4 3 2" xfId="3612"/>
    <cellStyle name="20% - Accent1 3 4 3 3" xfId="4726"/>
    <cellStyle name="20% - Accent1 3 4 4" xfId="2885"/>
    <cellStyle name="20% - Accent1 3 4 5" xfId="4727"/>
    <cellStyle name="20% - Accent1 3 5" xfId="177"/>
    <cellStyle name="20% - Accent1 3 5 2" xfId="1689"/>
    <cellStyle name="20% - Accent1 3 5 2 2" xfId="2417"/>
    <cellStyle name="20% - Accent1 3 5 2 2 2" xfId="3976"/>
    <cellStyle name="20% - Accent1 3 5 2 2 3" xfId="4728"/>
    <cellStyle name="20% - Accent1 3 5 2 3" xfId="3250"/>
    <cellStyle name="20% - Accent1 3 5 2 4" xfId="4729"/>
    <cellStyle name="20% - Accent1 3 5 3" xfId="2054"/>
    <cellStyle name="20% - Accent1 3 5 3 2" xfId="3613"/>
    <cellStyle name="20% - Accent1 3 5 3 3" xfId="4730"/>
    <cellStyle name="20% - Accent1 3 5 4" xfId="2886"/>
    <cellStyle name="20% - Accent1 3 5 5" xfId="4731"/>
    <cellStyle name="20% - Accent1 3 6" xfId="1651"/>
    <cellStyle name="20% - Accent1 3 6 2" xfId="2381"/>
    <cellStyle name="20% - Accent1 3 6 2 2" xfId="3940"/>
    <cellStyle name="20% - Accent1 3 6 2 3" xfId="4732"/>
    <cellStyle name="20% - Accent1 3 6 3" xfId="3214"/>
    <cellStyle name="20% - Accent1 3 6 4" xfId="4733"/>
    <cellStyle name="20% - Accent1 3 7" xfId="2018"/>
    <cellStyle name="20% - Accent1 3 7 2" xfId="3577"/>
    <cellStyle name="20% - Accent1 3 7 3" xfId="4734"/>
    <cellStyle name="20% - Accent1 3 8" xfId="2850"/>
    <cellStyle name="20% - Accent1 3 9" xfId="4735"/>
    <cellStyle name="20% - Accent1 4" xfId="139"/>
    <cellStyle name="20% - Accent1 4 2" xfId="1666"/>
    <cellStyle name="20% - Accent1 4 2 2" xfId="2394"/>
    <cellStyle name="20% - Accent1 4 2 2 2" xfId="3953"/>
    <cellStyle name="20% - Accent1 4 2 2 3" xfId="4736"/>
    <cellStyle name="20% - Accent1 4 2 3" xfId="3227"/>
    <cellStyle name="20% - Accent1 4 2 4" xfId="4737"/>
    <cellStyle name="20% - Accent1 4 3" xfId="2031"/>
    <cellStyle name="20% - Accent1 4 3 2" xfId="3590"/>
    <cellStyle name="20% - Accent1 4 3 3" xfId="4738"/>
    <cellStyle name="20% - Accent1 4 4" xfId="2863"/>
    <cellStyle name="20% - Accent1 4 5" xfId="4739"/>
    <cellStyle name="20% - Accent1 5" xfId="178"/>
    <cellStyle name="20% - Accent1 5 2" xfId="1690"/>
    <cellStyle name="20% - Accent1 5 2 2" xfId="2418"/>
    <cellStyle name="20% - Accent1 5 2 2 2" xfId="3977"/>
    <cellStyle name="20% - Accent1 5 2 2 3" xfId="4740"/>
    <cellStyle name="20% - Accent1 5 2 3" xfId="3251"/>
    <cellStyle name="20% - Accent1 5 2 4" xfId="4741"/>
    <cellStyle name="20% - Accent1 5 3" xfId="2055"/>
    <cellStyle name="20% - Accent1 5 3 2" xfId="3614"/>
    <cellStyle name="20% - Accent1 5 3 3" xfId="4742"/>
    <cellStyle name="20% - Accent1 5 4" xfId="2887"/>
    <cellStyle name="20% - Accent1 5 5" xfId="4743"/>
    <cellStyle name="20% - Accent1 6" xfId="1582"/>
    <cellStyle name="20% - Accent1 6 2" xfId="1951"/>
    <cellStyle name="20% - Accent1 6 2 2" xfId="2679"/>
    <cellStyle name="20% - Accent1 6 2 2 2" xfId="4238"/>
    <cellStyle name="20% - Accent1 6 2 2 3" xfId="4744"/>
    <cellStyle name="20% - Accent1 6 2 3" xfId="3512"/>
    <cellStyle name="20% - Accent1 6 2 4" xfId="4745"/>
    <cellStyle name="20% - Accent1 6 3" xfId="2316"/>
    <cellStyle name="20% - Accent1 6 3 2" xfId="3875"/>
    <cellStyle name="20% - Accent1 6 3 3" xfId="4746"/>
    <cellStyle name="20% - Accent1 6 4" xfId="3149"/>
    <cellStyle name="20% - Accent1 6 5" xfId="4747"/>
    <cellStyle name="20% - Accent1 7" xfId="1598"/>
    <cellStyle name="20% - Accent1 7 2" xfId="1964"/>
    <cellStyle name="20% - Accent1 7 2 2" xfId="2692"/>
    <cellStyle name="20% - Accent1 7 2 2 2" xfId="4251"/>
    <cellStyle name="20% - Accent1 7 2 2 3" xfId="4748"/>
    <cellStyle name="20% - Accent1 7 2 3" xfId="3525"/>
    <cellStyle name="20% - Accent1 7 2 4" xfId="4749"/>
    <cellStyle name="20% - Accent1 7 3" xfId="2329"/>
    <cellStyle name="20% - Accent1 7 3 2" xfId="3888"/>
    <cellStyle name="20% - Accent1 7 3 3" xfId="4750"/>
    <cellStyle name="20% - Accent1 7 4" xfId="3162"/>
    <cellStyle name="20% - Accent1 7 5" xfId="4751"/>
    <cellStyle name="20% - Accent1 8" xfId="1612"/>
    <cellStyle name="20% - Accent1 8 2" xfId="1977"/>
    <cellStyle name="20% - Accent1 8 2 2" xfId="2705"/>
    <cellStyle name="20% - Accent1 8 2 2 2" xfId="4264"/>
    <cellStyle name="20% - Accent1 8 2 2 3" xfId="4752"/>
    <cellStyle name="20% - Accent1 8 2 3" xfId="3538"/>
    <cellStyle name="20% - Accent1 8 2 4" xfId="4753"/>
    <cellStyle name="20% - Accent1 8 3" xfId="2342"/>
    <cellStyle name="20% - Accent1 8 3 2" xfId="3901"/>
    <cellStyle name="20% - Accent1 8 3 3" xfId="4754"/>
    <cellStyle name="20% - Accent1 8 4" xfId="3175"/>
    <cellStyle name="20% - Accent1 8 5" xfId="4755"/>
    <cellStyle name="20% - Accent1 9" xfId="1625"/>
    <cellStyle name="20% - Accent1 9 2" xfId="2355"/>
    <cellStyle name="20% - Accent1 9 2 2" xfId="3914"/>
    <cellStyle name="20% - Accent1 9 2 3" xfId="4756"/>
    <cellStyle name="20% - Accent1 9 3" xfId="3188"/>
    <cellStyle name="20% - Accent1 9 4" xfId="4757"/>
    <cellStyle name="20% - Accent2" xfId="40" builtinId="34" customBuiltin="1"/>
    <cellStyle name="20% - Accent2 10" xfId="1994"/>
    <cellStyle name="20% - Accent2 10 2" xfId="3553"/>
    <cellStyle name="20% - Accent2 10 3" xfId="4758"/>
    <cellStyle name="20% - Accent2 11" xfId="2726"/>
    <cellStyle name="20% - Accent2 11 2" xfId="4278"/>
    <cellStyle name="20% - Accent2 11 3" xfId="4759"/>
    <cellStyle name="20% - Accent2 12" xfId="2753"/>
    <cellStyle name="20% - Accent2 13" xfId="2765"/>
    <cellStyle name="20% - Accent2 14" xfId="2800"/>
    <cellStyle name="20% - Accent2 15" xfId="2826"/>
    <cellStyle name="20% - Accent2 16" xfId="4299"/>
    <cellStyle name="20% - Accent2 17" xfId="4327"/>
    <cellStyle name="20% - Accent2 18" xfId="4358"/>
    <cellStyle name="20% - Accent2 19" xfId="4389"/>
    <cellStyle name="20% - Accent2 2" xfId="62"/>
    <cellStyle name="20% - Accent2 2 10" xfId="2785"/>
    <cellStyle name="20% - Accent2 2 11" xfId="2813"/>
    <cellStyle name="20% - Accent2 2 12" xfId="2838"/>
    <cellStyle name="20% - Accent2 2 13" xfId="4312"/>
    <cellStyle name="20% - Accent2 2 14" xfId="4340"/>
    <cellStyle name="20% - Accent2 2 15" xfId="4371"/>
    <cellStyle name="20% - Accent2 2 16" xfId="4402"/>
    <cellStyle name="20% - Accent2 2 17" xfId="4431"/>
    <cellStyle name="20% - Accent2 2 18" xfId="4464"/>
    <cellStyle name="20% - Accent2 2 19" xfId="4505"/>
    <cellStyle name="20% - Accent2 2 2" xfId="78"/>
    <cellStyle name="20% - Accent2 2 2 2" xfId="179"/>
    <cellStyle name="20% - Accent2 2 2 3" xfId="180"/>
    <cellStyle name="20% - Accent2 2 2 3 2" xfId="1691"/>
    <cellStyle name="20% - Accent2 2 2 3 2 2" xfId="2419"/>
    <cellStyle name="20% - Accent2 2 2 3 2 2 2" xfId="3978"/>
    <cellStyle name="20% - Accent2 2 2 3 2 2 3" xfId="4760"/>
    <cellStyle name="20% - Accent2 2 2 3 2 3" xfId="3252"/>
    <cellStyle name="20% - Accent2 2 2 3 2 4" xfId="4761"/>
    <cellStyle name="20% - Accent2 2 2 3 3" xfId="2056"/>
    <cellStyle name="20% - Accent2 2 2 3 3 2" xfId="3615"/>
    <cellStyle name="20% - Accent2 2 2 3 3 3" xfId="4762"/>
    <cellStyle name="20% - Accent2 2 2 3 4" xfId="2888"/>
    <cellStyle name="20% - Accent2 2 2 3 5" xfId="4763"/>
    <cellStyle name="20% - Accent2 2 20" xfId="4554"/>
    <cellStyle name="20% - Accent2 2 21" xfId="4609"/>
    <cellStyle name="20% - Accent2 2 22" xfId="4610"/>
    <cellStyle name="20% - Accent2 2 23" xfId="4611"/>
    <cellStyle name="20% - Accent2 2 3" xfId="181"/>
    <cellStyle name="20% - Accent2 2 3 2" xfId="182"/>
    <cellStyle name="20% - Accent2 2 4" xfId="183"/>
    <cellStyle name="20% - Accent2 2 5" xfId="184"/>
    <cellStyle name="20% - Accent2 2 6" xfId="185"/>
    <cellStyle name="20% - Accent2 2 7" xfId="1639"/>
    <cellStyle name="20% - Accent2 2 7 2" xfId="2369"/>
    <cellStyle name="20% - Accent2 2 7 2 2" xfId="3928"/>
    <cellStyle name="20% - Accent2 2 7 2 3" xfId="4764"/>
    <cellStyle name="20% - Accent2 2 7 3" xfId="3202"/>
    <cellStyle name="20% - Accent2 2 7 4" xfId="4765"/>
    <cellStyle name="20% - Accent2 2 8" xfId="2006"/>
    <cellStyle name="20% - Accent2 2 8 2" xfId="3565"/>
    <cellStyle name="20% - Accent2 2 8 3" xfId="4766"/>
    <cellStyle name="20% - Accent2 2 9" xfId="2739"/>
    <cellStyle name="20% - Accent2 20" xfId="4418"/>
    <cellStyle name="20% - Accent2 21" xfId="4449"/>
    <cellStyle name="20% - Accent2 22" xfId="4478"/>
    <cellStyle name="20% - Accent2 23" xfId="4492"/>
    <cellStyle name="20% - Accent2 24" xfId="4522"/>
    <cellStyle name="20% - Accent2 25" xfId="4539"/>
    <cellStyle name="20% - Accent2 26" xfId="4575"/>
    <cellStyle name="20% - Accent2 27" xfId="4589"/>
    <cellStyle name="20% - Accent2 28" xfId="4612"/>
    <cellStyle name="20% - Accent2 29" xfId="4613"/>
    <cellStyle name="20% - Accent2 3" xfId="77"/>
    <cellStyle name="20% - Accent2 3 2" xfId="186"/>
    <cellStyle name="20% - Accent2 3 2 2" xfId="187"/>
    <cellStyle name="20% - Accent2 3 2 2 2" xfId="1693"/>
    <cellStyle name="20% - Accent2 3 2 2 2 2" xfId="2421"/>
    <cellStyle name="20% - Accent2 3 2 2 2 2 2" xfId="3980"/>
    <cellStyle name="20% - Accent2 3 2 2 2 2 3" xfId="4767"/>
    <cellStyle name="20% - Accent2 3 2 2 2 3" xfId="3254"/>
    <cellStyle name="20% - Accent2 3 2 2 2 4" xfId="4768"/>
    <cellStyle name="20% - Accent2 3 2 2 3" xfId="2058"/>
    <cellStyle name="20% - Accent2 3 2 2 3 2" xfId="3617"/>
    <cellStyle name="20% - Accent2 3 2 2 3 3" xfId="4769"/>
    <cellStyle name="20% - Accent2 3 2 2 4" xfId="2890"/>
    <cellStyle name="20% - Accent2 3 2 2 5" xfId="4770"/>
    <cellStyle name="20% - Accent2 3 2 3" xfId="188"/>
    <cellStyle name="20% - Accent2 3 2 3 2" xfId="1694"/>
    <cellStyle name="20% - Accent2 3 2 3 2 2" xfId="2422"/>
    <cellStyle name="20% - Accent2 3 2 3 2 2 2" xfId="3981"/>
    <cellStyle name="20% - Accent2 3 2 3 2 2 3" xfId="4771"/>
    <cellStyle name="20% - Accent2 3 2 3 2 3" xfId="3255"/>
    <cellStyle name="20% - Accent2 3 2 3 2 4" xfId="4772"/>
    <cellStyle name="20% - Accent2 3 2 3 3" xfId="2059"/>
    <cellStyle name="20% - Accent2 3 2 3 3 2" xfId="3618"/>
    <cellStyle name="20% - Accent2 3 2 3 3 3" xfId="4773"/>
    <cellStyle name="20% - Accent2 3 2 3 4" xfId="2891"/>
    <cellStyle name="20% - Accent2 3 2 3 5" xfId="4774"/>
    <cellStyle name="20% - Accent2 3 2 4" xfId="1692"/>
    <cellStyle name="20% - Accent2 3 2 4 2" xfId="2420"/>
    <cellStyle name="20% - Accent2 3 2 4 2 2" xfId="3979"/>
    <cellStyle name="20% - Accent2 3 2 4 2 3" xfId="4775"/>
    <cellStyle name="20% - Accent2 3 2 4 3" xfId="3253"/>
    <cellStyle name="20% - Accent2 3 2 4 4" xfId="4776"/>
    <cellStyle name="20% - Accent2 3 2 5" xfId="2057"/>
    <cellStyle name="20% - Accent2 3 2 5 2" xfId="3616"/>
    <cellStyle name="20% - Accent2 3 2 5 3" xfId="4777"/>
    <cellStyle name="20% - Accent2 3 2 6" xfId="2889"/>
    <cellStyle name="20% - Accent2 3 2 7" xfId="4778"/>
    <cellStyle name="20% - Accent2 3 3" xfId="189"/>
    <cellStyle name="20% - Accent2 3 3 2" xfId="190"/>
    <cellStyle name="20% - Accent2 3 3 2 2" xfId="1696"/>
    <cellStyle name="20% - Accent2 3 3 2 2 2" xfId="2424"/>
    <cellStyle name="20% - Accent2 3 3 2 2 2 2" xfId="3983"/>
    <cellStyle name="20% - Accent2 3 3 2 2 2 3" xfId="4779"/>
    <cellStyle name="20% - Accent2 3 3 2 2 3" xfId="3257"/>
    <cellStyle name="20% - Accent2 3 3 2 2 4" xfId="4780"/>
    <cellStyle name="20% - Accent2 3 3 2 3" xfId="2061"/>
    <cellStyle name="20% - Accent2 3 3 2 3 2" xfId="3620"/>
    <cellStyle name="20% - Accent2 3 3 2 3 3" xfId="4781"/>
    <cellStyle name="20% - Accent2 3 3 2 4" xfId="2893"/>
    <cellStyle name="20% - Accent2 3 3 2 5" xfId="4782"/>
    <cellStyle name="20% - Accent2 3 3 3" xfId="191"/>
    <cellStyle name="20% - Accent2 3 3 3 2" xfId="1697"/>
    <cellStyle name="20% - Accent2 3 3 3 2 2" xfId="2425"/>
    <cellStyle name="20% - Accent2 3 3 3 2 2 2" xfId="3984"/>
    <cellStyle name="20% - Accent2 3 3 3 2 2 3" xfId="4783"/>
    <cellStyle name="20% - Accent2 3 3 3 2 3" xfId="3258"/>
    <cellStyle name="20% - Accent2 3 3 3 2 4" xfId="4784"/>
    <cellStyle name="20% - Accent2 3 3 3 3" xfId="2062"/>
    <cellStyle name="20% - Accent2 3 3 3 3 2" xfId="3621"/>
    <cellStyle name="20% - Accent2 3 3 3 3 3" xfId="4785"/>
    <cellStyle name="20% - Accent2 3 3 3 4" xfId="2894"/>
    <cellStyle name="20% - Accent2 3 3 3 5" xfId="4786"/>
    <cellStyle name="20% - Accent2 3 3 4" xfId="1695"/>
    <cellStyle name="20% - Accent2 3 3 4 2" xfId="2423"/>
    <cellStyle name="20% - Accent2 3 3 4 2 2" xfId="3982"/>
    <cellStyle name="20% - Accent2 3 3 4 2 3" xfId="4787"/>
    <cellStyle name="20% - Accent2 3 3 4 3" xfId="3256"/>
    <cellStyle name="20% - Accent2 3 3 4 4" xfId="4788"/>
    <cellStyle name="20% - Accent2 3 3 5" xfId="2060"/>
    <cellStyle name="20% - Accent2 3 3 5 2" xfId="3619"/>
    <cellStyle name="20% - Accent2 3 3 5 3" xfId="4789"/>
    <cellStyle name="20% - Accent2 3 3 6" xfId="2892"/>
    <cellStyle name="20% - Accent2 3 3 7" xfId="4790"/>
    <cellStyle name="20% - Accent2 3 4" xfId="192"/>
    <cellStyle name="20% - Accent2 3 4 2" xfId="1698"/>
    <cellStyle name="20% - Accent2 3 4 2 2" xfId="2426"/>
    <cellStyle name="20% - Accent2 3 4 2 2 2" xfId="3985"/>
    <cellStyle name="20% - Accent2 3 4 2 2 3" xfId="4791"/>
    <cellStyle name="20% - Accent2 3 4 2 3" xfId="3259"/>
    <cellStyle name="20% - Accent2 3 4 2 4" xfId="4792"/>
    <cellStyle name="20% - Accent2 3 4 3" xfId="2063"/>
    <cellStyle name="20% - Accent2 3 4 3 2" xfId="3622"/>
    <cellStyle name="20% - Accent2 3 4 3 3" xfId="4793"/>
    <cellStyle name="20% - Accent2 3 4 4" xfId="2895"/>
    <cellStyle name="20% - Accent2 3 4 5" xfId="4794"/>
    <cellStyle name="20% - Accent2 3 5" xfId="193"/>
    <cellStyle name="20% - Accent2 3 5 2" xfId="1699"/>
    <cellStyle name="20% - Accent2 3 5 2 2" xfId="2427"/>
    <cellStyle name="20% - Accent2 3 5 2 2 2" xfId="3986"/>
    <cellStyle name="20% - Accent2 3 5 2 2 3" xfId="4795"/>
    <cellStyle name="20% - Accent2 3 5 2 3" xfId="3260"/>
    <cellStyle name="20% - Accent2 3 5 2 4" xfId="4796"/>
    <cellStyle name="20% - Accent2 3 5 3" xfId="2064"/>
    <cellStyle name="20% - Accent2 3 5 3 2" xfId="3623"/>
    <cellStyle name="20% - Accent2 3 5 3 3" xfId="4797"/>
    <cellStyle name="20% - Accent2 3 5 4" xfId="2896"/>
    <cellStyle name="20% - Accent2 3 5 5" xfId="4798"/>
    <cellStyle name="20% - Accent2 3 6" xfId="1652"/>
    <cellStyle name="20% - Accent2 3 6 2" xfId="2382"/>
    <cellStyle name="20% - Accent2 3 6 2 2" xfId="3941"/>
    <cellStyle name="20% - Accent2 3 6 2 3" xfId="4799"/>
    <cellStyle name="20% - Accent2 3 6 3" xfId="3215"/>
    <cellStyle name="20% - Accent2 3 6 4" xfId="4800"/>
    <cellStyle name="20% - Accent2 3 7" xfId="2019"/>
    <cellStyle name="20% - Accent2 3 7 2" xfId="3578"/>
    <cellStyle name="20% - Accent2 3 7 3" xfId="4801"/>
    <cellStyle name="20% - Accent2 3 8" xfId="2851"/>
    <cellStyle name="20% - Accent2 3 9" xfId="4802"/>
    <cellStyle name="20% - Accent2 4" xfId="140"/>
    <cellStyle name="20% - Accent2 4 2" xfId="1667"/>
    <cellStyle name="20% - Accent2 4 2 2" xfId="2395"/>
    <cellStyle name="20% - Accent2 4 2 2 2" xfId="3954"/>
    <cellStyle name="20% - Accent2 4 2 2 3" xfId="4803"/>
    <cellStyle name="20% - Accent2 4 2 3" xfId="3228"/>
    <cellStyle name="20% - Accent2 4 2 4" xfId="4804"/>
    <cellStyle name="20% - Accent2 4 3" xfId="2032"/>
    <cellStyle name="20% - Accent2 4 3 2" xfId="3591"/>
    <cellStyle name="20% - Accent2 4 3 3" xfId="4805"/>
    <cellStyle name="20% - Accent2 4 4" xfId="2864"/>
    <cellStyle name="20% - Accent2 4 5" xfId="4806"/>
    <cellStyle name="20% - Accent2 5" xfId="194"/>
    <cellStyle name="20% - Accent2 5 2" xfId="1700"/>
    <cellStyle name="20% - Accent2 5 2 2" xfId="2428"/>
    <cellStyle name="20% - Accent2 5 2 2 2" xfId="3987"/>
    <cellStyle name="20% - Accent2 5 2 2 3" xfId="4807"/>
    <cellStyle name="20% - Accent2 5 2 3" xfId="3261"/>
    <cellStyle name="20% - Accent2 5 2 4" xfId="4808"/>
    <cellStyle name="20% - Accent2 5 3" xfId="2065"/>
    <cellStyle name="20% - Accent2 5 3 2" xfId="3624"/>
    <cellStyle name="20% - Accent2 5 3 3" xfId="4809"/>
    <cellStyle name="20% - Accent2 5 4" xfId="2897"/>
    <cellStyle name="20% - Accent2 5 5" xfId="4810"/>
    <cellStyle name="20% - Accent2 6" xfId="1583"/>
    <cellStyle name="20% - Accent2 6 2" xfId="1952"/>
    <cellStyle name="20% - Accent2 6 2 2" xfId="2680"/>
    <cellStyle name="20% - Accent2 6 2 2 2" xfId="4239"/>
    <cellStyle name="20% - Accent2 6 2 2 3" xfId="4811"/>
    <cellStyle name="20% - Accent2 6 2 3" xfId="3513"/>
    <cellStyle name="20% - Accent2 6 2 4" xfId="4812"/>
    <cellStyle name="20% - Accent2 6 3" xfId="2317"/>
    <cellStyle name="20% - Accent2 6 3 2" xfId="3876"/>
    <cellStyle name="20% - Accent2 6 3 3" xfId="4813"/>
    <cellStyle name="20% - Accent2 6 4" xfId="3150"/>
    <cellStyle name="20% - Accent2 6 5" xfId="4814"/>
    <cellStyle name="20% - Accent2 7" xfId="1599"/>
    <cellStyle name="20% - Accent2 7 2" xfId="1965"/>
    <cellStyle name="20% - Accent2 7 2 2" xfId="2693"/>
    <cellStyle name="20% - Accent2 7 2 2 2" xfId="4252"/>
    <cellStyle name="20% - Accent2 7 2 2 3" xfId="4815"/>
    <cellStyle name="20% - Accent2 7 2 3" xfId="3526"/>
    <cellStyle name="20% - Accent2 7 2 4" xfId="4816"/>
    <cellStyle name="20% - Accent2 7 3" xfId="2330"/>
    <cellStyle name="20% - Accent2 7 3 2" xfId="3889"/>
    <cellStyle name="20% - Accent2 7 3 3" xfId="4817"/>
    <cellStyle name="20% - Accent2 7 4" xfId="3163"/>
    <cellStyle name="20% - Accent2 7 5" xfId="4818"/>
    <cellStyle name="20% - Accent2 8" xfId="1613"/>
    <cellStyle name="20% - Accent2 8 2" xfId="1978"/>
    <cellStyle name="20% - Accent2 8 2 2" xfId="2706"/>
    <cellStyle name="20% - Accent2 8 2 2 2" xfId="4265"/>
    <cellStyle name="20% - Accent2 8 2 2 3" xfId="4819"/>
    <cellStyle name="20% - Accent2 8 2 3" xfId="3539"/>
    <cellStyle name="20% - Accent2 8 2 4" xfId="4820"/>
    <cellStyle name="20% - Accent2 8 3" xfId="2343"/>
    <cellStyle name="20% - Accent2 8 3 2" xfId="3902"/>
    <cellStyle name="20% - Accent2 8 3 3" xfId="4821"/>
    <cellStyle name="20% - Accent2 8 4" xfId="3176"/>
    <cellStyle name="20% - Accent2 8 5" xfId="4822"/>
    <cellStyle name="20% - Accent2 9" xfId="1627"/>
    <cellStyle name="20% - Accent2 9 2" xfId="2357"/>
    <cellStyle name="20% - Accent2 9 2 2" xfId="3916"/>
    <cellStyle name="20% - Accent2 9 2 3" xfId="4823"/>
    <cellStyle name="20% - Accent2 9 3" xfId="3190"/>
    <cellStyle name="20% - Accent2 9 4" xfId="4824"/>
    <cellStyle name="20% - Accent3" xfId="44" builtinId="38" customBuiltin="1"/>
    <cellStyle name="20% - Accent3 10" xfId="1996"/>
    <cellStyle name="20% - Accent3 10 2" xfId="3555"/>
    <cellStyle name="20% - Accent3 10 3" xfId="4825"/>
    <cellStyle name="20% - Accent3 11" xfId="2728"/>
    <cellStyle name="20% - Accent3 11 2" xfId="4279"/>
    <cellStyle name="20% - Accent3 11 3" xfId="4826"/>
    <cellStyle name="20% - Accent3 12" xfId="2755"/>
    <cellStyle name="20% - Accent3 13" xfId="2766"/>
    <cellStyle name="20% - Accent3 14" xfId="2802"/>
    <cellStyle name="20% - Accent3 15" xfId="2828"/>
    <cellStyle name="20% - Accent3 16" xfId="4301"/>
    <cellStyle name="20% - Accent3 17" xfId="4329"/>
    <cellStyle name="20% - Accent3 18" xfId="4360"/>
    <cellStyle name="20% - Accent3 19" xfId="4391"/>
    <cellStyle name="20% - Accent3 2" xfId="63"/>
    <cellStyle name="20% - Accent3 2 10" xfId="2787"/>
    <cellStyle name="20% - Accent3 2 11" xfId="2815"/>
    <cellStyle name="20% - Accent3 2 12" xfId="2839"/>
    <cellStyle name="20% - Accent3 2 13" xfId="4314"/>
    <cellStyle name="20% - Accent3 2 14" xfId="4342"/>
    <cellStyle name="20% - Accent3 2 15" xfId="4373"/>
    <cellStyle name="20% - Accent3 2 16" xfId="4404"/>
    <cellStyle name="20% - Accent3 2 17" xfId="4433"/>
    <cellStyle name="20% - Accent3 2 18" xfId="4466"/>
    <cellStyle name="20% - Accent3 2 19" xfId="4507"/>
    <cellStyle name="20% - Accent3 2 2" xfId="80"/>
    <cellStyle name="20% - Accent3 2 2 2" xfId="195"/>
    <cellStyle name="20% - Accent3 2 2 3" xfId="196"/>
    <cellStyle name="20% - Accent3 2 2 3 2" xfId="1701"/>
    <cellStyle name="20% - Accent3 2 2 3 2 2" xfId="2429"/>
    <cellStyle name="20% - Accent3 2 2 3 2 2 2" xfId="3988"/>
    <cellStyle name="20% - Accent3 2 2 3 2 2 3" xfId="4827"/>
    <cellStyle name="20% - Accent3 2 2 3 2 3" xfId="3262"/>
    <cellStyle name="20% - Accent3 2 2 3 2 4" xfId="4828"/>
    <cellStyle name="20% - Accent3 2 2 3 3" xfId="2066"/>
    <cellStyle name="20% - Accent3 2 2 3 3 2" xfId="3625"/>
    <cellStyle name="20% - Accent3 2 2 3 3 3" xfId="4829"/>
    <cellStyle name="20% - Accent3 2 2 3 4" xfId="2898"/>
    <cellStyle name="20% - Accent3 2 2 3 5" xfId="4830"/>
    <cellStyle name="20% - Accent3 2 20" xfId="4556"/>
    <cellStyle name="20% - Accent3 2 21" xfId="4614"/>
    <cellStyle name="20% - Accent3 2 22" xfId="4615"/>
    <cellStyle name="20% - Accent3 2 23" xfId="4616"/>
    <cellStyle name="20% - Accent3 2 3" xfId="197"/>
    <cellStyle name="20% - Accent3 2 3 2" xfId="198"/>
    <cellStyle name="20% - Accent3 2 4" xfId="199"/>
    <cellStyle name="20% - Accent3 2 5" xfId="200"/>
    <cellStyle name="20% - Accent3 2 6" xfId="201"/>
    <cellStyle name="20% - Accent3 2 7" xfId="1640"/>
    <cellStyle name="20% - Accent3 2 7 2" xfId="2370"/>
    <cellStyle name="20% - Accent3 2 7 2 2" xfId="3929"/>
    <cellStyle name="20% - Accent3 2 7 2 3" xfId="4831"/>
    <cellStyle name="20% - Accent3 2 7 3" xfId="3203"/>
    <cellStyle name="20% - Accent3 2 7 4" xfId="4832"/>
    <cellStyle name="20% - Accent3 2 8" xfId="2007"/>
    <cellStyle name="20% - Accent3 2 8 2" xfId="3566"/>
    <cellStyle name="20% - Accent3 2 8 3" xfId="4833"/>
    <cellStyle name="20% - Accent3 2 9" xfId="2741"/>
    <cellStyle name="20% - Accent3 20" xfId="4420"/>
    <cellStyle name="20% - Accent3 21" xfId="4451"/>
    <cellStyle name="20% - Accent3 22" xfId="4480"/>
    <cellStyle name="20% - Accent3 23" xfId="4494"/>
    <cellStyle name="20% - Accent3 24" xfId="4524"/>
    <cellStyle name="20% - Accent3 25" xfId="4541"/>
    <cellStyle name="20% - Accent3 26" xfId="4577"/>
    <cellStyle name="20% - Accent3 27" xfId="4591"/>
    <cellStyle name="20% - Accent3 28" xfId="4617"/>
    <cellStyle name="20% - Accent3 29" xfId="4618"/>
    <cellStyle name="20% - Accent3 3" xfId="79"/>
    <cellStyle name="20% - Accent3 3 2" xfId="202"/>
    <cellStyle name="20% - Accent3 3 2 2" xfId="203"/>
    <cellStyle name="20% - Accent3 3 2 2 2" xfId="1703"/>
    <cellStyle name="20% - Accent3 3 2 2 2 2" xfId="2431"/>
    <cellStyle name="20% - Accent3 3 2 2 2 2 2" xfId="3990"/>
    <cellStyle name="20% - Accent3 3 2 2 2 2 3" xfId="4834"/>
    <cellStyle name="20% - Accent3 3 2 2 2 3" xfId="3264"/>
    <cellStyle name="20% - Accent3 3 2 2 2 4" xfId="4835"/>
    <cellStyle name="20% - Accent3 3 2 2 3" xfId="2068"/>
    <cellStyle name="20% - Accent3 3 2 2 3 2" xfId="3627"/>
    <cellStyle name="20% - Accent3 3 2 2 3 3" xfId="4836"/>
    <cellStyle name="20% - Accent3 3 2 2 4" xfId="2900"/>
    <cellStyle name="20% - Accent3 3 2 2 5" xfId="4837"/>
    <cellStyle name="20% - Accent3 3 2 3" xfId="204"/>
    <cellStyle name="20% - Accent3 3 2 3 2" xfId="1704"/>
    <cellStyle name="20% - Accent3 3 2 3 2 2" xfId="2432"/>
    <cellStyle name="20% - Accent3 3 2 3 2 2 2" xfId="3991"/>
    <cellStyle name="20% - Accent3 3 2 3 2 2 3" xfId="4838"/>
    <cellStyle name="20% - Accent3 3 2 3 2 3" xfId="3265"/>
    <cellStyle name="20% - Accent3 3 2 3 2 4" xfId="4839"/>
    <cellStyle name="20% - Accent3 3 2 3 3" xfId="2069"/>
    <cellStyle name="20% - Accent3 3 2 3 3 2" xfId="3628"/>
    <cellStyle name="20% - Accent3 3 2 3 3 3" xfId="4840"/>
    <cellStyle name="20% - Accent3 3 2 3 4" xfId="2901"/>
    <cellStyle name="20% - Accent3 3 2 3 5" xfId="4841"/>
    <cellStyle name="20% - Accent3 3 2 4" xfId="1702"/>
    <cellStyle name="20% - Accent3 3 2 4 2" xfId="2430"/>
    <cellStyle name="20% - Accent3 3 2 4 2 2" xfId="3989"/>
    <cellStyle name="20% - Accent3 3 2 4 2 3" xfId="4842"/>
    <cellStyle name="20% - Accent3 3 2 4 3" xfId="3263"/>
    <cellStyle name="20% - Accent3 3 2 4 4" xfId="4843"/>
    <cellStyle name="20% - Accent3 3 2 5" xfId="2067"/>
    <cellStyle name="20% - Accent3 3 2 5 2" xfId="3626"/>
    <cellStyle name="20% - Accent3 3 2 5 3" xfId="4844"/>
    <cellStyle name="20% - Accent3 3 2 6" xfId="2899"/>
    <cellStyle name="20% - Accent3 3 2 7" xfId="4845"/>
    <cellStyle name="20% - Accent3 3 3" xfId="205"/>
    <cellStyle name="20% - Accent3 3 3 2" xfId="206"/>
    <cellStyle name="20% - Accent3 3 3 2 2" xfId="1706"/>
    <cellStyle name="20% - Accent3 3 3 2 2 2" xfId="2434"/>
    <cellStyle name="20% - Accent3 3 3 2 2 2 2" xfId="3993"/>
    <cellStyle name="20% - Accent3 3 3 2 2 2 3" xfId="4846"/>
    <cellStyle name="20% - Accent3 3 3 2 2 3" xfId="3267"/>
    <cellStyle name="20% - Accent3 3 3 2 2 4" xfId="4847"/>
    <cellStyle name="20% - Accent3 3 3 2 3" xfId="2071"/>
    <cellStyle name="20% - Accent3 3 3 2 3 2" xfId="3630"/>
    <cellStyle name="20% - Accent3 3 3 2 3 3" xfId="4848"/>
    <cellStyle name="20% - Accent3 3 3 2 4" xfId="2903"/>
    <cellStyle name="20% - Accent3 3 3 2 5" xfId="4849"/>
    <cellStyle name="20% - Accent3 3 3 3" xfId="207"/>
    <cellStyle name="20% - Accent3 3 3 3 2" xfId="1707"/>
    <cellStyle name="20% - Accent3 3 3 3 2 2" xfId="2435"/>
    <cellStyle name="20% - Accent3 3 3 3 2 2 2" xfId="3994"/>
    <cellStyle name="20% - Accent3 3 3 3 2 2 3" xfId="4850"/>
    <cellStyle name="20% - Accent3 3 3 3 2 3" xfId="3268"/>
    <cellStyle name="20% - Accent3 3 3 3 2 4" xfId="4851"/>
    <cellStyle name="20% - Accent3 3 3 3 3" xfId="2072"/>
    <cellStyle name="20% - Accent3 3 3 3 3 2" xfId="3631"/>
    <cellStyle name="20% - Accent3 3 3 3 3 3" xfId="4852"/>
    <cellStyle name="20% - Accent3 3 3 3 4" xfId="2904"/>
    <cellStyle name="20% - Accent3 3 3 3 5" xfId="4853"/>
    <cellStyle name="20% - Accent3 3 3 4" xfId="1705"/>
    <cellStyle name="20% - Accent3 3 3 4 2" xfId="2433"/>
    <cellStyle name="20% - Accent3 3 3 4 2 2" xfId="3992"/>
    <cellStyle name="20% - Accent3 3 3 4 2 3" xfId="4854"/>
    <cellStyle name="20% - Accent3 3 3 4 3" xfId="3266"/>
    <cellStyle name="20% - Accent3 3 3 4 4" xfId="4855"/>
    <cellStyle name="20% - Accent3 3 3 5" xfId="2070"/>
    <cellStyle name="20% - Accent3 3 3 5 2" xfId="3629"/>
    <cellStyle name="20% - Accent3 3 3 5 3" xfId="4856"/>
    <cellStyle name="20% - Accent3 3 3 6" xfId="2902"/>
    <cellStyle name="20% - Accent3 3 3 7" xfId="4857"/>
    <cellStyle name="20% - Accent3 3 4" xfId="208"/>
    <cellStyle name="20% - Accent3 3 4 2" xfId="1708"/>
    <cellStyle name="20% - Accent3 3 4 2 2" xfId="2436"/>
    <cellStyle name="20% - Accent3 3 4 2 2 2" xfId="3995"/>
    <cellStyle name="20% - Accent3 3 4 2 2 3" xfId="4858"/>
    <cellStyle name="20% - Accent3 3 4 2 3" xfId="3269"/>
    <cellStyle name="20% - Accent3 3 4 2 4" xfId="4859"/>
    <cellStyle name="20% - Accent3 3 4 3" xfId="2073"/>
    <cellStyle name="20% - Accent3 3 4 3 2" xfId="3632"/>
    <cellStyle name="20% - Accent3 3 4 3 3" xfId="4860"/>
    <cellStyle name="20% - Accent3 3 4 4" xfId="2905"/>
    <cellStyle name="20% - Accent3 3 4 5" xfId="4861"/>
    <cellStyle name="20% - Accent3 3 5" xfId="209"/>
    <cellStyle name="20% - Accent3 3 5 2" xfId="1709"/>
    <cellStyle name="20% - Accent3 3 5 2 2" xfId="2437"/>
    <cellStyle name="20% - Accent3 3 5 2 2 2" xfId="3996"/>
    <cellStyle name="20% - Accent3 3 5 2 2 3" xfId="4862"/>
    <cellStyle name="20% - Accent3 3 5 2 3" xfId="3270"/>
    <cellStyle name="20% - Accent3 3 5 2 4" xfId="4863"/>
    <cellStyle name="20% - Accent3 3 5 3" xfId="2074"/>
    <cellStyle name="20% - Accent3 3 5 3 2" xfId="3633"/>
    <cellStyle name="20% - Accent3 3 5 3 3" xfId="4864"/>
    <cellStyle name="20% - Accent3 3 5 4" xfId="2906"/>
    <cellStyle name="20% - Accent3 3 5 5" xfId="4865"/>
    <cellStyle name="20% - Accent3 3 6" xfId="1653"/>
    <cellStyle name="20% - Accent3 3 6 2" xfId="2383"/>
    <cellStyle name="20% - Accent3 3 6 2 2" xfId="3942"/>
    <cellStyle name="20% - Accent3 3 6 2 3" xfId="4866"/>
    <cellStyle name="20% - Accent3 3 6 3" xfId="3216"/>
    <cellStyle name="20% - Accent3 3 6 4" xfId="4867"/>
    <cellStyle name="20% - Accent3 3 7" xfId="2020"/>
    <cellStyle name="20% - Accent3 3 7 2" xfId="3579"/>
    <cellStyle name="20% - Accent3 3 7 3" xfId="4868"/>
    <cellStyle name="20% - Accent3 3 8" xfId="2852"/>
    <cellStyle name="20% - Accent3 3 9" xfId="4869"/>
    <cellStyle name="20% - Accent3 4" xfId="141"/>
    <cellStyle name="20% - Accent3 4 2" xfId="1668"/>
    <cellStyle name="20% - Accent3 4 2 2" xfId="2396"/>
    <cellStyle name="20% - Accent3 4 2 2 2" xfId="3955"/>
    <cellStyle name="20% - Accent3 4 2 2 3" xfId="4870"/>
    <cellStyle name="20% - Accent3 4 2 3" xfId="3229"/>
    <cellStyle name="20% - Accent3 4 2 4" xfId="4871"/>
    <cellStyle name="20% - Accent3 4 3" xfId="2033"/>
    <cellStyle name="20% - Accent3 4 3 2" xfId="3592"/>
    <cellStyle name="20% - Accent3 4 3 3" xfId="4872"/>
    <cellStyle name="20% - Accent3 4 4" xfId="2865"/>
    <cellStyle name="20% - Accent3 4 5" xfId="4873"/>
    <cellStyle name="20% - Accent3 5" xfId="210"/>
    <cellStyle name="20% - Accent3 5 2" xfId="1710"/>
    <cellStyle name="20% - Accent3 5 2 2" xfId="2438"/>
    <cellStyle name="20% - Accent3 5 2 2 2" xfId="3997"/>
    <cellStyle name="20% - Accent3 5 2 2 3" xfId="4874"/>
    <cellStyle name="20% - Accent3 5 2 3" xfId="3271"/>
    <cellStyle name="20% - Accent3 5 2 4" xfId="4875"/>
    <cellStyle name="20% - Accent3 5 3" xfId="2075"/>
    <cellStyle name="20% - Accent3 5 3 2" xfId="3634"/>
    <cellStyle name="20% - Accent3 5 3 3" xfId="4876"/>
    <cellStyle name="20% - Accent3 5 4" xfId="2907"/>
    <cellStyle name="20% - Accent3 5 5" xfId="4877"/>
    <cellStyle name="20% - Accent3 6" xfId="1584"/>
    <cellStyle name="20% - Accent3 6 2" xfId="1953"/>
    <cellStyle name="20% - Accent3 6 2 2" xfId="2681"/>
    <cellStyle name="20% - Accent3 6 2 2 2" xfId="4240"/>
    <cellStyle name="20% - Accent3 6 2 2 3" xfId="4878"/>
    <cellStyle name="20% - Accent3 6 2 3" xfId="3514"/>
    <cellStyle name="20% - Accent3 6 2 4" xfId="4879"/>
    <cellStyle name="20% - Accent3 6 3" xfId="2318"/>
    <cellStyle name="20% - Accent3 6 3 2" xfId="3877"/>
    <cellStyle name="20% - Accent3 6 3 3" xfId="4880"/>
    <cellStyle name="20% - Accent3 6 4" xfId="3151"/>
    <cellStyle name="20% - Accent3 6 5" xfId="4881"/>
    <cellStyle name="20% - Accent3 7" xfId="1600"/>
    <cellStyle name="20% - Accent3 7 2" xfId="1966"/>
    <cellStyle name="20% - Accent3 7 2 2" xfId="2694"/>
    <cellStyle name="20% - Accent3 7 2 2 2" xfId="4253"/>
    <cellStyle name="20% - Accent3 7 2 2 3" xfId="4882"/>
    <cellStyle name="20% - Accent3 7 2 3" xfId="3527"/>
    <cellStyle name="20% - Accent3 7 2 4" xfId="4883"/>
    <cellStyle name="20% - Accent3 7 3" xfId="2331"/>
    <cellStyle name="20% - Accent3 7 3 2" xfId="3890"/>
    <cellStyle name="20% - Accent3 7 3 3" xfId="4884"/>
    <cellStyle name="20% - Accent3 7 4" xfId="3164"/>
    <cellStyle name="20% - Accent3 7 5" xfId="4885"/>
    <cellStyle name="20% - Accent3 8" xfId="1614"/>
    <cellStyle name="20% - Accent3 8 2" xfId="1979"/>
    <cellStyle name="20% - Accent3 8 2 2" xfId="2707"/>
    <cellStyle name="20% - Accent3 8 2 2 2" xfId="4266"/>
    <cellStyle name="20% - Accent3 8 2 2 3" xfId="4886"/>
    <cellStyle name="20% - Accent3 8 2 3" xfId="3540"/>
    <cellStyle name="20% - Accent3 8 2 4" xfId="4887"/>
    <cellStyle name="20% - Accent3 8 3" xfId="2344"/>
    <cellStyle name="20% - Accent3 8 3 2" xfId="3903"/>
    <cellStyle name="20% - Accent3 8 3 3" xfId="4888"/>
    <cellStyle name="20% - Accent3 8 4" xfId="3177"/>
    <cellStyle name="20% - Accent3 8 5" xfId="4889"/>
    <cellStyle name="20% - Accent3 9" xfId="1629"/>
    <cellStyle name="20% - Accent3 9 2" xfId="2359"/>
    <cellStyle name="20% - Accent3 9 2 2" xfId="3918"/>
    <cellStyle name="20% - Accent3 9 2 3" xfId="4890"/>
    <cellStyle name="20% - Accent3 9 3" xfId="3192"/>
    <cellStyle name="20% - Accent3 9 4" xfId="4891"/>
    <cellStyle name="20% - Accent4" xfId="48" builtinId="42" customBuiltin="1"/>
    <cellStyle name="20% - Accent4 10" xfId="1998"/>
    <cellStyle name="20% - Accent4 10 2" xfId="3557"/>
    <cellStyle name="20% - Accent4 10 3" xfId="4892"/>
    <cellStyle name="20% - Accent4 11" xfId="2730"/>
    <cellStyle name="20% - Accent4 11 2" xfId="4280"/>
    <cellStyle name="20% - Accent4 11 3" xfId="4893"/>
    <cellStyle name="20% - Accent4 12" xfId="2757"/>
    <cellStyle name="20% - Accent4 13" xfId="2767"/>
    <cellStyle name="20% - Accent4 14" xfId="2804"/>
    <cellStyle name="20% - Accent4 15" xfId="2830"/>
    <cellStyle name="20% - Accent4 16" xfId="4303"/>
    <cellStyle name="20% - Accent4 17" xfId="4331"/>
    <cellStyle name="20% - Accent4 18" xfId="4362"/>
    <cellStyle name="20% - Accent4 19" xfId="4393"/>
    <cellStyle name="20% - Accent4 2" xfId="64"/>
    <cellStyle name="20% - Accent4 2 10" xfId="2789"/>
    <cellStyle name="20% - Accent4 2 11" xfId="2817"/>
    <cellStyle name="20% - Accent4 2 12" xfId="2840"/>
    <cellStyle name="20% - Accent4 2 13" xfId="4316"/>
    <cellStyle name="20% - Accent4 2 14" xfId="4344"/>
    <cellStyle name="20% - Accent4 2 15" xfId="4375"/>
    <cellStyle name="20% - Accent4 2 16" xfId="4406"/>
    <cellStyle name="20% - Accent4 2 17" xfId="4435"/>
    <cellStyle name="20% - Accent4 2 18" xfId="4468"/>
    <cellStyle name="20% - Accent4 2 19" xfId="4509"/>
    <cellStyle name="20% - Accent4 2 2" xfId="82"/>
    <cellStyle name="20% - Accent4 2 2 2" xfId="211"/>
    <cellStyle name="20% - Accent4 2 2 3" xfId="212"/>
    <cellStyle name="20% - Accent4 2 2 3 2" xfId="1711"/>
    <cellStyle name="20% - Accent4 2 2 3 2 2" xfId="2439"/>
    <cellStyle name="20% - Accent4 2 2 3 2 2 2" xfId="3998"/>
    <cellStyle name="20% - Accent4 2 2 3 2 2 3" xfId="4894"/>
    <cellStyle name="20% - Accent4 2 2 3 2 3" xfId="3272"/>
    <cellStyle name="20% - Accent4 2 2 3 2 4" xfId="4895"/>
    <cellStyle name="20% - Accent4 2 2 3 3" xfId="2076"/>
    <cellStyle name="20% - Accent4 2 2 3 3 2" xfId="3635"/>
    <cellStyle name="20% - Accent4 2 2 3 3 3" xfId="4896"/>
    <cellStyle name="20% - Accent4 2 2 3 4" xfId="2908"/>
    <cellStyle name="20% - Accent4 2 2 3 5" xfId="4897"/>
    <cellStyle name="20% - Accent4 2 20" xfId="4558"/>
    <cellStyle name="20% - Accent4 2 21" xfId="4619"/>
    <cellStyle name="20% - Accent4 2 22" xfId="4620"/>
    <cellStyle name="20% - Accent4 2 23" xfId="4621"/>
    <cellStyle name="20% - Accent4 2 3" xfId="213"/>
    <cellStyle name="20% - Accent4 2 3 2" xfId="214"/>
    <cellStyle name="20% - Accent4 2 4" xfId="215"/>
    <cellStyle name="20% - Accent4 2 5" xfId="216"/>
    <cellStyle name="20% - Accent4 2 6" xfId="217"/>
    <cellStyle name="20% - Accent4 2 7" xfId="1641"/>
    <cellStyle name="20% - Accent4 2 7 2" xfId="2371"/>
    <cellStyle name="20% - Accent4 2 7 2 2" xfId="3930"/>
    <cellStyle name="20% - Accent4 2 7 2 3" xfId="4898"/>
    <cellStyle name="20% - Accent4 2 7 3" xfId="3204"/>
    <cellStyle name="20% - Accent4 2 7 4" xfId="4899"/>
    <cellStyle name="20% - Accent4 2 8" xfId="2008"/>
    <cellStyle name="20% - Accent4 2 8 2" xfId="3567"/>
    <cellStyle name="20% - Accent4 2 8 3" xfId="4900"/>
    <cellStyle name="20% - Accent4 2 9" xfId="2743"/>
    <cellStyle name="20% - Accent4 20" xfId="4422"/>
    <cellStyle name="20% - Accent4 21" xfId="4453"/>
    <cellStyle name="20% - Accent4 22" xfId="4482"/>
    <cellStyle name="20% - Accent4 23" xfId="4496"/>
    <cellStyle name="20% - Accent4 24" xfId="4526"/>
    <cellStyle name="20% - Accent4 25" xfId="4543"/>
    <cellStyle name="20% - Accent4 26" xfId="4579"/>
    <cellStyle name="20% - Accent4 27" xfId="4593"/>
    <cellStyle name="20% - Accent4 28" xfId="4622"/>
    <cellStyle name="20% - Accent4 29" xfId="4623"/>
    <cellStyle name="20% - Accent4 3" xfId="81"/>
    <cellStyle name="20% - Accent4 3 2" xfId="218"/>
    <cellStyle name="20% - Accent4 3 2 2" xfId="219"/>
    <cellStyle name="20% - Accent4 3 2 2 2" xfId="1713"/>
    <cellStyle name="20% - Accent4 3 2 2 2 2" xfId="2441"/>
    <cellStyle name="20% - Accent4 3 2 2 2 2 2" xfId="4000"/>
    <cellStyle name="20% - Accent4 3 2 2 2 2 3" xfId="4901"/>
    <cellStyle name="20% - Accent4 3 2 2 2 3" xfId="3274"/>
    <cellStyle name="20% - Accent4 3 2 2 2 4" xfId="4902"/>
    <cellStyle name="20% - Accent4 3 2 2 3" xfId="2078"/>
    <cellStyle name="20% - Accent4 3 2 2 3 2" xfId="3637"/>
    <cellStyle name="20% - Accent4 3 2 2 3 3" xfId="4903"/>
    <cellStyle name="20% - Accent4 3 2 2 4" xfId="2910"/>
    <cellStyle name="20% - Accent4 3 2 2 5" xfId="4904"/>
    <cellStyle name="20% - Accent4 3 2 3" xfId="220"/>
    <cellStyle name="20% - Accent4 3 2 3 2" xfId="1714"/>
    <cellStyle name="20% - Accent4 3 2 3 2 2" xfId="2442"/>
    <cellStyle name="20% - Accent4 3 2 3 2 2 2" xfId="4001"/>
    <cellStyle name="20% - Accent4 3 2 3 2 2 3" xfId="4905"/>
    <cellStyle name="20% - Accent4 3 2 3 2 3" xfId="3275"/>
    <cellStyle name="20% - Accent4 3 2 3 2 4" xfId="4906"/>
    <cellStyle name="20% - Accent4 3 2 3 3" xfId="2079"/>
    <cellStyle name="20% - Accent4 3 2 3 3 2" xfId="3638"/>
    <cellStyle name="20% - Accent4 3 2 3 3 3" xfId="4907"/>
    <cellStyle name="20% - Accent4 3 2 3 4" xfId="2911"/>
    <cellStyle name="20% - Accent4 3 2 3 5" xfId="4908"/>
    <cellStyle name="20% - Accent4 3 2 4" xfId="1712"/>
    <cellStyle name="20% - Accent4 3 2 4 2" xfId="2440"/>
    <cellStyle name="20% - Accent4 3 2 4 2 2" xfId="3999"/>
    <cellStyle name="20% - Accent4 3 2 4 2 3" xfId="4909"/>
    <cellStyle name="20% - Accent4 3 2 4 3" xfId="3273"/>
    <cellStyle name="20% - Accent4 3 2 4 4" xfId="4910"/>
    <cellStyle name="20% - Accent4 3 2 5" xfId="2077"/>
    <cellStyle name="20% - Accent4 3 2 5 2" xfId="3636"/>
    <cellStyle name="20% - Accent4 3 2 5 3" xfId="4911"/>
    <cellStyle name="20% - Accent4 3 2 6" xfId="2909"/>
    <cellStyle name="20% - Accent4 3 2 7" xfId="4912"/>
    <cellStyle name="20% - Accent4 3 3" xfId="221"/>
    <cellStyle name="20% - Accent4 3 3 2" xfId="222"/>
    <cellStyle name="20% - Accent4 3 3 2 2" xfId="1716"/>
    <cellStyle name="20% - Accent4 3 3 2 2 2" xfId="2444"/>
    <cellStyle name="20% - Accent4 3 3 2 2 2 2" xfId="4003"/>
    <cellStyle name="20% - Accent4 3 3 2 2 2 3" xfId="4913"/>
    <cellStyle name="20% - Accent4 3 3 2 2 3" xfId="3277"/>
    <cellStyle name="20% - Accent4 3 3 2 2 4" xfId="4914"/>
    <cellStyle name="20% - Accent4 3 3 2 3" xfId="2081"/>
    <cellStyle name="20% - Accent4 3 3 2 3 2" xfId="3640"/>
    <cellStyle name="20% - Accent4 3 3 2 3 3" xfId="4915"/>
    <cellStyle name="20% - Accent4 3 3 2 4" xfId="2913"/>
    <cellStyle name="20% - Accent4 3 3 2 5" xfId="4916"/>
    <cellStyle name="20% - Accent4 3 3 3" xfId="223"/>
    <cellStyle name="20% - Accent4 3 3 3 2" xfId="1717"/>
    <cellStyle name="20% - Accent4 3 3 3 2 2" xfId="2445"/>
    <cellStyle name="20% - Accent4 3 3 3 2 2 2" xfId="4004"/>
    <cellStyle name="20% - Accent4 3 3 3 2 2 3" xfId="4917"/>
    <cellStyle name="20% - Accent4 3 3 3 2 3" xfId="3278"/>
    <cellStyle name="20% - Accent4 3 3 3 2 4" xfId="4918"/>
    <cellStyle name="20% - Accent4 3 3 3 3" xfId="2082"/>
    <cellStyle name="20% - Accent4 3 3 3 3 2" xfId="3641"/>
    <cellStyle name="20% - Accent4 3 3 3 3 3" xfId="4919"/>
    <cellStyle name="20% - Accent4 3 3 3 4" xfId="2914"/>
    <cellStyle name="20% - Accent4 3 3 3 5" xfId="4920"/>
    <cellStyle name="20% - Accent4 3 3 4" xfId="1715"/>
    <cellStyle name="20% - Accent4 3 3 4 2" xfId="2443"/>
    <cellStyle name="20% - Accent4 3 3 4 2 2" xfId="4002"/>
    <cellStyle name="20% - Accent4 3 3 4 2 3" xfId="4921"/>
    <cellStyle name="20% - Accent4 3 3 4 3" xfId="3276"/>
    <cellStyle name="20% - Accent4 3 3 4 4" xfId="4922"/>
    <cellStyle name="20% - Accent4 3 3 5" xfId="2080"/>
    <cellStyle name="20% - Accent4 3 3 5 2" xfId="3639"/>
    <cellStyle name="20% - Accent4 3 3 5 3" xfId="4923"/>
    <cellStyle name="20% - Accent4 3 3 6" xfId="2912"/>
    <cellStyle name="20% - Accent4 3 3 7" xfId="4924"/>
    <cellStyle name="20% - Accent4 3 4" xfId="224"/>
    <cellStyle name="20% - Accent4 3 4 2" xfId="1718"/>
    <cellStyle name="20% - Accent4 3 4 2 2" xfId="2446"/>
    <cellStyle name="20% - Accent4 3 4 2 2 2" xfId="4005"/>
    <cellStyle name="20% - Accent4 3 4 2 2 3" xfId="4925"/>
    <cellStyle name="20% - Accent4 3 4 2 3" xfId="3279"/>
    <cellStyle name="20% - Accent4 3 4 2 4" xfId="4926"/>
    <cellStyle name="20% - Accent4 3 4 3" xfId="2083"/>
    <cellStyle name="20% - Accent4 3 4 3 2" xfId="3642"/>
    <cellStyle name="20% - Accent4 3 4 3 3" xfId="4927"/>
    <cellStyle name="20% - Accent4 3 4 4" xfId="2915"/>
    <cellStyle name="20% - Accent4 3 4 5" xfId="4928"/>
    <cellStyle name="20% - Accent4 3 5" xfId="225"/>
    <cellStyle name="20% - Accent4 3 5 2" xfId="1719"/>
    <cellStyle name="20% - Accent4 3 5 2 2" xfId="2447"/>
    <cellStyle name="20% - Accent4 3 5 2 2 2" xfId="4006"/>
    <cellStyle name="20% - Accent4 3 5 2 2 3" xfId="4929"/>
    <cellStyle name="20% - Accent4 3 5 2 3" xfId="3280"/>
    <cellStyle name="20% - Accent4 3 5 2 4" xfId="4930"/>
    <cellStyle name="20% - Accent4 3 5 3" xfId="2084"/>
    <cellStyle name="20% - Accent4 3 5 3 2" xfId="3643"/>
    <cellStyle name="20% - Accent4 3 5 3 3" xfId="4931"/>
    <cellStyle name="20% - Accent4 3 5 4" xfId="2916"/>
    <cellStyle name="20% - Accent4 3 5 5" xfId="4932"/>
    <cellStyle name="20% - Accent4 3 6" xfId="1654"/>
    <cellStyle name="20% - Accent4 3 6 2" xfId="2384"/>
    <cellStyle name="20% - Accent4 3 6 2 2" xfId="3943"/>
    <cellStyle name="20% - Accent4 3 6 2 3" xfId="4933"/>
    <cellStyle name="20% - Accent4 3 6 3" xfId="3217"/>
    <cellStyle name="20% - Accent4 3 6 4" xfId="4934"/>
    <cellStyle name="20% - Accent4 3 7" xfId="2021"/>
    <cellStyle name="20% - Accent4 3 7 2" xfId="3580"/>
    <cellStyle name="20% - Accent4 3 7 3" xfId="4935"/>
    <cellStyle name="20% - Accent4 3 8" xfId="2853"/>
    <cellStyle name="20% - Accent4 3 9" xfId="4936"/>
    <cellStyle name="20% - Accent4 4" xfId="142"/>
    <cellStyle name="20% - Accent4 4 2" xfId="1669"/>
    <cellStyle name="20% - Accent4 4 2 2" xfId="2397"/>
    <cellStyle name="20% - Accent4 4 2 2 2" xfId="3956"/>
    <cellStyle name="20% - Accent4 4 2 2 3" xfId="4937"/>
    <cellStyle name="20% - Accent4 4 2 3" xfId="3230"/>
    <cellStyle name="20% - Accent4 4 2 4" xfId="4938"/>
    <cellStyle name="20% - Accent4 4 3" xfId="2034"/>
    <cellStyle name="20% - Accent4 4 3 2" xfId="3593"/>
    <cellStyle name="20% - Accent4 4 3 3" xfId="4939"/>
    <cellStyle name="20% - Accent4 4 4" xfId="2866"/>
    <cellStyle name="20% - Accent4 4 5" xfId="4940"/>
    <cellStyle name="20% - Accent4 5" xfId="226"/>
    <cellStyle name="20% - Accent4 5 2" xfId="1720"/>
    <cellStyle name="20% - Accent4 5 2 2" xfId="2448"/>
    <cellStyle name="20% - Accent4 5 2 2 2" xfId="4007"/>
    <cellStyle name="20% - Accent4 5 2 2 3" xfId="4941"/>
    <cellStyle name="20% - Accent4 5 2 3" xfId="3281"/>
    <cellStyle name="20% - Accent4 5 2 4" xfId="4942"/>
    <cellStyle name="20% - Accent4 5 3" xfId="2085"/>
    <cellStyle name="20% - Accent4 5 3 2" xfId="3644"/>
    <cellStyle name="20% - Accent4 5 3 3" xfId="4943"/>
    <cellStyle name="20% - Accent4 5 4" xfId="2917"/>
    <cellStyle name="20% - Accent4 5 5" xfId="4944"/>
    <cellStyle name="20% - Accent4 6" xfId="1585"/>
    <cellStyle name="20% - Accent4 6 2" xfId="1954"/>
    <cellStyle name="20% - Accent4 6 2 2" xfId="2682"/>
    <cellStyle name="20% - Accent4 6 2 2 2" xfId="4241"/>
    <cellStyle name="20% - Accent4 6 2 2 3" xfId="4945"/>
    <cellStyle name="20% - Accent4 6 2 3" xfId="3515"/>
    <cellStyle name="20% - Accent4 6 2 4" xfId="4946"/>
    <cellStyle name="20% - Accent4 6 3" xfId="2319"/>
    <cellStyle name="20% - Accent4 6 3 2" xfId="3878"/>
    <cellStyle name="20% - Accent4 6 3 3" xfId="4947"/>
    <cellStyle name="20% - Accent4 6 4" xfId="3152"/>
    <cellStyle name="20% - Accent4 6 5" xfId="4948"/>
    <cellStyle name="20% - Accent4 7" xfId="1601"/>
    <cellStyle name="20% - Accent4 7 2" xfId="1967"/>
    <cellStyle name="20% - Accent4 7 2 2" xfId="2695"/>
    <cellStyle name="20% - Accent4 7 2 2 2" xfId="4254"/>
    <cellStyle name="20% - Accent4 7 2 2 3" xfId="4949"/>
    <cellStyle name="20% - Accent4 7 2 3" xfId="3528"/>
    <cellStyle name="20% - Accent4 7 2 4" xfId="4950"/>
    <cellStyle name="20% - Accent4 7 3" xfId="2332"/>
    <cellStyle name="20% - Accent4 7 3 2" xfId="3891"/>
    <cellStyle name="20% - Accent4 7 3 3" xfId="4951"/>
    <cellStyle name="20% - Accent4 7 4" xfId="3165"/>
    <cellStyle name="20% - Accent4 7 5" xfId="4952"/>
    <cellStyle name="20% - Accent4 8" xfId="1615"/>
    <cellStyle name="20% - Accent4 8 2" xfId="1980"/>
    <cellStyle name="20% - Accent4 8 2 2" xfId="2708"/>
    <cellStyle name="20% - Accent4 8 2 2 2" xfId="4267"/>
    <cellStyle name="20% - Accent4 8 2 2 3" xfId="4953"/>
    <cellStyle name="20% - Accent4 8 2 3" xfId="3541"/>
    <cellStyle name="20% - Accent4 8 2 4" xfId="4954"/>
    <cellStyle name="20% - Accent4 8 3" xfId="2345"/>
    <cellStyle name="20% - Accent4 8 3 2" xfId="3904"/>
    <cellStyle name="20% - Accent4 8 3 3" xfId="4955"/>
    <cellStyle name="20% - Accent4 8 4" xfId="3178"/>
    <cellStyle name="20% - Accent4 8 5" xfId="4956"/>
    <cellStyle name="20% - Accent4 9" xfId="1631"/>
    <cellStyle name="20% - Accent4 9 2" xfId="2361"/>
    <cellStyle name="20% - Accent4 9 2 2" xfId="3920"/>
    <cellStyle name="20% - Accent4 9 2 3" xfId="4957"/>
    <cellStyle name="20% - Accent4 9 3" xfId="3194"/>
    <cellStyle name="20% - Accent4 9 4" xfId="4958"/>
    <cellStyle name="20% - Accent5" xfId="52" builtinId="46" customBuiltin="1"/>
    <cellStyle name="20% - Accent5 10" xfId="2000"/>
    <cellStyle name="20% - Accent5 10 2" xfId="3559"/>
    <cellStyle name="20% - Accent5 10 3" xfId="4959"/>
    <cellStyle name="20% - Accent5 11" xfId="2732"/>
    <cellStyle name="20% - Accent5 11 2" xfId="4281"/>
    <cellStyle name="20% - Accent5 11 3" xfId="4960"/>
    <cellStyle name="20% - Accent5 12" xfId="2759"/>
    <cellStyle name="20% - Accent5 13" xfId="2768"/>
    <cellStyle name="20% - Accent5 14" xfId="2806"/>
    <cellStyle name="20% - Accent5 15" xfId="2832"/>
    <cellStyle name="20% - Accent5 16" xfId="4305"/>
    <cellStyle name="20% - Accent5 17" xfId="4333"/>
    <cellStyle name="20% - Accent5 18" xfId="4364"/>
    <cellStyle name="20% - Accent5 19" xfId="4395"/>
    <cellStyle name="20% - Accent5 2" xfId="65"/>
    <cellStyle name="20% - Accent5 2 10" xfId="2791"/>
    <cellStyle name="20% - Accent5 2 11" xfId="2819"/>
    <cellStyle name="20% - Accent5 2 12" xfId="2841"/>
    <cellStyle name="20% - Accent5 2 13" xfId="4318"/>
    <cellStyle name="20% - Accent5 2 14" xfId="4346"/>
    <cellStyle name="20% - Accent5 2 15" xfId="4377"/>
    <cellStyle name="20% - Accent5 2 16" xfId="4408"/>
    <cellStyle name="20% - Accent5 2 17" xfId="4437"/>
    <cellStyle name="20% - Accent5 2 18" xfId="4470"/>
    <cellStyle name="20% - Accent5 2 19" xfId="4511"/>
    <cellStyle name="20% - Accent5 2 2" xfId="84"/>
    <cellStyle name="20% - Accent5 2 2 2" xfId="227"/>
    <cellStyle name="20% - Accent5 2 2 3" xfId="228"/>
    <cellStyle name="20% - Accent5 2 2 3 2" xfId="1721"/>
    <cellStyle name="20% - Accent5 2 2 3 2 2" xfId="2449"/>
    <cellStyle name="20% - Accent5 2 2 3 2 2 2" xfId="4008"/>
    <cellStyle name="20% - Accent5 2 2 3 2 2 3" xfId="4961"/>
    <cellStyle name="20% - Accent5 2 2 3 2 3" xfId="3282"/>
    <cellStyle name="20% - Accent5 2 2 3 2 4" xfId="4962"/>
    <cellStyle name="20% - Accent5 2 2 3 3" xfId="2086"/>
    <cellStyle name="20% - Accent5 2 2 3 3 2" xfId="3645"/>
    <cellStyle name="20% - Accent5 2 2 3 3 3" xfId="4963"/>
    <cellStyle name="20% - Accent5 2 2 3 4" xfId="2918"/>
    <cellStyle name="20% - Accent5 2 2 3 5" xfId="4964"/>
    <cellStyle name="20% - Accent5 2 20" xfId="4560"/>
    <cellStyle name="20% - Accent5 2 21" xfId="4624"/>
    <cellStyle name="20% - Accent5 2 22" xfId="4625"/>
    <cellStyle name="20% - Accent5 2 23" xfId="4626"/>
    <cellStyle name="20% - Accent5 2 3" xfId="229"/>
    <cellStyle name="20% - Accent5 2 3 2" xfId="230"/>
    <cellStyle name="20% - Accent5 2 4" xfId="231"/>
    <cellStyle name="20% - Accent5 2 5" xfId="232"/>
    <cellStyle name="20% - Accent5 2 6" xfId="233"/>
    <cellStyle name="20% - Accent5 2 7" xfId="1642"/>
    <cellStyle name="20% - Accent5 2 7 2" xfId="2372"/>
    <cellStyle name="20% - Accent5 2 7 2 2" xfId="3931"/>
    <cellStyle name="20% - Accent5 2 7 2 3" xfId="4965"/>
    <cellStyle name="20% - Accent5 2 7 3" xfId="3205"/>
    <cellStyle name="20% - Accent5 2 7 4" xfId="4966"/>
    <cellStyle name="20% - Accent5 2 8" xfId="2009"/>
    <cellStyle name="20% - Accent5 2 8 2" xfId="3568"/>
    <cellStyle name="20% - Accent5 2 8 3" xfId="4967"/>
    <cellStyle name="20% - Accent5 2 9" xfId="2745"/>
    <cellStyle name="20% - Accent5 20" xfId="4424"/>
    <cellStyle name="20% - Accent5 21" xfId="4455"/>
    <cellStyle name="20% - Accent5 22" xfId="4484"/>
    <cellStyle name="20% - Accent5 23" xfId="4498"/>
    <cellStyle name="20% - Accent5 24" xfId="4528"/>
    <cellStyle name="20% - Accent5 25" xfId="4545"/>
    <cellStyle name="20% - Accent5 26" xfId="4581"/>
    <cellStyle name="20% - Accent5 27" xfId="4595"/>
    <cellStyle name="20% - Accent5 28" xfId="4627"/>
    <cellStyle name="20% - Accent5 29" xfId="4628"/>
    <cellStyle name="20% - Accent5 3" xfId="83"/>
    <cellStyle name="20% - Accent5 3 2" xfId="234"/>
    <cellStyle name="20% - Accent5 3 2 2" xfId="235"/>
    <cellStyle name="20% - Accent5 3 2 2 2" xfId="1723"/>
    <cellStyle name="20% - Accent5 3 2 2 2 2" xfId="2451"/>
    <cellStyle name="20% - Accent5 3 2 2 2 2 2" xfId="4010"/>
    <cellStyle name="20% - Accent5 3 2 2 2 2 3" xfId="4968"/>
    <cellStyle name="20% - Accent5 3 2 2 2 3" xfId="3284"/>
    <cellStyle name="20% - Accent5 3 2 2 2 4" xfId="4969"/>
    <cellStyle name="20% - Accent5 3 2 2 3" xfId="2088"/>
    <cellStyle name="20% - Accent5 3 2 2 3 2" xfId="3647"/>
    <cellStyle name="20% - Accent5 3 2 2 3 3" xfId="4970"/>
    <cellStyle name="20% - Accent5 3 2 2 4" xfId="2920"/>
    <cellStyle name="20% - Accent5 3 2 2 5" xfId="4971"/>
    <cellStyle name="20% - Accent5 3 2 3" xfId="236"/>
    <cellStyle name="20% - Accent5 3 2 3 2" xfId="1724"/>
    <cellStyle name="20% - Accent5 3 2 3 2 2" xfId="2452"/>
    <cellStyle name="20% - Accent5 3 2 3 2 2 2" xfId="4011"/>
    <cellStyle name="20% - Accent5 3 2 3 2 2 3" xfId="4972"/>
    <cellStyle name="20% - Accent5 3 2 3 2 3" xfId="3285"/>
    <cellStyle name="20% - Accent5 3 2 3 2 4" xfId="4973"/>
    <cellStyle name="20% - Accent5 3 2 3 3" xfId="2089"/>
    <cellStyle name="20% - Accent5 3 2 3 3 2" xfId="3648"/>
    <cellStyle name="20% - Accent5 3 2 3 3 3" xfId="4974"/>
    <cellStyle name="20% - Accent5 3 2 3 4" xfId="2921"/>
    <cellStyle name="20% - Accent5 3 2 3 5" xfId="4975"/>
    <cellStyle name="20% - Accent5 3 2 4" xfId="1722"/>
    <cellStyle name="20% - Accent5 3 2 4 2" xfId="2450"/>
    <cellStyle name="20% - Accent5 3 2 4 2 2" xfId="4009"/>
    <cellStyle name="20% - Accent5 3 2 4 2 3" xfId="4976"/>
    <cellStyle name="20% - Accent5 3 2 4 3" xfId="3283"/>
    <cellStyle name="20% - Accent5 3 2 4 4" xfId="4977"/>
    <cellStyle name="20% - Accent5 3 2 5" xfId="2087"/>
    <cellStyle name="20% - Accent5 3 2 5 2" xfId="3646"/>
    <cellStyle name="20% - Accent5 3 2 5 3" xfId="4978"/>
    <cellStyle name="20% - Accent5 3 2 6" xfId="2919"/>
    <cellStyle name="20% - Accent5 3 2 7" xfId="4979"/>
    <cellStyle name="20% - Accent5 3 3" xfId="237"/>
    <cellStyle name="20% - Accent5 3 3 2" xfId="238"/>
    <cellStyle name="20% - Accent5 3 3 2 2" xfId="1726"/>
    <cellStyle name="20% - Accent5 3 3 2 2 2" xfId="2454"/>
    <cellStyle name="20% - Accent5 3 3 2 2 2 2" xfId="4013"/>
    <cellStyle name="20% - Accent5 3 3 2 2 2 3" xfId="4980"/>
    <cellStyle name="20% - Accent5 3 3 2 2 3" xfId="3287"/>
    <cellStyle name="20% - Accent5 3 3 2 2 4" xfId="4981"/>
    <cellStyle name="20% - Accent5 3 3 2 3" xfId="2091"/>
    <cellStyle name="20% - Accent5 3 3 2 3 2" xfId="3650"/>
    <cellStyle name="20% - Accent5 3 3 2 3 3" xfId="4982"/>
    <cellStyle name="20% - Accent5 3 3 2 4" xfId="2923"/>
    <cellStyle name="20% - Accent5 3 3 2 5" xfId="4983"/>
    <cellStyle name="20% - Accent5 3 3 3" xfId="239"/>
    <cellStyle name="20% - Accent5 3 3 3 2" xfId="1727"/>
    <cellStyle name="20% - Accent5 3 3 3 2 2" xfId="2455"/>
    <cellStyle name="20% - Accent5 3 3 3 2 2 2" xfId="4014"/>
    <cellStyle name="20% - Accent5 3 3 3 2 2 3" xfId="4984"/>
    <cellStyle name="20% - Accent5 3 3 3 2 3" xfId="3288"/>
    <cellStyle name="20% - Accent5 3 3 3 2 4" xfId="4985"/>
    <cellStyle name="20% - Accent5 3 3 3 3" xfId="2092"/>
    <cellStyle name="20% - Accent5 3 3 3 3 2" xfId="3651"/>
    <cellStyle name="20% - Accent5 3 3 3 3 3" xfId="4986"/>
    <cellStyle name="20% - Accent5 3 3 3 4" xfId="2924"/>
    <cellStyle name="20% - Accent5 3 3 3 5" xfId="4987"/>
    <cellStyle name="20% - Accent5 3 3 4" xfId="1725"/>
    <cellStyle name="20% - Accent5 3 3 4 2" xfId="2453"/>
    <cellStyle name="20% - Accent5 3 3 4 2 2" xfId="4012"/>
    <cellStyle name="20% - Accent5 3 3 4 2 3" xfId="4988"/>
    <cellStyle name="20% - Accent5 3 3 4 3" xfId="3286"/>
    <cellStyle name="20% - Accent5 3 3 4 4" xfId="4989"/>
    <cellStyle name="20% - Accent5 3 3 5" xfId="2090"/>
    <cellStyle name="20% - Accent5 3 3 5 2" xfId="3649"/>
    <cellStyle name="20% - Accent5 3 3 5 3" xfId="4990"/>
    <cellStyle name="20% - Accent5 3 3 6" xfId="2922"/>
    <cellStyle name="20% - Accent5 3 3 7" xfId="4991"/>
    <cellStyle name="20% - Accent5 3 4" xfId="240"/>
    <cellStyle name="20% - Accent5 3 4 2" xfId="1728"/>
    <cellStyle name="20% - Accent5 3 4 2 2" xfId="2456"/>
    <cellStyle name="20% - Accent5 3 4 2 2 2" xfId="4015"/>
    <cellStyle name="20% - Accent5 3 4 2 2 3" xfId="4992"/>
    <cellStyle name="20% - Accent5 3 4 2 3" xfId="3289"/>
    <cellStyle name="20% - Accent5 3 4 2 4" xfId="4993"/>
    <cellStyle name="20% - Accent5 3 4 3" xfId="2093"/>
    <cellStyle name="20% - Accent5 3 4 3 2" xfId="3652"/>
    <cellStyle name="20% - Accent5 3 4 3 3" xfId="4994"/>
    <cellStyle name="20% - Accent5 3 4 4" xfId="2925"/>
    <cellStyle name="20% - Accent5 3 4 5" xfId="4995"/>
    <cellStyle name="20% - Accent5 3 5" xfId="241"/>
    <cellStyle name="20% - Accent5 3 5 2" xfId="1729"/>
    <cellStyle name="20% - Accent5 3 5 2 2" xfId="2457"/>
    <cellStyle name="20% - Accent5 3 5 2 2 2" xfId="4016"/>
    <cellStyle name="20% - Accent5 3 5 2 2 3" xfId="4996"/>
    <cellStyle name="20% - Accent5 3 5 2 3" xfId="3290"/>
    <cellStyle name="20% - Accent5 3 5 2 4" xfId="4997"/>
    <cellStyle name="20% - Accent5 3 5 3" xfId="2094"/>
    <cellStyle name="20% - Accent5 3 5 3 2" xfId="3653"/>
    <cellStyle name="20% - Accent5 3 5 3 3" xfId="4998"/>
    <cellStyle name="20% - Accent5 3 5 4" xfId="2926"/>
    <cellStyle name="20% - Accent5 3 5 5" xfId="4999"/>
    <cellStyle name="20% - Accent5 3 6" xfId="1655"/>
    <cellStyle name="20% - Accent5 3 6 2" xfId="2385"/>
    <cellStyle name="20% - Accent5 3 6 2 2" xfId="3944"/>
    <cellStyle name="20% - Accent5 3 6 2 3" xfId="5000"/>
    <cellStyle name="20% - Accent5 3 6 3" xfId="3218"/>
    <cellStyle name="20% - Accent5 3 6 4" xfId="5001"/>
    <cellStyle name="20% - Accent5 3 7" xfId="2022"/>
    <cellStyle name="20% - Accent5 3 7 2" xfId="3581"/>
    <cellStyle name="20% - Accent5 3 7 3" xfId="5002"/>
    <cellStyle name="20% - Accent5 3 8" xfId="2854"/>
    <cellStyle name="20% - Accent5 3 9" xfId="5003"/>
    <cellStyle name="20% - Accent5 4" xfId="143"/>
    <cellStyle name="20% - Accent5 4 2" xfId="1670"/>
    <cellStyle name="20% - Accent5 4 2 2" xfId="2398"/>
    <cellStyle name="20% - Accent5 4 2 2 2" xfId="3957"/>
    <cellStyle name="20% - Accent5 4 2 2 3" xfId="5004"/>
    <cellStyle name="20% - Accent5 4 2 3" xfId="3231"/>
    <cellStyle name="20% - Accent5 4 2 4" xfId="5005"/>
    <cellStyle name="20% - Accent5 4 3" xfId="2035"/>
    <cellStyle name="20% - Accent5 4 3 2" xfId="3594"/>
    <cellStyle name="20% - Accent5 4 3 3" xfId="5006"/>
    <cellStyle name="20% - Accent5 4 4" xfId="2867"/>
    <cellStyle name="20% - Accent5 4 5" xfId="5007"/>
    <cellStyle name="20% - Accent5 5" xfId="242"/>
    <cellStyle name="20% - Accent5 5 2" xfId="1730"/>
    <cellStyle name="20% - Accent5 5 2 2" xfId="2458"/>
    <cellStyle name="20% - Accent5 5 2 2 2" xfId="4017"/>
    <cellStyle name="20% - Accent5 5 2 2 3" xfId="5008"/>
    <cellStyle name="20% - Accent5 5 2 3" xfId="3291"/>
    <cellStyle name="20% - Accent5 5 2 4" xfId="5009"/>
    <cellStyle name="20% - Accent5 5 3" xfId="2095"/>
    <cellStyle name="20% - Accent5 5 3 2" xfId="3654"/>
    <cellStyle name="20% - Accent5 5 3 3" xfId="5010"/>
    <cellStyle name="20% - Accent5 5 4" xfId="2927"/>
    <cellStyle name="20% - Accent5 5 5" xfId="5011"/>
    <cellStyle name="20% - Accent5 6" xfId="1586"/>
    <cellStyle name="20% - Accent5 6 2" xfId="1955"/>
    <cellStyle name="20% - Accent5 6 2 2" xfId="2683"/>
    <cellStyle name="20% - Accent5 6 2 2 2" xfId="4242"/>
    <cellStyle name="20% - Accent5 6 2 2 3" xfId="5012"/>
    <cellStyle name="20% - Accent5 6 2 3" xfId="3516"/>
    <cellStyle name="20% - Accent5 6 2 4" xfId="5013"/>
    <cellStyle name="20% - Accent5 6 3" xfId="2320"/>
    <cellStyle name="20% - Accent5 6 3 2" xfId="3879"/>
    <cellStyle name="20% - Accent5 6 3 3" xfId="5014"/>
    <cellStyle name="20% - Accent5 6 4" xfId="3153"/>
    <cellStyle name="20% - Accent5 6 5" xfId="5015"/>
    <cellStyle name="20% - Accent5 7" xfId="1602"/>
    <cellStyle name="20% - Accent5 7 2" xfId="1968"/>
    <cellStyle name="20% - Accent5 7 2 2" xfId="2696"/>
    <cellStyle name="20% - Accent5 7 2 2 2" xfId="4255"/>
    <cellStyle name="20% - Accent5 7 2 2 3" xfId="5016"/>
    <cellStyle name="20% - Accent5 7 2 3" xfId="3529"/>
    <cellStyle name="20% - Accent5 7 2 4" xfId="5017"/>
    <cellStyle name="20% - Accent5 7 3" xfId="2333"/>
    <cellStyle name="20% - Accent5 7 3 2" xfId="3892"/>
    <cellStyle name="20% - Accent5 7 3 3" xfId="5018"/>
    <cellStyle name="20% - Accent5 7 4" xfId="3166"/>
    <cellStyle name="20% - Accent5 7 5" xfId="5019"/>
    <cellStyle name="20% - Accent5 8" xfId="1616"/>
    <cellStyle name="20% - Accent5 8 2" xfId="1981"/>
    <cellStyle name="20% - Accent5 8 2 2" xfId="2709"/>
    <cellStyle name="20% - Accent5 8 2 2 2" xfId="4268"/>
    <cellStyle name="20% - Accent5 8 2 2 3" xfId="5020"/>
    <cellStyle name="20% - Accent5 8 2 3" xfId="3542"/>
    <cellStyle name="20% - Accent5 8 2 4" xfId="5021"/>
    <cellStyle name="20% - Accent5 8 3" xfId="2346"/>
    <cellStyle name="20% - Accent5 8 3 2" xfId="3905"/>
    <cellStyle name="20% - Accent5 8 3 3" xfId="5022"/>
    <cellStyle name="20% - Accent5 8 4" xfId="3179"/>
    <cellStyle name="20% - Accent5 8 5" xfId="5023"/>
    <cellStyle name="20% - Accent5 9" xfId="1633"/>
    <cellStyle name="20% - Accent5 9 2" xfId="2363"/>
    <cellStyle name="20% - Accent5 9 2 2" xfId="3922"/>
    <cellStyle name="20% - Accent5 9 2 3" xfId="5024"/>
    <cellStyle name="20% - Accent5 9 3" xfId="3196"/>
    <cellStyle name="20% - Accent5 9 4" xfId="5025"/>
    <cellStyle name="20% - Accent6" xfId="56" builtinId="50" customBuiltin="1"/>
    <cellStyle name="20% - Accent6 10" xfId="2002"/>
    <cellStyle name="20% - Accent6 10 2" xfId="3561"/>
    <cellStyle name="20% - Accent6 10 3" xfId="5026"/>
    <cellStyle name="20% - Accent6 11" xfId="2734"/>
    <cellStyle name="20% - Accent6 11 2" xfId="4282"/>
    <cellStyle name="20% - Accent6 11 3" xfId="5027"/>
    <cellStyle name="20% - Accent6 12" xfId="2761"/>
    <cellStyle name="20% - Accent6 13" xfId="2769"/>
    <cellStyle name="20% - Accent6 14" xfId="2808"/>
    <cellStyle name="20% - Accent6 15" xfId="2834"/>
    <cellStyle name="20% - Accent6 16" xfId="4307"/>
    <cellStyle name="20% - Accent6 17" xfId="4335"/>
    <cellStyle name="20% - Accent6 18" xfId="4366"/>
    <cellStyle name="20% - Accent6 19" xfId="4397"/>
    <cellStyle name="20% - Accent6 2" xfId="66"/>
    <cellStyle name="20% - Accent6 2 10" xfId="2793"/>
    <cellStyle name="20% - Accent6 2 11" xfId="2821"/>
    <cellStyle name="20% - Accent6 2 12" xfId="2842"/>
    <cellStyle name="20% - Accent6 2 13" xfId="4320"/>
    <cellStyle name="20% - Accent6 2 14" xfId="4348"/>
    <cellStyle name="20% - Accent6 2 15" xfId="4379"/>
    <cellStyle name="20% - Accent6 2 16" xfId="4410"/>
    <cellStyle name="20% - Accent6 2 17" xfId="4439"/>
    <cellStyle name="20% - Accent6 2 18" xfId="4472"/>
    <cellStyle name="20% - Accent6 2 19" xfId="4513"/>
    <cellStyle name="20% - Accent6 2 2" xfId="86"/>
    <cellStyle name="20% - Accent6 2 2 2" xfId="243"/>
    <cellStyle name="20% - Accent6 2 2 3" xfId="244"/>
    <cellStyle name="20% - Accent6 2 2 3 2" xfId="1731"/>
    <cellStyle name="20% - Accent6 2 2 3 2 2" xfId="2459"/>
    <cellStyle name="20% - Accent6 2 2 3 2 2 2" xfId="4018"/>
    <cellStyle name="20% - Accent6 2 2 3 2 2 3" xfId="5028"/>
    <cellStyle name="20% - Accent6 2 2 3 2 3" xfId="3292"/>
    <cellStyle name="20% - Accent6 2 2 3 2 4" xfId="5029"/>
    <cellStyle name="20% - Accent6 2 2 3 3" xfId="2096"/>
    <cellStyle name="20% - Accent6 2 2 3 3 2" xfId="3655"/>
    <cellStyle name="20% - Accent6 2 2 3 3 3" xfId="5030"/>
    <cellStyle name="20% - Accent6 2 2 3 4" xfId="2928"/>
    <cellStyle name="20% - Accent6 2 2 3 5" xfId="5031"/>
    <cellStyle name="20% - Accent6 2 20" xfId="4562"/>
    <cellStyle name="20% - Accent6 2 21" xfId="4629"/>
    <cellStyle name="20% - Accent6 2 22" xfId="4630"/>
    <cellStyle name="20% - Accent6 2 23" xfId="4631"/>
    <cellStyle name="20% - Accent6 2 3" xfId="245"/>
    <cellStyle name="20% - Accent6 2 3 2" xfId="246"/>
    <cellStyle name="20% - Accent6 2 4" xfId="247"/>
    <cellStyle name="20% - Accent6 2 5" xfId="248"/>
    <cellStyle name="20% - Accent6 2 6" xfId="249"/>
    <cellStyle name="20% - Accent6 2 7" xfId="1643"/>
    <cellStyle name="20% - Accent6 2 7 2" xfId="2373"/>
    <cellStyle name="20% - Accent6 2 7 2 2" xfId="3932"/>
    <cellStyle name="20% - Accent6 2 7 2 3" xfId="5032"/>
    <cellStyle name="20% - Accent6 2 7 3" xfId="3206"/>
    <cellStyle name="20% - Accent6 2 7 4" xfId="5033"/>
    <cellStyle name="20% - Accent6 2 8" xfId="2010"/>
    <cellStyle name="20% - Accent6 2 8 2" xfId="3569"/>
    <cellStyle name="20% - Accent6 2 8 3" xfId="5034"/>
    <cellStyle name="20% - Accent6 2 9" xfId="2747"/>
    <cellStyle name="20% - Accent6 20" xfId="4426"/>
    <cellStyle name="20% - Accent6 21" xfId="4458"/>
    <cellStyle name="20% - Accent6 22" xfId="4486"/>
    <cellStyle name="20% - Accent6 23" xfId="4500"/>
    <cellStyle name="20% - Accent6 24" xfId="4530"/>
    <cellStyle name="20% - Accent6 25" xfId="4547"/>
    <cellStyle name="20% - Accent6 26" xfId="4583"/>
    <cellStyle name="20% - Accent6 27" xfId="4597"/>
    <cellStyle name="20% - Accent6 28" xfId="4632"/>
    <cellStyle name="20% - Accent6 29" xfId="4633"/>
    <cellStyle name="20% - Accent6 3" xfId="85"/>
    <cellStyle name="20% - Accent6 3 2" xfId="250"/>
    <cellStyle name="20% - Accent6 3 2 2" xfId="251"/>
    <cellStyle name="20% - Accent6 3 2 2 2" xfId="1733"/>
    <cellStyle name="20% - Accent6 3 2 2 2 2" xfId="2461"/>
    <cellStyle name="20% - Accent6 3 2 2 2 2 2" xfId="4020"/>
    <cellStyle name="20% - Accent6 3 2 2 2 2 3" xfId="5035"/>
    <cellStyle name="20% - Accent6 3 2 2 2 3" xfId="3294"/>
    <cellStyle name="20% - Accent6 3 2 2 2 4" xfId="5036"/>
    <cellStyle name="20% - Accent6 3 2 2 3" xfId="2098"/>
    <cellStyle name="20% - Accent6 3 2 2 3 2" xfId="3657"/>
    <cellStyle name="20% - Accent6 3 2 2 3 3" xfId="5037"/>
    <cellStyle name="20% - Accent6 3 2 2 4" xfId="2930"/>
    <cellStyle name="20% - Accent6 3 2 2 5" xfId="5038"/>
    <cellStyle name="20% - Accent6 3 2 3" xfId="252"/>
    <cellStyle name="20% - Accent6 3 2 3 2" xfId="1734"/>
    <cellStyle name="20% - Accent6 3 2 3 2 2" xfId="2462"/>
    <cellStyle name="20% - Accent6 3 2 3 2 2 2" xfId="4021"/>
    <cellStyle name="20% - Accent6 3 2 3 2 2 3" xfId="5039"/>
    <cellStyle name="20% - Accent6 3 2 3 2 3" xfId="3295"/>
    <cellStyle name="20% - Accent6 3 2 3 2 4" xfId="5040"/>
    <cellStyle name="20% - Accent6 3 2 3 3" xfId="2099"/>
    <cellStyle name="20% - Accent6 3 2 3 3 2" xfId="3658"/>
    <cellStyle name="20% - Accent6 3 2 3 3 3" xfId="5041"/>
    <cellStyle name="20% - Accent6 3 2 3 4" xfId="2931"/>
    <cellStyle name="20% - Accent6 3 2 3 5" xfId="5042"/>
    <cellStyle name="20% - Accent6 3 2 4" xfId="1732"/>
    <cellStyle name="20% - Accent6 3 2 4 2" xfId="2460"/>
    <cellStyle name="20% - Accent6 3 2 4 2 2" xfId="4019"/>
    <cellStyle name="20% - Accent6 3 2 4 2 3" xfId="5043"/>
    <cellStyle name="20% - Accent6 3 2 4 3" xfId="3293"/>
    <cellStyle name="20% - Accent6 3 2 4 4" xfId="5044"/>
    <cellStyle name="20% - Accent6 3 2 5" xfId="2097"/>
    <cellStyle name="20% - Accent6 3 2 5 2" xfId="3656"/>
    <cellStyle name="20% - Accent6 3 2 5 3" xfId="5045"/>
    <cellStyle name="20% - Accent6 3 2 6" xfId="2929"/>
    <cellStyle name="20% - Accent6 3 2 7" xfId="5046"/>
    <cellStyle name="20% - Accent6 3 3" xfId="253"/>
    <cellStyle name="20% - Accent6 3 3 2" xfId="254"/>
    <cellStyle name="20% - Accent6 3 3 2 2" xfId="1736"/>
    <cellStyle name="20% - Accent6 3 3 2 2 2" xfId="2464"/>
    <cellStyle name="20% - Accent6 3 3 2 2 2 2" xfId="4023"/>
    <cellStyle name="20% - Accent6 3 3 2 2 2 3" xfId="5047"/>
    <cellStyle name="20% - Accent6 3 3 2 2 3" xfId="3297"/>
    <cellStyle name="20% - Accent6 3 3 2 2 4" xfId="5048"/>
    <cellStyle name="20% - Accent6 3 3 2 3" xfId="2101"/>
    <cellStyle name="20% - Accent6 3 3 2 3 2" xfId="3660"/>
    <cellStyle name="20% - Accent6 3 3 2 3 3" xfId="5049"/>
    <cellStyle name="20% - Accent6 3 3 2 4" xfId="2933"/>
    <cellStyle name="20% - Accent6 3 3 2 5" xfId="5050"/>
    <cellStyle name="20% - Accent6 3 3 3" xfId="255"/>
    <cellStyle name="20% - Accent6 3 3 3 2" xfId="1737"/>
    <cellStyle name="20% - Accent6 3 3 3 2 2" xfId="2465"/>
    <cellStyle name="20% - Accent6 3 3 3 2 2 2" xfId="4024"/>
    <cellStyle name="20% - Accent6 3 3 3 2 2 3" xfId="5051"/>
    <cellStyle name="20% - Accent6 3 3 3 2 3" xfId="3298"/>
    <cellStyle name="20% - Accent6 3 3 3 2 4" xfId="5052"/>
    <cellStyle name="20% - Accent6 3 3 3 3" xfId="2102"/>
    <cellStyle name="20% - Accent6 3 3 3 3 2" xfId="3661"/>
    <cellStyle name="20% - Accent6 3 3 3 3 3" xfId="5053"/>
    <cellStyle name="20% - Accent6 3 3 3 4" xfId="2934"/>
    <cellStyle name="20% - Accent6 3 3 3 5" xfId="5054"/>
    <cellStyle name="20% - Accent6 3 3 4" xfId="1735"/>
    <cellStyle name="20% - Accent6 3 3 4 2" xfId="2463"/>
    <cellStyle name="20% - Accent6 3 3 4 2 2" xfId="4022"/>
    <cellStyle name="20% - Accent6 3 3 4 2 3" xfId="5055"/>
    <cellStyle name="20% - Accent6 3 3 4 3" xfId="3296"/>
    <cellStyle name="20% - Accent6 3 3 4 4" xfId="5056"/>
    <cellStyle name="20% - Accent6 3 3 5" xfId="2100"/>
    <cellStyle name="20% - Accent6 3 3 5 2" xfId="3659"/>
    <cellStyle name="20% - Accent6 3 3 5 3" xfId="5057"/>
    <cellStyle name="20% - Accent6 3 3 6" xfId="2932"/>
    <cellStyle name="20% - Accent6 3 3 7" xfId="5058"/>
    <cellStyle name="20% - Accent6 3 4" xfId="256"/>
    <cellStyle name="20% - Accent6 3 4 2" xfId="1738"/>
    <cellStyle name="20% - Accent6 3 4 2 2" xfId="2466"/>
    <cellStyle name="20% - Accent6 3 4 2 2 2" xfId="4025"/>
    <cellStyle name="20% - Accent6 3 4 2 2 3" xfId="5059"/>
    <cellStyle name="20% - Accent6 3 4 2 3" xfId="3299"/>
    <cellStyle name="20% - Accent6 3 4 2 4" xfId="5060"/>
    <cellStyle name="20% - Accent6 3 4 3" xfId="2103"/>
    <cellStyle name="20% - Accent6 3 4 3 2" xfId="3662"/>
    <cellStyle name="20% - Accent6 3 4 3 3" xfId="5061"/>
    <cellStyle name="20% - Accent6 3 4 4" xfId="2935"/>
    <cellStyle name="20% - Accent6 3 4 5" xfId="5062"/>
    <cellStyle name="20% - Accent6 3 5" xfId="257"/>
    <cellStyle name="20% - Accent6 3 5 2" xfId="1739"/>
    <cellStyle name="20% - Accent6 3 5 2 2" xfId="2467"/>
    <cellStyle name="20% - Accent6 3 5 2 2 2" xfId="4026"/>
    <cellStyle name="20% - Accent6 3 5 2 2 3" xfId="5063"/>
    <cellStyle name="20% - Accent6 3 5 2 3" xfId="3300"/>
    <cellStyle name="20% - Accent6 3 5 2 4" xfId="5064"/>
    <cellStyle name="20% - Accent6 3 5 3" xfId="2104"/>
    <cellStyle name="20% - Accent6 3 5 3 2" xfId="3663"/>
    <cellStyle name="20% - Accent6 3 5 3 3" xfId="5065"/>
    <cellStyle name="20% - Accent6 3 5 4" xfId="2936"/>
    <cellStyle name="20% - Accent6 3 5 5" xfId="5066"/>
    <cellStyle name="20% - Accent6 3 6" xfId="1656"/>
    <cellStyle name="20% - Accent6 3 6 2" xfId="2386"/>
    <cellStyle name="20% - Accent6 3 6 2 2" xfId="3945"/>
    <cellStyle name="20% - Accent6 3 6 2 3" xfId="5067"/>
    <cellStyle name="20% - Accent6 3 6 3" xfId="3219"/>
    <cellStyle name="20% - Accent6 3 6 4" xfId="5068"/>
    <cellStyle name="20% - Accent6 3 7" xfId="2023"/>
    <cellStyle name="20% - Accent6 3 7 2" xfId="3582"/>
    <cellStyle name="20% - Accent6 3 7 3" xfId="5069"/>
    <cellStyle name="20% - Accent6 3 8" xfId="2855"/>
    <cellStyle name="20% - Accent6 3 9" xfId="5070"/>
    <cellStyle name="20% - Accent6 4" xfId="144"/>
    <cellStyle name="20% - Accent6 4 2" xfId="1671"/>
    <cellStyle name="20% - Accent6 4 2 2" xfId="2399"/>
    <cellStyle name="20% - Accent6 4 2 2 2" xfId="3958"/>
    <cellStyle name="20% - Accent6 4 2 2 3" xfId="5071"/>
    <cellStyle name="20% - Accent6 4 2 3" xfId="3232"/>
    <cellStyle name="20% - Accent6 4 2 4" xfId="5072"/>
    <cellStyle name="20% - Accent6 4 3" xfId="2036"/>
    <cellStyle name="20% - Accent6 4 3 2" xfId="3595"/>
    <cellStyle name="20% - Accent6 4 3 3" xfId="5073"/>
    <cellStyle name="20% - Accent6 4 4" xfId="2868"/>
    <cellStyle name="20% - Accent6 4 5" xfId="5074"/>
    <cellStyle name="20% - Accent6 5" xfId="258"/>
    <cellStyle name="20% - Accent6 5 2" xfId="1740"/>
    <cellStyle name="20% - Accent6 5 2 2" xfId="2468"/>
    <cellStyle name="20% - Accent6 5 2 2 2" xfId="4027"/>
    <cellStyle name="20% - Accent6 5 2 2 3" xfId="5075"/>
    <cellStyle name="20% - Accent6 5 2 3" xfId="3301"/>
    <cellStyle name="20% - Accent6 5 2 4" xfId="5076"/>
    <cellStyle name="20% - Accent6 5 3" xfId="2105"/>
    <cellStyle name="20% - Accent6 5 3 2" xfId="3664"/>
    <cellStyle name="20% - Accent6 5 3 3" xfId="5077"/>
    <cellStyle name="20% - Accent6 5 4" xfId="2937"/>
    <cellStyle name="20% - Accent6 5 5" xfId="5078"/>
    <cellStyle name="20% - Accent6 6" xfId="1587"/>
    <cellStyle name="20% - Accent6 6 2" xfId="1956"/>
    <cellStyle name="20% - Accent6 6 2 2" xfId="2684"/>
    <cellStyle name="20% - Accent6 6 2 2 2" xfId="4243"/>
    <cellStyle name="20% - Accent6 6 2 2 3" xfId="5079"/>
    <cellStyle name="20% - Accent6 6 2 3" xfId="3517"/>
    <cellStyle name="20% - Accent6 6 2 4" xfId="5080"/>
    <cellStyle name="20% - Accent6 6 3" xfId="2321"/>
    <cellStyle name="20% - Accent6 6 3 2" xfId="3880"/>
    <cellStyle name="20% - Accent6 6 3 3" xfId="5081"/>
    <cellStyle name="20% - Accent6 6 4" xfId="3154"/>
    <cellStyle name="20% - Accent6 6 5" xfId="5082"/>
    <cellStyle name="20% - Accent6 7" xfId="1603"/>
    <cellStyle name="20% - Accent6 7 2" xfId="1969"/>
    <cellStyle name="20% - Accent6 7 2 2" xfId="2697"/>
    <cellStyle name="20% - Accent6 7 2 2 2" xfId="4256"/>
    <cellStyle name="20% - Accent6 7 2 2 3" xfId="5083"/>
    <cellStyle name="20% - Accent6 7 2 3" xfId="3530"/>
    <cellStyle name="20% - Accent6 7 2 4" xfId="5084"/>
    <cellStyle name="20% - Accent6 7 3" xfId="2334"/>
    <cellStyle name="20% - Accent6 7 3 2" xfId="3893"/>
    <cellStyle name="20% - Accent6 7 3 3" xfId="5085"/>
    <cellStyle name="20% - Accent6 7 4" xfId="3167"/>
    <cellStyle name="20% - Accent6 7 5" xfId="5086"/>
    <cellStyle name="20% - Accent6 8" xfId="1617"/>
    <cellStyle name="20% - Accent6 8 2" xfId="1982"/>
    <cellStyle name="20% - Accent6 8 2 2" xfId="2710"/>
    <cellStyle name="20% - Accent6 8 2 2 2" xfId="4269"/>
    <cellStyle name="20% - Accent6 8 2 2 3" xfId="5087"/>
    <cellStyle name="20% - Accent6 8 2 3" xfId="3543"/>
    <cellStyle name="20% - Accent6 8 2 4" xfId="5088"/>
    <cellStyle name="20% - Accent6 8 3" xfId="2347"/>
    <cellStyle name="20% - Accent6 8 3 2" xfId="3906"/>
    <cellStyle name="20% - Accent6 8 3 3" xfId="5089"/>
    <cellStyle name="20% - Accent6 8 4" xfId="3180"/>
    <cellStyle name="20% - Accent6 8 5" xfId="5090"/>
    <cellStyle name="20% - Accent6 9" xfId="1635"/>
    <cellStyle name="20% - Accent6 9 2" xfId="2365"/>
    <cellStyle name="20% - Accent6 9 2 2" xfId="3924"/>
    <cellStyle name="20% - Accent6 9 2 3" xfId="5091"/>
    <cellStyle name="20% - Accent6 9 3" xfId="3198"/>
    <cellStyle name="20% - Accent6 9 4" xfId="5092"/>
    <cellStyle name="20% - Акцент1 2" xfId="259"/>
    <cellStyle name="20% - Акцент1 2 2" xfId="1741"/>
    <cellStyle name="20% - Акцент1 2 2 2" xfId="2469"/>
    <cellStyle name="20% - Акцент1 2 2 2 2" xfId="4028"/>
    <cellStyle name="20% - Акцент1 2 2 2 3" xfId="5093"/>
    <cellStyle name="20% - Акцент1 2 2 3" xfId="3302"/>
    <cellStyle name="20% - Акцент1 2 2 4" xfId="5094"/>
    <cellStyle name="20% - Акцент1 2 3" xfId="2106"/>
    <cellStyle name="20% - Акцент1 2 3 2" xfId="3665"/>
    <cellStyle name="20% - Акцент1 2 3 3" xfId="5095"/>
    <cellStyle name="20% - Акцент1 2 4" xfId="2938"/>
    <cellStyle name="20% - Акцент1 2 5" xfId="5096"/>
    <cellStyle name="20% - Акцент2 2" xfId="260"/>
    <cellStyle name="20% - Акцент2 2 2" xfId="1742"/>
    <cellStyle name="20% - Акцент2 2 2 2" xfId="2470"/>
    <cellStyle name="20% - Акцент2 2 2 2 2" xfId="4029"/>
    <cellStyle name="20% - Акцент2 2 2 2 3" xfId="5097"/>
    <cellStyle name="20% - Акцент2 2 2 3" xfId="3303"/>
    <cellStyle name="20% - Акцент2 2 2 4" xfId="5098"/>
    <cellStyle name="20% - Акцент2 2 3" xfId="2107"/>
    <cellStyle name="20% - Акцент2 2 3 2" xfId="3666"/>
    <cellStyle name="20% - Акцент2 2 3 3" xfId="5099"/>
    <cellStyle name="20% - Акцент2 2 4" xfId="2939"/>
    <cellStyle name="20% - Акцент2 2 5" xfId="5100"/>
    <cellStyle name="20% - Акцент3 2" xfId="261"/>
    <cellStyle name="20% - Акцент3 2 2" xfId="1743"/>
    <cellStyle name="20% - Акцент3 2 2 2" xfId="2471"/>
    <cellStyle name="20% - Акцент3 2 2 2 2" xfId="4030"/>
    <cellStyle name="20% - Акцент3 2 2 2 3" xfId="5101"/>
    <cellStyle name="20% - Акцент3 2 2 3" xfId="3304"/>
    <cellStyle name="20% - Акцент3 2 2 4" xfId="5102"/>
    <cellStyle name="20% - Акцент3 2 3" xfId="2108"/>
    <cellStyle name="20% - Акцент3 2 3 2" xfId="3667"/>
    <cellStyle name="20% - Акцент3 2 3 3" xfId="5103"/>
    <cellStyle name="20% - Акцент3 2 4" xfId="2940"/>
    <cellStyle name="20% - Акцент3 2 5" xfId="5104"/>
    <cellStyle name="20% - Акцент4 2" xfId="262"/>
    <cellStyle name="20% - Акцент4 2 2" xfId="1744"/>
    <cellStyle name="20% - Акцент4 2 2 2" xfId="2472"/>
    <cellStyle name="20% - Акцент4 2 2 2 2" xfId="4031"/>
    <cellStyle name="20% - Акцент4 2 2 2 3" xfId="5105"/>
    <cellStyle name="20% - Акцент4 2 2 3" xfId="3305"/>
    <cellStyle name="20% - Акцент4 2 2 4" xfId="5106"/>
    <cellStyle name="20% - Акцент4 2 3" xfId="2109"/>
    <cellStyle name="20% - Акцент4 2 3 2" xfId="3668"/>
    <cellStyle name="20% - Акцент4 2 3 3" xfId="5107"/>
    <cellStyle name="20% - Акцент4 2 4" xfId="2941"/>
    <cellStyle name="20% - Акцент4 2 5" xfId="5108"/>
    <cellStyle name="20% - Акцент5 2" xfId="263"/>
    <cellStyle name="20% - Акцент5 2 2" xfId="1745"/>
    <cellStyle name="20% - Акцент5 2 2 2" xfId="2473"/>
    <cellStyle name="20% - Акцент5 2 2 2 2" xfId="4032"/>
    <cellStyle name="20% - Акцент5 2 2 2 3" xfId="5109"/>
    <cellStyle name="20% - Акцент5 2 2 3" xfId="3306"/>
    <cellStyle name="20% - Акцент5 2 2 4" xfId="5110"/>
    <cellStyle name="20% - Акцент5 2 3" xfId="2110"/>
    <cellStyle name="20% - Акцент5 2 3 2" xfId="3669"/>
    <cellStyle name="20% - Акцент5 2 3 3" xfId="5111"/>
    <cellStyle name="20% - Акцент5 2 4" xfId="2942"/>
    <cellStyle name="20% - Акцент5 2 5" xfId="5112"/>
    <cellStyle name="20% - Акцент6 2" xfId="264"/>
    <cellStyle name="20% - Акцент6 2 2" xfId="1746"/>
    <cellStyle name="20% - Акцент6 2 2 2" xfId="2474"/>
    <cellStyle name="20% - Акцент6 2 2 2 2" xfId="4033"/>
    <cellStyle name="20% - Акцент6 2 2 2 3" xfId="5113"/>
    <cellStyle name="20% - Акцент6 2 2 3" xfId="3307"/>
    <cellStyle name="20% - Акцент6 2 2 4" xfId="5114"/>
    <cellStyle name="20% - Акцент6 2 3" xfId="2111"/>
    <cellStyle name="20% - Акцент6 2 3 2" xfId="3670"/>
    <cellStyle name="20% - Акцент6 2 3 3" xfId="5115"/>
    <cellStyle name="20% - Акцент6 2 4" xfId="2943"/>
    <cellStyle name="20% - Акцент6 2 5" xfId="5116"/>
    <cellStyle name="40% - Accent1" xfId="37" builtinId="31" customBuiltin="1"/>
    <cellStyle name="40% - Accent1 10" xfId="1993"/>
    <cellStyle name="40% - Accent1 10 2" xfId="3552"/>
    <cellStyle name="40% - Accent1 10 3" xfId="5117"/>
    <cellStyle name="40% - Accent1 11" xfId="2725"/>
    <cellStyle name="40% - Accent1 11 2" xfId="4283"/>
    <cellStyle name="40% - Accent1 11 3" xfId="5118"/>
    <cellStyle name="40% - Accent1 12" xfId="2752"/>
    <cellStyle name="40% - Accent1 13" xfId="2770"/>
    <cellStyle name="40% - Accent1 14" xfId="2799"/>
    <cellStyle name="40% - Accent1 15" xfId="2825"/>
    <cellStyle name="40% - Accent1 16" xfId="4298"/>
    <cellStyle name="40% - Accent1 17" xfId="4326"/>
    <cellStyle name="40% - Accent1 18" xfId="4357"/>
    <cellStyle name="40% - Accent1 19" xfId="4388"/>
    <cellStyle name="40% - Accent1 2" xfId="67"/>
    <cellStyle name="40% - Accent1 2 10" xfId="2784"/>
    <cellStyle name="40% - Accent1 2 11" xfId="2812"/>
    <cellStyle name="40% - Accent1 2 12" xfId="2843"/>
    <cellStyle name="40% - Accent1 2 13" xfId="4311"/>
    <cellStyle name="40% - Accent1 2 14" xfId="4339"/>
    <cellStyle name="40% - Accent1 2 15" xfId="4370"/>
    <cellStyle name="40% - Accent1 2 16" xfId="4401"/>
    <cellStyle name="40% - Accent1 2 17" xfId="4430"/>
    <cellStyle name="40% - Accent1 2 18" xfId="4463"/>
    <cellStyle name="40% - Accent1 2 19" xfId="4504"/>
    <cellStyle name="40% - Accent1 2 2" xfId="88"/>
    <cellStyle name="40% - Accent1 2 2 2" xfId="265"/>
    <cellStyle name="40% - Accent1 2 2 3" xfId="266"/>
    <cellStyle name="40% - Accent1 2 2 3 2" xfId="1747"/>
    <cellStyle name="40% - Accent1 2 2 3 2 2" xfId="2475"/>
    <cellStyle name="40% - Accent1 2 2 3 2 2 2" xfId="4034"/>
    <cellStyle name="40% - Accent1 2 2 3 2 2 3" xfId="5119"/>
    <cellStyle name="40% - Accent1 2 2 3 2 3" xfId="3308"/>
    <cellStyle name="40% - Accent1 2 2 3 2 4" xfId="5120"/>
    <cellStyle name="40% - Accent1 2 2 3 3" xfId="2112"/>
    <cellStyle name="40% - Accent1 2 2 3 3 2" xfId="3671"/>
    <cellStyle name="40% - Accent1 2 2 3 3 3" xfId="5121"/>
    <cellStyle name="40% - Accent1 2 2 3 4" xfId="2944"/>
    <cellStyle name="40% - Accent1 2 2 3 5" xfId="5122"/>
    <cellStyle name="40% - Accent1 2 20" xfId="4553"/>
    <cellStyle name="40% - Accent1 2 21" xfId="4634"/>
    <cellStyle name="40% - Accent1 2 22" xfId="4635"/>
    <cellStyle name="40% - Accent1 2 23" xfId="4636"/>
    <cellStyle name="40% - Accent1 2 3" xfId="267"/>
    <cellStyle name="40% - Accent1 2 3 2" xfId="268"/>
    <cellStyle name="40% - Accent1 2 4" xfId="269"/>
    <cellStyle name="40% - Accent1 2 5" xfId="270"/>
    <cellStyle name="40% - Accent1 2 6" xfId="271"/>
    <cellStyle name="40% - Accent1 2 7" xfId="1644"/>
    <cellStyle name="40% - Accent1 2 7 2" xfId="2374"/>
    <cellStyle name="40% - Accent1 2 7 2 2" xfId="3933"/>
    <cellStyle name="40% - Accent1 2 7 2 3" xfId="5123"/>
    <cellStyle name="40% - Accent1 2 7 3" xfId="3207"/>
    <cellStyle name="40% - Accent1 2 7 4" xfId="5124"/>
    <cellStyle name="40% - Accent1 2 8" xfId="2011"/>
    <cellStyle name="40% - Accent1 2 8 2" xfId="3570"/>
    <cellStyle name="40% - Accent1 2 8 3" xfId="5125"/>
    <cellStyle name="40% - Accent1 2 9" xfId="2738"/>
    <cellStyle name="40% - Accent1 20" xfId="4417"/>
    <cellStyle name="40% - Accent1 21" xfId="4448"/>
    <cellStyle name="40% - Accent1 22" xfId="4477"/>
    <cellStyle name="40% - Accent1 23" xfId="4491"/>
    <cellStyle name="40% - Accent1 24" xfId="4521"/>
    <cellStyle name="40% - Accent1 25" xfId="4538"/>
    <cellStyle name="40% - Accent1 26" xfId="4574"/>
    <cellStyle name="40% - Accent1 27" xfId="4588"/>
    <cellStyle name="40% - Accent1 28" xfId="4637"/>
    <cellStyle name="40% - Accent1 29" xfId="4638"/>
    <cellStyle name="40% - Accent1 3" xfId="87"/>
    <cellStyle name="40% - Accent1 3 2" xfId="272"/>
    <cellStyle name="40% - Accent1 3 2 2" xfId="273"/>
    <cellStyle name="40% - Accent1 3 2 2 2" xfId="1749"/>
    <cellStyle name="40% - Accent1 3 2 2 2 2" xfId="2477"/>
    <cellStyle name="40% - Accent1 3 2 2 2 2 2" xfId="4036"/>
    <cellStyle name="40% - Accent1 3 2 2 2 2 3" xfId="5126"/>
    <cellStyle name="40% - Accent1 3 2 2 2 3" xfId="3310"/>
    <cellStyle name="40% - Accent1 3 2 2 2 4" xfId="5127"/>
    <cellStyle name="40% - Accent1 3 2 2 3" xfId="2114"/>
    <cellStyle name="40% - Accent1 3 2 2 3 2" xfId="3673"/>
    <cellStyle name="40% - Accent1 3 2 2 3 3" xfId="5128"/>
    <cellStyle name="40% - Accent1 3 2 2 4" xfId="2946"/>
    <cellStyle name="40% - Accent1 3 2 2 5" xfId="5129"/>
    <cellStyle name="40% - Accent1 3 2 3" xfId="274"/>
    <cellStyle name="40% - Accent1 3 2 3 2" xfId="1750"/>
    <cellStyle name="40% - Accent1 3 2 3 2 2" xfId="2478"/>
    <cellStyle name="40% - Accent1 3 2 3 2 2 2" xfId="4037"/>
    <cellStyle name="40% - Accent1 3 2 3 2 2 3" xfId="5130"/>
    <cellStyle name="40% - Accent1 3 2 3 2 3" xfId="3311"/>
    <cellStyle name="40% - Accent1 3 2 3 2 4" xfId="5131"/>
    <cellStyle name="40% - Accent1 3 2 3 3" xfId="2115"/>
    <cellStyle name="40% - Accent1 3 2 3 3 2" xfId="3674"/>
    <cellStyle name="40% - Accent1 3 2 3 3 3" xfId="5132"/>
    <cellStyle name="40% - Accent1 3 2 3 4" xfId="2947"/>
    <cellStyle name="40% - Accent1 3 2 3 5" xfId="5133"/>
    <cellStyle name="40% - Accent1 3 2 4" xfId="1748"/>
    <cellStyle name="40% - Accent1 3 2 4 2" xfId="2476"/>
    <cellStyle name="40% - Accent1 3 2 4 2 2" xfId="4035"/>
    <cellStyle name="40% - Accent1 3 2 4 2 3" xfId="5134"/>
    <cellStyle name="40% - Accent1 3 2 4 3" xfId="3309"/>
    <cellStyle name="40% - Accent1 3 2 4 4" xfId="5135"/>
    <cellStyle name="40% - Accent1 3 2 5" xfId="2113"/>
    <cellStyle name="40% - Accent1 3 2 5 2" xfId="3672"/>
    <cellStyle name="40% - Accent1 3 2 5 3" xfId="5136"/>
    <cellStyle name="40% - Accent1 3 2 6" xfId="2945"/>
    <cellStyle name="40% - Accent1 3 2 7" xfId="5137"/>
    <cellStyle name="40% - Accent1 3 3" xfId="275"/>
    <cellStyle name="40% - Accent1 3 3 2" xfId="276"/>
    <cellStyle name="40% - Accent1 3 3 2 2" xfId="1752"/>
    <cellStyle name="40% - Accent1 3 3 2 2 2" xfId="2480"/>
    <cellStyle name="40% - Accent1 3 3 2 2 2 2" xfId="4039"/>
    <cellStyle name="40% - Accent1 3 3 2 2 2 3" xfId="5138"/>
    <cellStyle name="40% - Accent1 3 3 2 2 3" xfId="3313"/>
    <cellStyle name="40% - Accent1 3 3 2 2 4" xfId="5139"/>
    <cellStyle name="40% - Accent1 3 3 2 3" xfId="2117"/>
    <cellStyle name="40% - Accent1 3 3 2 3 2" xfId="3676"/>
    <cellStyle name="40% - Accent1 3 3 2 3 3" xfId="5140"/>
    <cellStyle name="40% - Accent1 3 3 2 4" xfId="2949"/>
    <cellStyle name="40% - Accent1 3 3 2 5" xfId="5141"/>
    <cellStyle name="40% - Accent1 3 3 3" xfId="277"/>
    <cellStyle name="40% - Accent1 3 3 3 2" xfId="1753"/>
    <cellStyle name="40% - Accent1 3 3 3 2 2" xfId="2481"/>
    <cellStyle name="40% - Accent1 3 3 3 2 2 2" xfId="4040"/>
    <cellStyle name="40% - Accent1 3 3 3 2 2 3" xfId="5142"/>
    <cellStyle name="40% - Accent1 3 3 3 2 3" xfId="3314"/>
    <cellStyle name="40% - Accent1 3 3 3 2 4" xfId="5143"/>
    <cellStyle name="40% - Accent1 3 3 3 3" xfId="2118"/>
    <cellStyle name="40% - Accent1 3 3 3 3 2" xfId="3677"/>
    <cellStyle name="40% - Accent1 3 3 3 3 3" xfId="5144"/>
    <cellStyle name="40% - Accent1 3 3 3 4" xfId="2950"/>
    <cellStyle name="40% - Accent1 3 3 3 5" xfId="5145"/>
    <cellStyle name="40% - Accent1 3 3 4" xfId="1751"/>
    <cellStyle name="40% - Accent1 3 3 4 2" xfId="2479"/>
    <cellStyle name="40% - Accent1 3 3 4 2 2" xfId="4038"/>
    <cellStyle name="40% - Accent1 3 3 4 2 3" xfId="5146"/>
    <cellStyle name="40% - Accent1 3 3 4 3" xfId="3312"/>
    <cellStyle name="40% - Accent1 3 3 4 4" xfId="5147"/>
    <cellStyle name="40% - Accent1 3 3 5" xfId="2116"/>
    <cellStyle name="40% - Accent1 3 3 5 2" xfId="3675"/>
    <cellStyle name="40% - Accent1 3 3 5 3" xfId="5148"/>
    <cellStyle name="40% - Accent1 3 3 6" xfId="2948"/>
    <cellStyle name="40% - Accent1 3 3 7" xfId="5149"/>
    <cellStyle name="40% - Accent1 3 4" xfId="278"/>
    <cellStyle name="40% - Accent1 3 4 2" xfId="1754"/>
    <cellStyle name="40% - Accent1 3 4 2 2" xfId="2482"/>
    <cellStyle name="40% - Accent1 3 4 2 2 2" xfId="4041"/>
    <cellStyle name="40% - Accent1 3 4 2 2 3" xfId="5150"/>
    <cellStyle name="40% - Accent1 3 4 2 3" xfId="3315"/>
    <cellStyle name="40% - Accent1 3 4 2 4" xfId="5151"/>
    <cellStyle name="40% - Accent1 3 4 3" xfId="2119"/>
    <cellStyle name="40% - Accent1 3 4 3 2" xfId="3678"/>
    <cellStyle name="40% - Accent1 3 4 3 3" xfId="5152"/>
    <cellStyle name="40% - Accent1 3 4 4" xfId="2951"/>
    <cellStyle name="40% - Accent1 3 4 5" xfId="5153"/>
    <cellStyle name="40% - Accent1 3 5" xfId="279"/>
    <cellStyle name="40% - Accent1 3 5 2" xfId="1755"/>
    <cellStyle name="40% - Accent1 3 5 2 2" xfId="2483"/>
    <cellStyle name="40% - Accent1 3 5 2 2 2" xfId="4042"/>
    <cellStyle name="40% - Accent1 3 5 2 2 3" xfId="5154"/>
    <cellStyle name="40% - Accent1 3 5 2 3" xfId="3316"/>
    <cellStyle name="40% - Accent1 3 5 2 4" xfId="5155"/>
    <cellStyle name="40% - Accent1 3 5 3" xfId="2120"/>
    <cellStyle name="40% - Accent1 3 5 3 2" xfId="3679"/>
    <cellStyle name="40% - Accent1 3 5 3 3" xfId="5156"/>
    <cellStyle name="40% - Accent1 3 5 4" xfId="2952"/>
    <cellStyle name="40% - Accent1 3 5 5" xfId="5157"/>
    <cellStyle name="40% - Accent1 3 6" xfId="1657"/>
    <cellStyle name="40% - Accent1 3 6 2" xfId="2387"/>
    <cellStyle name="40% - Accent1 3 6 2 2" xfId="3946"/>
    <cellStyle name="40% - Accent1 3 6 2 3" xfId="5158"/>
    <cellStyle name="40% - Accent1 3 6 3" xfId="3220"/>
    <cellStyle name="40% - Accent1 3 6 4" xfId="5159"/>
    <cellStyle name="40% - Accent1 3 7" xfId="2024"/>
    <cellStyle name="40% - Accent1 3 7 2" xfId="3583"/>
    <cellStyle name="40% - Accent1 3 7 3" xfId="5160"/>
    <cellStyle name="40% - Accent1 3 8" xfId="2856"/>
    <cellStyle name="40% - Accent1 3 9" xfId="5161"/>
    <cellStyle name="40% - Accent1 4" xfId="145"/>
    <cellStyle name="40% - Accent1 4 2" xfId="1672"/>
    <cellStyle name="40% - Accent1 4 2 2" xfId="2400"/>
    <cellStyle name="40% - Accent1 4 2 2 2" xfId="3959"/>
    <cellStyle name="40% - Accent1 4 2 2 3" xfId="5162"/>
    <cellStyle name="40% - Accent1 4 2 3" xfId="3233"/>
    <cellStyle name="40% - Accent1 4 2 4" xfId="5163"/>
    <cellStyle name="40% - Accent1 4 3" xfId="2037"/>
    <cellStyle name="40% - Accent1 4 3 2" xfId="3596"/>
    <cellStyle name="40% - Accent1 4 3 3" xfId="5164"/>
    <cellStyle name="40% - Accent1 4 4" xfId="2869"/>
    <cellStyle name="40% - Accent1 4 5" xfId="5165"/>
    <cellStyle name="40% - Accent1 5" xfId="280"/>
    <cellStyle name="40% - Accent1 5 2" xfId="1756"/>
    <cellStyle name="40% - Accent1 5 2 2" xfId="2484"/>
    <cellStyle name="40% - Accent1 5 2 2 2" xfId="4043"/>
    <cellStyle name="40% - Accent1 5 2 2 3" xfId="5166"/>
    <cellStyle name="40% - Accent1 5 2 3" xfId="3317"/>
    <cellStyle name="40% - Accent1 5 2 4" xfId="5167"/>
    <cellStyle name="40% - Accent1 5 3" xfId="2121"/>
    <cellStyle name="40% - Accent1 5 3 2" xfId="3680"/>
    <cellStyle name="40% - Accent1 5 3 3" xfId="5168"/>
    <cellStyle name="40% - Accent1 5 4" xfId="2953"/>
    <cellStyle name="40% - Accent1 5 5" xfId="5169"/>
    <cellStyle name="40% - Accent1 6" xfId="1588"/>
    <cellStyle name="40% - Accent1 6 2" xfId="1957"/>
    <cellStyle name="40% - Accent1 6 2 2" xfId="2685"/>
    <cellStyle name="40% - Accent1 6 2 2 2" xfId="4244"/>
    <cellStyle name="40% - Accent1 6 2 2 3" xfId="5170"/>
    <cellStyle name="40% - Accent1 6 2 3" xfId="3518"/>
    <cellStyle name="40% - Accent1 6 2 4" xfId="5171"/>
    <cellStyle name="40% - Accent1 6 3" xfId="2322"/>
    <cellStyle name="40% - Accent1 6 3 2" xfId="3881"/>
    <cellStyle name="40% - Accent1 6 3 3" xfId="5172"/>
    <cellStyle name="40% - Accent1 6 4" xfId="3155"/>
    <cellStyle name="40% - Accent1 6 5" xfId="5173"/>
    <cellStyle name="40% - Accent1 7" xfId="1604"/>
    <cellStyle name="40% - Accent1 7 2" xfId="1970"/>
    <cellStyle name="40% - Accent1 7 2 2" xfId="2698"/>
    <cellStyle name="40% - Accent1 7 2 2 2" xfId="4257"/>
    <cellStyle name="40% - Accent1 7 2 2 3" xfId="5174"/>
    <cellStyle name="40% - Accent1 7 2 3" xfId="3531"/>
    <cellStyle name="40% - Accent1 7 2 4" xfId="5175"/>
    <cellStyle name="40% - Accent1 7 3" xfId="2335"/>
    <cellStyle name="40% - Accent1 7 3 2" xfId="3894"/>
    <cellStyle name="40% - Accent1 7 3 3" xfId="5176"/>
    <cellStyle name="40% - Accent1 7 4" xfId="3168"/>
    <cellStyle name="40% - Accent1 7 5" xfId="5177"/>
    <cellStyle name="40% - Accent1 8" xfId="1618"/>
    <cellStyle name="40% - Accent1 8 2" xfId="1983"/>
    <cellStyle name="40% - Accent1 8 2 2" xfId="2711"/>
    <cellStyle name="40% - Accent1 8 2 2 2" xfId="4270"/>
    <cellStyle name="40% - Accent1 8 2 2 3" xfId="5178"/>
    <cellStyle name="40% - Accent1 8 2 3" xfId="3544"/>
    <cellStyle name="40% - Accent1 8 2 4" xfId="5179"/>
    <cellStyle name="40% - Accent1 8 3" xfId="2348"/>
    <cellStyle name="40% - Accent1 8 3 2" xfId="3907"/>
    <cellStyle name="40% - Accent1 8 3 3" xfId="5180"/>
    <cellStyle name="40% - Accent1 8 4" xfId="3181"/>
    <cellStyle name="40% - Accent1 8 5" xfId="5181"/>
    <cellStyle name="40% - Accent1 9" xfId="1626"/>
    <cellStyle name="40% - Accent1 9 2" xfId="2356"/>
    <cellStyle name="40% - Accent1 9 2 2" xfId="3915"/>
    <cellStyle name="40% - Accent1 9 2 3" xfId="5182"/>
    <cellStyle name="40% - Accent1 9 3" xfId="3189"/>
    <cellStyle name="40% - Accent1 9 4" xfId="5183"/>
    <cellStyle name="40% - Accent2" xfId="41" builtinId="35" customBuiltin="1"/>
    <cellStyle name="40% - Accent2 10" xfId="1995"/>
    <cellStyle name="40% - Accent2 10 2" xfId="3554"/>
    <cellStyle name="40% - Accent2 10 3" xfId="5184"/>
    <cellStyle name="40% - Accent2 11" xfId="2727"/>
    <cellStyle name="40% - Accent2 11 2" xfId="4284"/>
    <cellStyle name="40% - Accent2 11 3" xfId="5185"/>
    <cellStyle name="40% - Accent2 12" xfId="2754"/>
    <cellStyle name="40% - Accent2 13" xfId="2771"/>
    <cellStyle name="40% - Accent2 14" xfId="2801"/>
    <cellStyle name="40% - Accent2 15" xfId="2827"/>
    <cellStyle name="40% - Accent2 16" xfId="4300"/>
    <cellStyle name="40% - Accent2 17" xfId="4328"/>
    <cellStyle name="40% - Accent2 18" xfId="4359"/>
    <cellStyle name="40% - Accent2 19" xfId="4390"/>
    <cellStyle name="40% - Accent2 2" xfId="68"/>
    <cellStyle name="40% - Accent2 2 10" xfId="2786"/>
    <cellStyle name="40% - Accent2 2 11" xfId="2814"/>
    <cellStyle name="40% - Accent2 2 12" xfId="2844"/>
    <cellStyle name="40% - Accent2 2 13" xfId="4313"/>
    <cellStyle name="40% - Accent2 2 14" xfId="4341"/>
    <cellStyle name="40% - Accent2 2 15" xfId="4372"/>
    <cellStyle name="40% - Accent2 2 16" xfId="4403"/>
    <cellStyle name="40% - Accent2 2 17" xfId="4432"/>
    <cellStyle name="40% - Accent2 2 18" xfId="4465"/>
    <cellStyle name="40% - Accent2 2 19" xfId="4506"/>
    <cellStyle name="40% - Accent2 2 2" xfId="90"/>
    <cellStyle name="40% - Accent2 2 2 2" xfId="281"/>
    <cellStyle name="40% - Accent2 2 2 3" xfId="282"/>
    <cellStyle name="40% - Accent2 2 2 3 2" xfId="1757"/>
    <cellStyle name="40% - Accent2 2 2 3 2 2" xfId="2485"/>
    <cellStyle name="40% - Accent2 2 2 3 2 2 2" xfId="4044"/>
    <cellStyle name="40% - Accent2 2 2 3 2 2 3" xfId="5186"/>
    <cellStyle name="40% - Accent2 2 2 3 2 3" xfId="3318"/>
    <cellStyle name="40% - Accent2 2 2 3 2 4" xfId="5187"/>
    <cellStyle name="40% - Accent2 2 2 3 3" xfId="2122"/>
    <cellStyle name="40% - Accent2 2 2 3 3 2" xfId="3681"/>
    <cellStyle name="40% - Accent2 2 2 3 3 3" xfId="5188"/>
    <cellStyle name="40% - Accent2 2 2 3 4" xfId="2954"/>
    <cellStyle name="40% - Accent2 2 2 3 5" xfId="5189"/>
    <cellStyle name="40% - Accent2 2 20" xfId="4555"/>
    <cellStyle name="40% - Accent2 2 21" xfId="4639"/>
    <cellStyle name="40% - Accent2 2 22" xfId="4640"/>
    <cellStyle name="40% - Accent2 2 23" xfId="4641"/>
    <cellStyle name="40% - Accent2 2 3" xfId="283"/>
    <cellStyle name="40% - Accent2 2 3 2" xfId="284"/>
    <cellStyle name="40% - Accent2 2 4" xfId="285"/>
    <cellStyle name="40% - Accent2 2 5" xfId="286"/>
    <cellStyle name="40% - Accent2 2 6" xfId="287"/>
    <cellStyle name="40% - Accent2 2 7" xfId="1645"/>
    <cellStyle name="40% - Accent2 2 7 2" xfId="2375"/>
    <cellStyle name="40% - Accent2 2 7 2 2" xfId="3934"/>
    <cellStyle name="40% - Accent2 2 7 2 3" xfId="5190"/>
    <cellStyle name="40% - Accent2 2 7 3" xfId="3208"/>
    <cellStyle name="40% - Accent2 2 7 4" xfId="5191"/>
    <cellStyle name="40% - Accent2 2 8" xfId="2012"/>
    <cellStyle name="40% - Accent2 2 8 2" xfId="3571"/>
    <cellStyle name="40% - Accent2 2 8 3" xfId="5192"/>
    <cellStyle name="40% - Accent2 2 9" xfId="2740"/>
    <cellStyle name="40% - Accent2 20" xfId="4419"/>
    <cellStyle name="40% - Accent2 21" xfId="4450"/>
    <cellStyle name="40% - Accent2 22" xfId="4479"/>
    <cellStyle name="40% - Accent2 23" xfId="4493"/>
    <cellStyle name="40% - Accent2 24" xfId="4523"/>
    <cellStyle name="40% - Accent2 25" xfId="4540"/>
    <cellStyle name="40% - Accent2 26" xfId="4576"/>
    <cellStyle name="40% - Accent2 27" xfId="4590"/>
    <cellStyle name="40% - Accent2 28" xfId="4642"/>
    <cellStyle name="40% - Accent2 29" xfId="4643"/>
    <cellStyle name="40% - Accent2 3" xfId="89"/>
    <cellStyle name="40% - Accent2 3 2" xfId="288"/>
    <cellStyle name="40% - Accent2 3 2 2" xfId="289"/>
    <cellStyle name="40% - Accent2 3 2 2 2" xfId="1759"/>
    <cellStyle name="40% - Accent2 3 2 2 2 2" xfId="2487"/>
    <cellStyle name="40% - Accent2 3 2 2 2 2 2" xfId="4046"/>
    <cellStyle name="40% - Accent2 3 2 2 2 2 3" xfId="5193"/>
    <cellStyle name="40% - Accent2 3 2 2 2 3" xfId="3320"/>
    <cellStyle name="40% - Accent2 3 2 2 2 4" xfId="5194"/>
    <cellStyle name="40% - Accent2 3 2 2 3" xfId="2124"/>
    <cellStyle name="40% - Accent2 3 2 2 3 2" xfId="3683"/>
    <cellStyle name="40% - Accent2 3 2 2 3 3" xfId="5195"/>
    <cellStyle name="40% - Accent2 3 2 2 4" xfId="2956"/>
    <cellStyle name="40% - Accent2 3 2 2 5" xfId="5196"/>
    <cellStyle name="40% - Accent2 3 2 3" xfId="290"/>
    <cellStyle name="40% - Accent2 3 2 3 2" xfId="1760"/>
    <cellStyle name="40% - Accent2 3 2 3 2 2" xfId="2488"/>
    <cellStyle name="40% - Accent2 3 2 3 2 2 2" xfId="4047"/>
    <cellStyle name="40% - Accent2 3 2 3 2 2 3" xfId="5197"/>
    <cellStyle name="40% - Accent2 3 2 3 2 3" xfId="3321"/>
    <cellStyle name="40% - Accent2 3 2 3 2 4" xfId="5198"/>
    <cellStyle name="40% - Accent2 3 2 3 3" xfId="2125"/>
    <cellStyle name="40% - Accent2 3 2 3 3 2" xfId="3684"/>
    <cellStyle name="40% - Accent2 3 2 3 3 3" xfId="5199"/>
    <cellStyle name="40% - Accent2 3 2 3 4" xfId="2957"/>
    <cellStyle name="40% - Accent2 3 2 3 5" xfId="5200"/>
    <cellStyle name="40% - Accent2 3 2 4" xfId="1758"/>
    <cellStyle name="40% - Accent2 3 2 4 2" xfId="2486"/>
    <cellStyle name="40% - Accent2 3 2 4 2 2" xfId="4045"/>
    <cellStyle name="40% - Accent2 3 2 4 2 3" xfId="5201"/>
    <cellStyle name="40% - Accent2 3 2 4 3" xfId="3319"/>
    <cellStyle name="40% - Accent2 3 2 4 4" xfId="5202"/>
    <cellStyle name="40% - Accent2 3 2 5" xfId="2123"/>
    <cellStyle name="40% - Accent2 3 2 5 2" xfId="3682"/>
    <cellStyle name="40% - Accent2 3 2 5 3" xfId="5203"/>
    <cellStyle name="40% - Accent2 3 2 6" xfId="2955"/>
    <cellStyle name="40% - Accent2 3 2 7" xfId="5204"/>
    <cellStyle name="40% - Accent2 3 3" xfId="291"/>
    <cellStyle name="40% - Accent2 3 3 2" xfId="292"/>
    <cellStyle name="40% - Accent2 3 3 2 2" xfId="1762"/>
    <cellStyle name="40% - Accent2 3 3 2 2 2" xfId="2490"/>
    <cellStyle name="40% - Accent2 3 3 2 2 2 2" xfId="4049"/>
    <cellStyle name="40% - Accent2 3 3 2 2 2 3" xfId="5205"/>
    <cellStyle name="40% - Accent2 3 3 2 2 3" xfId="3323"/>
    <cellStyle name="40% - Accent2 3 3 2 2 4" xfId="5206"/>
    <cellStyle name="40% - Accent2 3 3 2 3" xfId="2127"/>
    <cellStyle name="40% - Accent2 3 3 2 3 2" xfId="3686"/>
    <cellStyle name="40% - Accent2 3 3 2 3 3" xfId="5207"/>
    <cellStyle name="40% - Accent2 3 3 2 4" xfId="2959"/>
    <cellStyle name="40% - Accent2 3 3 2 5" xfId="5208"/>
    <cellStyle name="40% - Accent2 3 3 3" xfId="293"/>
    <cellStyle name="40% - Accent2 3 3 3 2" xfId="1763"/>
    <cellStyle name="40% - Accent2 3 3 3 2 2" xfId="2491"/>
    <cellStyle name="40% - Accent2 3 3 3 2 2 2" xfId="4050"/>
    <cellStyle name="40% - Accent2 3 3 3 2 2 3" xfId="5209"/>
    <cellStyle name="40% - Accent2 3 3 3 2 3" xfId="3324"/>
    <cellStyle name="40% - Accent2 3 3 3 2 4" xfId="5210"/>
    <cellStyle name="40% - Accent2 3 3 3 3" xfId="2128"/>
    <cellStyle name="40% - Accent2 3 3 3 3 2" xfId="3687"/>
    <cellStyle name="40% - Accent2 3 3 3 3 3" xfId="5211"/>
    <cellStyle name="40% - Accent2 3 3 3 4" xfId="2960"/>
    <cellStyle name="40% - Accent2 3 3 3 5" xfId="5212"/>
    <cellStyle name="40% - Accent2 3 3 4" xfId="1761"/>
    <cellStyle name="40% - Accent2 3 3 4 2" xfId="2489"/>
    <cellStyle name="40% - Accent2 3 3 4 2 2" xfId="4048"/>
    <cellStyle name="40% - Accent2 3 3 4 2 3" xfId="5213"/>
    <cellStyle name="40% - Accent2 3 3 4 3" xfId="3322"/>
    <cellStyle name="40% - Accent2 3 3 4 4" xfId="5214"/>
    <cellStyle name="40% - Accent2 3 3 5" xfId="2126"/>
    <cellStyle name="40% - Accent2 3 3 5 2" xfId="3685"/>
    <cellStyle name="40% - Accent2 3 3 5 3" xfId="5215"/>
    <cellStyle name="40% - Accent2 3 3 6" xfId="2958"/>
    <cellStyle name="40% - Accent2 3 3 7" xfId="5216"/>
    <cellStyle name="40% - Accent2 3 4" xfId="294"/>
    <cellStyle name="40% - Accent2 3 4 2" xfId="1764"/>
    <cellStyle name="40% - Accent2 3 4 2 2" xfId="2492"/>
    <cellStyle name="40% - Accent2 3 4 2 2 2" xfId="4051"/>
    <cellStyle name="40% - Accent2 3 4 2 2 3" xfId="5217"/>
    <cellStyle name="40% - Accent2 3 4 2 3" xfId="3325"/>
    <cellStyle name="40% - Accent2 3 4 2 4" xfId="5218"/>
    <cellStyle name="40% - Accent2 3 4 3" xfId="2129"/>
    <cellStyle name="40% - Accent2 3 4 3 2" xfId="3688"/>
    <cellStyle name="40% - Accent2 3 4 3 3" xfId="5219"/>
    <cellStyle name="40% - Accent2 3 4 4" xfId="2961"/>
    <cellStyle name="40% - Accent2 3 4 5" xfId="5220"/>
    <cellStyle name="40% - Accent2 3 5" xfId="295"/>
    <cellStyle name="40% - Accent2 3 5 2" xfId="1765"/>
    <cellStyle name="40% - Accent2 3 5 2 2" xfId="2493"/>
    <cellStyle name="40% - Accent2 3 5 2 2 2" xfId="4052"/>
    <cellStyle name="40% - Accent2 3 5 2 2 3" xfId="5221"/>
    <cellStyle name="40% - Accent2 3 5 2 3" xfId="3326"/>
    <cellStyle name="40% - Accent2 3 5 2 4" xfId="5222"/>
    <cellStyle name="40% - Accent2 3 5 3" xfId="2130"/>
    <cellStyle name="40% - Accent2 3 5 3 2" xfId="3689"/>
    <cellStyle name="40% - Accent2 3 5 3 3" xfId="5223"/>
    <cellStyle name="40% - Accent2 3 5 4" xfId="2962"/>
    <cellStyle name="40% - Accent2 3 5 5" xfId="5224"/>
    <cellStyle name="40% - Accent2 3 6" xfId="1658"/>
    <cellStyle name="40% - Accent2 3 6 2" xfId="2388"/>
    <cellStyle name="40% - Accent2 3 6 2 2" xfId="3947"/>
    <cellStyle name="40% - Accent2 3 6 2 3" xfId="5225"/>
    <cellStyle name="40% - Accent2 3 6 3" xfId="3221"/>
    <cellStyle name="40% - Accent2 3 6 4" xfId="5226"/>
    <cellStyle name="40% - Accent2 3 7" xfId="2025"/>
    <cellStyle name="40% - Accent2 3 7 2" xfId="3584"/>
    <cellStyle name="40% - Accent2 3 7 3" xfId="5227"/>
    <cellStyle name="40% - Accent2 3 8" xfId="2857"/>
    <cellStyle name="40% - Accent2 3 9" xfId="5228"/>
    <cellStyle name="40% - Accent2 4" xfId="146"/>
    <cellStyle name="40% - Accent2 4 2" xfId="1673"/>
    <cellStyle name="40% - Accent2 4 2 2" xfId="2401"/>
    <cellStyle name="40% - Accent2 4 2 2 2" xfId="3960"/>
    <cellStyle name="40% - Accent2 4 2 2 3" xfId="5229"/>
    <cellStyle name="40% - Accent2 4 2 3" xfId="3234"/>
    <cellStyle name="40% - Accent2 4 2 4" xfId="5230"/>
    <cellStyle name="40% - Accent2 4 3" xfId="2038"/>
    <cellStyle name="40% - Accent2 4 3 2" xfId="3597"/>
    <cellStyle name="40% - Accent2 4 3 3" xfId="5231"/>
    <cellStyle name="40% - Accent2 4 4" xfId="2870"/>
    <cellStyle name="40% - Accent2 4 5" xfId="5232"/>
    <cellStyle name="40% - Accent2 5" xfId="296"/>
    <cellStyle name="40% - Accent2 5 2" xfId="1766"/>
    <cellStyle name="40% - Accent2 5 2 2" xfId="2494"/>
    <cellStyle name="40% - Accent2 5 2 2 2" xfId="4053"/>
    <cellStyle name="40% - Accent2 5 2 2 3" xfId="5233"/>
    <cellStyle name="40% - Accent2 5 2 3" xfId="3327"/>
    <cellStyle name="40% - Accent2 5 2 4" xfId="5234"/>
    <cellStyle name="40% - Accent2 5 3" xfId="2131"/>
    <cellStyle name="40% - Accent2 5 3 2" xfId="3690"/>
    <cellStyle name="40% - Accent2 5 3 3" xfId="5235"/>
    <cellStyle name="40% - Accent2 5 4" xfId="2963"/>
    <cellStyle name="40% - Accent2 5 5" xfId="5236"/>
    <cellStyle name="40% - Accent2 6" xfId="1589"/>
    <cellStyle name="40% - Accent2 6 2" xfId="1958"/>
    <cellStyle name="40% - Accent2 6 2 2" xfId="2686"/>
    <cellStyle name="40% - Accent2 6 2 2 2" xfId="4245"/>
    <cellStyle name="40% - Accent2 6 2 2 3" xfId="5237"/>
    <cellStyle name="40% - Accent2 6 2 3" xfId="3519"/>
    <cellStyle name="40% - Accent2 6 2 4" xfId="5238"/>
    <cellStyle name="40% - Accent2 6 3" xfId="2323"/>
    <cellStyle name="40% - Accent2 6 3 2" xfId="3882"/>
    <cellStyle name="40% - Accent2 6 3 3" xfId="5239"/>
    <cellStyle name="40% - Accent2 6 4" xfId="3156"/>
    <cellStyle name="40% - Accent2 6 5" xfId="5240"/>
    <cellStyle name="40% - Accent2 7" xfId="1605"/>
    <cellStyle name="40% - Accent2 7 2" xfId="1971"/>
    <cellStyle name="40% - Accent2 7 2 2" xfId="2699"/>
    <cellStyle name="40% - Accent2 7 2 2 2" xfId="4258"/>
    <cellStyle name="40% - Accent2 7 2 2 3" xfId="5241"/>
    <cellStyle name="40% - Accent2 7 2 3" xfId="3532"/>
    <cellStyle name="40% - Accent2 7 2 4" xfId="5242"/>
    <cellStyle name="40% - Accent2 7 3" xfId="2336"/>
    <cellStyle name="40% - Accent2 7 3 2" xfId="3895"/>
    <cellStyle name="40% - Accent2 7 3 3" xfId="5243"/>
    <cellStyle name="40% - Accent2 7 4" xfId="3169"/>
    <cellStyle name="40% - Accent2 7 5" xfId="5244"/>
    <cellStyle name="40% - Accent2 8" xfId="1619"/>
    <cellStyle name="40% - Accent2 8 2" xfId="1984"/>
    <cellStyle name="40% - Accent2 8 2 2" xfId="2712"/>
    <cellStyle name="40% - Accent2 8 2 2 2" xfId="4271"/>
    <cellStyle name="40% - Accent2 8 2 2 3" xfId="5245"/>
    <cellStyle name="40% - Accent2 8 2 3" xfId="3545"/>
    <cellStyle name="40% - Accent2 8 2 4" xfId="5246"/>
    <cellStyle name="40% - Accent2 8 3" xfId="2349"/>
    <cellStyle name="40% - Accent2 8 3 2" xfId="3908"/>
    <cellStyle name="40% - Accent2 8 3 3" xfId="5247"/>
    <cellStyle name="40% - Accent2 8 4" xfId="3182"/>
    <cellStyle name="40% - Accent2 8 5" xfId="5248"/>
    <cellStyle name="40% - Accent2 9" xfId="1628"/>
    <cellStyle name="40% - Accent2 9 2" xfId="2358"/>
    <cellStyle name="40% - Accent2 9 2 2" xfId="3917"/>
    <cellStyle name="40% - Accent2 9 2 3" xfId="5249"/>
    <cellStyle name="40% - Accent2 9 3" xfId="3191"/>
    <cellStyle name="40% - Accent2 9 4" xfId="5250"/>
    <cellStyle name="40% - Accent3" xfId="45" builtinId="39" customBuiltin="1"/>
    <cellStyle name="40% - Accent3 10" xfId="1997"/>
    <cellStyle name="40% - Accent3 10 2" xfId="3556"/>
    <cellStyle name="40% - Accent3 10 3" xfId="5251"/>
    <cellStyle name="40% - Accent3 11" xfId="2729"/>
    <cellStyle name="40% - Accent3 11 2" xfId="4285"/>
    <cellStyle name="40% - Accent3 11 3" xfId="5252"/>
    <cellStyle name="40% - Accent3 12" xfId="2756"/>
    <cellStyle name="40% - Accent3 13" xfId="2772"/>
    <cellStyle name="40% - Accent3 14" xfId="2803"/>
    <cellStyle name="40% - Accent3 15" xfId="2829"/>
    <cellStyle name="40% - Accent3 16" xfId="4302"/>
    <cellStyle name="40% - Accent3 17" xfId="4330"/>
    <cellStyle name="40% - Accent3 18" xfId="4361"/>
    <cellStyle name="40% - Accent3 19" xfId="4392"/>
    <cellStyle name="40% - Accent3 2" xfId="69"/>
    <cellStyle name="40% - Accent3 2 10" xfId="2788"/>
    <cellStyle name="40% - Accent3 2 11" xfId="2816"/>
    <cellStyle name="40% - Accent3 2 12" xfId="2845"/>
    <cellStyle name="40% - Accent3 2 13" xfId="4315"/>
    <cellStyle name="40% - Accent3 2 14" xfId="4343"/>
    <cellStyle name="40% - Accent3 2 15" xfId="4374"/>
    <cellStyle name="40% - Accent3 2 16" xfId="4405"/>
    <cellStyle name="40% - Accent3 2 17" xfId="4434"/>
    <cellStyle name="40% - Accent3 2 18" xfId="4467"/>
    <cellStyle name="40% - Accent3 2 19" xfId="4508"/>
    <cellStyle name="40% - Accent3 2 2" xfId="92"/>
    <cellStyle name="40% - Accent3 2 2 2" xfId="297"/>
    <cellStyle name="40% - Accent3 2 2 3" xfId="298"/>
    <cellStyle name="40% - Accent3 2 2 3 2" xfId="1767"/>
    <cellStyle name="40% - Accent3 2 2 3 2 2" xfId="2495"/>
    <cellStyle name="40% - Accent3 2 2 3 2 2 2" xfId="4054"/>
    <cellStyle name="40% - Accent3 2 2 3 2 2 3" xfId="5253"/>
    <cellStyle name="40% - Accent3 2 2 3 2 3" xfId="3328"/>
    <cellStyle name="40% - Accent3 2 2 3 2 4" xfId="5254"/>
    <cellStyle name="40% - Accent3 2 2 3 3" xfId="2132"/>
    <cellStyle name="40% - Accent3 2 2 3 3 2" xfId="3691"/>
    <cellStyle name="40% - Accent3 2 2 3 3 3" xfId="5255"/>
    <cellStyle name="40% - Accent3 2 2 3 4" xfId="2964"/>
    <cellStyle name="40% - Accent3 2 2 3 5" xfId="5256"/>
    <cellStyle name="40% - Accent3 2 20" xfId="4557"/>
    <cellStyle name="40% - Accent3 2 21" xfId="4644"/>
    <cellStyle name="40% - Accent3 2 22" xfId="4645"/>
    <cellStyle name="40% - Accent3 2 23" xfId="4646"/>
    <cellStyle name="40% - Accent3 2 3" xfId="299"/>
    <cellStyle name="40% - Accent3 2 3 2" xfId="300"/>
    <cellStyle name="40% - Accent3 2 4" xfId="301"/>
    <cellStyle name="40% - Accent3 2 5" xfId="302"/>
    <cellStyle name="40% - Accent3 2 6" xfId="303"/>
    <cellStyle name="40% - Accent3 2 7" xfId="1646"/>
    <cellStyle name="40% - Accent3 2 7 2" xfId="2376"/>
    <cellStyle name="40% - Accent3 2 7 2 2" xfId="3935"/>
    <cellStyle name="40% - Accent3 2 7 2 3" xfId="5257"/>
    <cellStyle name="40% - Accent3 2 7 3" xfId="3209"/>
    <cellStyle name="40% - Accent3 2 7 4" xfId="5258"/>
    <cellStyle name="40% - Accent3 2 8" xfId="2013"/>
    <cellStyle name="40% - Accent3 2 8 2" xfId="3572"/>
    <cellStyle name="40% - Accent3 2 8 3" xfId="5259"/>
    <cellStyle name="40% - Accent3 2 9" xfId="2742"/>
    <cellStyle name="40% - Accent3 20" xfId="4421"/>
    <cellStyle name="40% - Accent3 21" xfId="4452"/>
    <cellStyle name="40% - Accent3 22" xfId="4481"/>
    <cellStyle name="40% - Accent3 23" xfId="4495"/>
    <cellStyle name="40% - Accent3 24" xfId="4525"/>
    <cellStyle name="40% - Accent3 25" xfId="4542"/>
    <cellStyle name="40% - Accent3 26" xfId="4578"/>
    <cellStyle name="40% - Accent3 27" xfId="4592"/>
    <cellStyle name="40% - Accent3 28" xfId="4647"/>
    <cellStyle name="40% - Accent3 29" xfId="4648"/>
    <cellStyle name="40% - Accent3 3" xfId="91"/>
    <cellStyle name="40% - Accent3 3 2" xfId="304"/>
    <cellStyle name="40% - Accent3 3 2 2" xfId="305"/>
    <cellStyle name="40% - Accent3 3 2 2 2" xfId="1769"/>
    <cellStyle name="40% - Accent3 3 2 2 2 2" xfId="2497"/>
    <cellStyle name="40% - Accent3 3 2 2 2 2 2" xfId="4056"/>
    <cellStyle name="40% - Accent3 3 2 2 2 2 3" xfId="5260"/>
    <cellStyle name="40% - Accent3 3 2 2 2 3" xfId="3330"/>
    <cellStyle name="40% - Accent3 3 2 2 2 4" xfId="5261"/>
    <cellStyle name="40% - Accent3 3 2 2 3" xfId="2134"/>
    <cellStyle name="40% - Accent3 3 2 2 3 2" xfId="3693"/>
    <cellStyle name="40% - Accent3 3 2 2 3 3" xfId="5262"/>
    <cellStyle name="40% - Accent3 3 2 2 4" xfId="2966"/>
    <cellStyle name="40% - Accent3 3 2 2 5" xfId="5263"/>
    <cellStyle name="40% - Accent3 3 2 3" xfId="306"/>
    <cellStyle name="40% - Accent3 3 2 3 2" xfId="1770"/>
    <cellStyle name="40% - Accent3 3 2 3 2 2" xfId="2498"/>
    <cellStyle name="40% - Accent3 3 2 3 2 2 2" xfId="4057"/>
    <cellStyle name="40% - Accent3 3 2 3 2 2 3" xfId="5264"/>
    <cellStyle name="40% - Accent3 3 2 3 2 3" xfId="3331"/>
    <cellStyle name="40% - Accent3 3 2 3 2 4" xfId="5265"/>
    <cellStyle name="40% - Accent3 3 2 3 3" xfId="2135"/>
    <cellStyle name="40% - Accent3 3 2 3 3 2" xfId="3694"/>
    <cellStyle name="40% - Accent3 3 2 3 3 3" xfId="5266"/>
    <cellStyle name="40% - Accent3 3 2 3 4" xfId="2967"/>
    <cellStyle name="40% - Accent3 3 2 3 5" xfId="5267"/>
    <cellStyle name="40% - Accent3 3 2 4" xfId="1768"/>
    <cellStyle name="40% - Accent3 3 2 4 2" xfId="2496"/>
    <cellStyle name="40% - Accent3 3 2 4 2 2" xfId="4055"/>
    <cellStyle name="40% - Accent3 3 2 4 2 3" xfId="5268"/>
    <cellStyle name="40% - Accent3 3 2 4 3" xfId="3329"/>
    <cellStyle name="40% - Accent3 3 2 4 4" xfId="5269"/>
    <cellStyle name="40% - Accent3 3 2 5" xfId="2133"/>
    <cellStyle name="40% - Accent3 3 2 5 2" xfId="3692"/>
    <cellStyle name="40% - Accent3 3 2 5 3" xfId="5270"/>
    <cellStyle name="40% - Accent3 3 2 6" xfId="2965"/>
    <cellStyle name="40% - Accent3 3 2 7" xfId="5271"/>
    <cellStyle name="40% - Accent3 3 3" xfId="307"/>
    <cellStyle name="40% - Accent3 3 3 2" xfId="308"/>
    <cellStyle name="40% - Accent3 3 3 2 2" xfId="1772"/>
    <cellStyle name="40% - Accent3 3 3 2 2 2" xfId="2500"/>
    <cellStyle name="40% - Accent3 3 3 2 2 2 2" xfId="4059"/>
    <cellStyle name="40% - Accent3 3 3 2 2 2 3" xfId="5272"/>
    <cellStyle name="40% - Accent3 3 3 2 2 3" xfId="3333"/>
    <cellStyle name="40% - Accent3 3 3 2 2 4" xfId="5273"/>
    <cellStyle name="40% - Accent3 3 3 2 3" xfId="2137"/>
    <cellStyle name="40% - Accent3 3 3 2 3 2" xfId="3696"/>
    <cellStyle name="40% - Accent3 3 3 2 3 3" xfId="5274"/>
    <cellStyle name="40% - Accent3 3 3 2 4" xfId="2969"/>
    <cellStyle name="40% - Accent3 3 3 2 5" xfId="5275"/>
    <cellStyle name="40% - Accent3 3 3 3" xfId="309"/>
    <cellStyle name="40% - Accent3 3 3 3 2" xfId="1773"/>
    <cellStyle name="40% - Accent3 3 3 3 2 2" xfId="2501"/>
    <cellStyle name="40% - Accent3 3 3 3 2 2 2" xfId="4060"/>
    <cellStyle name="40% - Accent3 3 3 3 2 2 3" xfId="5276"/>
    <cellStyle name="40% - Accent3 3 3 3 2 3" xfId="3334"/>
    <cellStyle name="40% - Accent3 3 3 3 2 4" xfId="5277"/>
    <cellStyle name="40% - Accent3 3 3 3 3" xfId="2138"/>
    <cellStyle name="40% - Accent3 3 3 3 3 2" xfId="3697"/>
    <cellStyle name="40% - Accent3 3 3 3 3 3" xfId="5278"/>
    <cellStyle name="40% - Accent3 3 3 3 4" xfId="2970"/>
    <cellStyle name="40% - Accent3 3 3 3 5" xfId="5279"/>
    <cellStyle name="40% - Accent3 3 3 4" xfId="1771"/>
    <cellStyle name="40% - Accent3 3 3 4 2" xfId="2499"/>
    <cellStyle name="40% - Accent3 3 3 4 2 2" xfId="4058"/>
    <cellStyle name="40% - Accent3 3 3 4 2 3" xfId="5280"/>
    <cellStyle name="40% - Accent3 3 3 4 3" xfId="3332"/>
    <cellStyle name="40% - Accent3 3 3 4 4" xfId="5281"/>
    <cellStyle name="40% - Accent3 3 3 5" xfId="2136"/>
    <cellStyle name="40% - Accent3 3 3 5 2" xfId="3695"/>
    <cellStyle name="40% - Accent3 3 3 5 3" xfId="5282"/>
    <cellStyle name="40% - Accent3 3 3 6" xfId="2968"/>
    <cellStyle name="40% - Accent3 3 3 7" xfId="5283"/>
    <cellStyle name="40% - Accent3 3 4" xfId="310"/>
    <cellStyle name="40% - Accent3 3 4 2" xfId="1774"/>
    <cellStyle name="40% - Accent3 3 4 2 2" xfId="2502"/>
    <cellStyle name="40% - Accent3 3 4 2 2 2" xfId="4061"/>
    <cellStyle name="40% - Accent3 3 4 2 2 3" xfId="5284"/>
    <cellStyle name="40% - Accent3 3 4 2 3" xfId="3335"/>
    <cellStyle name="40% - Accent3 3 4 2 4" xfId="5285"/>
    <cellStyle name="40% - Accent3 3 4 3" xfId="2139"/>
    <cellStyle name="40% - Accent3 3 4 3 2" xfId="3698"/>
    <cellStyle name="40% - Accent3 3 4 3 3" xfId="5286"/>
    <cellStyle name="40% - Accent3 3 4 4" xfId="2971"/>
    <cellStyle name="40% - Accent3 3 4 5" xfId="5287"/>
    <cellStyle name="40% - Accent3 3 5" xfId="311"/>
    <cellStyle name="40% - Accent3 3 5 2" xfId="1775"/>
    <cellStyle name="40% - Accent3 3 5 2 2" xfId="2503"/>
    <cellStyle name="40% - Accent3 3 5 2 2 2" xfId="4062"/>
    <cellStyle name="40% - Accent3 3 5 2 2 3" xfId="5288"/>
    <cellStyle name="40% - Accent3 3 5 2 3" xfId="3336"/>
    <cellStyle name="40% - Accent3 3 5 2 4" xfId="5289"/>
    <cellStyle name="40% - Accent3 3 5 3" xfId="2140"/>
    <cellStyle name="40% - Accent3 3 5 3 2" xfId="3699"/>
    <cellStyle name="40% - Accent3 3 5 3 3" xfId="5290"/>
    <cellStyle name="40% - Accent3 3 5 4" xfId="2972"/>
    <cellStyle name="40% - Accent3 3 5 5" xfId="5291"/>
    <cellStyle name="40% - Accent3 3 6" xfId="1659"/>
    <cellStyle name="40% - Accent3 3 6 2" xfId="2389"/>
    <cellStyle name="40% - Accent3 3 6 2 2" xfId="3948"/>
    <cellStyle name="40% - Accent3 3 6 2 3" xfId="5292"/>
    <cellStyle name="40% - Accent3 3 6 3" xfId="3222"/>
    <cellStyle name="40% - Accent3 3 6 4" xfId="5293"/>
    <cellStyle name="40% - Accent3 3 7" xfId="2026"/>
    <cellStyle name="40% - Accent3 3 7 2" xfId="3585"/>
    <cellStyle name="40% - Accent3 3 7 3" xfId="5294"/>
    <cellStyle name="40% - Accent3 3 8" xfId="2858"/>
    <cellStyle name="40% - Accent3 3 9" xfId="5295"/>
    <cellStyle name="40% - Accent3 4" xfId="147"/>
    <cellStyle name="40% - Accent3 4 2" xfId="1674"/>
    <cellStyle name="40% - Accent3 4 2 2" xfId="2402"/>
    <cellStyle name="40% - Accent3 4 2 2 2" xfId="3961"/>
    <cellStyle name="40% - Accent3 4 2 2 3" xfId="5296"/>
    <cellStyle name="40% - Accent3 4 2 3" xfId="3235"/>
    <cellStyle name="40% - Accent3 4 2 4" xfId="5297"/>
    <cellStyle name="40% - Accent3 4 3" xfId="2039"/>
    <cellStyle name="40% - Accent3 4 3 2" xfId="3598"/>
    <cellStyle name="40% - Accent3 4 3 3" xfId="5298"/>
    <cellStyle name="40% - Accent3 4 4" xfId="2871"/>
    <cellStyle name="40% - Accent3 4 5" xfId="5299"/>
    <cellStyle name="40% - Accent3 5" xfId="312"/>
    <cellStyle name="40% - Accent3 5 2" xfId="1776"/>
    <cellStyle name="40% - Accent3 5 2 2" xfId="2504"/>
    <cellStyle name="40% - Accent3 5 2 2 2" xfId="4063"/>
    <cellStyle name="40% - Accent3 5 2 2 3" xfId="5300"/>
    <cellStyle name="40% - Accent3 5 2 3" xfId="3337"/>
    <cellStyle name="40% - Accent3 5 2 4" xfId="5301"/>
    <cellStyle name="40% - Accent3 5 3" xfId="2141"/>
    <cellStyle name="40% - Accent3 5 3 2" xfId="3700"/>
    <cellStyle name="40% - Accent3 5 3 3" xfId="5302"/>
    <cellStyle name="40% - Accent3 5 4" xfId="2973"/>
    <cellStyle name="40% - Accent3 5 5" xfId="5303"/>
    <cellStyle name="40% - Accent3 6" xfId="1590"/>
    <cellStyle name="40% - Accent3 6 2" xfId="1959"/>
    <cellStyle name="40% - Accent3 6 2 2" xfId="2687"/>
    <cellStyle name="40% - Accent3 6 2 2 2" xfId="4246"/>
    <cellStyle name="40% - Accent3 6 2 2 3" xfId="5304"/>
    <cellStyle name="40% - Accent3 6 2 3" xfId="3520"/>
    <cellStyle name="40% - Accent3 6 2 4" xfId="5305"/>
    <cellStyle name="40% - Accent3 6 3" xfId="2324"/>
    <cellStyle name="40% - Accent3 6 3 2" xfId="3883"/>
    <cellStyle name="40% - Accent3 6 3 3" xfId="5306"/>
    <cellStyle name="40% - Accent3 6 4" xfId="3157"/>
    <cellStyle name="40% - Accent3 6 5" xfId="5307"/>
    <cellStyle name="40% - Accent3 7" xfId="1606"/>
    <cellStyle name="40% - Accent3 7 2" xfId="1972"/>
    <cellStyle name="40% - Accent3 7 2 2" xfId="2700"/>
    <cellStyle name="40% - Accent3 7 2 2 2" xfId="4259"/>
    <cellStyle name="40% - Accent3 7 2 2 3" xfId="5308"/>
    <cellStyle name="40% - Accent3 7 2 3" xfId="3533"/>
    <cellStyle name="40% - Accent3 7 2 4" xfId="5309"/>
    <cellStyle name="40% - Accent3 7 3" xfId="2337"/>
    <cellStyle name="40% - Accent3 7 3 2" xfId="3896"/>
    <cellStyle name="40% - Accent3 7 3 3" xfId="5310"/>
    <cellStyle name="40% - Accent3 7 4" xfId="3170"/>
    <cellStyle name="40% - Accent3 7 5" xfId="5311"/>
    <cellStyle name="40% - Accent3 8" xfId="1620"/>
    <cellStyle name="40% - Accent3 8 2" xfId="1985"/>
    <cellStyle name="40% - Accent3 8 2 2" xfId="2713"/>
    <cellStyle name="40% - Accent3 8 2 2 2" xfId="4272"/>
    <cellStyle name="40% - Accent3 8 2 2 3" xfId="5312"/>
    <cellStyle name="40% - Accent3 8 2 3" xfId="3546"/>
    <cellStyle name="40% - Accent3 8 2 4" xfId="5313"/>
    <cellStyle name="40% - Accent3 8 3" xfId="2350"/>
    <cellStyle name="40% - Accent3 8 3 2" xfId="3909"/>
    <cellStyle name="40% - Accent3 8 3 3" xfId="5314"/>
    <cellStyle name="40% - Accent3 8 4" xfId="3183"/>
    <cellStyle name="40% - Accent3 8 5" xfId="5315"/>
    <cellStyle name="40% - Accent3 9" xfId="1630"/>
    <cellStyle name="40% - Accent3 9 2" xfId="2360"/>
    <cellStyle name="40% - Accent3 9 2 2" xfId="3919"/>
    <cellStyle name="40% - Accent3 9 2 3" xfId="5316"/>
    <cellStyle name="40% - Accent3 9 3" xfId="3193"/>
    <cellStyle name="40% - Accent3 9 4" xfId="5317"/>
    <cellStyle name="40% - Accent4" xfId="49" builtinId="43" customBuiltin="1"/>
    <cellStyle name="40% - Accent4 10" xfId="1999"/>
    <cellStyle name="40% - Accent4 10 2" xfId="3558"/>
    <cellStyle name="40% - Accent4 10 3" xfId="5318"/>
    <cellStyle name="40% - Accent4 11" xfId="2731"/>
    <cellStyle name="40% - Accent4 11 2" xfId="4286"/>
    <cellStyle name="40% - Accent4 11 3" xfId="5319"/>
    <cellStyle name="40% - Accent4 12" xfId="2758"/>
    <cellStyle name="40% - Accent4 13" xfId="2773"/>
    <cellStyle name="40% - Accent4 14" xfId="2805"/>
    <cellStyle name="40% - Accent4 15" xfId="2831"/>
    <cellStyle name="40% - Accent4 16" xfId="4304"/>
    <cellStyle name="40% - Accent4 17" xfId="4332"/>
    <cellStyle name="40% - Accent4 18" xfId="4363"/>
    <cellStyle name="40% - Accent4 19" xfId="4394"/>
    <cellStyle name="40% - Accent4 2" xfId="70"/>
    <cellStyle name="40% - Accent4 2 10" xfId="2790"/>
    <cellStyle name="40% - Accent4 2 11" xfId="2818"/>
    <cellStyle name="40% - Accent4 2 12" xfId="2846"/>
    <cellStyle name="40% - Accent4 2 13" xfId="4317"/>
    <cellStyle name="40% - Accent4 2 14" xfId="4345"/>
    <cellStyle name="40% - Accent4 2 15" xfId="4376"/>
    <cellStyle name="40% - Accent4 2 16" xfId="4407"/>
    <cellStyle name="40% - Accent4 2 17" xfId="4436"/>
    <cellStyle name="40% - Accent4 2 18" xfId="4469"/>
    <cellStyle name="40% - Accent4 2 19" xfId="4510"/>
    <cellStyle name="40% - Accent4 2 2" xfId="94"/>
    <cellStyle name="40% - Accent4 2 2 2" xfId="313"/>
    <cellStyle name="40% - Accent4 2 2 3" xfId="314"/>
    <cellStyle name="40% - Accent4 2 2 3 2" xfId="1777"/>
    <cellStyle name="40% - Accent4 2 2 3 2 2" xfId="2505"/>
    <cellStyle name="40% - Accent4 2 2 3 2 2 2" xfId="4064"/>
    <cellStyle name="40% - Accent4 2 2 3 2 2 3" xfId="5320"/>
    <cellStyle name="40% - Accent4 2 2 3 2 3" xfId="3338"/>
    <cellStyle name="40% - Accent4 2 2 3 2 4" xfId="5321"/>
    <cellStyle name="40% - Accent4 2 2 3 3" xfId="2142"/>
    <cellStyle name="40% - Accent4 2 2 3 3 2" xfId="3701"/>
    <cellStyle name="40% - Accent4 2 2 3 3 3" xfId="5322"/>
    <cellStyle name="40% - Accent4 2 2 3 4" xfId="2974"/>
    <cellStyle name="40% - Accent4 2 2 3 5" xfId="5323"/>
    <cellStyle name="40% - Accent4 2 20" xfId="4559"/>
    <cellStyle name="40% - Accent4 2 21" xfId="4649"/>
    <cellStyle name="40% - Accent4 2 22" xfId="4650"/>
    <cellStyle name="40% - Accent4 2 23" xfId="4651"/>
    <cellStyle name="40% - Accent4 2 3" xfId="315"/>
    <cellStyle name="40% - Accent4 2 3 2" xfId="316"/>
    <cellStyle name="40% - Accent4 2 4" xfId="317"/>
    <cellStyle name="40% - Accent4 2 5" xfId="318"/>
    <cellStyle name="40% - Accent4 2 6" xfId="319"/>
    <cellStyle name="40% - Accent4 2 7" xfId="1647"/>
    <cellStyle name="40% - Accent4 2 7 2" xfId="2377"/>
    <cellStyle name="40% - Accent4 2 7 2 2" xfId="3936"/>
    <cellStyle name="40% - Accent4 2 7 2 3" xfId="5324"/>
    <cellStyle name="40% - Accent4 2 7 3" xfId="3210"/>
    <cellStyle name="40% - Accent4 2 7 4" xfId="5325"/>
    <cellStyle name="40% - Accent4 2 8" xfId="2014"/>
    <cellStyle name="40% - Accent4 2 8 2" xfId="3573"/>
    <cellStyle name="40% - Accent4 2 8 3" xfId="5326"/>
    <cellStyle name="40% - Accent4 2 9" xfId="2744"/>
    <cellStyle name="40% - Accent4 20" xfId="4423"/>
    <cellStyle name="40% - Accent4 21" xfId="4454"/>
    <cellStyle name="40% - Accent4 22" xfId="4483"/>
    <cellStyle name="40% - Accent4 23" xfId="4497"/>
    <cellStyle name="40% - Accent4 24" xfId="4527"/>
    <cellStyle name="40% - Accent4 25" xfId="4544"/>
    <cellStyle name="40% - Accent4 26" xfId="4580"/>
    <cellStyle name="40% - Accent4 27" xfId="4594"/>
    <cellStyle name="40% - Accent4 28" xfId="4652"/>
    <cellStyle name="40% - Accent4 29" xfId="4653"/>
    <cellStyle name="40% - Accent4 3" xfId="93"/>
    <cellStyle name="40% - Accent4 3 2" xfId="320"/>
    <cellStyle name="40% - Accent4 3 2 2" xfId="321"/>
    <cellStyle name="40% - Accent4 3 2 2 2" xfId="1779"/>
    <cellStyle name="40% - Accent4 3 2 2 2 2" xfId="2507"/>
    <cellStyle name="40% - Accent4 3 2 2 2 2 2" xfId="4066"/>
    <cellStyle name="40% - Accent4 3 2 2 2 2 3" xfId="5327"/>
    <cellStyle name="40% - Accent4 3 2 2 2 3" xfId="3340"/>
    <cellStyle name="40% - Accent4 3 2 2 2 4" xfId="5328"/>
    <cellStyle name="40% - Accent4 3 2 2 3" xfId="2144"/>
    <cellStyle name="40% - Accent4 3 2 2 3 2" xfId="3703"/>
    <cellStyle name="40% - Accent4 3 2 2 3 3" xfId="5329"/>
    <cellStyle name="40% - Accent4 3 2 2 4" xfId="2976"/>
    <cellStyle name="40% - Accent4 3 2 2 5" xfId="5330"/>
    <cellStyle name="40% - Accent4 3 2 3" xfId="322"/>
    <cellStyle name="40% - Accent4 3 2 3 2" xfId="1780"/>
    <cellStyle name="40% - Accent4 3 2 3 2 2" xfId="2508"/>
    <cellStyle name="40% - Accent4 3 2 3 2 2 2" xfId="4067"/>
    <cellStyle name="40% - Accent4 3 2 3 2 2 3" xfId="5331"/>
    <cellStyle name="40% - Accent4 3 2 3 2 3" xfId="3341"/>
    <cellStyle name="40% - Accent4 3 2 3 2 4" xfId="5332"/>
    <cellStyle name="40% - Accent4 3 2 3 3" xfId="2145"/>
    <cellStyle name="40% - Accent4 3 2 3 3 2" xfId="3704"/>
    <cellStyle name="40% - Accent4 3 2 3 3 3" xfId="5333"/>
    <cellStyle name="40% - Accent4 3 2 3 4" xfId="2977"/>
    <cellStyle name="40% - Accent4 3 2 3 5" xfId="5334"/>
    <cellStyle name="40% - Accent4 3 2 4" xfId="1778"/>
    <cellStyle name="40% - Accent4 3 2 4 2" xfId="2506"/>
    <cellStyle name="40% - Accent4 3 2 4 2 2" xfId="4065"/>
    <cellStyle name="40% - Accent4 3 2 4 2 3" xfId="5335"/>
    <cellStyle name="40% - Accent4 3 2 4 3" xfId="3339"/>
    <cellStyle name="40% - Accent4 3 2 4 4" xfId="5336"/>
    <cellStyle name="40% - Accent4 3 2 5" xfId="2143"/>
    <cellStyle name="40% - Accent4 3 2 5 2" xfId="3702"/>
    <cellStyle name="40% - Accent4 3 2 5 3" xfId="5337"/>
    <cellStyle name="40% - Accent4 3 2 6" xfId="2975"/>
    <cellStyle name="40% - Accent4 3 2 7" xfId="5338"/>
    <cellStyle name="40% - Accent4 3 3" xfId="323"/>
    <cellStyle name="40% - Accent4 3 3 2" xfId="324"/>
    <cellStyle name="40% - Accent4 3 3 2 2" xfId="1782"/>
    <cellStyle name="40% - Accent4 3 3 2 2 2" xfId="2510"/>
    <cellStyle name="40% - Accent4 3 3 2 2 2 2" xfId="4069"/>
    <cellStyle name="40% - Accent4 3 3 2 2 2 3" xfId="5339"/>
    <cellStyle name="40% - Accent4 3 3 2 2 3" xfId="3343"/>
    <cellStyle name="40% - Accent4 3 3 2 2 4" xfId="5340"/>
    <cellStyle name="40% - Accent4 3 3 2 3" xfId="2147"/>
    <cellStyle name="40% - Accent4 3 3 2 3 2" xfId="3706"/>
    <cellStyle name="40% - Accent4 3 3 2 3 3" xfId="5341"/>
    <cellStyle name="40% - Accent4 3 3 2 4" xfId="2979"/>
    <cellStyle name="40% - Accent4 3 3 2 5" xfId="5342"/>
    <cellStyle name="40% - Accent4 3 3 3" xfId="325"/>
    <cellStyle name="40% - Accent4 3 3 3 2" xfId="1783"/>
    <cellStyle name="40% - Accent4 3 3 3 2 2" xfId="2511"/>
    <cellStyle name="40% - Accent4 3 3 3 2 2 2" xfId="4070"/>
    <cellStyle name="40% - Accent4 3 3 3 2 2 3" xfId="5343"/>
    <cellStyle name="40% - Accent4 3 3 3 2 3" xfId="3344"/>
    <cellStyle name="40% - Accent4 3 3 3 2 4" xfId="5344"/>
    <cellStyle name="40% - Accent4 3 3 3 3" xfId="2148"/>
    <cellStyle name="40% - Accent4 3 3 3 3 2" xfId="3707"/>
    <cellStyle name="40% - Accent4 3 3 3 3 3" xfId="5345"/>
    <cellStyle name="40% - Accent4 3 3 3 4" xfId="2980"/>
    <cellStyle name="40% - Accent4 3 3 3 5" xfId="5346"/>
    <cellStyle name="40% - Accent4 3 3 4" xfId="1781"/>
    <cellStyle name="40% - Accent4 3 3 4 2" xfId="2509"/>
    <cellStyle name="40% - Accent4 3 3 4 2 2" xfId="4068"/>
    <cellStyle name="40% - Accent4 3 3 4 2 3" xfId="5347"/>
    <cellStyle name="40% - Accent4 3 3 4 3" xfId="3342"/>
    <cellStyle name="40% - Accent4 3 3 4 4" xfId="5348"/>
    <cellStyle name="40% - Accent4 3 3 5" xfId="2146"/>
    <cellStyle name="40% - Accent4 3 3 5 2" xfId="3705"/>
    <cellStyle name="40% - Accent4 3 3 5 3" xfId="5349"/>
    <cellStyle name="40% - Accent4 3 3 6" xfId="2978"/>
    <cellStyle name="40% - Accent4 3 3 7" xfId="5350"/>
    <cellStyle name="40% - Accent4 3 4" xfId="326"/>
    <cellStyle name="40% - Accent4 3 4 2" xfId="1784"/>
    <cellStyle name="40% - Accent4 3 4 2 2" xfId="2512"/>
    <cellStyle name="40% - Accent4 3 4 2 2 2" xfId="4071"/>
    <cellStyle name="40% - Accent4 3 4 2 2 3" xfId="5351"/>
    <cellStyle name="40% - Accent4 3 4 2 3" xfId="3345"/>
    <cellStyle name="40% - Accent4 3 4 2 4" xfId="5352"/>
    <cellStyle name="40% - Accent4 3 4 3" xfId="2149"/>
    <cellStyle name="40% - Accent4 3 4 3 2" xfId="3708"/>
    <cellStyle name="40% - Accent4 3 4 3 3" xfId="5353"/>
    <cellStyle name="40% - Accent4 3 4 4" xfId="2981"/>
    <cellStyle name="40% - Accent4 3 4 5" xfId="5354"/>
    <cellStyle name="40% - Accent4 3 5" xfId="327"/>
    <cellStyle name="40% - Accent4 3 5 2" xfId="1785"/>
    <cellStyle name="40% - Accent4 3 5 2 2" xfId="2513"/>
    <cellStyle name="40% - Accent4 3 5 2 2 2" xfId="4072"/>
    <cellStyle name="40% - Accent4 3 5 2 2 3" xfId="5355"/>
    <cellStyle name="40% - Accent4 3 5 2 3" xfId="3346"/>
    <cellStyle name="40% - Accent4 3 5 2 4" xfId="5356"/>
    <cellStyle name="40% - Accent4 3 5 3" xfId="2150"/>
    <cellStyle name="40% - Accent4 3 5 3 2" xfId="3709"/>
    <cellStyle name="40% - Accent4 3 5 3 3" xfId="5357"/>
    <cellStyle name="40% - Accent4 3 5 4" xfId="2982"/>
    <cellStyle name="40% - Accent4 3 5 5" xfId="5358"/>
    <cellStyle name="40% - Accent4 3 6" xfId="1660"/>
    <cellStyle name="40% - Accent4 3 6 2" xfId="2390"/>
    <cellStyle name="40% - Accent4 3 6 2 2" xfId="3949"/>
    <cellStyle name="40% - Accent4 3 6 2 3" xfId="5359"/>
    <cellStyle name="40% - Accent4 3 6 3" xfId="3223"/>
    <cellStyle name="40% - Accent4 3 6 4" xfId="5360"/>
    <cellStyle name="40% - Accent4 3 7" xfId="2027"/>
    <cellStyle name="40% - Accent4 3 7 2" xfId="3586"/>
    <cellStyle name="40% - Accent4 3 7 3" xfId="5361"/>
    <cellStyle name="40% - Accent4 3 8" xfId="2859"/>
    <cellStyle name="40% - Accent4 3 9" xfId="5362"/>
    <cellStyle name="40% - Accent4 4" xfId="148"/>
    <cellStyle name="40% - Accent4 4 2" xfId="1675"/>
    <cellStyle name="40% - Accent4 4 2 2" xfId="2403"/>
    <cellStyle name="40% - Accent4 4 2 2 2" xfId="3962"/>
    <cellStyle name="40% - Accent4 4 2 2 3" xfId="5363"/>
    <cellStyle name="40% - Accent4 4 2 3" xfId="3236"/>
    <cellStyle name="40% - Accent4 4 2 4" xfId="5364"/>
    <cellStyle name="40% - Accent4 4 3" xfId="2040"/>
    <cellStyle name="40% - Accent4 4 3 2" xfId="3599"/>
    <cellStyle name="40% - Accent4 4 3 3" xfId="5365"/>
    <cellStyle name="40% - Accent4 4 4" xfId="2872"/>
    <cellStyle name="40% - Accent4 4 5" xfId="5366"/>
    <cellStyle name="40% - Accent4 5" xfId="328"/>
    <cellStyle name="40% - Accent4 5 2" xfId="1786"/>
    <cellStyle name="40% - Accent4 5 2 2" xfId="2514"/>
    <cellStyle name="40% - Accent4 5 2 2 2" xfId="4073"/>
    <cellStyle name="40% - Accent4 5 2 2 3" xfId="5367"/>
    <cellStyle name="40% - Accent4 5 2 3" xfId="3347"/>
    <cellStyle name="40% - Accent4 5 2 4" xfId="5368"/>
    <cellStyle name="40% - Accent4 5 3" xfId="2151"/>
    <cellStyle name="40% - Accent4 5 3 2" xfId="3710"/>
    <cellStyle name="40% - Accent4 5 3 3" xfId="5369"/>
    <cellStyle name="40% - Accent4 5 4" xfId="2983"/>
    <cellStyle name="40% - Accent4 5 5" xfId="5370"/>
    <cellStyle name="40% - Accent4 6" xfId="1591"/>
    <cellStyle name="40% - Accent4 6 2" xfId="1960"/>
    <cellStyle name="40% - Accent4 6 2 2" xfId="2688"/>
    <cellStyle name="40% - Accent4 6 2 2 2" xfId="4247"/>
    <cellStyle name="40% - Accent4 6 2 2 3" xfId="5371"/>
    <cellStyle name="40% - Accent4 6 2 3" xfId="3521"/>
    <cellStyle name="40% - Accent4 6 2 4" xfId="5372"/>
    <cellStyle name="40% - Accent4 6 3" xfId="2325"/>
    <cellStyle name="40% - Accent4 6 3 2" xfId="3884"/>
    <cellStyle name="40% - Accent4 6 3 3" xfId="5373"/>
    <cellStyle name="40% - Accent4 6 4" xfId="3158"/>
    <cellStyle name="40% - Accent4 6 5" xfId="5374"/>
    <cellStyle name="40% - Accent4 7" xfId="1607"/>
    <cellStyle name="40% - Accent4 7 2" xfId="1973"/>
    <cellStyle name="40% - Accent4 7 2 2" xfId="2701"/>
    <cellStyle name="40% - Accent4 7 2 2 2" xfId="4260"/>
    <cellStyle name="40% - Accent4 7 2 2 3" xfId="5375"/>
    <cellStyle name="40% - Accent4 7 2 3" xfId="3534"/>
    <cellStyle name="40% - Accent4 7 2 4" xfId="5376"/>
    <cellStyle name="40% - Accent4 7 3" xfId="2338"/>
    <cellStyle name="40% - Accent4 7 3 2" xfId="3897"/>
    <cellStyle name="40% - Accent4 7 3 3" xfId="5377"/>
    <cellStyle name="40% - Accent4 7 4" xfId="3171"/>
    <cellStyle name="40% - Accent4 7 5" xfId="5378"/>
    <cellStyle name="40% - Accent4 8" xfId="1621"/>
    <cellStyle name="40% - Accent4 8 2" xfId="1986"/>
    <cellStyle name="40% - Accent4 8 2 2" xfId="2714"/>
    <cellStyle name="40% - Accent4 8 2 2 2" xfId="4273"/>
    <cellStyle name="40% - Accent4 8 2 2 3" xfId="5379"/>
    <cellStyle name="40% - Accent4 8 2 3" xfId="3547"/>
    <cellStyle name="40% - Accent4 8 2 4" xfId="5380"/>
    <cellStyle name="40% - Accent4 8 3" xfId="2351"/>
    <cellStyle name="40% - Accent4 8 3 2" xfId="3910"/>
    <cellStyle name="40% - Accent4 8 3 3" xfId="5381"/>
    <cellStyle name="40% - Accent4 8 4" xfId="3184"/>
    <cellStyle name="40% - Accent4 8 5" xfId="5382"/>
    <cellStyle name="40% - Accent4 9" xfId="1632"/>
    <cellStyle name="40% - Accent4 9 2" xfId="2362"/>
    <cellStyle name="40% - Accent4 9 2 2" xfId="3921"/>
    <cellStyle name="40% - Accent4 9 2 3" xfId="5383"/>
    <cellStyle name="40% - Accent4 9 3" xfId="3195"/>
    <cellStyle name="40% - Accent4 9 4" xfId="5384"/>
    <cellStyle name="40% - Accent5" xfId="53" builtinId="47" customBuiltin="1"/>
    <cellStyle name="40% - Accent5 10" xfId="2001"/>
    <cellStyle name="40% - Accent5 10 2" xfId="3560"/>
    <cellStyle name="40% - Accent5 10 3" xfId="5385"/>
    <cellStyle name="40% - Accent5 11" xfId="2733"/>
    <cellStyle name="40% - Accent5 11 2" xfId="4287"/>
    <cellStyle name="40% - Accent5 11 3" xfId="5386"/>
    <cellStyle name="40% - Accent5 12" xfId="2760"/>
    <cellStyle name="40% - Accent5 13" xfId="2774"/>
    <cellStyle name="40% - Accent5 14" xfId="2807"/>
    <cellStyle name="40% - Accent5 15" xfId="2833"/>
    <cellStyle name="40% - Accent5 16" xfId="4306"/>
    <cellStyle name="40% - Accent5 17" xfId="4334"/>
    <cellStyle name="40% - Accent5 18" xfId="4365"/>
    <cellStyle name="40% - Accent5 19" xfId="4396"/>
    <cellStyle name="40% - Accent5 2" xfId="71"/>
    <cellStyle name="40% - Accent5 2 10" xfId="2792"/>
    <cellStyle name="40% - Accent5 2 11" xfId="2820"/>
    <cellStyle name="40% - Accent5 2 12" xfId="2847"/>
    <cellStyle name="40% - Accent5 2 13" xfId="4319"/>
    <cellStyle name="40% - Accent5 2 14" xfId="4347"/>
    <cellStyle name="40% - Accent5 2 15" xfId="4378"/>
    <cellStyle name="40% - Accent5 2 16" xfId="4409"/>
    <cellStyle name="40% - Accent5 2 17" xfId="4438"/>
    <cellStyle name="40% - Accent5 2 18" xfId="4471"/>
    <cellStyle name="40% - Accent5 2 19" xfId="4512"/>
    <cellStyle name="40% - Accent5 2 2" xfId="96"/>
    <cellStyle name="40% - Accent5 2 2 2" xfId="329"/>
    <cellStyle name="40% - Accent5 2 2 3" xfId="330"/>
    <cellStyle name="40% - Accent5 2 2 3 2" xfId="1787"/>
    <cellStyle name="40% - Accent5 2 2 3 2 2" xfId="2515"/>
    <cellStyle name="40% - Accent5 2 2 3 2 2 2" xfId="4074"/>
    <cellStyle name="40% - Accent5 2 2 3 2 2 3" xfId="5387"/>
    <cellStyle name="40% - Accent5 2 2 3 2 3" xfId="3348"/>
    <cellStyle name="40% - Accent5 2 2 3 2 4" xfId="5388"/>
    <cellStyle name="40% - Accent5 2 2 3 3" xfId="2152"/>
    <cellStyle name="40% - Accent5 2 2 3 3 2" xfId="3711"/>
    <cellStyle name="40% - Accent5 2 2 3 3 3" xfId="5389"/>
    <cellStyle name="40% - Accent5 2 2 3 4" xfId="2984"/>
    <cellStyle name="40% - Accent5 2 2 3 5" xfId="5390"/>
    <cellStyle name="40% - Accent5 2 20" xfId="4561"/>
    <cellStyle name="40% - Accent5 2 21" xfId="4654"/>
    <cellStyle name="40% - Accent5 2 22" xfId="4655"/>
    <cellStyle name="40% - Accent5 2 23" xfId="4656"/>
    <cellStyle name="40% - Accent5 2 3" xfId="331"/>
    <cellStyle name="40% - Accent5 2 3 2" xfId="332"/>
    <cellStyle name="40% - Accent5 2 4" xfId="333"/>
    <cellStyle name="40% - Accent5 2 5" xfId="334"/>
    <cellStyle name="40% - Accent5 2 6" xfId="335"/>
    <cellStyle name="40% - Accent5 2 7" xfId="1648"/>
    <cellStyle name="40% - Accent5 2 7 2" xfId="2378"/>
    <cellStyle name="40% - Accent5 2 7 2 2" xfId="3937"/>
    <cellStyle name="40% - Accent5 2 7 2 3" xfId="5391"/>
    <cellStyle name="40% - Accent5 2 7 3" xfId="3211"/>
    <cellStyle name="40% - Accent5 2 7 4" xfId="5392"/>
    <cellStyle name="40% - Accent5 2 8" xfId="2015"/>
    <cellStyle name="40% - Accent5 2 8 2" xfId="3574"/>
    <cellStyle name="40% - Accent5 2 8 3" xfId="5393"/>
    <cellStyle name="40% - Accent5 2 9" xfId="2746"/>
    <cellStyle name="40% - Accent5 20" xfId="4425"/>
    <cellStyle name="40% - Accent5 21" xfId="4456"/>
    <cellStyle name="40% - Accent5 22" xfId="4485"/>
    <cellStyle name="40% - Accent5 23" xfId="4499"/>
    <cellStyle name="40% - Accent5 24" xfId="4529"/>
    <cellStyle name="40% - Accent5 25" xfId="4546"/>
    <cellStyle name="40% - Accent5 26" xfId="4582"/>
    <cellStyle name="40% - Accent5 27" xfId="4596"/>
    <cellStyle name="40% - Accent5 28" xfId="4657"/>
    <cellStyle name="40% - Accent5 29" xfId="4658"/>
    <cellStyle name="40% - Accent5 3" xfId="95"/>
    <cellStyle name="40% - Accent5 3 2" xfId="336"/>
    <cellStyle name="40% - Accent5 3 2 2" xfId="337"/>
    <cellStyle name="40% - Accent5 3 2 2 2" xfId="1789"/>
    <cellStyle name="40% - Accent5 3 2 2 2 2" xfId="2517"/>
    <cellStyle name="40% - Accent5 3 2 2 2 2 2" xfId="4076"/>
    <cellStyle name="40% - Accent5 3 2 2 2 2 3" xfId="5394"/>
    <cellStyle name="40% - Accent5 3 2 2 2 3" xfId="3350"/>
    <cellStyle name="40% - Accent5 3 2 2 2 4" xfId="5395"/>
    <cellStyle name="40% - Accent5 3 2 2 3" xfId="2154"/>
    <cellStyle name="40% - Accent5 3 2 2 3 2" xfId="3713"/>
    <cellStyle name="40% - Accent5 3 2 2 3 3" xfId="5396"/>
    <cellStyle name="40% - Accent5 3 2 2 4" xfId="2986"/>
    <cellStyle name="40% - Accent5 3 2 2 5" xfId="5397"/>
    <cellStyle name="40% - Accent5 3 2 3" xfId="338"/>
    <cellStyle name="40% - Accent5 3 2 3 2" xfId="1790"/>
    <cellStyle name="40% - Accent5 3 2 3 2 2" xfId="2518"/>
    <cellStyle name="40% - Accent5 3 2 3 2 2 2" xfId="4077"/>
    <cellStyle name="40% - Accent5 3 2 3 2 2 3" xfId="5398"/>
    <cellStyle name="40% - Accent5 3 2 3 2 3" xfId="3351"/>
    <cellStyle name="40% - Accent5 3 2 3 2 4" xfId="5399"/>
    <cellStyle name="40% - Accent5 3 2 3 3" xfId="2155"/>
    <cellStyle name="40% - Accent5 3 2 3 3 2" xfId="3714"/>
    <cellStyle name="40% - Accent5 3 2 3 3 3" xfId="5400"/>
    <cellStyle name="40% - Accent5 3 2 3 4" xfId="2987"/>
    <cellStyle name="40% - Accent5 3 2 3 5" xfId="5401"/>
    <cellStyle name="40% - Accent5 3 2 4" xfId="1788"/>
    <cellStyle name="40% - Accent5 3 2 4 2" xfId="2516"/>
    <cellStyle name="40% - Accent5 3 2 4 2 2" xfId="4075"/>
    <cellStyle name="40% - Accent5 3 2 4 2 3" xfId="5402"/>
    <cellStyle name="40% - Accent5 3 2 4 3" xfId="3349"/>
    <cellStyle name="40% - Accent5 3 2 4 4" xfId="5403"/>
    <cellStyle name="40% - Accent5 3 2 5" xfId="2153"/>
    <cellStyle name="40% - Accent5 3 2 5 2" xfId="3712"/>
    <cellStyle name="40% - Accent5 3 2 5 3" xfId="5404"/>
    <cellStyle name="40% - Accent5 3 2 6" xfId="2985"/>
    <cellStyle name="40% - Accent5 3 2 7" xfId="5405"/>
    <cellStyle name="40% - Accent5 3 3" xfId="339"/>
    <cellStyle name="40% - Accent5 3 3 2" xfId="340"/>
    <cellStyle name="40% - Accent5 3 3 2 2" xfId="1792"/>
    <cellStyle name="40% - Accent5 3 3 2 2 2" xfId="2520"/>
    <cellStyle name="40% - Accent5 3 3 2 2 2 2" xfId="4079"/>
    <cellStyle name="40% - Accent5 3 3 2 2 2 3" xfId="5406"/>
    <cellStyle name="40% - Accent5 3 3 2 2 3" xfId="3353"/>
    <cellStyle name="40% - Accent5 3 3 2 2 4" xfId="5407"/>
    <cellStyle name="40% - Accent5 3 3 2 3" xfId="2157"/>
    <cellStyle name="40% - Accent5 3 3 2 3 2" xfId="3716"/>
    <cellStyle name="40% - Accent5 3 3 2 3 3" xfId="5408"/>
    <cellStyle name="40% - Accent5 3 3 2 4" xfId="2989"/>
    <cellStyle name="40% - Accent5 3 3 2 5" xfId="5409"/>
    <cellStyle name="40% - Accent5 3 3 3" xfId="341"/>
    <cellStyle name="40% - Accent5 3 3 3 2" xfId="1793"/>
    <cellStyle name="40% - Accent5 3 3 3 2 2" xfId="2521"/>
    <cellStyle name="40% - Accent5 3 3 3 2 2 2" xfId="4080"/>
    <cellStyle name="40% - Accent5 3 3 3 2 2 3" xfId="5410"/>
    <cellStyle name="40% - Accent5 3 3 3 2 3" xfId="3354"/>
    <cellStyle name="40% - Accent5 3 3 3 2 4" xfId="5411"/>
    <cellStyle name="40% - Accent5 3 3 3 3" xfId="2158"/>
    <cellStyle name="40% - Accent5 3 3 3 3 2" xfId="3717"/>
    <cellStyle name="40% - Accent5 3 3 3 3 3" xfId="5412"/>
    <cellStyle name="40% - Accent5 3 3 3 4" xfId="2990"/>
    <cellStyle name="40% - Accent5 3 3 3 5" xfId="5413"/>
    <cellStyle name="40% - Accent5 3 3 4" xfId="1791"/>
    <cellStyle name="40% - Accent5 3 3 4 2" xfId="2519"/>
    <cellStyle name="40% - Accent5 3 3 4 2 2" xfId="4078"/>
    <cellStyle name="40% - Accent5 3 3 4 2 3" xfId="5414"/>
    <cellStyle name="40% - Accent5 3 3 4 3" xfId="3352"/>
    <cellStyle name="40% - Accent5 3 3 4 4" xfId="5415"/>
    <cellStyle name="40% - Accent5 3 3 5" xfId="2156"/>
    <cellStyle name="40% - Accent5 3 3 5 2" xfId="3715"/>
    <cellStyle name="40% - Accent5 3 3 5 3" xfId="5416"/>
    <cellStyle name="40% - Accent5 3 3 6" xfId="2988"/>
    <cellStyle name="40% - Accent5 3 3 7" xfId="5417"/>
    <cellStyle name="40% - Accent5 3 4" xfId="342"/>
    <cellStyle name="40% - Accent5 3 4 2" xfId="1794"/>
    <cellStyle name="40% - Accent5 3 4 2 2" xfId="2522"/>
    <cellStyle name="40% - Accent5 3 4 2 2 2" xfId="4081"/>
    <cellStyle name="40% - Accent5 3 4 2 2 3" xfId="5418"/>
    <cellStyle name="40% - Accent5 3 4 2 3" xfId="3355"/>
    <cellStyle name="40% - Accent5 3 4 2 4" xfId="5419"/>
    <cellStyle name="40% - Accent5 3 4 3" xfId="2159"/>
    <cellStyle name="40% - Accent5 3 4 3 2" xfId="3718"/>
    <cellStyle name="40% - Accent5 3 4 3 3" xfId="5420"/>
    <cellStyle name="40% - Accent5 3 4 4" xfId="2991"/>
    <cellStyle name="40% - Accent5 3 4 5" xfId="5421"/>
    <cellStyle name="40% - Accent5 3 5" xfId="343"/>
    <cellStyle name="40% - Accent5 3 5 2" xfId="1795"/>
    <cellStyle name="40% - Accent5 3 5 2 2" xfId="2523"/>
    <cellStyle name="40% - Accent5 3 5 2 2 2" xfId="4082"/>
    <cellStyle name="40% - Accent5 3 5 2 2 3" xfId="5422"/>
    <cellStyle name="40% - Accent5 3 5 2 3" xfId="3356"/>
    <cellStyle name="40% - Accent5 3 5 2 4" xfId="5423"/>
    <cellStyle name="40% - Accent5 3 5 3" xfId="2160"/>
    <cellStyle name="40% - Accent5 3 5 3 2" xfId="3719"/>
    <cellStyle name="40% - Accent5 3 5 3 3" xfId="5424"/>
    <cellStyle name="40% - Accent5 3 5 4" xfId="2992"/>
    <cellStyle name="40% - Accent5 3 5 5" xfId="5425"/>
    <cellStyle name="40% - Accent5 3 6" xfId="1661"/>
    <cellStyle name="40% - Accent5 3 6 2" xfId="2391"/>
    <cellStyle name="40% - Accent5 3 6 2 2" xfId="3950"/>
    <cellStyle name="40% - Accent5 3 6 2 3" xfId="5426"/>
    <cellStyle name="40% - Accent5 3 6 3" xfId="3224"/>
    <cellStyle name="40% - Accent5 3 6 4" xfId="5427"/>
    <cellStyle name="40% - Accent5 3 7" xfId="2028"/>
    <cellStyle name="40% - Accent5 3 7 2" xfId="3587"/>
    <cellStyle name="40% - Accent5 3 7 3" xfId="5428"/>
    <cellStyle name="40% - Accent5 3 8" xfId="2860"/>
    <cellStyle name="40% - Accent5 3 9" xfId="5429"/>
    <cellStyle name="40% - Accent5 4" xfId="149"/>
    <cellStyle name="40% - Accent5 4 2" xfId="1676"/>
    <cellStyle name="40% - Accent5 4 2 2" xfId="2404"/>
    <cellStyle name="40% - Accent5 4 2 2 2" xfId="3963"/>
    <cellStyle name="40% - Accent5 4 2 2 3" xfId="5430"/>
    <cellStyle name="40% - Accent5 4 2 3" xfId="3237"/>
    <cellStyle name="40% - Accent5 4 2 4" xfId="5431"/>
    <cellStyle name="40% - Accent5 4 3" xfId="2041"/>
    <cellStyle name="40% - Accent5 4 3 2" xfId="3600"/>
    <cellStyle name="40% - Accent5 4 3 3" xfId="5432"/>
    <cellStyle name="40% - Accent5 4 4" xfId="2873"/>
    <cellStyle name="40% - Accent5 4 5" xfId="5433"/>
    <cellStyle name="40% - Accent5 5" xfId="344"/>
    <cellStyle name="40% - Accent5 5 2" xfId="1796"/>
    <cellStyle name="40% - Accent5 5 2 2" xfId="2524"/>
    <cellStyle name="40% - Accent5 5 2 2 2" xfId="4083"/>
    <cellStyle name="40% - Accent5 5 2 2 3" xfId="5434"/>
    <cellStyle name="40% - Accent5 5 2 3" xfId="3357"/>
    <cellStyle name="40% - Accent5 5 2 4" xfId="5435"/>
    <cellStyle name="40% - Accent5 5 3" xfId="2161"/>
    <cellStyle name="40% - Accent5 5 3 2" xfId="3720"/>
    <cellStyle name="40% - Accent5 5 3 3" xfId="5436"/>
    <cellStyle name="40% - Accent5 5 4" xfId="2993"/>
    <cellStyle name="40% - Accent5 5 5" xfId="5437"/>
    <cellStyle name="40% - Accent5 6" xfId="1592"/>
    <cellStyle name="40% - Accent5 6 2" xfId="1961"/>
    <cellStyle name="40% - Accent5 6 2 2" xfId="2689"/>
    <cellStyle name="40% - Accent5 6 2 2 2" xfId="4248"/>
    <cellStyle name="40% - Accent5 6 2 2 3" xfId="5438"/>
    <cellStyle name="40% - Accent5 6 2 3" xfId="3522"/>
    <cellStyle name="40% - Accent5 6 2 4" xfId="5439"/>
    <cellStyle name="40% - Accent5 6 3" xfId="2326"/>
    <cellStyle name="40% - Accent5 6 3 2" xfId="3885"/>
    <cellStyle name="40% - Accent5 6 3 3" xfId="5440"/>
    <cellStyle name="40% - Accent5 6 4" xfId="3159"/>
    <cellStyle name="40% - Accent5 6 5" xfId="5441"/>
    <cellStyle name="40% - Accent5 7" xfId="1608"/>
    <cellStyle name="40% - Accent5 7 2" xfId="1974"/>
    <cellStyle name="40% - Accent5 7 2 2" xfId="2702"/>
    <cellStyle name="40% - Accent5 7 2 2 2" xfId="4261"/>
    <cellStyle name="40% - Accent5 7 2 2 3" xfId="5442"/>
    <cellStyle name="40% - Accent5 7 2 3" xfId="3535"/>
    <cellStyle name="40% - Accent5 7 2 4" xfId="5443"/>
    <cellStyle name="40% - Accent5 7 3" xfId="2339"/>
    <cellStyle name="40% - Accent5 7 3 2" xfId="3898"/>
    <cellStyle name="40% - Accent5 7 3 3" xfId="5444"/>
    <cellStyle name="40% - Accent5 7 4" xfId="3172"/>
    <cellStyle name="40% - Accent5 7 5" xfId="5445"/>
    <cellStyle name="40% - Accent5 8" xfId="1622"/>
    <cellStyle name="40% - Accent5 8 2" xfId="1987"/>
    <cellStyle name="40% - Accent5 8 2 2" xfId="2715"/>
    <cellStyle name="40% - Accent5 8 2 2 2" xfId="4274"/>
    <cellStyle name="40% - Accent5 8 2 2 3" xfId="5446"/>
    <cellStyle name="40% - Accent5 8 2 3" xfId="3548"/>
    <cellStyle name="40% - Accent5 8 2 4" xfId="5447"/>
    <cellStyle name="40% - Accent5 8 3" xfId="2352"/>
    <cellStyle name="40% - Accent5 8 3 2" xfId="3911"/>
    <cellStyle name="40% - Accent5 8 3 3" xfId="5448"/>
    <cellStyle name="40% - Accent5 8 4" xfId="3185"/>
    <cellStyle name="40% - Accent5 8 5" xfId="5449"/>
    <cellStyle name="40% - Accent5 9" xfId="1634"/>
    <cellStyle name="40% - Accent5 9 2" xfId="2364"/>
    <cellStyle name="40% - Accent5 9 2 2" xfId="3923"/>
    <cellStyle name="40% - Accent5 9 2 3" xfId="5450"/>
    <cellStyle name="40% - Accent5 9 3" xfId="3197"/>
    <cellStyle name="40% - Accent5 9 4" xfId="5451"/>
    <cellStyle name="40% - Accent6" xfId="57" builtinId="51" customBuiltin="1"/>
    <cellStyle name="40% - Accent6 10" xfId="2003"/>
    <cellStyle name="40% - Accent6 10 2" xfId="3562"/>
    <cellStyle name="40% - Accent6 10 3" xfId="5452"/>
    <cellStyle name="40% - Accent6 11" xfId="2735"/>
    <cellStyle name="40% - Accent6 11 2" xfId="4288"/>
    <cellStyle name="40% - Accent6 11 3" xfId="5453"/>
    <cellStyle name="40% - Accent6 12" xfId="2762"/>
    <cellStyle name="40% - Accent6 13" xfId="2775"/>
    <cellStyle name="40% - Accent6 14" xfId="2809"/>
    <cellStyle name="40% - Accent6 15" xfId="2835"/>
    <cellStyle name="40% - Accent6 16" xfId="4308"/>
    <cellStyle name="40% - Accent6 17" xfId="4336"/>
    <cellStyle name="40% - Accent6 18" xfId="4367"/>
    <cellStyle name="40% - Accent6 19" xfId="4398"/>
    <cellStyle name="40% - Accent6 2" xfId="72"/>
    <cellStyle name="40% - Accent6 2 10" xfId="2794"/>
    <cellStyle name="40% - Accent6 2 11" xfId="2822"/>
    <cellStyle name="40% - Accent6 2 12" xfId="2848"/>
    <cellStyle name="40% - Accent6 2 13" xfId="4321"/>
    <cellStyle name="40% - Accent6 2 14" xfId="4349"/>
    <cellStyle name="40% - Accent6 2 15" xfId="4380"/>
    <cellStyle name="40% - Accent6 2 16" xfId="4411"/>
    <cellStyle name="40% - Accent6 2 17" xfId="4440"/>
    <cellStyle name="40% - Accent6 2 18" xfId="4473"/>
    <cellStyle name="40% - Accent6 2 19" xfId="4514"/>
    <cellStyle name="40% - Accent6 2 2" xfId="98"/>
    <cellStyle name="40% - Accent6 2 2 2" xfId="345"/>
    <cellStyle name="40% - Accent6 2 2 3" xfId="346"/>
    <cellStyle name="40% - Accent6 2 2 3 2" xfId="1797"/>
    <cellStyle name="40% - Accent6 2 2 3 2 2" xfId="2525"/>
    <cellStyle name="40% - Accent6 2 2 3 2 2 2" xfId="4084"/>
    <cellStyle name="40% - Accent6 2 2 3 2 2 3" xfId="5454"/>
    <cellStyle name="40% - Accent6 2 2 3 2 3" xfId="3358"/>
    <cellStyle name="40% - Accent6 2 2 3 2 4" xfId="5455"/>
    <cellStyle name="40% - Accent6 2 2 3 3" xfId="2162"/>
    <cellStyle name="40% - Accent6 2 2 3 3 2" xfId="3721"/>
    <cellStyle name="40% - Accent6 2 2 3 3 3" xfId="5456"/>
    <cellStyle name="40% - Accent6 2 2 3 4" xfId="2994"/>
    <cellStyle name="40% - Accent6 2 2 3 5" xfId="5457"/>
    <cellStyle name="40% - Accent6 2 20" xfId="4563"/>
    <cellStyle name="40% - Accent6 2 21" xfId="4659"/>
    <cellStyle name="40% - Accent6 2 22" xfId="4660"/>
    <cellStyle name="40% - Accent6 2 23" xfId="4661"/>
    <cellStyle name="40% - Accent6 2 3" xfId="347"/>
    <cellStyle name="40% - Accent6 2 3 2" xfId="348"/>
    <cellStyle name="40% - Accent6 2 4" xfId="349"/>
    <cellStyle name="40% - Accent6 2 5" xfId="350"/>
    <cellStyle name="40% - Accent6 2 6" xfId="351"/>
    <cellStyle name="40% - Accent6 2 7" xfId="1649"/>
    <cellStyle name="40% - Accent6 2 7 2" xfId="2379"/>
    <cellStyle name="40% - Accent6 2 7 2 2" xfId="3938"/>
    <cellStyle name="40% - Accent6 2 7 2 3" xfId="5458"/>
    <cellStyle name="40% - Accent6 2 7 3" xfId="3212"/>
    <cellStyle name="40% - Accent6 2 7 4" xfId="5459"/>
    <cellStyle name="40% - Accent6 2 8" xfId="2016"/>
    <cellStyle name="40% - Accent6 2 8 2" xfId="3575"/>
    <cellStyle name="40% - Accent6 2 8 3" xfId="5460"/>
    <cellStyle name="40% - Accent6 2 9" xfId="2748"/>
    <cellStyle name="40% - Accent6 20" xfId="4427"/>
    <cellStyle name="40% - Accent6 21" xfId="4459"/>
    <cellStyle name="40% - Accent6 22" xfId="4487"/>
    <cellStyle name="40% - Accent6 23" xfId="4501"/>
    <cellStyle name="40% - Accent6 24" xfId="4531"/>
    <cellStyle name="40% - Accent6 25" xfId="4548"/>
    <cellStyle name="40% - Accent6 26" xfId="4584"/>
    <cellStyle name="40% - Accent6 27" xfId="4598"/>
    <cellStyle name="40% - Accent6 28" xfId="4662"/>
    <cellStyle name="40% - Accent6 29" xfId="4663"/>
    <cellStyle name="40% - Accent6 3" xfId="97"/>
    <cellStyle name="40% - Accent6 3 2" xfId="352"/>
    <cellStyle name="40% - Accent6 3 2 2" xfId="353"/>
    <cellStyle name="40% - Accent6 3 2 2 2" xfId="1799"/>
    <cellStyle name="40% - Accent6 3 2 2 2 2" xfId="2527"/>
    <cellStyle name="40% - Accent6 3 2 2 2 2 2" xfId="4086"/>
    <cellStyle name="40% - Accent6 3 2 2 2 2 3" xfId="5461"/>
    <cellStyle name="40% - Accent6 3 2 2 2 3" xfId="3360"/>
    <cellStyle name="40% - Accent6 3 2 2 2 4" xfId="5462"/>
    <cellStyle name="40% - Accent6 3 2 2 3" xfId="2164"/>
    <cellStyle name="40% - Accent6 3 2 2 3 2" xfId="3723"/>
    <cellStyle name="40% - Accent6 3 2 2 3 3" xfId="5463"/>
    <cellStyle name="40% - Accent6 3 2 2 4" xfId="2996"/>
    <cellStyle name="40% - Accent6 3 2 2 5" xfId="5464"/>
    <cellStyle name="40% - Accent6 3 2 3" xfId="354"/>
    <cellStyle name="40% - Accent6 3 2 3 2" xfId="1800"/>
    <cellStyle name="40% - Accent6 3 2 3 2 2" xfId="2528"/>
    <cellStyle name="40% - Accent6 3 2 3 2 2 2" xfId="4087"/>
    <cellStyle name="40% - Accent6 3 2 3 2 2 3" xfId="5465"/>
    <cellStyle name="40% - Accent6 3 2 3 2 3" xfId="3361"/>
    <cellStyle name="40% - Accent6 3 2 3 2 4" xfId="5466"/>
    <cellStyle name="40% - Accent6 3 2 3 3" xfId="2165"/>
    <cellStyle name="40% - Accent6 3 2 3 3 2" xfId="3724"/>
    <cellStyle name="40% - Accent6 3 2 3 3 3" xfId="5467"/>
    <cellStyle name="40% - Accent6 3 2 3 4" xfId="2997"/>
    <cellStyle name="40% - Accent6 3 2 3 5" xfId="5468"/>
    <cellStyle name="40% - Accent6 3 2 4" xfId="1798"/>
    <cellStyle name="40% - Accent6 3 2 4 2" xfId="2526"/>
    <cellStyle name="40% - Accent6 3 2 4 2 2" xfId="4085"/>
    <cellStyle name="40% - Accent6 3 2 4 2 3" xfId="5469"/>
    <cellStyle name="40% - Accent6 3 2 4 3" xfId="3359"/>
    <cellStyle name="40% - Accent6 3 2 4 4" xfId="5470"/>
    <cellStyle name="40% - Accent6 3 2 5" xfId="2163"/>
    <cellStyle name="40% - Accent6 3 2 5 2" xfId="3722"/>
    <cellStyle name="40% - Accent6 3 2 5 3" xfId="5471"/>
    <cellStyle name="40% - Accent6 3 2 6" xfId="2995"/>
    <cellStyle name="40% - Accent6 3 2 7" xfId="5472"/>
    <cellStyle name="40% - Accent6 3 3" xfId="355"/>
    <cellStyle name="40% - Accent6 3 3 2" xfId="356"/>
    <cellStyle name="40% - Accent6 3 3 2 2" xfId="1802"/>
    <cellStyle name="40% - Accent6 3 3 2 2 2" xfId="2530"/>
    <cellStyle name="40% - Accent6 3 3 2 2 2 2" xfId="4089"/>
    <cellStyle name="40% - Accent6 3 3 2 2 2 3" xfId="5473"/>
    <cellStyle name="40% - Accent6 3 3 2 2 3" xfId="3363"/>
    <cellStyle name="40% - Accent6 3 3 2 2 4" xfId="5474"/>
    <cellStyle name="40% - Accent6 3 3 2 3" xfId="2167"/>
    <cellStyle name="40% - Accent6 3 3 2 3 2" xfId="3726"/>
    <cellStyle name="40% - Accent6 3 3 2 3 3" xfId="5475"/>
    <cellStyle name="40% - Accent6 3 3 2 4" xfId="2999"/>
    <cellStyle name="40% - Accent6 3 3 2 5" xfId="5476"/>
    <cellStyle name="40% - Accent6 3 3 3" xfId="357"/>
    <cellStyle name="40% - Accent6 3 3 3 2" xfId="1803"/>
    <cellStyle name="40% - Accent6 3 3 3 2 2" xfId="2531"/>
    <cellStyle name="40% - Accent6 3 3 3 2 2 2" xfId="4090"/>
    <cellStyle name="40% - Accent6 3 3 3 2 2 3" xfId="5477"/>
    <cellStyle name="40% - Accent6 3 3 3 2 3" xfId="3364"/>
    <cellStyle name="40% - Accent6 3 3 3 2 4" xfId="5478"/>
    <cellStyle name="40% - Accent6 3 3 3 3" xfId="2168"/>
    <cellStyle name="40% - Accent6 3 3 3 3 2" xfId="3727"/>
    <cellStyle name="40% - Accent6 3 3 3 3 3" xfId="5479"/>
    <cellStyle name="40% - Accent6 3 3 3 4" xfId="3000"/>
    <cellStyle name="40% - Accent6 3 3 3 5" xfId="5480"/>
    <cellStyle name="40% - Accent6 3 3 4" xfId="1801"/>
    <cellStyle name="40% - Accent6 3 3 4 2" xfId="2529"/>
    <cellStyle name="40% - Accent6 3 3 4 2 2" xfId="4088"/>
    <cellStyle name="40% - Accent6 3 3 4 2 3" xfId="5481"/>
    <cellStyle name="40% - Accent6 3 3 4 3" xfId="3362"/>
    <cellStyle name="40% - Accent6 3 3 4 4" xfId="5482"/>
    <cellStyle name="40% - Accent6 3 3 5" xfId="2166"/>
    <cellStyle name="40% - Accent6 3 3 5 2" xfId="3725"/>
    <cellStyle name="40% - Accent6 3 3 5 3" xfId="5483"/>
    <cellStyle name="40% - Accent6 3 3 6" xfId="2998"/>
    <cellStyle name="40% - Accent6 3 3 7" xfId="5484"/>
    <cellStyle name="40% - Accent6 3 4" xfId="358"/>
    <cellStyle name="40% - Accent6 3 4 2" xfId="1804"/>
    <cellStyle name="40% - Accent6 3 4 2 2" xfId="2532"/>
    <cellStyle name="40% - Accent6 3 4 2 2 2" xfId="4091"/>
    <cellStyle name="40% - Accent6 3 4 2 2 3" xfId="5485"/>
    <cellStyle name="40% - Accent6 3 4 2 3" xfId="3365"/>
    <cellStyle name="40% - Accent6 3 4 2 4" xfId="5486"/>
    <cellStyle name="40% - Accent6 3 4 3" xfId="2169"/>
    <cellStyle name="40% - Accent6 3 4 3 2" xfId="3728"/>
    <cellStyle name="40% - Accent6 3 4 3 3" xfId="5487"/>
    <cellStyle name="40% - Accent6 3 4 4" xfId="3001"/>
    <cellStyle name="40% - Accent6 3 4 5" xfId="5488"/>
    <cellStyle name="40% - Accent6 3 5" xfId="359"/>
    <cellStyle name="40% - Accent6 3 5 2" xfId="1805"/>
    <cellStyle name="40% - Accent6 3 5 2 2" xfId="2533"/>
    <cellStyle name="40% - Accent6 3 5 2 2 2" xfId="4092"/>
    <cellStyle name="40% - Accent6 3 5 2 2 3" xfId="5489"/>
    <cellStyle name="40% - Accent6 3 5 2 3" xfId="3366"/>
    <cellStyle name="40% - Accent6 3 5 2 4" xfId="5490"/>
    <cellStyle name="40% - Accent6 3 5 3" xfId="2170"/>
    <cellStyle name="40% - Accent6 3 5 3 2" xfId="3729"/>
    <cellStyle name="40% - Accent6 3 5 3 3" xfId="5491"/>
    <cellStyle name="40% - Accent6 3 5 4" xfId="3002"/>
    <cellStyle name="40% - Accent6 3 5 5" xfId="5492"/>
    <cellStyle name="40% - Accent6 3 6" xfId="1662"/>
    <cellStyle name="40% - Accent6 3 6 2" xfId="2392"/>
    <cellStyle name="40% - Accent6 3 6 2 2" xfId="3951"/>
    <cellStyle name="40% - Accent6 3 6 2 3" xfId="5493"/>
    <cellStyle name="40% - Accent6 3 6 3" xfId="3225"/>
    <cellStyle name="40% - Accent6 3 6 4" xfId="5494"/>
    <cellStyle name="40% - Accent6 3 7" xfId="2029"/>
    <cellStyle name="40% - Accent6 3 7 2" xfId="3588"/>
    <cellStyle name="40% - Accent6 3 7 3" xfId="5495"/>
    <cellStyle name="40% - Accent6 3 8" xfId="2861"/>
    <cellStyle name="40% - Accent6 3 9" xfId="5496"/>
    <cellStyle name="40% - Accent6 4" xfId="150"/>
    <cellStyle name="40% - Accent6 4 2" xfId="1677"/>
    <cellStyle name="40% - Accent6 4 2 2" xfId="2405"/>
    <cellStyle name="40% - Accent6 4 2 2 2" xfId="3964"/>
    <cellStyle name="40% - Accent6 4 2 2 3" xfId="5497"/>
    <cellStyle name="40% - Accent6 4 2 3" xfId="3238"/>
    <cellStyle name="40% - Accent6 4 2 4" xfId="5498"/>
    <cellStyle name="40% - Accent6 4 3" xfId="2042"/>
    <cellStyle name="40% - Accent6 4 3 2" xfId="3601"/>
    <cellStyle name="40% - Accent6 4 3 3" xfId="5499"/>
    <cellStyle name="40% - Accent6 4 4" xfId="2874"/>
    <cellStyle name="40% - Accent6 4 5" xfId="5500"/>
    <cellStyle name="40% - Accent6 5" xfId="360"/>
    <cellStyle name="40% - Accent6 5 2" xfId="1806"/>
    <cellStyle name="40% - Accent6 5 2 2" xfId="2534"/>
    <cellStyle name="40% - Accent6 5 2 2 2" xfId="4093"/>
    <cellStyle name="40% - Accent6 5 2 2 3" xfId="5501"/>
    <cellStyle name="40% - Accent6 5 2 3" xfId="3367"/>
    <cellStyle name="40% - Accent6 5 2 4" xfId="5502"/>
    <cellStyle name="40% - Accent6 5 3" xfId="2171"/>
    <cellStyle name="40% - Accent6 5 3 2" xfId="3730"/>
    <cellStyle name="40% - Accent6 5 3 3" xfId="5503"/>
    <cellStyle name="40% - Accent6 5 4" xfId="3003"/>
    <cellStyle name="40% - Accent6 5 5" xfId="5504"/>
    <cellStyle name="40% - Accent6 6" xfId="1593"/>
    <cellStyle name="40% - Accent6 6 2" xfId="1962"/>
    <cellStyle name="40% - Accent6 6 2 2" xfId="2690"/>
    <cellStyle name="40% - Accent6 6 2 2 2" xfId="4249"/>
    <cellStyle name="40% - Accent6 6 2 2 3" xfId="5505"/>
    <cellStyle name="40% - Accent6 6 2 3" xfId="3523"/>
    <cellStyle name="40% - Accent6 6 2 4" xfId="5506"/>
    <cellStyle name="40% - Accent6 6 3" xfId="2327"/>
    <cellStyle name="40% - Accent6 6 3 2" xfId="3886"/>
    <cellStyle name="40% - Accent6 6 3 3" xfId="5507"/>
    <cellStyle name="40% - Accent6 6 4" xfId="3160"/>
    <cellStyle name="40% - Accent6 6 5" xfId="5508"/>
    <cellStyle name="40% - Accent6 7" xfId="1609"/>
    <cellStyle name="40% - Accent6 7 2" xfId="1975"/>
    <cellStyle name="40% - Accent6 7 2 2" xfId="2703"/>
    <cellStyle name="40% - Accent6 7 2 2 2" xfId="4262"/>
    <cellStyle name="40% - Accent6 7 2 2 3" xfId="5509"/>
    <cellStyle name="40% - Accent6 7 2 3" xfId="3536"/>
    <cellStyle name="40% - Accent6 7 2 4" xfId="5510"/>
    <cellStyle name="40% - Accent6 7 3" xfId="2340"/>
    <cellStyle name="40% - Accent6 7 3 2" xfId="3899"/>
    <cellStyle name="40% - Accent6 7 3 3" xfId="5511"/>
    <cellStyle name="40% - Accent6 7 4" xfId="3173"/>
    <cellStyle name="40% - Accent6 7 5" xfId="5512"/>
    <cellStyle name="40% - Accent6 8" xfId="1623"/>
    <cellStyle name="40% - Accent6 8 2" xfId="1988"/>
    <cellStyle name="40% - Accent6 8 2 2" xfId="2716"/>
    <cellStyle name="40% - Accent6 8 2 2 2" xfId="4275"/>
    <cellStyle name="40% - Accent6 8 2 2 3" xfId="5513"/>
    <cellStyle name="40% - Accent6 8 2 3" xfId="3549"/>
    <cellStyle name="40% - Accent6 8 2 4" xfId="5514"/>
    <cellStyle name="40% - Accent6 8 3" xfId="2353"/>
    <cellStyle name="40% - Accent6 8 3 2" xfId="3912"/>
    <cellStyle name="40% - Accent6 8 3 3" xfId="5515"/>
    <cellStyle name="40% - Accent6 8 4" xfId="3186"/>
    <cellStyle name="40% - Accent6 8 5" xfId="5516"/>
    <cellStyle name="40% - Accent6 9" xfId="1636"/>
    <cellStyle name="40% - Accent6 9 2" xfId="2366"/>
    <cellStyle name="40% - Accent6 9 2 2" xfId="3925"/>
    <cellStyle name="40% - Accent6 9 2 3" xfId="5517"/>
    <cellStyle name="40% - Accent6 9 3" xfId="3199"/>
    <cellStyle name="40% - Accent6 9 4" xfId="5518"/>
    <cellStyle name="40% - Акцент1 2" xfId="361"/>
    <cellStyle name="40% - Акцент1 2 2" xfId="1807"/>
    <cellStyle name="40% - Акцент1 2 2 2" xfId="2535"/>
    <cellStyle name="40% - Акцент1 2 2 2 2" xfId="4094"/>
    <cellStyle name="40% - Акцент1 2 2 2 3" xfId="5519"/>
    <cellStyle name="40% - Акцент1 2 2 3" xfId="3368"/>
    <cellStyle name="40% - Акцент1 2 2 4" xfId="5520"/>
    <cellStyle name="40% - Акцент1 2 3" xfId="2172"/>
    <cellStyle name="40% - Акцент1 2 3 2" xfId="3731"/>
    <cellStyle name="40% - Акцент1 2 3 3" xfId="5521"/>
    <cellStyle name="40% - Акцент1 2 4" xfId="3004"/>
    <cellStyle name="40% - Акцент1 2 5" xfId="5522"/>
    <cellStyle name="40% - Акцент2 2" xfId="362"/>
    <cellStyle name="40% - Акцент2 2 2" xfId="1808"/>
    <cellStyle name="40% - Акцент2 2 2 2" xfId="2536"/>
    <cellStyle name="40% - Акцент2 2 2 2 2" xfId="4095"/>
    <cellStyle name="40% - Акцент2 2 2 2 3" xfId="5523"/>
    <cellStyle name="40% - Акцент2 2 2 3" xfId="3369"/>
    <cellStyle name="40% - Акцент2 2 2 4" xfId="5524"/>
    <cellStyle name="40% - Акцент2 2 3" xfId="2173"/>
    <cellStyle name="40% - Акцент2 2 3 2" xfId="3732"/>
    <cellStyle name="40% - Акцент2 2 3 3" xfId="5525"/>
    <cellStyle name="40% - Акцент2 2 4" xfId="3005"/>
    <cellStyle name="40% - Акцент2 2 5" xfId="5526"/>
    <cellStyle name="40% - Акцент3 2" xfId="363"/>
    <cellStyle name="40% - Акцент3 2 2" xfId="1809"/>
    <cellStyle name="40% - Акцент3 2 2 2" xfId="2537"/>
    <cellStyle name="40% - Акцент3 2 2 2 2" xfId="4096"/>
    <cellStyle name="40% - Акцент3 2 2 2 3" xfId="5527"/>
    <cellStyle name="40% - Акцент3 2 2 3" xfId="3370"/>
    <cellStyle name="40% - Акцент3 2 2 4" xfId="5528"/>
    <cellStyle name="40% - Акцент3 2 3" xfId="2174"/>
    <cellStyle name="40% - Акцент3 2 3 2" xfId="3733"/>
    <cellStyle name="40% - Акцент3 2 3 3" xfId="5529"/>
    <cellStyle name="40% - Акцент3 2 4" xfId="3006"/>
    <cellStyle name="40% - Акцент3 2 5" xfId="5530"/>
    <cellStyle name="40% - Акцент4 2" xfId="364"/>
    <cellStyle name="40% - Акцент4 2 2" xfId="1810"/>
    <cellStyle name="40% - Акцент4 2 2 2" xfId="2538"/>
    <cellStyle name="40% - Акцент4 2 2 2 2" xfId="4097"/>
    <cellStyle name="40% - Акцент4 2 2 2 3" xfId="5531"/>
    <cellStyle name="40% - Акцент4 2 2 3" xfId="3371"/>
    <cellStyle name="40% - Акцент4 2 2 4" xfId="5532"/>
    <cellStyle name="40% - Акцент4 2 3" xfId="2175"/>
    <cellStyle name="40% - Акцент4 2 3 2" xfId="3734"/>
    <cellStyle name="40% - Акцент4 2 3 3" xfId="5533"/>
    <cellStyle name="40% - Акцент4 2 4" xfId="3007"/>
    <cellStyle name="40% - Акцент4 2 5" xfId="5534"/>
    <cellStyle name="40% - Акцент5 2" xfId="365"/>
    <cellStyle name="40% - Акцент5 2 2" xfId="1811"/>
    <cellStyle name="40% - Акцент5 2 2 2" xfId="2539"/>
    <cellStyle name="40% - Акцент5 2 2 2 2" xfId="4098"/>
    <cellStyle name="40% - Акцент5 2 2 2 3" xfId="5535"/>
    <cellStyle name="40% - Акцент5 2 2 3" xfId="3372"/>
    <cellStyle name="40% - Акцент5 2 2 4" xfId="5536"/>
    <cellStyle name="40% - Акцент5 2 3" xfId="2176"/>
    <cellStyle name="40% - Акцент5 2 3 2" xfId="3735"/>
    <cellStyle name="40% - Акцент5 2 3 3" xfId="5537"/>
    <cellStyle name="40% - Акцент5 2 4" xfId="3008"/>
    <cellStyle name="40% - Акцент5 2 5" xfId="5538"/>
    <cellStyle name="40% - Акцент6 2" xfId="366"/>
    <cellStyle name="40% - Акцент6 2 2" xfId="1812"/>
    <cellStyle name="40% - Акцент6 2 2 2" xfId="2540"/>
    <cellStyle name="40% - Акцент6 2 2 2 2" xfId="4099"/>
    <cellStyle name="40% - Акцент6 2 2 2 3" xfId="5539"/>
    <cellStyle name="40% - Акцент6 2 2 3" xfId="3373"/>
    <cellStyle name="40% - Акцент6 2 2 4" xfId="5540"/>
    <cellStyle name="40% - Акцент6 2 3" xfId="2177"/>
    <cellStyle name="40% - Акцент6 2 3 2" xfId="3736"/>
    <cellStyle name="40% - Акцент6 2 3 3" xfId="5541"/>
    <cellStyle name="40% - Акцент6 2 4" xfId="3009"/>
    <cellStyle name="40% - Акцент6 2 5" xfId="5542"/>
    <cellStyle name="60% - Accent1" xfId="38" builtinId="32" customBuiltin="1"/>
    <cellStyle name="60% - Accent1 2" xfId="99"/>
    <cellStyle name="60% - Accent1 2 2" xfId="367"/>
    <cellStyle name="60% - Accent1 2 2 2" xfId="368"/>
    <cellStyle name="60% - Accent1 2 3" xfId="369"/>
    <cellStyle name="60% - Accent1 2 3 2" xfId="370"/>
    <cellStyle name="60% - Accent1 2 4" xfId="371"/>
    <cellStyle name="60% - Accent1 2 5" xfId="372"/>
    <cellStyle name="60% - Accent1 3" xfId="373"/>
    <cellStyle name="60% - Accent2" xfId="42" builtinId="36" customBuiltin="1"/>
    <cellStyle name="60% - Accent2 2" xfId="100"/>
    <cellStyle name="60% - Accent2 2 2" xfId="374"/>
    <cellStyle name="60% - Accent2 2 2 2" xfId="375"/>
    <cellStyle name="60% - Accent2 2 3" xfId="376"/>
    <cellStyle name="60% - Accent2 2 3 2" xfId="377"/>
    <cellStyle name="60% - Accent2 2 4" xfId="378"/>
    <cellStyle name="60% - Accent2 2 5" xfId="379"/>
    <cellStyle name="60% - Accent2 3" xfId="380"/>
    <cellStyle name="60% - Accent3" xfId="46" builtinId="40" customBuiltin="1"/>
    <cellStyle name="60% - Accent3 2" xfId="101"/>
    <cellStyle name="60% - Accent3 2 2" xfId="381"/>
    <cellStyle name="60% - Accent3 2 2 2" xfId="382"/>
    <cellStyle name="60% - Accent3 2 3" xfId="383"/>
    <cellStyle name="60% - Accent3 2 3 2" xfId="384"/>
    <cellStyle name="60% - Accent3 2 4" xfId="385"/>
    <cellStyle name="60% - Accent3 2 5" xfId="386"/>
    <cellStyle name="60% - Accent3 3" xfId="387"/>
    <cellStyle name="60% - Accent4" xfId="50" builtinId="44" customBuiltin="1"/>
    <cellStyle name="60% - Accent4 2" xfId="102"/>
    <cellStyle name="60% - Accent4 2 2" xfId="388"/>
    <cellStyle name="60% - Accent4 2 2 2" xfId="389"/>
    <cellStyle name="60% - Accent4 2 3" xfId="390"/>
    <cellStyle name="60% - Accent4 2 3 2" xfId="391"/>
    <cellStyle name="60% - Accent4 2 4" xfId="392"/>
    <cellStyle name="60% - Accent4 2 5" xfId="393"/>
    <cellStyle name="60% - Accent4 3" xfId="394"/>
    <cellStyle name="60% - Accent5" xfId="54" builtinId="48" customBuiltin="1"/>
    <cellStyle name="60% - Accent5 2" xfId="103"/>
    <cellStyle name="60% - Accent5 2 2" xfId="395"/>
    <cellStyle name="60% - Accent5 2 2 2" xfId="396"/>
    <cellStyle name="60% - Accent5 2 3" xfId="397"/>
    <cellStyle name="60% - Accent5 2 3 2" xfId="398"/>
    <cellStyle name="60% - Accent5 2 4" xfId="399"/>
    <cellStyle name="60% - Accent5 2 5" xfId="400"/>
    <cellStyle name="60% - Accent5 3" xfId="401"/>
    <cellStyle name="60% - Accent6" xfId="58" builtinId="52" customBuiltin="1"/>
    <cellStyle name="60% - Accent6 2" xfId="104"/>
    <cellStyle name="60% - Accent6 2 2" xfId="402"/>
    <cellStyle name="60% - Accent6 2 2 2" xfId="403"/>
    <cellStyle name="60% - Accent6 2 3" xfId="404"/>
    <cellStyle name="60% - Accent6 2 3 2" xfId="405"/>
    <cellStyle name="60% - Accent6 2 4" xfId="406"/>
    <cellStyle name="60% - Accent6 2 5" xfId="407"/>
    <cellStyle name="60% - Accent6 3" xfId="408"/>
    <cellStyle name="Accent1" xfId="35" builtinId="29" customBuiltin="1"/>
    <cellStyle name="Accent1 - 20%" xfId="409"/>
    <cellStyle name="Accent1 - 40%" xfId="410"/>
    <cellStyle name="Accent1 - 60%" xfId="411"/>
    <cellStyle name="Accent1 10" xfId="412"/>
    <cellStyle name="Accent1 11" xfId="413"/>
    <cellStyle name="Accent1 12" xfId="414"/>
    <cellStyle name="Accent1 13" xfId="415"/>
    <cellStyle name="Accent1 14" xfId="416"/>
    <cellStyle name="Accent1 2" xfId="105"/>
    <cellStyle name="Accent1 2 2" xfId="417"/>
    <cellStyle name="Accent1 2 2 2" xfId="418"/>
    <cellStyle name="Accent1 2 3" xfId="419"/>
    <cellStyle name="Accent1 2 3 2" xfId="420"/>
    <cellStyle name="Accent1 2 4" xfId="421"/>
    <cellStyle name="Accent1 2 5" xfId="422"/>
    <cellStyle name="Accent1 3" xfId="423"/>
    <cellStyle name="Accent1 3 2" xfId="424"/>
    <cellStyle name="Accent1 4" xfId="425"/>
    <cellStyle name="Accent1 5" xfId="426"/>
    <cellStyle name="Accent1 6" xfId="427"/>
    <cellStyle name="Accent1 7" xfId="428"/>
    <cellStyle name="Accent1 8" xfId="429"/>
    <cellStyle name="Accent1 9" xfId="430"/>
    <cellStyle name="Accent2" xfId="39" builtinId="33" customBuiltin="1"/>
    <cellStyle name="Accent2 - 20%" xfId="431"/>
    <cellStyle name="Accent2 - 40%" xfId="432"/>
    <cellStyle name="Accent2 - 60%" xfId="433"/>
    <cellStyle name="Accent2 10" xfId="434"/>
    <cellStyle name="Accent2 11" xfId="435"/>
    <cellStyle name="Accent2 12" xfId="436"/>
    <cellStyle name="Accent2 13" xfId="437"/>
    <cellStyle name="Accent2 14" xfId="438"/>
    <cellStyle name="Accent2 2" xfId="106"/>
    <cellStyle name="Accent2 2 2" xfId="439"/>
    <cellStyle name="Accent2 2 2 2" xfId="440"/>
    <cellStyle name="Accent2 2 3" xfId="441"/>
    <cellStyle name="Accent2 2 3 2" xfId="442"/>
    <cellStyle name="Accent2 2 4" xfId="443"/>
    <cellStyle name="Accent2 2 5" xfId="444"/>
    <cellStyle name="Accent2 3" xfId="445"/>
    <cellStyle name="Accent2 3 2" xfId="446"/>
    <cellStyle name="Accent2 4" xfId="447"/>
    <cellStyle name="Accent2 5" xfId="448"/>
    <cellStyle name="Accent2 6" xfId="449"/>
    <cellStyle name="Accent2 7" xfId="450"/>
    <cellStyle name="Accent2 8" xfId="451"/>
    <cellStyle name="Accent2 9" xfId="452"/>
    <cellStyle name="Accent3" xfId="43" builtinId="37" customBuiltin="1"/>
    <cellStyle name="Accent3 - 20%" xfId="453"/>
    <cellStyle name="Accent3 - 40%" xfId="454"/>
    <cellStyle name="Accent3 - 60%" xfId="455"/>
    <cellStyle name="Accent3 10" xfId="456"/>
    <cellStyle name="Accent3 11" xfId="457"/>
    <cellStyle name="Accent3 12" xfId="458"/>
    <cellStyle name="Accent3 13" xfId="459"/>
    <cellStyle name="Accent3 14" xfId="460"/>
    <cellStyle name="Accent3 2" xfId="107"/>
    <cellStyle name="Accent3 2 2" xfId="461"/>
    <cellStyle name="Accent3 2 2 2" xfId="462"/>
    <cellStyle name="Accent3 2 3" xfId="463"/>
    <cellStyle name="Accent3 2 3 2" xfId="464"/>
    <cellStyle name="Accent3 2 4" xfId="465"/>
    <cellStyle name="Accent3 2 5" xfId="466"/>
    <cellStyle name="Accent3 3" xfId="467"/>
    <cellStyle name="Accent3 3 2" xfId="468"/>
    <cellStyle name="Accent3 4" xfId="469"/>
    <cellStyle name="Accent3 5" xfId="470"/>
    <cellStyle name="Accent3 6" xfId="471"/>
    <cellStyle name="Accent3 7" xfId="472"/>
    <cellStyle name="Accent3 8" xfId="473"/>
    <cellStyle name="Accent3 9" xfId="474"/>
    <cellStyle name="Accent4" xfId="47" builtinId="41" customBuiltin="1"/>
    <cellStyle name="Accent4 - 20%" xfId="475"/>
    <cellStyle name="Accent4 - 40%" xfId="476"/>
    <cellStyle name="Accent4 - 60%" xfId="477"/>
    <cellStyle name="Accent4 10" xfId="478"/>
    <cellStyle name="Accent4 11" xfId="479"/>
    <cellStyle name="Accent4 12" xfId="480"/>
    <cellStyle name="Accent4 13" xfId="481"/>
    <cellStyle name="Accent4 14" xfId="482"/>
    <cellStyle name="Accent4 2" xfId="108"/>
    <cellStyle name="Accent4 2 2" xfId="483"/>
    <cellStyle name="Accent4 2 2 2" xfId="484"/>
    <cellStyle name="Accent4 2 3" xfId="485"/>
    <cellStyle name="Accent4 2 3 2" xfId="486"/>
    <cellStyle name="Accent4 2 4" xfId="487"/>
    <cellStyle name="Accent4 2 5" xfId="488"/>
    <cellStyle name="Accent4 3" xfId="489"/>
    <cellStyle name="Accent4 3 2" xfId="490"/>
    <cellStyle name="Accent4 4" xfId="491"/>
    <cellStyle name="Accent4 5" xfId="492"/>
    <cellStyle name="Accent4 6" xfId="493"/>
    <cellStyle name="Accent4 7" xfId="494"/>
    <cellStyle name="Accent4 8" xfId="495"/>
    <cellStyle name="Accent4 9" xfId="496"/>
    <cellStyle name="Accent5" xfId="51" builtinId="45" customBuiltin="1"/>
    <cellStyle name="Accent5 - 20%" xfId="497"/>
    <cellStyle name="Accent5 - 40%" xfId="498"/>
    <cellStyle name="Accent5 - 60%" xfId="499"/>
    <cellStyle name="Accent5 10" xfId="500"/>
    <cellStyle name="Accent5 11" xfId="501"/>
    <cellStyle name="Accent5 12" xfId="502"/>
    <cellStyle name="Accent5 13" xfId="503"/>
    <cellStyle name="Accent5 14" xfId="504"/>
    <cellStyle name="Accent5 2" xfId="109"/>
    <cellStyle name="Accent5 2 2" xfId="505"/>
    <cellStyle name="Accent5 2 2 2" xfId="506"/>
    <cellStyle name="Accent5 2 3" xfId="507"/>
    <cellStyle name="Accent5 2 3 2" xfId="508"/>
    <cellStyle name="Accent5 2 4" xfId="509"/>
    <cellStyle name="Accent5 2 5" xfId="510"/>
    <cellStyle name="Accent5 3" xfId="511"/>
    <cellStyle name="Accent5 3 2" xfId="512"/>
    <cellStyle name="Accent5 4" xfId="513"/>
    <cellStyle name="Accent5 5" xfId="514"/>
    <cellStyle name="Accent5 6" xfId="515"/>
    <cellStyle name="Accent5 7" xfId="516"/>
    <cellStyle name="Accent5 8" xfId="517"/>
    <cellStyle name="Accent5 9" xfId="518"/>
    <cellStyle name="Accent6" xfId="55" builtinId="49" customBuiltin="1"/>
    <cellStyle name="Accent6 - 20%" xfId="519"/>
    <cellStyle name="Accent6 - 40%" xfId="520"/>
    <cellStyle name="Accent6 - 60%" xfId="521"/>
    <cellStyle name="Accent6 10" xfId="522"/>
    <cellStyle name="Accent6 11" xfId="523"/>
    <cellStyle name="Accent6 12" xfId="524"/>
    <cellStyle name="Accent6 13" xfId="525"/>
    <cellStyle name="Accent6 14" xfId="526"/>
    <cellStyle name="Accent6 2" xfId="110"/>
    <cellStyle name="Accent6 2 2" xfId="527"/>
    <cellStyle name="Accent6 2 2 2" xfId="528"/>
    <cellStyle name="Accent6 2 3" xfId="529"/>
    <cellStyle name="Accent6 2 3 2" xfId="530"/>
    <cellStyle name="Accent6 2 4" xfId="531"/>
    <cellStyle name="Accent6 2 5" xfId="532"/>
    <cellStyle name="Accent6 3" xfId="533"/>
    <cellStyle name="Accent6 3 2" xfId="534"/>
    <cellStyle name="Accent6 4" xfId="535"/>
    <cellStyle name="Accent6 5" xfId="536"/>
    <cellStyle name="Accent6 6" xfId="537"/>
    <cellStyle name="Accent6 7" xfId="538"/>
    <cellStyle name="Accent6 8" xfId="539"/>
    <cellStyle name="Accent6 9" xfId="540"/>
    <cellStyle name="al_laroux_7_laroux_1_²ðò²Ê´²ÜÎ" xfId="541"/>
    <cellStyle name="Bad" xfId="25" builtinId="27" customBuiltin="1"/>
    <cellStyle name="Bad 2" xfId="111"/>
    <cellStyle name="Bad 2 2" xfId="542"/>
    <cellStyle name="Bad 2 2 2" xfId="543"/>
    <cellStyle name="Bad 2 3" xfId="544"/>
    <cellStyle name="Bad 2 3 2" xfId="545"/>
    <cellStyle name="Bad 2 4" xfId="546"/>
    <cellStyle name="Bad 2 5" xfId="547"/>
    <cellStyle name="Bad 3" xfId="548"/>
    <cellStyle name="Body" xfId="549"/>
    <cellStyle name="Calculation" xfId="29" builtinId="22" customBuiltin="1"/>
    <cellStyle name="Calculation 2" xfId="112"/>
    <cellStyle name="Calculation 2 2" xfId="550"/>
    <cellStyle name="Calculation 2 2 2" xfId="551"/>
    <cellStyle name="Calculation 2 2 2 10" xfId="552"/>
    <cellStyle name="Calculation 2 2 2 2" xfId="553"/>
    <cellStyle name="Calculation 2 2 2 3" xfId="554"/>
    <cellStyle name="Calculation 2 2 2 4" xfId="555"/>
    <cellStyle name="Calculation 2 2 2 5" xfId="556"/>
    <cellStyle name="Calculation 2 2 2 6" xfId="557"/>
    <cellStyle name="Calculation 2 2 2 7" xfId="558"/>
    <cellStyle name="Calculation 2 2 2 8" xfId="559"/>
    <cellStyle name="Calculation 2 2 2 9" xfId="560"/>
    <cellStyle name="Calculation 2 2 3" xfId="561"/>
    <cellStyle name="Calculation 2 2 3 10" xfId="562"/>
    <cellStyle name="Calculation 2 2 3 2" xfId="563"/>
    <cellStyle name="Calculation 2 2 3 3" xfId="564"/>
    <cellStyle name="Calculation 2 2 3 4" xfId="565"/>
    <cellStyle name="Calculation 2 2 3 5" xfId="566"/>
    <cellStyle name="Calculation 2 2 3 6" xfId="567"/>
    <cellStyle name="Calculation 2 2 3 7" xfId="568"/>
    <cellStyle name="Calculation 2 2 3 8" xfId="569"/>
    <cellStyle name="Calculation 2 2 3 9" xfId="570"/>
    <cellStyle name="Calculation 2 2 4" xfId="571"/>
    <cellStyle name="Calculation 2 2 4 2" xfId="572"/>
    <cellStyle name="Calculation 2 2 4 3" xfId="573"/>
    <cellStyle name="Calculation 2 2 5" xfId="574"/>
    <cellStyle name="Calculation 2 2 6" xfId="575"/>
    <cellStyle name="Calculation 2 2 7" xfId="576"/>
    <cellStyle name="Calculation 2 2 8" xfId="577"/>
    <cellStyle name="Calculation 2 2 9" xfId="578"/>
    <cellStyle name="Calculation 2 3" xfId="579"/>
    <cellStyle name="Calculation 2 3 10" xfId="580"/>
    <cellStyle name="Calculation 2 3 2" xfId="581"/>
    <cellStyle name="Calculation 2 3 2 2" xfId="582"/>
    <cellStyle name="Calculation 2 3 2 3" xfId="583"/>
    <cellStyle name="Calculation 2 3 2 4" xfId="584"/>
    <cellStyle name="Calculation 2 3 2 5" xfId="585"/>
    <cellStyle name="Calculation 2 3 2 6" xfId="586"/>
    <cellStyle name="Calculation 2 3 2 7" xfId="587"/>
    <cellStyle name="Calculation 2 3 3" xfId="588"/>
    <cellStyle name="Calculation 2 3 3 2" xfId="589"/>
    <cellStyle name="Calculation 2 3 3 3" xfId="590"/>
    <cellStyle name="Calculation 2 3 3 4" xfId="591"/>
    <cellStyle name="Calculation 2 3 3 5" xfId="592"/>
    <cellStyle name="Calculation 2 3 3 6" xfId="593"/>
    <cellStyle name="Calculation 2 3 3 7" xfId="594"/>
    <cellStyle name="Calculation 2 3 4" xfId="595"/>
    <cellStyle name="Calculation 2 3 5" xfId="596"/>
    <cellStyle name="Calculation 2 3 6" xfId="597"/>
    <cellStyle name="Calculation 2 3 7" xfId="598"/>
    <cellStyle name="Calculation 2 3 8" xfId="599"/>
    <cellStyle name="Calculation 2 3 9" xfId="600"/>
    <cellStyle name="Calculation 2 4" xfId="601"/>
    <cellStyle name="Calculation 2 4 2" xfId="602"/>
    <cellStyle name="Calculation 2 4 3" xfId="603"/>
    <cellStyle name="Calculation 2 4 4" xfId="604"/>
    <cellStyle name="Calculation 2 4 5" xfId="605"/>
    <cellStyle name="Calculation 2 4 6" xfId="606"/>
    <cellStyle name="Calculation 2 4 7" xfId="607"/>
    <cellStyle name="Calculation 2 5" xfId="608"/>
    <cellStyle name="Calculation 2 5 2" xfId="609"/>
    <cellStyle name="Calculation 2 6" xfId="610"/>
    <cellStyle name="Calculation 2 6 2" xfId="611"/>
    <cellStyle name="Calculation 2 7" xfId="612"/>
    <cellStyle name="Calculation 2 8" xfId="613"/>
    <cellStyle name="Calculation 2 9" xfId="614"/>
    <cellStyle name="Calculation 3" xfId="615"/>
    <cellStyle name="Check Cell" xfId="31" builtinId="23" customBuiltin="1"/>
    <cellStyle name="Check Cell 2" xfId="113"/>
    <cellStyle name="Check Cell 2 2" xfId="616"/>
    <cellStyle name="Check Cell 2 2 2" xfId="617"/>
    <cellStyle name="Check Cell 2 3" xfId="618"/>
    <cellStyle name="Check Cell 2 3 2" xfId="619"/>
    <cellStyle name="Check Cell 2 4" xfId="620"/>
    <cellStyle name="Check Cell 2 5" xfId="621"/>
    <cellStyle name="Check Cell 3" xfId="622"/>
    <cellStyle name="Comma" xfId="1" builtinId="3"/>
    <cellStyle name="Comma [0] 2" xfId="623"/>
    <cellStyle name="Comma [0] 2 2" xfId="624"/>
    <cellStyle name="Comma [0] 3" xfId="625"/>
    <cellStyle name="Comma [0] 3 2" xfId="626"/>
    <cellStyle name="Comma 10" xfId="627"/>
    <cellStyle name="Comma 10 2" xfId="628"/>
    <cellStyle name="Comma 10 3" xfId="629"/>
    <cellStyle name="Comma 10 4" xfId="4664"/>
    <cellStyle name="Comma 11" xfId="630"/>
    <cellStyle name="Comma 11 2" xfId="631"/>
    <cellStyle name="Comma 11 3" xfId="632"/>
    <cellStyle name="Comma 12" xfId="633"/>
    <cellStyle name="Comma 12 2" xfId="634"/>
    <cellStyle name="Comma 13" xfId="635"/>
    <cellStyle name="Comma 13 2" xfId="636"/>
    <cellStyle name="Comma 14" xfId="637"/>
    <cellStyle name="Comma 14 2" xfId="638"/>
    <cellStyle name="Comma 15" xfId="59"/>
    <cellStyle name="Comma 15 2" xfId="639"/>
    <cellStyle name="Comma 15 3" xfId="640"/>
    <cellStyle name="Comma 16" xfId="641"/>
    <cellStyle name="Comma 16 2" xfId="642"/>
    <cellStyle name="Comma 17" xfId="643"/>
    <cellStyle name="Comma 17 2" xfId="644"/>
    <cellStyle name="Comma 18" xfId="645"/>
    <cellStyle name="Comma 18 2" xfId="646"/>
    <cellStyle name="Comma 19" xfId="647"/>
    <cellStyle name="Comma 19 2" xfId="648"/>
    <cellStyle name="Comma 2" xfId="115"/>
    <cellStyle name="Comma 2 2" xfId="649"/>
    <cellStyle name="Comma 2 2 2" xfId="650"/>
    <cellStyle name="Comma 2 2 2 2" xfId="651"/>
    <cellStyle name="Comma 2 2 2 2 2" xfId="652"/>
    <cellStyle name="Comma 2 2 2 3" xfId="653"/>
    <cellStyle name="Comma 2 2 3" xfId="654"/>
    <cellStyle name="Comma 2 2 3 2" xfId="655"/>
    <cellStyle name="Comma 2 2 4" xfId="656"/>
    <cellStyle name="Comma 2 2 4 2" xfId="657"/>
    <cellStyle name="Comma 2 2 5" xfId="658"/>
    <cellStyle name="Comma 2 2 5 2" xfId="659"/>
    <cellStyle name="Comma 2 2 6" xfId="660"/>
    <cellStyle name="Comma 2 2 6 2" xfId="661"/>
    <cellStyle name="Comma 2 2 7" xfId="662"/>
    <cellStyle name="Comma 2 3" xfId="663"/>
    <cellStyle name="Comma 2 3 2" xfId="664"/>
    <cellStyle name="Comma 2 3 2 2" xfId="665"/>
    <cellStyle name="Comma 2 3 2 3" xfId="666"/>
    <cellStyle name="Comma 2 3 3" xfId="667"/>
    <cellStyle name="Comma 2 3 3 2" xfId="668"/>
    <cellStyle name="Comma 2 3 4" xfId="669"/>
    <cellStyle name="Comma 2 4" xfId="670"/>
    <cellStyle name="Comma 2 4 2" xfId="671"/>
    <cellStyle name="Comma 2 4 3" xfId="672"/>
    <cellStyle name="Comma 2 4 4" xfId="673"/>
    <cellStyle name="Comma 2 5" xfId="674"/>
    <cellStyle name="Comma 2 5 2" xfId="675"/>
    <cellStyle name="Comma 2 5 3" xfId="676"/>
    <cellStyle name="Comma 2 6" xfId="677"/>
    <cellStyle name="Comma 2 6 2" xfId="678"/>
    <cellStyle name="Comma 2 7" xfId="679"/>
    <cellStyle name="Comma 2_Book 1 Table 1" xfId="680"/>
    <cellStyle name="Comma 20" xfId="681"/>
    <cellStyle name="Comma 20 2" xfId="682"/>
    <cellStyle name="Comma 21" xfId="683"/>
    <cellStyle name="Comma 21 2" xfId="684"/>
    <cellStyle name="Comma 22" xfId="685"/>
    <cellStyle name="Comma 22 2" xfId="686"/>
    <cellStyle name="Comma 23" xfId="687"/>
    <cellStyle name="Comma 23 2" xfId="688"/>
    <cellStyle name="Comma 24" xfId="689"/>
    <cellStyle name="Comma 24 2" xfId="690"/>
    <cellStyle name="Comma 25" xfId="691"/>
    <cellStyle name="Comma 26" xfId="692"/>
    <cellStyle name="Comma 26 2" xfId="693"/>
    <cellStyle name="Comma 27" xfId="694"/>
    <cellStyle name="Comma 27 2" xfId="695"/>
    <cellStyle name="Comma 28" xfId="696"/>
    <cellStyle name="Comma 28 2" xfId="697"/>
    <cellStyle name="Comma 29" xfId="698"/>
    <cellStyle name="Comma 3" xfId="114"/>
    <cellStyle name="Comma 3 2" xfId="699"/>
    <cellStyle name="Comma 3 2 10" xfId="5543"/>
    <cellStyle name="Comma 3 2 2" xfId="700"/>
    <cellStyle name="Comma 3 2 2 2" xfId="701"/>
    <cellStyle name="Comma 3 2 2 2 2" xfId="1815"/>
    <cellStyle name="Comma 3 2 2 2 2 2" xfId="2543"/>
    <cellStyle name="Comma 3 2 2 2 2 2 2" xfId="4102"/>
    <cellStyle name="Comma 3 2 2 2 2 2 3" xfId="5544"/>
    <cellStyle name="Comma 3 2 2 2 2 3" xfId="3376"/>
    <cellStyle name="Comma 3 2 2 2 2 4" xfId="5545"/>
    <cellStyle name="Comma 3 2 2 2 3" xfId="2180"/>
    <cellStyle name="Comma 3 2 2 2 3 2" xfId="3739"/>
    <cellStyle name="Comma 3 2 2 2 3 3" xfId="5546"/>
    <cellStyle name="Comma 3 2 2 2 4" xfId="3012"/>
    <cellStyle name="Comma 3 2 2 2 5" xfId="5547"/>
    <cellStyle name="Comma 3 2 2 3" xfId="702"/>
    <cellStyle name="Comma 3 2 2 3 2" xfId="703"/>
    <cellStyle name="Comma 3 2 2 3 2 2" xfId="1817"/>
    <cellStyle name="Comma 3 2 2 3 2 2 2" xfId="2545"/>
    <cellStyle name="Comma 3 2 2 3 2 2 2 2" xfId="4104"/>
    <cellStyle name="Comma 3 2 2 3 2 2 2 3" xfId="5548"/>
    <cellStyle name="Comma 3 2 2 3 2 2 3" xfId="3378"/>
    <cellStyle name="Comma 3 2 2 3 2 2 4" xfId="5549"/>
    <cellStyle name="Comma 3 2 2 3 2 3" xfId="2182"/>
    <cellStyle name="Comma 3 2 2 3 2 3 2" xfId="3741"/>
    <cellStyle name="Comma 3 2 2 3 2 3 3" xfId="5550"/>
    <cellStyle name="Comma 3 2 2 3 2 4" xfId="3014"/>
    <cellStyle name="Comma 3 2 2 3 2 5" xfId="5551"/>
    <cellStyle name="Comma 3 2 2 3 3" xfId="1816"/>
    <cellStyle name="Comma 3 2 2 3 3 2" xfId="2544"/>
    <cellStyle name="Comma 3 2 2 3 3 2 2" xfId="4103"/>
    <cellStyle name="Comma 3 2 2 3 3 2 3" xfId="5552"/>
    <cellStyle name="Comma 3 2 2 3 3 3" xfId="3377"/>
    <cellStyle name="Comma 3 2 2 3 3 4" xfId="5553"/>
    <cellStyle name="Comma 3 2 2 3 4" xfId="2181"/>
    <cellStyle name="Comma 3 2 2 3 4 2" xfId="3740"/>
    <cellStyle name="Comma 3 2 2 3 4 3" xfId="5554"/>
    <cellStyle name="Comma 3 2 2 3 5" xfId="3013"/>
    <cellStyle name="Comma 3 2 2 3 6" xfId="5555"/>
    <cellStyle name="Comma 3 2 2 4" xfId="1814"/>
    <cellStyle name="Comma 3 2 2 4 2" xfId="2542"/>
    <cellStyle name="Comma 3 2 2 4 2 2" xfId="4101"/>
    <cellStyle name="Comma 3 2 2 4 2 3" xfId="5556"/>
    <cellStyle name="Comma 3 2 2 4 3" xfId="3375"/>
    <cellStyle name="Comma 3 2 2 4 4" xfId="5557"/>
    <cellStyle name="Comma 3 2 2 5" xfId="2179"/>
    <cellStyle name="Comma 3 2 2 5 2" xfId="3738"/>
    <cellStyle name="Comma 3 2 2 5 3" xfId="5558"/>
    <cellStyle name="Comma 3 2 2 6" xfId="3011"/>
    <cellStyle name="Comma 3 2 2 7" xfId="5559"/>
    <cellStyle name="Comma 3 2 3" xfId="704"/>
    <cellStyle name="Comma 3 2 3 2" xfId="705"/>
    <cellStyle name="Comma 3 2 3 2 2" xfId="1819"/>
    <cellStyle name="Comma 3 2 3 2 2 2" xfId="2547"/>
    <cellStyle name="Comma 3 2 3 2 2 2 2" xfId="4106"/>
    <cellStyle name="Comma 3 2 3 2 2 2 3" xfId="5560"/>
    <cellStyle name="Comma 3 2 3 2 2 3" xfId="3380"/>
    <cellStyle name="Comma 3 2 3 2 2 4" xfId="5561"/>
    <cellStyle name="Comma 3 2 3 2 3" xfId="2184"/>
    <cellStyle name="Comma 3 2 3 2 3 2" xfId="3743"/>
    <cellStyle name="Comma 3 2 3 2 3 3" xfId="5562"/>
    <cellStyle name="Comma 3 2 3 2 4" xfId="3016"/>
    <cellStyle name="Comma 3 2 3 2 5" xfId="5563"/>
    <cellStyle name="Comma 3 2 3 3" xfId="706"/>
    <cellStyle name="Comma 3 2 3 3 2" xfId="1820"/>
    <cellStyle name="Comma 3 2 3 3 2 2" xfId="2548"/>
    <cellStyle name="Comma 3 2 3 3 2 2 2" xfId="4107"/>
    <cellStyle name="Comma 3 2 3 3 2 2 3" xfId="5564"/>
    <cellStyle name="Comma 3 2 3 3 2 3" xfId="3381"/>
    <cellStyle name="Comma 3 2 3 3 2 4" xfId="5565"/>
    <cellStyle name="Comma 3 2 3 3 3" xfId="2185"/>
    <cellStyle name="Comma 3 2 3 3 3 2" xfId="3744"/>
    <cellStyle name="Comma 3 2 3 3 3 3" xfId="5566"/>
    <cellStyle name="Comma 3 2 3 3 4" xfId="3017"/>
    <cellStyle name="Comma 3 2 3 3 5" xfId="5567"/>
    <cellStyle name="Comma 3 2 3 4" xfId="1818"/>
    <cellStyle name="Comma 3 2 3 4 2" xfId="2546"/>
    <cellStyle name="Comma 3 2 3 4 2 2" xfId="4105"/>
    <cellStyle name="Comma 3 2 3 4 2 3" xfId="5568"/>
    <cellStyle name="Comma 3 2 3 4 3" xfId="3379"/>
    <cellStyle name="Comma 3 2 3 4 4" xfId="5569"/>
    <cellStyle name="Comma 3 2 3 5" xfId="2183"/>
    <cellStyle name="Comma 3 2 3 5 2" xfId="3742"/>
    <cellStyle name="Comma 3 2 3 5 3" xfId="5570"/>
    <cellStyle name="Comma 3 2 3 6" xfId="3015"/>
    <cellStyle name="Comma 3 2 3 7" xfId="5571"/>
    <cellStyle name="Comma 3 2 4" xfId="707"/>
    <cellStyle name="Comma 3 2 4 2" xfId="1821"/>
    <cellStyle name="Comma 3 2 4 2 2" xfId="2549"/>
    <cellStyle name="Comma 3 2 4 2 2 2" xfId="4108"/>
    <cellStyle name="Comma 3 2 4 2 2 3" xfId="5572"/>
    <cellStyle name="Comma 3 2 4 2 3" xfId="3382"/>
    <cellStyle name="Comma 3 2 4 2 4" xfId="5573"/>
    <cellStyle name="Comma 3 2 4 3" xfId="2186"/>
    <cellStyle name="Comma 3 2 4 3 2" xfId="3745"/>
    <cellStyle name="Comma 3 2 4 3 3" xfId="5574"/>
    <cellStyle name="Comma 3 2 4 4" xfId="3018"/>
    <cellStyle name="Comma 3 2 4 5" xfId="5575"/>
    <cellStyle name="Comma 3 2 5" xfId="708"/>
    <cellStyle name="Comma 3 2 5 2" xfId="709"/>
    <cellStyle name="Comma 3 2 5 2 2" xfId="1822"/>
    <cellStyle name="Comma 3 2 5 2 2 2" xfId="2550"/>
    <cellStyle name="Comma 3 2 5 2 2 2 2" xfId="4109"/>
    <cellStyle name="Comma 3 2 5 2 2 2 3" xfId="5576"/>
    <cellStyle name="Comma 3 2 5 2 2 3" xfId="3383"/>
    <cellStyle name="Comma 3 2 5 2 2 4" xfId="5577"/>
    <cellStyle name="Comma 3 2 5 2 3" xfId="2187"/>
    <cellStyle name="Comma 3 2 5 2 3 2" xfId="3746"/>
    <cellStyle name="Comma 3 2 5 2 3 3" xfId="5578"/>
    <cellStyle name="Comma 3 2 5 2 4" xfId="3019"/>
    <cellStyle name="Comma 3 2 5 2 5" xfId="5579"/>
    <cellStyle name="Comma 3 2 6" xfId="710"/>
    <cellStyle name="Comma 3 2 6 2" xfId="1823"/>
    <cellStyle name="Comma 3 2 6 2 2" xfId="2551"/>
    <cellStyle name="Comma 3 2 6 2 2 2" xfId="4110"/>
    <cellStyle name="Comma 3 2 6 2 2 3" xfId="5580"/>
    <cellStyle name="Comma 3 2 6 2 3" xfId="3384"/>
    <cellStyle name="Comma 3 2 6 2 4" xfId="5581"/>
    <cellStyle name="Comma 3 2 6 3" xfId="2188"/>
    <cellStyle name="Comma 3 2 6 3 2" xfId="3747"/>
    <cellStyle name="Comma 3 2 6 3 3" xfId="5582"/>
    <cellStyle name="Comma 3 2 6 4" xfId="3020"/>
    <cellStyle name="Comma 3 2 6 5" xfId="5583"/>
    <cellStyle name="Comma 3 2 7" xfId="1813"/>
    <cellStyle name="Comma 3 2 7 2" xfId="2541"/>
    <cellStyle name="Comma 3 2 7 2 2" xfId="4100"/>
    <cellStyle name="Comma 3 2 7 2 3" xfId="5584"/>
    <cellStyle name="Comma 3 2 7 3" xfId="3374"/>
    <cellStyle name="Comma 3 2 7 4" xfId="5585"/>
    <cellStyle name="Comma 3 2 8" xfId="2178"/>
    <cellStyle name="Comma 3 2 8 2" xfId="3737"/>
    <cellStyle name="Comma 3 2 8 3" xfId="5586"/>
    <cellStyle name="Comma 3 2 9" xfId="3010"/>
    <cellStyle name="Comma 3 2 9 2" xfId="5587"/>
    <cellStyle name="Comma 3 3" xfId="711"/>
    <cellStyle name="Comma 3 3 2" xfId="712"/>
    <cellStyle name="Comma 3 3 3" xfId="713"/>
    <cellStyle name="Comma 3 3 3 2" xfId="714"/>
    <cellStyle name="Comma 3 3 4" xfId="715"/>
    <cellStyle name="Comma 3 3 5" xfId="716"/>
    <cellStyle name="Comma 3 3 6" xfId="4665"/>
    <cellStyle name="Comma 3 4" xfId="717"/>
    <cellStyle name="Comma 3 4 2" xfId="718"/>
    <cellStyle name="Comma 3 4 3" xfId="719"/>
    <cellStyle name="Comma 3 5" xfId="720"/>
    <cellStyle name="Comma 3 5 2" xfId="721"/>
    <cellStyle name="Comma 3 6" xfId="722"/>
    <cellStyle name="Comma 3 6 2" xfId="723"/>
    <cellStyle name="Comma 30" xfId="724"/>
    <cellStyle name="Comma 30 2" xfId="725"/>
    <cellStyle name="Comma 31" xfId="726"/>
    <cellStyle name="Comma 31 2" xfId="727"/>
    <cellStyle name="Comma 32" xfId="728"/>
    <cellStyle name="Comma 33" xfId="729"/>
    <cellStyle name="Comma 33 2" xfId="1824"/>
    <cellStyle name="Comma 33 2 2" xfId="2552"/>
    <cellStyle name="Comma 33 2 2 2" xfId="4111"/>
    <cellStyle name="Comma 33 2 2 3" xfId="5588"/>
    <cellStyle name="Comma 33 2 3" xfId="3385"/>
    <cellStyle name="Comma 33 2 4" xfId="5589"/>
    <cellStyle name="Comma 33 3" xfId="2189"/>
    <cellStyle name="Comma 33 3 2" xfId="3748"/>
    <cellStyle name="Comma 33 3 3" xfId="5590"/>
    <cellStyle name="Comma 33 4" xfId="3021"/>
    <cellStyle name="Comma 33 5" xfId="5591"/>
    <cellStyle name="Comma 34" xfId="730"/>
    <cellStyle name="Comma 35" xfId="1991"/>
    <cellStyle name="Comma 35 2" xfId="2719"/>
    <cellStyle name="Comma 36" xfId="4289"/>
    <cellStyle name="Comma 36 2" xfId="5592"/>
    <cellStyle name="Comma 37" xfId="4292"/>
    <cellStyle name="Comma 37 2" xfId="5593"/>
    <cellStyle name="Comma 38" xfId="4290"/>
    <cellStyle name="Comma 38 2" xfId="5594"/>
    <cellStyle name="Comma 39" xfId="4381"/>
    <cellStyle name="Comma 39 2" xfId="5595"/>
    <cellStyle name="Comma 4" xfId="154"/>
    <cellStyle name="Comma 4 2" xfId="731"/>
    <cellStyle name="Comma 4 2 2" xfId="732"/>
    <cellStyle name="Comma 4 2 3" xfId="733"/>
    <cellStyle name="Comma 4 3" xfId="734"/>
    <cellStyle name="Comma 4 3 2" xfId="735"/>
    <cellStyle name="Comma 4 3 3" xfId="736"/>
    <cellStyle name="Comma 4 4" xfId="737"/>
    <cellStyle name="Comma 4 5" xfId="738"/>
    <cellStyle name="Comma 4 6" xfId="1680"/>
    <cellStyle name="Comma 4 6 2" xfId="2408"/>
    <cellStyle name="Comma 4 6 2 2" xfId="3967"/>
    <cellStyle name="Comma 4 6 2 3" xfId="5596"/>
    <cellStyle name="Comma 4 6 3" xfId="3241"/>
    <cellStyle name="Comma 4 6 4" xfId="5597"/>
    <cellStyle name="Comma 4 7" xfId="2045"/>
    <cellStyle name="Comma 4 7 2" xfId="3604"/>
    <cellStyle name="Comma 4 7 3" xfId="5598"/>
    <cellStyle name="Comma 4 8" xfId="2877"/>
    <cellStyle name="Comma 4 8 2" xfId="5599"/>
    <cellStyle name="Comma 4 9" xfId="5600"/>
    <cellStyle name="Comma 40" xfId="4382"/>
    <cellStyle name="Comma 40 2" xfId="5601"/>
    <cellStyle name="Comma 41" xfId="4383"/>
    <cellStyle name="Comma 41 2" xfId="5602"/>
    <cellStyle name="Comma 42" xfId="4384"/>
    <cellStyle name="Comma 42 2" xfId="5603"/>
    <cellStyle name="Comma 43" xfId="4412"/>
    <cellStyle name="Comma 43 2" xfId="5604"/>
    <cellStyle name="Comma 44" xfId="4441"/>
    <cellStyle name="Comma 44 2" xfId="4603"/>
    <cellStyle name="Comma 45" xfId="4442"/>
    <cellStyle name="Comma 46" xfId="4515"/>
    <cellStyle name="Comma 47" xfId="4564"/>
    <cellStyle name="Comma 48" xfId="4565"/>
    <cellStyle name="Comma 49" xfId="4566"/>
    <cellStyle name="Comma 5" xfId="739"/>
    <cellStyle name="Comma 5 2" xfId="740"/>
    <cellStyle name="Comma 5 2 2" xfId="741"/>
    <cellStyle name="Comma 5 2 3" xfId="742"/>
    <cellStyle name="Comma 5 3" xfId="743"/>
    <cellStyle name="Comma 5 3 2" xfId="744"/>
    <cellStyle name="Comma 5 3 3" xfId="745"/>
    <cellStyle name="Comma 5 4" xfId="746"/>
    <cellStyle name="Comma 5 4 2" xfId="747"/>
    <cellStyle name="Comma 5 4 3" xfId="748"/>
    <cellStyle name="Comma 5 4 4" xfId="1825"/>
    <cellStyle name="Comma 5 4 4 2" xfId="2553"/>
    <cellStyle name="Comma 5 4 4 2 2" xfId="4112"/>
    <cellStyle name="Comma 5 4 4 2 3" xfId="5605"/>
    <cellStyle name="Comma 5 4 4 3" xfId="3386"/>
    <cellStyle name="Comma 5 4 4 4" xfId="5606"/>
    <cellStyle name="Comma 5 4 5" xfId="2190"/>
    <cellStyle name="Comma 5 4 5 2" xfId="3749"/>
    <cellStyle name="Comma 5 4 5 3" xfId="5607"/>
    <cellStyle name="Comma 5 4 6" xfId="3022"/>
    <cellStyle name="Comma 5 4 7" xfId="5608"/>
    <cellStyle name="Comma 5 5" xfId="749"/>
    <cellStyle name="Comma 5 6" xfId="750"/>
    <cellStyle name="Comma 50" xfId="4568"/>
    <cellStyle name="Comma 51" xfId="4569"/>
    <cellStyle name="Comma 52" xfId="4570"/>
    <cellStyle name="Comma 53" xfId="4666"/>
    <cellStyle name="Comma 6" xfId="751"/>
    <cellStyle name="Comma 6 10" xfId="3023"/>
    <cellStyle name="Comma 6 11" xfId="5609"/>
    <cellStyle name="Comma 6 2" xfId="752"/>
    <cellStyle name="Comma 6 2 2" xfId="753"/>
    <cellStyle name="Comma 6 2 3" xfId="754"/>
    <cellStyle name="Comma 6 3" xfId="755"/>
    <cellStyle name="Comma 6 3 2" xfId="756"/>
    <cellStyle name="Comma 6 3 2 2" xfId="1828"/>
    <cellStyle name="Comma 6 3 2 2 2" xfId="2556"/>
    <cellStyle name="Comma 6 3 2 2 2 2" xfId="4115"/>
    <cellStyle name="Comma 6 3 2 2 2 3" xfId="5610"/>
    <cellStyle name="Comma 6 3 2 2 3" xfId="3389"/>
    <cellStyle name="Comma 6 3 2 2 4" xfId="5611"/>
    <cellStyle name="Comma 6 3 2 3" xfId="2193"/>
    <cellStyle name="Comma 6 3 2 3 2" xfId="3752"/>
    <cellStyle name="Comma 6 3 2 3 3" xfId="5612"/>
    <cellStyle name="Comma 6 3 2 4" xfId="3025"/>
    <cellStyle name="Comma 6 3 2 5" xfId="5613"/>
    <cellStyle name="Comma 6 3 3" xfId="757"/>
    <cellStyle name="Comma 6 3 3 2" xfId="758"/>
    <cellStyle name="Comma 6 3 3 2 2" xfId="1829"/>
    <cellStyle name="Comma 6 3 3 2 2 2" xfId="2557"/>
    <cellStyle name="Comma 6 3 3 2 2 2 2" xfId="4116"/>
    <cellStyle name="Comma 6 3 3 2 2 2 3" xfId="5614"/>
    <cellStyle name="Comma 6 3 3 2 2 3" xfId="3390"/>
    <cellStyle name="Comma 6 3 3 2 2 4" xfId="5615"/>
    <cellStyle name="Comma 6 3 3 2 3" xfId="2194"/>
    <cellStyle name="Comma 6 3 3 2 3 2" xfId="3753"/>
    <cellStyle name="Comma 6 3 3 2 3 3" xfId="5616"/>
    <cellStyle name="Comma 6 3 3 2 4" xfId="3026"/>
    <cellStyle name="Comma 6 3 3 2 5" xfId="5617"/>
    <cellStyle name="Comma 6 3 4" xfId="1827"/>
    <cellStyle name="Comma 6 3 4 2" xfId="2555"/>
    <cellStyle name="Comma 6 3 4 2 2" xfId="4114"/>
    <cellStyle name="Comma 6 3 4 2 3" xfId="5618"/>
    <cellStyle name="Comma 6 3 4 3" xfId="3388"/>
    <cellStyle name="Comma 6 3 4 4" xfId="5619"/>
    <cellStyle name="Comma 6 3 5" xfId="2192"/>
    <cellStyle name="Comma 6 3 5 2" xfId="3751"/>
    <cellStyle name="Comma 6 3 5 3" xfId="5620"/>
    <cellStyle name="Comma 6 3 6" xfId="3024"/>
    <cellStyle name="Comma 6 3 7" xfId="5621"/>
    <cellStyle name="Comma 6 4" xfId="759"/>
    <cellStyle name="Comma 6 4 2" xfId="760"/>
    <cellStyle name="Comma 6 4 2 2" xfId="1831"/>
    <cellStyle name="Comma 6 4 2 2 2" xfId="2559"/>
    <cellStyle name="Comma 6 4 2 2 2 2" xfId="4118"/>
    <cellStyle name="Comma 6 4 2 2 2 3" xfId="5622"/>
    <cellStyle name="Comma 6 4 2 2 3" xfId="3392"/>
    <cellStyle name="Comma 6 4 2 2 4" xfId="5623"/>
    <cellStyle name="Comma 6 4 2 3" xfId="2196"/>
    <cellStyle name="Comma 6 4 2 3 2" xfId="3755"/>
    <cellStyle name="Comma 6 4 2 3 3" xfId="5624"/>
    <cellStyle name="Comma 6 4 2 4" xfId="3028"/>
    <cellStyle name="Comma 6 4 2 5" xfId="5625"/>
    <cellStyle name="Comma 6 4 3" xfId="761"/>
    <cellStyle name="Comma 6 4 3 2" xfId="1832"/>
    <cellStyle name="Comma 6 4 3 2 2" xfId="2560"/>
    <cellStyle name="Comma 6 4 3 2 2 2" xfId="4119"/>
    <cellStyle name="Comma 6 4 3 2 2 3" xfId="5626"/>
    <cellStyle name="Comma 6 4 3 2 3" xfId="3393"/>
    <cellStyle name="Comma 6 4 3 2 4" xfId="5627"/>
    <cellStyle name="Comma 6 4 3 3" xfId="2197"/>
    <cellStyle name="Comma 6 4 3 3 2" xfId="3756"/>
    <cellStyle name="Comma 6 4 3 3 3" xfId="5628"/>
    <cellStyle name="Comma 6 4 3 4" xfId="3029"/>
    <cellStyle name="Comma 6 4 3 5" xfId="5629"/>
    <cellStyle name="Comma 6 4 4" xfId="1830"/>
    <cellStyle name="Comma 6 4 4 2" xfId="2558"/>
    <cellStyle name="Comma 6 4 4 2 2" xfId="4117"/>
    <cellStyle name="Comma 6 4 4 2 3" xfId="5630"/>
    <cellStyle name="Comma 6 4 4 3" xfId="3391"/>
    <cellStyle name="Comma 6 4 4 4" xfId="5631"/>
    <cellStyle name="Comma 6 4 5" xfId="2195"/>
    <cellStyle name="Comma 6 4 5 2" xfId="3754"/>
    <cellStyle name="Comma 6 4 5 3" xfId="5632"/>
    <cellStyle name="Comma 6 4 6" xfId="3027"/>
    <cellStyle name="Comma 6 4 7" xfId="5633"/>
    <cellStyle name="Comma 6 5" xfId="762"/>
    <cellStyle name="Comma 6 5 2" xfId="763"/>
    <cellStyle name="Comma 6 5 2 2" xfId="1834"/>
    <cellStyle name="Comma 6 5 2 2 2" xfId="2562"/>
    <cellStyle name="Comma 6 5 2 2 2 2" xfId="4121"/>
    <cellStyle name="Comma 6 5 2 2 2 3" xfId="5634"/>
    <cellStyle name="Comma 6 5 2 2 3" xfId="3395"/>
    <cellStyle name="Comma 6 5 2 2 4" xfId="5635"/>
    <cellStyle name="Comma 6 5 2 3" xfId="2199"/>
    <cellStyle name="Comma 6 5 2 3 2" xfId="3758"/>
    <cellStyle name="Comma 6 5 2 3 3" xfId="5636"/>
    <cellStyle name="Comma 6 5 2 4" xfId="3031"/>
    <cellStyle name="Comma 6 5 2 5" xfId="5637"/>
    <cellStyle name="Comma 6 5 3" xfId="764"/>
    <cellStyle name="Comma 6 5 3 2" xfId="1835"/>
    <cellStyle name="Comma 6 5 3 2 2" xfId="2563"/>
    <cellStyle name="Comma 6 5 3 2 2 2" xfId="4122"/>
    <cellStyle name="Comma 6 5 3 2 2 3" xfId="5638"/>
    <cellStyle name="Comma 6 5 3 2 3" xfId="3396"/>
    <cellStyle name="Comma 6 5 3 2 4" xfId="5639"/>
    <cellStyle name="Comma 6 5 3 3" xfId="2200"/>
    <cellStyle name="Comma 6 5 3 3 2" xfId="3759"/>
    <cellStyle name="Comma 6 5 3 3 3" xfId="5640"/>
    <cellStyle name="Comma 6 5 3 4" xfId="3032"/>
    <cellStyle name="Comma 6 5 3 5" xfId="5641"/>
    <cellStyle name="Comma 6 5 4" xfId="1833"/>
    <cellStyle name="Comma 6 5 4 2" xfId="2561"/>
    <cellStyle name="Comma 6 5 4 2 2" xfId="4120"/>
    <cellStyle name="Comma 6 5 4 2 3" xfId="5642"/>
    <cellStyle name="Comma 6 5 4 3" xfId="3394"/>
    <cellStyle name="Comma 6 5 4 4" xfId="5643"/>
    <cellStyle name="Comma 6 5 5" xfId="2198"/>
    <cellStyle name="Comma 6 5 5 2" xfId="3757"/>
    <cellStyle name="Comma 6 5 5 3" xfId="5644"/>
    <cellStyle name="Comma 6 5 6" xfId="3030"/>
    <cellStyle name="Comma 6 5 7" xfId="5645"/>
    <cellStyle name="Comma 6 6" xfId="765"/>
    <cellStyle name="Comma 6 6 2" xfId="1836"/>
    <cellStyle name="Comma 6 6 2 2" xfId="2564"/>
    <cellStyle name="Comma 6 6 2 2 2" xfId="4123"/>
    <cellStyle name="Comma 6 6 2 2 3" xfId="5646"/>
    <cellStyle name="Comma 6 6 2 3" xfId="3397"/>
    <cellStyle name="Comma 6 6 2 4" xfId="5647"/>
    <cellStyle name="Comma 6 6 3" xfId="2201"/>
    <cellStyle name="Comma 6 6 3 2" xfId="3760"/>
    <cellStyle name="Comma 6 6 3 3" xfId="5648"/>
    <cellStyle name="Comma 6 6 4" xfId="3033"/>
    <cellStyle name="Comma 6 6 5" xfId="5649"/>
    <cellStyle name="Comma 6 7" xfId="766"/>
    <cellStyle name="Comma 6 7 2" xfId="767"/>
    <cellStyle name="Comma 6 7 2 2" xfId="1837"/>
    <cellStyle name="Comma 6 7 2 2 2" xfId="2565"/>
    <cellStyle name="Comma 6 7 2 2 2 2" xfId="4124"/>
    <cellStyle name="Comma 6 7 2 2 2 3" xfId="5650"/>
    <cellStyle name="Comma 6 7 2 2 3" xfId="3398"/>
    <cellStyle name="Comma 6 7 2 2 4" xfId="5651"/>
    <cellStyle name="Comma 6 7 2 3" xfId="2202"/>
    <cellStyle name="Comma 6 7 2 3 2" xfId="3761"/>
    <cellStyle name="Comma 6 7 2 3 3" xfId="5652"/>
    <cellStyle name="Comma 6 7 2 4" xfId="3034"/>
    <cellStyle name="Comma 6 7 2 5" xfId="5653"/>
    <cellStyle name="Comma 6 8" xfId="1826"/>
    <cellStyle name="Comma 6 8 2" xfId="2554"/>
    <cellStyle name="Comma 6 8 2 2" xfId="4113"/>
    <cellStyle name="Comma 6 8 2 3" xfId="5654"/>
    <cellStyle name="Comma 6 8 3" xfId="3387"/>
    <cellStyle name="Comma 6 8 4" xfId="5655"/>
    <cellStyle name="Comma 6 9" xfId="2191"/>
    <cellStyle name="Comma 6 9 2" xfId="3750"/>
    <cellStyle name="Comma 6 9 3" xfId="5656"/>
    <cellStyle name="Comma 7" xfId="768"/>
    <cellStyle name="Comma 7 2" xfId="769"/>
    <cellStyle name="Comma 7 2 2" xfId="770"/>
    <cellStyle name="Comma 7 2 3" xfId="771"/>
    <cellStyle name="Comma 7 3" xfId="772"/>
    <cellStyle name="Comma 7 3 2" xfId="773"/>
    <cellStyle name="Comma 7 4" xfId="774"/>
    <cellStyle name="Comma 7 4 2" xfId="775"/>
    <cellStyle name="Comma 7 5" xfId="776"/>
    <cellStyle name="Comma 7 6" xfId="777"/>
    <cellStyle name="Comma 8" xfId="778"/>
    <cellStyle name="Comma 8 2" xfId="779"/>
    <cellStyle name="Comma 8 3" xfId="780"/>
    <cellStyle name="Comma 9" xfId="781"/>
    <cellStyle name="Comma 9 2" xfId="782"/>
    <cellStyle name="Comma 9 2 2" xfId="783"/>
    <cellStyle name="Comma 9 2 3" xfId="1839"/>
    <cellStyle name="Comma 9 2 3 2" xfId="2567"/>
    <cellStyle name="Comma 9 2 3 2 2" xfId="4126"/>
    <cellStyle name="Comma 9 2 3 2 3" xfId="5657"/>
    <cellStyle name="Comma 9 2 3 3" xfId="3400"/>
    <cellStyle name="Comma 9 2 3 4" xfId="5658"/>
    <cellStyle name="Comma 9 2 4" xfId="2204"/>
    <cellStyle name="Comma 9 2 4 2" xfId="3763"/>
    <cellStyle name="Comma 9 2 4 3" xfId="5659"/>
    <cellStyle name="Comma 9 2 5" xfId="3036"/>
    <cellStyle name="Comma 9 2 6" xfId="5660"/>
    <cellStyle name="Comma 9 3" xfId="784"/>
    <cellStyle name="Comma 9 3 2" xfId="785"/>
    <cellStyle name="Comma 9 3 2 2" xfId="1840"/>
    <cellStyle name="Comma 9 3 2 2 2" xfId="2568"/>
    <cellStyle name="Comma 9 3 2 2 2 2" xfId="4127"/>
    <cellStyle name="Comma 9 3 2 2 2 3" xfId="5661"/>
    <cellStyle name="Comma 9 3 2 2 3" xfId="3401"/>
    <cellStyle name="Comma 9 3 2 2 4" xfId="5662"/>
    <cellStyle name="Comma 9 3 2 3" xfId="2205"/>
    <cellStyle name="Comma 9 3 2 3 2" xfId="3764"/>
    <cellStyle name="Comma 9 3 2 3 3" xfId="5663"/>
    <cellStyle name="Comma 9 3 2 4" xfId="3037"/>
    <cellStyle name="Comma 9 3 2 5" xfId="5664"/>
    <cellStyle name="Comma 9 4" xfId="1838"/>
    <cellStyle name="Comma 9 4 2" xfId="2566"/>
    <cellStyle name="Comma 9 4 2 2" xfId="4125"/>
    <cellStyle name="Comma 9 4 2 3" xfId="5665"/>
    <cellStyle name="Comma 9 4 3" xfId="3399"/>
    <cellStyle name="Comma 9 4 4" xfId="5666"/>
    <cellStyle name="Comma 9 5" xfId="2203"/>
    <cellStyle name="Comma 9 5 2" xfId="3762"/>
    <cellStyle name="Comma 9 5 3" xfId="5667"/>
    <cellStyle name="Comma 9 6" xfId="3035"/>
    <cellStyle name="Comma 9 7" xfId="5668"/>
    <cellStyle name="Currency 2" xfId="786"/>
    <cellStyle name="Dezimal [0]_laroux" xfId="787"/>
    <cellStyle name="Dezimal_laroux" xfId="788"/>
    <cellStyle name="Emphasis 1" xfId="789"/>
    <cellStyle name="Emphasis 2" xfId="790"/>
    <cellStyle name="Emphasis 3" xfId="791"/>
    <cellStyle name="Euro" xfId="792"/>
    <cellStyle name="Explanatory Text" xfId="33" builtinId="53" customBuiltin="1"/>
    <cellStyle name="Explanatory Text 2" xfId="116"/>
    <cellStyle name="Explanatory Text 2 2" xfId="793"/>
    <cellStyle name="Explanatory Text 2 2 2" xfId="794"/>
    <cellStyle name="Explanatory Text 2 3" xfId="795"/>
    <cellStyle name="Explanatory Text 2 3 2" xfId="796"/>
    <cellStyle name="Explanatory Text 2 4" xfId="797"/>
    <cellStyle name="Explanatory Text 2 5" xfId="798"/>
    <cellStyle name="Explanatory Text 3" xfId="799"/>
    <cellStyle name="Good" xfId="24" builtinId="26" customBuiltin="1"/>
    <cellStyle name="Good 2" xfId="117"/>
    <cellStyle name="Good 2 2" xfId="800"/>
    <cellStyle name="Good 2 2 2" xfId="801"/>
    <cellStyle name="Good 2 3" xfId="802"/>
    <cellStyle name="Good 2 3 2" xfId="803"/>
    <cellStyle name="Good 2 4" xfId="804"/>
    <cellStyle name="Good 2 5" xfId="805"/>
    <cellStyle name="Good 3" xfId="806"/>
    <cellStyle name="Heading 1" xfId="20" builtinId="16" customBuiltin="1"/>
    <cellStyle name="Heading 1 2" xfId="118"/>
    <cellStyle name="Heading 1 2 2" xfId="807"/>
    <cellStyle name="Heading 1 2 2 2" xfId="808"/>
    <cellStyle name="Heading 1 2 3" xfId="809"/>
    <cellStyle name="Heading 1 2 3 2" xfId="810"/>
    <cellStyle name="Heading 1 2 4" xfId="811"/>
    <cellStyle name="Heading 1 2 5" xfId="812"/>
    <cellStyle name="Heading 1 3" xfId="813"/>
    <cellStyle name="Heading 2" xfId="21" builtinId="17" customBuiltin="1"/>
    <cellStyle name="Heading 2 2" xfId="119"/>
    <cellStyle name="Heading 2 2 2" xfId="814"/>
    <cellStyle name="Heading 2 2 2 2" xfId="815"/>
    <cellStyle name="Heading 2 2 3" xfId="816"/>
    <cellStyle name="Heading 2 2 3 2" xfId="817"/>
    <cellStyle name="Heading 2 2 4" xfId="818"/>
    <cellStyle name="Heading 2 2 5" xfId="819"/>
    <cellStyle name="Heading 2 3" xfId="820"/>
    <cellStyle name="Heading 3" xfId="22" builtinId="18" customBuiltin="1"/>
    <cellStyle name="Heading 3 2" xfId="120"/>
    <cellStyle name="Heading 3 2 2" xfId="821"/>
    <cellStyle name="Heading 3 2 2 2" xfId="822"/>
    <cellStyle name="Heading 3 2 3" xfId="823"/>
    <cellStyle name="Heading 3 2 3 2" xfId="824"/>
    <cellStyle name="Heading 3 2 4" xfId="825"/>
    <cellStyle name="Heading 3 2 5" xfId="826"/>
    <cellStyle name="Heading 3 3" xfId="827"/>
    <cellStyle name="Heading 4" xfId="23" builtinId="19" customBuiltin="1"/>
    <cellStyle name="Heading 4 2" xfId="121"/>
    <cellStyle name="Heading 4 2 2" xfId="828"/>
    <cellStyle name="Heading 4 2 2 2" xfId="829"/>
    <cellStyle name="Heading 4 2 3" xfId="830"/>
    <cellStyle name="Heading 4 2 3 2" xfId="831"/>
    <cellStyle name="Heading 4 2 4" xfId="832"/>
    <cellStyle name="Heading 4 2 5" xfId="833"/>
    <cellStyle name="Heading 4 3" xfId="834"/>
    <cellStyle name="Hyperlink 2" xfId="835"/>
    <cellStyle name="Hyperlink 2 2" xfId="836"/>
    <cellStyle name="Hyperlink 3" xfId="837"/>
    <cellStyle name="Îáû÷íûé_AMD" xfId="838"/>
    <cellStyle name="Input" xfId="27" builtinId="20" customBuiltin="1"/>
    <cellStyle name="Input 2" xfId="122"/>
    <cellStyle name="Input 2 2" xfId="839"/>
    <cellStyle name="Input 2 2 2" xfId="840"/>
    <cellStyle name="Input 2 2 2 10" xfId="841"/>
    <cellStyle name="Input 2 2 2 2" xfId="842"/>
    <cellStyle name="Input 2 2 2 3" xfId="843"/>
    <cellStyle name="Input 2 2 2 4" xfId="844"/>
    <cellStyle name="Input 2 2 2 5" xfId="845"/>
    <cellStyle name="Input 2 2 2 6" xfId="846"/>
    <cellStyle name="Input 2 2 2 7" xfId="847"/>
    <cellStyle name="Input 2 2 2 8" xfId="848"/>
    <cellStyle name="Input 2 2 2 9" xfId="849"/>
    <cellStyle name="Input 2 2 3" xfId="850"/>
    <cellStyle name="Input 2 2 3 10" xfId="851"/>
    <cellStyle name="Input 2 2 3 2" xfId="852"/>
    <cellStyle name="Input 2 2 3 3" xfId="853"/>
    <cellStyle name="Input 2 2 3 4" xfId="854"/>
    <cellStyle name="Input 2 2 3 5" xfId="855"/>
    <cellStyle name="Input 2 2 3 6" xfId="856"/>
    <cellStyle name="Input 2 2 3 7" xfId="857"/>
    <cellStyle name="Input 2 2 3 8" xfId="858"/>
    <cellStyle name="Input 2 2 3 9" xfId="859"/>
    <cellStyle name="Input 2 2 4" xfId="860"/>
    <cellStyle name="Input 2 2 4 2" xfId="861"/>
    <cellStyle name="Input 2 2 4 3" xfId="862"/>
    <cellStyle name="Input 2 2 5" xfId="863"/>
    <cellStyle name="Input 2 2 6" xfId="864"/>
    <cellStyle name="Input 2 2 7" xfId="865"/>
    <cellStyle name="Input 2 2 8" xfId="866"/>
    <cellStyle name="Input 2 2 9" xfId="867"/>
    <cellStyle name="Input 2 3" xfId="868"/>
    <cellStyle name="Input 2 3 10" xfId="869"/>
    <cellStyle name="Input 2 3 2" xfId="870"/>
    <cellStyle name="Input 2 3 2 2" xfId="871"/>
    <cellStyle name="Input 2 3 2 3" xfId="872"/>
    <cellStyle name="Input 2 3 2 4" xfId="873"/>
    <cellStyle name="Input 2 3 2 5" xfId="874"/>
    <cellStyle name="Input 2 3 2 6" xfId="875"/>
    <cellStyle name="Input 2 3 2 7" xfId="876"/>
    <cellStyle name="Input 2 3 3" xfId="877"/>
    <cellStyle name="Input 2 3 3 2" xfId="878"/>
    <cellStyle name="Input 2 3 3 3" xfId="879"/>
    <cellStyle name="Input 2 3 3 4" xfId="880"/>
    <cellStyle name="Input 2 3 3 5" xfId="881"/>
    <cellStyle name="Input 2 3 3 6" xfId="882"/>
    <cellStyle name="Input 2 3 3 7" xfId="883"/>
    <cellStyle name="Input 2 3 4" xfId="884"/>
    <cellStyle name="Input 2 3 5" xfId="885"/>
    <cellStyle name="Input 2 3 6" xfId="886"/>
    <cellStyle name="Input 2 3 7" xfId="887"/>
    <cellStyle name="Input 2 3 8" xfId="888"/>
    <cellStyle name="Input 2 3 9" xfId="889"/>
    <cellStyle name="Input 2 4" xfId="890"/>
    <cellStyle name="Input 2 4 2" xfId="891"/>
    <cellStyle name="Input 2 4 3" xfId="892"/>
    <cellStyle name="Input 2 4 4" xfId="893"/>
    <cellStyle name="Input 2 4 5" xfId="894"/>
    <cellStyle name="Input 2 4 6" xfId="895"/>
    <cellStyle name="Input 2 4 7" xfId="896"/>
    <cellStyle name="Input 2 5" xfId="897"/>
    <cellStyle name="Input 2 5 2" xfId="898"/>
    <cellStyle name="Input 2 6" xfId="899"/>
    <cellStyle name="Input 2 6 2" xfId="900"/>
    <cellStyle name="Input 2 7" xfId="901"/>
    <cellStyle name="Input 2 8" xfId="902"/>
    <cellStyle name="Input 2 9" xfId="903"/>
    <cellStyle name="Input 3" xfId="904"/>
    <cellStyle name="KPMG Heading 1" xfId="905"/>
    <cellStyle name="KPMG Heading 2" xfId="906"/>
    <cellStyle name="KPMG Heading 3" xfId="907"/>
    <cellStyle name="KPMG Heading 4" xfId="908"/>
    <cellStyle name="KPMG Normal" xfId="909"/>
    <cellStyle name="KPMG Normal Text" xfId="910"/>
    <cellStyle name="KPMG Normal_123" xfId="911"/>
    <cellStyle name="Linked Cell" xfId="30" builtinId="24" customBuiltin="1"/>
    <cellStyle name="Linked Cell 2" xfId="123"/>
    <cellStyle name="Linked Cell 2 2" xfId="912"/>
    <cellStyle name="Linked Cell 2 2 2" xfId="913"/>
    <cellStyle name="Linked Cell 2 3" xfId="914"/>
    <cellStyle name="Linked Cell 2 3 2" xfId="915"/>
    <cellStyle name="Linked Cell 2 4" xfId="916"/>
    <cellStyle name="Linked Cell 2 5" xfId="917"/>
    <cellStyle name="Linked Cell 3" xfId="918"/>
    <cellStyle name="Milliers [0]_laroux" xfId="919"/>
    <cellStyle name="Milliers_laroux" xfId="920"/>
    <cellStyle name="Neutral" xfId="26" builtinId="28" customBuiltin="1"/>
    <cellStyle name="Neutral 2" xfId="124"/>
    <cellStyle name="Neutral 2 2" xfId="921"/>
    <cellStyle name="Neutral 2 2 2" xfId="922"/>
    <cellStyle name="Neutral 2 3" xfId="923"/>
    <cellStyle name="Neutral 2 3 2" xfId="924"/>
    <cellStyle name="Neutral 2 4" xfId="925"/>
    <cellStyle name="Neutral 2 5" xfId="926"/>
    <cellStyle name="Neutral 3" xfId="927"/>
    <cellStyle name="Neutral 4" xfId="928"/>
    <cellStyle name="no dec" xfId="929"/>
    <cellStyle name="Normal" xfId="0" builtinId="0"/>
    <cellStyle name="Normal - Style1" xfId="930"/>
    <cellStyle name="Normal 10" xfId="2"/>
    <cellStyle name="Normal 10 2" xfId="125"/>
    <cellStyle name="Normal 10 2 2" xfId="931"/>
    <cellStyle name="Normal 10 2 3" xfId="1663"/>
    <cellStyle name="Normal 10 3" xfId="932"/>
    <cellStyle name="Normal 10 3 2" xfId="933"/>
    <cellStyle name="Normal 10 4" xfId="934"/>
    <cellStyle name="Normal 10 4 2" xfId="935"/>
    <cellStyle name="Normal 10 5" xfId="936"/>
    <cellStyle name="Normal 10 5 2" xfId="1841"/>
    <cellStyle name="Normal 10 5 2 2" xfId="2569"/>
    <cellStyle name="Normal 10 5 2 2 2" xfId="4128"/>
    <cellStyle name="Normal 10 5 2 2 3" xfId="5669"/>
    <cellStyle name="Normal 10 5 2 3" xfId="3402"/>
    <cellStyle name="Normal 10 5 2 4" xfId="5670"/>
    <cellStyle name="Normal 10 5 3" xfId="2206"/>
    <cellStyle name="Normal 10 5 3 2" xfId="3765"/>
    <cellStyle name="Normal 10 5 3 3" xfId="5671"/>
    <cellStyle name="Normal 10 5 4" xfId="3038"/>
    <cellStyle name="Normal 10 5 5" xfId="5672"/>
    <cellStyle name="Normal 10 6" xfId="937"/>
    <cellStyle name="Normal 100" xfId="4519"/>
    <cellStyle name="Normal 101" xfId="4517"/>
    <cellStyle name="Normal 102" xfId="4532"/>
    <cellStyle name="Normal 103" xfId="4549"/>
    <cellStyle name="Normal 104" xfId="4534"/>
    <cellStyle name="Normal 105" xfId="4536"/>
    <cellStyle name="Normal 106" xfId="4533"/>
    <cellStyle name="Normal 107" xfId="4550"/>
    <cellStyle name="Normal 108" xfId="4567"/>
    <cellStyle name="Normal 109" xfId="4571"/>
    <cellStyle name="Normal 11" xfId="3"/>
    <cellStyle name="Normal 11 2" xfId="126"/>
    <cellStyle name="Normal 11 2 2" xfId="938"/>
    <cellStyle name="Normal 11 2 3" xfId="939"/>
    <cellStyle name="Normal 11 2 4" xfId="1664"/>
    <cellStyle name="Normal 11 3" xfId="940"/>
    <cellStyle name="Normal 11 3 2" xfId="941"/>
    <cellStyle name="Normal 11 3 2 2" xfId="1843"/>
    <cellStyle name="Normal 11 3 2 2 2" xfId="2571"/>
    <cellStyle name="Normal 11 3 2 2 2 2" xfId="4130"/>
    <cellStyle name="Normal 11 3 2 2 2 3" xfId="5673"/>
    <cellStyle name="Normal 11 3 2 2 3" xfId="3404"/>
    <cellStyle name="Normal 11 3 2 2 4" xfId="5674"/>
    <cellStyle name="Normal 11 3 2 3" xfId="2208"/>
    <cellStyle name="Normal 11 3 2 3 2" xfId="3767"/>
    <cellStyle name="Normal 11 3 2 3 3" xfId="5675"/>
    <cellStyle name="Normal 11 3 2 4" xfId="3040"/>
    <cellStyle name="Normal 11 3 2 5" xfId="5676"/>
    <cellStyle name="Normal 11 3 3" xfId="942"/>
    <cellStyle name="Normal 11 3 3 2" xfId="943"/>
    <cellStyle name="Normal 11 3 3 2 2" xfId="1844"/>
    <cellStyle name="Normal 11 3 3 2 2 2" xfId="2572"/>
    <cellStyle name="Normal 11 3 3 2 2 2 2" xfId="4131"/>
    <cellStyle name="Normal 11 3 3 2 2 2 3" xfId="5677"/>
    <cellStyle name="Normal 11 3 3 2 2 3" xfId="3405"/>
    <cellStyle name="Normal 11 3 3 2 2 4" xfId="5678"/>
    <cellStyle name="Normal 11 3 3 2 3" xfId="2209"/>
    <cellStyle name="Normal 11 3 3 2 3 2" xfId="3768"/>
    <cellStyle name="Normal 11 3 3 2 3 3" xfId="5679"/>
    <cellStyle name="Normal 11 3 3 2 4" xfId="3041"/>
    <cellStyle name="Normal 11 3 3 2 5" xfId="5680"/>
    <cellStyle name="Normal 11 3 4" xfId="1842"/>
    <cellStyle name="Normal 11 3 4 2" xfId="2570"/>
    <cellStyle name="Normal 11 3 4 2 2" xfId="4129"/>
    <cellStyle name="Normal 11 3 4 2 3" xfId="5681"/>
    <cellStyle name="Normal 11 3 4 3" xfId="3403"/>
    <cellStyle name="Normal 11 3 4 4" xfId="5682"/>
    <cellStyle name="Normal 11 3 5" xfId="2207"/>
    <cellStyle name="Normal 11 3 5 2" xfId="3766"/>
    <cellStyle name="Normal 11 3 5 3" xfId="5683"/>
    <cellStyle name="Normal 11 3 6" xfId="3039"/>
    <cellStyle name="Normal 11 3 7" xfId="5684"/>
    <cellStyle name="Normal 11 4" xfId="944"/>
    <cellStyle name="Normal 11 4 2" xfId="945"/>
    <cellStyle name="Normal 11 4 2 2" xfId="1846"/>
    <cellStyle name="Normal 11 4 2 2 2" xfId="2574"/>
    <cellStyle name="Normal 11 4 2 2 2 2" xfId="4133"/>
    <cellStyle name="Normal 11 4 2 2 2 3" xfId="5685"/>
    <cellStyle name="Normal 11 4 2 2 3" xfId="3407"/>
    <cellStyle name="Normal 11 4 2 2 4" xfId="5686"/>
    <cellStyle name="Normal 11 4 2 3" xfId="2211"/>
    <cellStyle name="Normal 11 4 2 3 2" xfId="3770"/>
    <cellStyle name="Normal 11 4 2 3 3" xfId="5687"/>
    <cellStyle name="Normal 11 4 2 4" xfId="3043"/>
    <cellStyle name="Normal 11 4 2 5" xfId="5688"/>
    <cellStyle name="Normal 11 4 3" xfId="946"/>
    <cellStyle name="Normal 11 4 3 2" xfId="947"/>
    <cellStyle name="Normal 11 4 3 2 2" xfId="1847"/>
    <cellStyle name="Normal 11 4 3 2 2 2" xfId="2575"/>
    <cellStyle name="Normal 11 4 3 2 2 2 2" xfId="4134"/>
    <cellStyle name="Normal 11 4 3 2 2 2 3" xfId="5689"/>
    <cellStyle name="Normal 11 4 3 2 2 3" xfId="3408"/>
    <cellStyle name="Normal 11 4 3 2 2 4" xfId="5690"/>
    <cellStyle name="Normal 11 4 3 2 3" xfId="2212"/>
    <cellStyle name="Normal 11 4 3 2 3 2" xfId="3771"/>
    <cellStyle name="Normal 11 4 3 2 3 3" xfId="5691"/>
    <cellStyle name="Normal 11 4 3 2 4" xfId="3044"/>
    <cellStyle name="Normal 11 4 3 2 5" xfId="5692"/>
    <cellStyle name="Normal 11 4 4" xfId="1845"/>
    <cellStyle name="Normal 11 4 4 2" xfId="2573"/>
    <cellStyle name="Normal 11 4 4 2 2" xfId="4132"/>
    <cellStyle name="Normal 11 4 4 2 3" xfId="5693"/>
    <cellStyle name="Normal 11 4 4 3" xfId="3406"/>
    <cellStyle name="Normal 11 4 4 4" xfId="5694"/>
    <cellStyle name="Normal 11 4 5" xfId="2210"/>
    <cellStyle name="Normal 11 4 5 2" xfId="3769"/>
    <cellStyle name="Normal 11 4 5 3" xfId="5695"/>
    <cellStyle name="Normal 11 4 6" xfId="3042"/>
    <cellStyle name="Normal 11 4 7" xfId="5696"/>
    <cellStyle name="Normal 11 5" xfId="948"/>
    <cellStyle name="Normal 11 5 2" xfId="949"/>
    <cellStyle name="Normal 11 5 2 2" xfId="1849"/>
    <cellStyle name="Normal 11 5 2 2 2" xfId="2577"/>
    <cellStyle name="Normal 11 5 2 2 2 2" xfId="4136"/>
    <cellStyle name="Normal 11 5 2 2 2 3" xfId="5697"/>
    <cellStyle name="Normal 11 5 2 2 3" xfId="3410"/>
    <cellStyle name="Normal 11 5 2 2 4" xfId="5698"/>
    <cellStyle name="Normal 11 5 2 3" xfId="2214"/>
    <cellStyle name="Normal 11 5 2 3 2" xfId="3773"/>
    <cellStyle name="Normal 11 5 2 3 3" xfId="5699"/>
    <cellStyle name="Normal 11 5 2 4" xfId="3046"/>
    <cellStyle name="Normal 11 5 2 5" xfId="5700"/>
    <cellStyle name="Normal 11 5 3" xfId="950"/>
    <cellStyle name="Normal 11 5 3 2" xfId="1850"/>
    <cellStyle name="Normal 11 5 3 2 2" xfId="2578"/>
    <cellStyle name="Normal 11 5 3 2 2 2" xfId="4137"/>
    <cellStyle name="Normal 11 5 3 2 2 3" xfId="5701"/>
    <cellStyle name="Normal 11 5 3 2 3" xfId="3411"/>
    <cellStyle name="Normal 11 5 3 2 4" xfId="5702"/>
    <cellStyle name="Normal 11 5 3 3" xfId="2215"/>
    <cellStyle name="Normal 11 5 3 3 2" xfId="3774"/>
    <cellStyle name="Normal 11 5 3 3 3" xfId="5703"/>
    <cellStyle name="Normal 11 5 3 4" xfId="3047"/>
    <cellStyle name="Normal 11 5 3 5" xfId="5704"/>
    <cellStyle name="Normal 11 5 4" xfId="1848"/>
    <cellStyle name="Normal 11 5 4 2" xfId="2576"/>
    <cellStyle name="Normal 11 5 4 2 2" xfId="4135"/>
    <cellStyle name="Normal 11 5 4 2 3" xfId="5705"/>
    <cellStyle name="Normal 11 5 4 3" xfId="3409"/>
    <cellStyle name="Normal 11 5 4 4" xfId="5706"/>
    <cellStyle name="Normal 11 5 5" xfId="2213"/>
    <cellStyle name="Normal 11 5 5 2" xfId="3772"/>
    <cellStyle name="Normal 11 5 5 3" xfId="5707"/>
    <cellStyle name="Normal 11 5 6" xfId="3045"/>
    <cellStyle name="Normal 11 5 7" xfId="5708"/>
    <cellStyle name="Normal 11 6" xfId="951"/>
    <cellStyle name="Normal 11 7" xfId="952"/>
    <cellStyle name="Normal 11 8" xfId="953"/>
    <cellStyle name="Normal 110" xfId="4585"/>
    <cellStyle name="Normal 111" xfId="4599"/>
    <cellStyle name="Normal 112" xfId="4667"/>
    <cellStyle name="Normal 112 2" xfId="4690"/>
    <cellStyle name="Normal 113" xfId="4668"/>
    <cellStyle name="Normal 114" xfId="4600"/>
    <cellStyle name="Normal 115" xfId="4669"/>
    <cellStyle name="Normal 116" xfId="4601"/>
    <cellStyle name="Normal 117" xfId="4670"/>
    <cellStyle name="Normal 118" xfId="4671"/>
    <cellStyle name="Normal 119" xfId="4672"/>
    <cellStyle name="Normal 12" xfId="127"/>
    <cellStyle name="Normal 12 2" xfId="954"/>
    <cellStyle name="Normal 12 2 2" xfId="955"/>
    <cellStyle name="Normal 12 2 2 2" xfId="4673"/>
    <cellStyle name="Normal 12 3" xfId="956"/>
    <cellStyle name="Normal 12 4" xfId="957"/>
    <cellStyle name="Normal 120" xfId="4674"/>
    <cellStyle name="Normal 121" xfId="4675"/>
    <cellStyle name="Normal 122" xfId="4676"/>
    <cellStyle name="Normal 123" xfId="4677"/>
    <cellStyle name="Normal 124" xfId="4678"/>
    <cellStyle name="Normal 125" xfId="4679"/>
    <cellStyle name="Normal 126" xfId="4680"/>
    <cellStyle name="Normal 13" xfId="128"/>
    <cellStyle name="Normal 13 2" xfId="958"/>
    <cellStyle name="Normal 13 2 2" xfId="959"/>
    <cellStyle name="Normal 13 3" xfId="960"/>
    <cellStyle name="Normal 14" xfId="153"/>
    <cellStyle name="Normal 14 2" xfId="961"/>
    <cellStyle name="Normal 14 2 2" xfId="962"/>
    <cellStyle name="Normal 14 3" xfId="963"/>
    <cellStyle name="Normal 14 3 2" xfId="4681"/>
    <cellStyle name="Normal 14 4" xfId="1679"/>
    <cellStyle name="Normal 14 4 2" xfId="2407"/>
    <cellStyle name="Normal 14 4 2 2" xfId="3966"/>
    <cellStyle name="Normal 14 4 2 3" xfId="5709"/>
    <cellStyle name="Normal 14 4 3" xfId="3240"/>
    <cellStyle name="Normal 14 4 4" xfId="5710"/>
    <cellStyle name="Normal 14 5" xfId="2044"/>
    <cellStyle name="Normal 14 5 2" xfId="3603"/>
    <cellStyle name="Normal 14 5 3" xfId="5711"/>
    <cellStyle name="Normal 14 6" xfId="2876"/>
    <cellStyle name="Normal 14 7" xfId="5712"/>
    <cellStyle name="Normal 15" xfId="964"/>
    <cellStyle name="Normal 15 2" xfId="965"/>
    <cellStyle name="Normal 15 2 2" xfId="966"/>
    <cellStyle name="Normal 15 3" xfId="967"/>
    <cellStyle name="Normal 15 4" xfId="968"/>
    <cellStyle name="Normal 15 5" xfId="1851"/>
    <cellStyle name="Normal 15 5 2" xfId="2579"/>
    <cellStyle name="Normal 15 5 2 2" xfId="4138"/>
    <cellStyle name="Normal 15 5 2 3" xfId="5713"/>
    <cellStyle name="Normal 15 5 3" xfId="3412"/>
    <cellStyle name="Normal 15 5 4" xfId="5714"/>
    <cellStyle name="Normal 15 6" xfId="2216"/>
    <cellStyle name="Normal 15 6 2" xfId="3775"/>
    <cellStyle name="Normal 15 6 3" xfId="5715"/>
    <cellStyle name="Normal 15 7" xfId="3048"/>
    <cellStyle name="Normal 15 8" xfId="5716"/>
    <cellStyle name="Normal 16" xfId="969"/>
    <cellStyle name="Normal 16 2" xfId="970"/>
    <cellStyle name="Normal 16 3" xfId="971"/>
    <cellStyle name="Normal 16 4" xfId="972"/>
    <cellStyle name="Normal 17" xfId="973"/>
    <cellStyle name="Normal 17 2" xfId="974"/>
    <cellStyle name="Normal 17 2 2" xfId="1852"/>
    <cellStyle name="Normal 17 2 2 2" xfId="2580"/>
    <cellStyle name="Normal 17 2 2 2 2" xfId="4139"/>
    <cellStyle name="Normal 17 2 2 2 3" xfId="5717"/>
    <cellStyle name="Normal 17 2 2 3" xfId="3413"/>
    <cellStyle name="Normal 17 2 2 4" xfId="5718"/>
    <cellStyle name="Normal 17 2 3" xfId="2217"/>
    <cellStyle name="Normal 17 2 3 2" xfId="3776"/>
    <cellStyle name="Normal 17 2 3 3" xfId="5719"/>
    <cellStyle name="Normal 17 2 4" xfId="3049"/>
    <cellStyle name="Normal 17 2 5" xfId="5720"/>
    <cellStyle name="Normal 17 3" xfId="975"/>
    <cellStyle name="Normal 17 4" xfId="4682"/>
    <cellStyle name="Normal 18" xfId="976"/>
    <cellStyle name="Normal 18 2" xfId="977"/>
    <cellStyle name="Normal 19" xfId="978"/>
    <cellStyle name="Normal 2" xfId="4"/>
    <cellStyle name="Normal 2 10" xfId="979"/>
    <cellStyle name="Normal 2 11" xfId="980"/>
    <cellStyle name="Normal 2 12" xfId="981"/>
    <cellStyle name="Normal 2 2" xfId="5"/>
    <cellStyle name="Normal 2 2 2" xfId="982"/>
    <cellStyle name="Normal 2 2 2 2" xfId="4683"/>
    <cellStyle name="Normal 2 2 2 3" xfId="4684"/>
    <cellStyle name="Normal 2 2 3" xfId="983"/>
    <cellStyle name="Normal 2 2 3 2" xfId="984"/>
    <cellStyle name="Normal 2 2 4" xfId="985"/>
    <cellStyle name="Normal 2 2 4 2" xfId="986"/>
    <cellStyle name="Normal 2 2 4 2 2" xfId="1853"/>
    <cellStyle name="Normal 2 2 4 2 2 2" xfId="2581"/>
    <cellStyle name="Normal 2 2 4 2 2 2 2" xfId="4140"/>
    <cellStyle name="Normal 2 2 4 2 2 2 3" xfId="5721"/>
    <cellStyle name="Normal 2 2 4 2 2 3" xfId="3414"/>
    <cellStyle name="Normal 2 2 4 2 2 4" xfId="5722"/>
    <cellStyle name="Normal 2 2 4 2 3" xfId="2218"/>
    <cellStyle name="Normal 2 2 4 2 3 2" xfId="3777"/>
    <cellStyle name="Normal 2 2 4 2 3 3" xfId="5723"/>
    <cellStyle name="Normal 2 2 4 2 4" xfId="3050"/>
    <cellStyle name="Normal 2 2 4 2 5" xfId="5724"/>
    <cellStyle name="Normal 2 2 5" xfId="987"/>
    <cellStyle name="Normal 2 3" xfId="6"/>
    <cellStyle name="Normal 2 3 2" xfId="988"/>
    <cellStyle name="Normal 2 3 2 2" xfId="989"/>
    <cellStyle name="Normal 2 3 2 3" xfId="990"/>
    <cellStyle name="Normal 2 3 3" xfId="991"/>
    <cellStyle name="Normal 2 3 4" xfId="992"/>
    <cellStyle name="Normal 2 3 4 2" xfId="993"/>
    <cellStyle name="Normal 2 3 4 3" xfId="994"/>
    <cellStyle name="Normal 2 3 5" xfId="995"/>
    <cellStyle name="Normal 2 4" xfId="7"/>
    <cellStyle name="Normal 2 4 2" xfId="996"/>
    <cellStyle name="Normal 2 4 2 2" xfId="997"/>
    <cellStyle name="Normal 2 4 3" xfId="998"/>
    <cellStyle name="Normal 2 4 3 2" xfId="999"/>
    <cellStyle name="Normal 2 4 4" xfId="1000"/>
    <cellStyle name="Normal 2 5" xfId="129"/>
    <cellStyle name="Normal 2 5 2" xfId="1001"/>
    <cellStyle name="Normal 2 5 2 2" xfId="1002"/>
    <cellStyle name="Normal 2 5 3" xfId="1003"/>
    <cellStyle name="Normal 2 5 4" xfId="1004"/>
    <cellStyle name="Normal 2 6" xfId="1005"/>
    <cellStyle name="Normal 2 6 2" xfId="1006"/>
    <cellStyle name="Normal 2 6 2 2" xfId="1854"/>
    <cellStyle name="Normal 2 6 2 2 2" xfId="2582"/>
    <cellStyle name="Normal 2 6 2 2 2 2" xfId="4141"/>
    <cellStyle name="Normal 2 6 2 2 2 3" xfId="5725"/>
    <cellStyle name="Normal 2 6 2 2 3" xfId="3415"/>
    <cellStyle name="Normal 2 6 2 2 4" xfId="5726"/>
    <cellStyle name="Normal 2 6 2 3" xfId="2219"/>
    <cellStyle name="Normal 2 6 2 3 2" xfId="3778"/>
    <cellStyle name="Normal 2 6 2 3 3" xfId="5727"/>
    <cellStyle name="Normal 2 6 2 4" xfId="3051"/>
    <cellStyle name="Normal 2 6 2 5" xfId="5728"/>
    <cellStyle name="Normal 2 6 3" xfId="1007"/>
    <cellStyle name="Normal 2 6 4" xfId="1008"/>
    <cellStyle name="Normal 2 7" xfId="1009"/>
    <cellStyle name="Normal 2 8" xfId="1010"/>
    <cellStyle name="Normal 2 9" xfId="1011"/>
    <cellStyle name="Normal 2_MOLSI 2009-2011 MTEF Axjusak 3_new_Final" xfId="8"/>
    <cellStyle name="Normal 20" xfId="1012"/>
    <cellStyle name="Normal 21" xfId="1013"/>
    <cellStyle name="Normal 22" xfId="1014"/>
    <cellStyle name="Normal 23" xfId="1015"/>
    <cellStyle name="Normal 23 2" xfId="1855"/>
    <cellStyle name="Normal 23 2 2" xfId="2583"/>
    <cellStyle name="Normal 23 2 2 2" xfId="4142"/>
    <cellStyle name="Normal 23 2 2 3" xfId="5729"/>
    <cellStyle name="Normal 23 2 3" xfId="3416"/>
    <cellStyle name="Normal 23 2 4" xfId="5730"/>
    <cellStyle name="Normal 23 3" xfId="2220"/>
    <cellStyle name="Normal 23 3 2" xfId="3779"/>
    <cellStyle name="Normal 23 3 3" xfId="5731"/>
    <cellStyle name="Normal 23 4" xfId="3052"/>
    <cellStyle name="Normal 23 5" xfId="5732"/>
    <cellStyle name="Normal 24" xfId="1016"/>
    <cellStyle name="Normal 24 2" xfId="1856"/>
    <cellStyle name="Normal 24 2 2" xfId="2584"/>
    <cellStyle name="Normal 24 2 2 2" xfId="4143"/>
    <cellStyle name="Normal 24 2 2 3" xfId="5733"/>
    <cellStyle name="Normal 24 2 3" xfId="3417"/>
    <cellStyle name="Normal 24 2 4" xfId="5734"/>
    <cellStyle name="Normal 24 3" xfId="2221"/>
    <cellStyle name="Normal 24 3 2" xfId="3780"/>
    <cellStyle name="Normal 24 3 3" xfId="5735"/>
    <cellStyle name="Normal 24 4" xfId="3053"/>
    <cellStyle name="Normal 24 5" xfId="5736"/>
    <cellStyle name="Normal 25" xfId="1017"/>
    <cellStyle name="Normal 25 2" xfId="1857"/>
    <cellStyle name="Normal 25 2 2" xfId="2585"/>
    <cellStyle name="Normal 25 2 2 2" xfId="4144"/>
    <cellStyle name="Normal 25 2 2 3" xfId="5737"/>
    <cellStyle name="Normal 25 2 3" xfId="3418"/>
    <cellStyle name="Normal 25 2 4" xfId="5738"/>
    <cellStyle name="Normal 25 3" xfId="2222"/>
    <cellStyle name="Normal 25 3 2" xfId="3781"/>
    <cellStyle name="Normal 25 3 3" xfId="5739"/>
    <cellStyle name="Normal 25 4" xfId="3054"/>
    <cellStyle name="Normal 25 5" xfId="5740"/>
    <cellStyle name="Normal 26" xfId="1018"/>
    <cellStyle name="Normal 26 2" xfId="1858"/>
    <cellStyle name="Normal 26 2 2" xfId="2586"/>
    <cellStyle name="Normal 26 2 2 2" xfId="4145"/>
    <cellStyle name="Normal 26 2 2 3" xfId="5741"/>
    <cellStyle name="Normal 26 2 3" xfId="3419"/>
    <cellStyle name="Normal 26 2 4" xfId="5742"/>
    <cellStyle name="Normal 26 3" xfId="2223"/>
    <cellStyle name="Normal 26 3 2" xfId="3782"/>
    <cellStyle name="Normal 26 3 3" xfId="5743"/>
    <cellStyle name="Normal 26 4" xfId="3055"/>
    <cellStyle name="Normal 26 5" xfId="5744"/>
    <cellStyle name="Normal 27" xfId="1019"/>
    <cellStyle name="Normal 28" xfId="1020"/>
    <cellStyle name="Normal 29" xfId="1021"/>
    <cellStyle name="Normal 3" xfId="9"/>
    <cellStyle name="Normal 3 2" xfId="130"/>
    <cellStyle name="Normal 3 2 2" xfId="1022"/>
    <cellStyle name="Normal 3 2 3" xfId="1023"/>
    <cellStyle name="Normal 3 2 3 2" xfId="1024"/>
    <cellStyle name="Normal 3 2 4" xfId="1025"/>
    <cellStyle name="Normal 3 2 4 2" xfId="1026"/>
    <cellStyle name="Normal 3 2 5" xfId="1027"/>
    <cellStyle name="Normal 3 2 5 2" xfId="1028"/>
    <cellStyle name="Normal 3 2 6" xfId="1029"/>
    <cellStyle name="Normal 3 3" xfId="1030"/>
    <cellStyle name="Normal 3 3 2" xfId="1031"/>
    <cellStyle name="Normal 3 3 3" xfId="1032"/>
    <cellStyle name="Normal 3 4" xfId="1033"/>
    <cellStyle name="Normal 3 5" xfId="1034"/>
    <cellStyle name="Normal 3 5 2" xfId="1035"/>
    <cellStyle name="Normal 3 6" xfId="1036"/>
    <cellStyle name="Normal 3 6 2" xfId="1037"/>
    <cellStyle name="Normal 3 7" xfId="1038"/>
    <cellStyle name="Normal 3 8" xfId="1039"/>
    <cellStyle name="Normal 3 8 2" xfId="1859"/>
    <cellStyle name="Normal 3 8 2 2" xfId="2587"/>
    <cellStyle name="Normal 3 8 2 2 2" xfId="4146"/>
    <cellStyle name="Normal 3 8 2 2 3" xfId="5745"/>
    <cellStyle name="Normal 3 8 2 3" xfId="3420"/>
    <cellStyle name="Normal 3 8 2 4" xfId="5746"/>
    <cellStyle name="Normal 3 8 3" xfId="2224"/>
    <cellStyle name="Normal 3 8 3 2" xfId="3783"/>
    <cellStyle name="Normal 3 8 3 3" xfId="5747"/>
    <cellStyle name="Normal 3 8 4" xfId="3056"/>
    <cellStyle name="Normal 3 8 5" xfId="5748"/>
    <cellStyle name="Normal 3_HavelvacN2axjusakN3" xfId="1040"/>
    <cellStyle name="Normal 30" xfId="1041"/>
    <cellStyle name="Normal 31" xfId="1042"/>
    <cellStyle name="Normal 32" xfId="1043"/>
    <cellStyle name="Normal 33" xfId="1044"/>
    <cellStyle name="Normal 34" xfId="1045"/>
    <cellStyle name="Normal 34 2" xfId="1860"/>
    <cellStyle name="Normal 34 2 2" xfId="2588"/>
    <cellStyle name="Normal 34 2 2 2" xfId="4147"/>
    <cellStyle name="Normal 34 2 2 3" xfId="5749"/>
    <cellStyle name="Normal 34 2 3" xfId="3421"/>
    <cellStyle name="Normal 34 2 4" xfId="5750"/>
    <cellStyle name="Normal 34 3" xfId="2225"/>
    <cellStyle name="Normal 34 3 2" xfId="3784"/>
    <cellStyle name="Normal 34 3 3" xfId="5751"/>
    <cellStyle name="Normal 34 4" xfId="3057"/>
    <cellStyle name="Normal 34 5" xfId="5752"/>
    <cellStyle name="Normal 35" xfId="1046"/>
    <cellStyle name="Normal 36" xfId="1047"/>
    <cellStyle name="Normal 37" xfId="1048"/>
    <cellStyle name="Normal 374" xfId="1049"/>
    <cellStyle name="Normal 374 2" xfId="1050"/>
    <cellStyle name="Normal 38" xfId="1051"/>
    <cellStyle name="Normal 39" xfId="1052"/>
    <cellStyle name="Normal 4" xfId="10"/>
    <cellStyle name="Normal 4 2" xfId="1053"/>
    <cellStyle name="Normal 4 2 2" xfId="1054"/>
    <cellStyle name="Normal 4 3" xfId="1055"/>
    <cellStyle name="Normal 4 3 10" xfId="5753"/>
    <cellStyle name="Normal 4 3 2" xfId="1056"/>
    <cellStyle name="Normal 4 3 2 2" xfId="1057"/>
    <cellStyle name="Normal 4 3 2 2 2" xfId="1863"/>
    <cellStyle name="Normal 4 3 2 2 2 2" xfId="2591"/>
    <cellStyle name="Normal 4 3 2 2 2 2 2" xfId="4150"/>
    <cellStyle name="Normal 4 3 2 2 2 2 3" xfId="5754"/>
    <cellStyle name="Normal 4 3 2 2 2 3" xfId="3424"/>
    <cellStyle name="Normal 4 3 2 2 2 4" xfId="5755"/>
    <cellStyle name="Normal 4 3 2 2 3" xfId="2228"/>
    <cellStyle name="Normal 4 3 2 2 3 2" xfId="3787"/>
    <cellStyle name="Normal 4 3 2 2 3 3" xfId="5756"/>
    <cellStyle name="Normal 4 3 2 2 4" xfId="3060"/>
    <cellStyle name="Normal 4 3 2 2 5" xfId="5757"/>
    <cellStyle name="Normal 4 3 2 3" xfId="1058"/>
    <cellStyle name="Normal 4 3 2 3 2" xfId="1864"/>
    <cellStyle name="Normal 4 3 2 3 2 2" xfId="2592"/>
    <cellStyle name="Normal 4 3 2 3 2 2 2" xfId="4151"/>
    <cellStyle name="Normal 4 3 2 3 2 2 3" xfId="5758"/>
    <cellStyle name="Normal 4 3 2 3 2 3" xfId="3425"/>
    <cellStyle name="Normal 4 3 2 3 2 4" xfId="5759"/>
    <cellStyle name="Normal 4 3 2 3 3" xfId="2229"/>
    <cellStyle name="Normal 4 3 2 3 3 2" xfId="3788"/>
    <cellStyle name="Normal 4 3 2 3 3 3" xfId="5760"/>
    <cellStyle name="Normal 4 3 2 3 4" xfId="3061"/>
    <cellStyle name="Normal 4 3 2 3 5" xfId="5761"/>
    <cellStyle name="Normal 4 3 2 4" xfId="1862"/>
    <cellStyle name="Normal 4 3 2 4 2" xfId="2590"/>
    <cellStyle name="Normal 4 3 2 4 2 2" xfId="4149"/>
    <cellStyle name="Normal 4 3 2 4 2 3" xfId="5762"/>
    <cellStyle name="Normal 4 3 2 4 3" xfId="3423"/>
    <cellStyle name="Normal 4 3 2 4 4" xfId="5763"/>
    <cellStyle name="Normal 4 3 2 5" xfId="2227"/>
    <cellStyle name="Normal 4 3 2 5 2" xfId="3786"/>
    <cellStyle name="Normal 4 3 2 5 3" xfId="5764"/>
    <cellStyle name="Normal 4 3 2 6" xfId="3059"/>
    <cellStyle name="Normal 4 3 2 7" xfId="5765"/>
    <cellStyle name="Normal 4 3 3" xfId="1059"/>
    <cellStyle name="Normal 4 3 3 2" xfId="1060"/>
    <cellStyle name="Normal 4 3 3 2 2" xfId="1866"/>
    <cellStyle name="Normal 4 3 3 2 2 2" xfId="2594"/>
    <cellStyle name="Normal 4 3 3 2 2 2 2" xfId="4153"/>
    <cellStyle name="Normal 4 3 3 2 2 2 3" xfId="5766"/>
    <cellStyle name="Normal 4 3 3 2 2 3" xfId="3427"/>
    <cellStyle name="Normal 4 3 3 2 2 4" xfId="5767"/>
    <cellStyle name="Normal 4 3 3 2 3" xfId="2231"/>
    <cellStyle name="Normal 4 3 3 2 3 2" xfId="3790"/>
    <cellStyle name="Normal 4 3 3 2 3 3" xfId="5768"/>
    <cellStyle name="Normal 4 3 3 2 4" xfId="3063"/>
    <cellStyle name="Normal 4 3 3 2 5" xfId="5769"/>
    <cellStyle name="Normal 4 3 3 3" xfId="1061"/>
    <cellStyle name="Normal 4 3 3 3 2" xfId="1867"/>
    <cellStyle name="Normal 4 3 3 3 2 2" xfId="2595"/>
    <cellStyle name="Normal 4 3 3 3 2 2 2" xfId="4154"/>
    <cellStyle name="Normal 4 3 3 3 2 2 3" xfId="5770"/>
    <cellStyle name="Normal 4 3 3 3 2 3" xfId="3428"/>
    <cellStyle name="Normal 4 3 3 3 2 4" xfId="5771"/>
    <cellStyle name="Normal 4 3 3 3 3" xfId="2232"/>
    <cellStyle name="Normal 4 3 3 3 3 2" xfId="3791"/>
    <cellStyle name="Normal 4 3 3 3 3 3" xfId="5772"/>
    <cellStyle name="Normal 4 3 3 3 4" xfId="3064"/>
    <cellStyle name="Normal 4 3 3 3 5" xfId="5773"/>
    <cellStyle name="Normal 4 3 3 4" xfId="1865"/>
    <cellStyle name="Normal 4 3 3 4 2" xfId="2593"/>
    <cellStyle name="Normal 4 3 3 4 2 2" xfId="4152"/>
    <cellStyle name="Normal 4 3 3 4 2 3" xfId="5774"/>
    <cellStyle name="Normal 4 3 3 4 3" xfId="3426"/>
    <cellStyle name="Normal 4 3 3 4 4" xfId="5775"/>
    <cellStyle name="Normal 4 3 3 5" xfId="2230"/>
    <cellStyle name="Normal 4 3 3 5 2" xfId="3789"/>
    <cellStyle name="Normal 4 3 3 5 3" xfId="5776"/>
    <cellStyle name="Normal 4 3 3 6" xfId="3062"/>
    <cellStyle name="Normal 4 3 3 7" xfId="5777"/>
    <cellStyle name="Normal 4 3 4" xfId="1062"/>
    <cellStyle name="Normal 4 3 4 2" xfId="1063"/>
    <cellStyle name="Normal 4 3 4 2 2" xfId="1869"/>
    <cellStyle name="Normal 4 3 4 2 2 2" xfId="2597"/>
    <cellStyle name="Normal 4 3 4 2 2 2 2" xfId="4156"/>
    <cellStyle name="Normal 4 3 4 2 2 2 3" xfId="5778"/>
    <cellStyle name="Normal 4 3 4 2 2 3" xfId="3430"/>
    <cellStyle name="Normal 4 3 4 2 2 4" xfId="5779"/>
    <cellStyle name="Normal 4 3 4 2 3" xfId="2234"/>
    <cellStyle name="Normal 4 3 4 2 3 2" xfId="3793"/>
    <cellStyle name="Normal 4 3 4 2 3 3" xfId="5780"/>
    <cellStyle name="Normal 4 3 4 2 4" xfId="3066"/>
    <cellStyle name="Normal 4 3 4 2 5" xfId="5781"/>
    <cellStyle name="Normal 4 3 4 3" xfId="1064"/>
    <cellStyle name="Normal 4 3 4 3 2" xfId="1870"/>
    <cellStyle name="Normal 4 3 4 3 2 2" xfId="2598"/>
    <cellStyle name="Normal 4 3 4 3 2 2 2" xfId="4157"/>
    <cellStyle name="Normal 4 3 4 3 2 2 3" xfId="5782"/>
    <cellStyle name="Normal 4 3 4 3 2 3" xfId="3431"/>
    <cellStyle name="Normal 4 3 4 3 2 4" xfId="5783"/>
    <cellStyle name="Normal 4 3 4 3 3" xfId="2235"/>
    <cellStyle name="Normal 4 3 4 3 3 2" xfId="3794"/>
    <cellStyle name="Normal 4 3 4 3 3 3" xfId="5784"/>
    <cellStyle name="Normal 4 3 4 3 4" xfId="3067"/>
    <cellStyle name="Normal 4 3 4 3 5" xfId="5785"/>
    <cellStyle name="Normal 4 3 4 4" xfId="1868"/>
    <cellStyle name="Normal 4 3 4 4 2" xfId="2596"/>
    <cellStyle name="Normal 4 3 4 4 2 2" xfId="4155"/>
    <cellStyle name="Normal 4 3 4 4 2 3" xfId="5786"/>
    <cellStyle name="Normal 4 3 4 4 3" xfId="3429"/>
    <cellStyle name="Normal 4 3 4 4 4" xfId="5787"/>
    <cellStyle name="Normal 4 3 4 5" xfId="2233"/>
    <cellStyle name="Normal 4 3 4 5 2" xfId="3792"/>
    <cellStyle name="Normal 4 3 4 5 3" xfId="5788"/>
    <cellStyle name="Normal 4 3 4 6" xfId="3065"/>
    <cellStyle name="Normal 4 3 4 7" xfId="5789"/>
    <cellStyle name="Normal 4 3 5" xfId="1065"/>
    <cellStyle name="Normal 4 3 6" xfId="1066"/>
    <cellStyle name="Normal 4 3 7" xfId="1861"/>
    <cellStyle name="Normal 4 3 7 2" xfId="2589"/>
    <cellStyle name="Normal 4 3 7 2 2" xfId="4148"/>
    <cellStyle name="Normal 4 3 7 2 3" xfId="5790"/>
    <cellStyle name="Normal 4 3 7 3" xfId="3422"/>
    <cellStyle name="Normal 4 3 7 4" xfId="5791"/>
    <cellStyle name="Normal 4 3 8" xfId="2226"/>
    <cellStyle name="Normal 4 3 8 2" xfId="3785"/>
    <cellStyle name="Normal 4 3 8 3" xfId="5792"/>
    <cellStyle name="Normal 4 3 9" xfId="3058"/>
    <cellStyle name="Normal 4 4" xfId="1067"/>
    <cellStyle name="Normal 4 4 2" xfId="1068"/>
    <cellStyle name="Normal 4 4 2 2" xfId="1871"/>
    <cellStyle name="Normal 4 4 2 2 2" xfId="2599"/>
    <cellStyle name="Normal 4 4 2 2 2 2" xfId="4158"/>
    <cellStyle name="Normal 4 4 2 2 2 3" xfId="5793"/>
    <cellStyle name="Normal 4 4 2 2 3" xfId="3432"/>
    <cellStyle name="Normal 4 4 2 2 4" xfId="5794"/>
    <cellStyle name="Normal 4 4 2 3" xfId="2236"/>
    <cellStyle name="Normal 4 4 2 3 2" xfId="3795"/>
    <cellStyle name="Normal 4 4 2 3 3" xfId="5795"/>
    <cellStyle name="Normal 4 4 2 4" xfId="3068"/>
    <cellStyle name="Normal 4 4 2 5" xfId="5796"/>
    <cellStyle name="Normal 4 4 3" xfId="1069"/>
    <cellStyle name="Normal 4 4 3 2" xfId="1872"/>
    <cellStyle name="Normal 4 4 3 2 2" xfId="2600"/>
    <cellStyle name="Normal 4 4 3 2 2 2" xfId="4159"/>
    <cellStyle name="Normal 4 4 3 2 2 3" xfId="5797"/>
    <cellStyle name="Normal 4 4 3 2 3" xfId="3433"/>
    <cellStyle name="Normal 4 4 3 2 4" xfId="5798"/>
    <cellStyle name="Normal 4 4 3 3" xfId="2237"/>
    <cellStyle name="Normal 4 4 3 3 2" xfId="3796"/>
    <cellStyle name="Normal 4 4 3 3 3" xfId="5799"/>
    <cellStyle name="Normal 4 4 3 4" xfId="3069"/>
    <cellStyle name="Normal 4 4 3 5" xfId="5800"/>
    <cellStyle name="Normal 4 4 4" xfId="1070"/>
    <cellStyle name="Normal 4 5" xfId="1071"/>
    <cellStyle name="Normal 4 5 10" xfId="5801"/>
    <cellStyle name="Normal 4 5 2" xfId="1072"/>
    <cellStyle name="Normal 4 5 2 2" xfId="1073"/>
    <cellStyle name="Normal 4 5 2 2 2" xfId="1875"/>
    <cellStyle name="Normal 4 5 2 2 2 2" xfId="2603"/>
    <cellStyle name="Normal 4 5 2 2 2 2 2" xfId="4162"/>
    <cellStyle name="Normal 4 5 2 2 2 2 3" xfId="5802"/>
    <cellStyle name="Normal 4 5 2 2 2 3" xfId="3436"/>
    <cellStyle name="Normal 4 5 2 2 2 4" xfId="5803"/>
    <cellStyle name="Normal 4 5 2 2 3" xfId="2240"/>
    <cellStyle name="Normal 4 5 2 2 3 2" xfId="3799"/>
    <cellStyle name="Normal 4 5 2 2 3 3" xfId="5804"/>
    <cellStyle name="Normal 4 5 2 2 4" xfId="3072"/>
    <cellStyle name="Normal 4 5 2 2 5" xfId="5805"/>
    <cellStyle name="Normal 4 5 2 3" xfId="1074"/>
    <cellStyle name="Normal 4 5 2 3 2" xfId="1876"/>
    <cellStyle name="Normal 4 5 2 3 2 2" xfId="2604"/>
    <cellStyle name="Normal 4 5 2 3 2 2 2" xfId="4163"/>
    <cellStyle name="Normal 4 5 2 3 2 2 3" xfId="5806"/>
    <cellStyle name="Normal 4 5 2 3 2 3" xfId="3437"/>
    <cellStyle name="Normal 4 5 2 3 2 4" xfId="5807"/>
    <cellStyle name="Normal 4 5 2 3 3" xfId="2241"/>
    <cellStyle name="Normal 4 5 2 3 3 2" xfId="3800"/>
    <cellStyle name="Normal 4 5 2 3 3 3" xfId="5808"/>
    <cellStyle name="Normal 4 5 2 3 4" xfId="3073"/>
    <cellStyle name="Normal 4 5 2 3 5" xfId="5809"/>
    <cellStyle name="Normal 4 5 2 4" xfId="1874"/>
    <cellStyle name="Normal 4 5 2 4 2" xfId="2602"/>
    <cellStyle name="Normal 4 5 2 4 2 2" xfId="4161"/>
    <cellStyle name="Normal 4 5 2 4 2 3" xfId="5810"/>
    <cellStyle name="Normal 4 5 2 4 3" xfId="3435"/>
    <cellStyle name="Normal 4 5 2 4 4" xfId="5811"/>
    <cellStyle name="Normal 4 5 2 5" xfId="2239"/>
    <cellStyle name="Normal 4 5 2 5 2" xfId="3798"/>
    <cellStyle name="Normal 4 5 2 5 3" xfId="5812"/>
    <cellStyle name="Normal 4 5 2 6" xfId="3071"/>
    <cellStyle name="Normal 4 5 2 7" xfId="5813"/>
    <cellStyle name="Normal 4 5 3" xfId="1075"/>
    <cellStyle name="Normal 4 5 3 2" xfId="1076"/>
    <cellStyle name="Normal 4 5 3 2 2" xfId="1878"/>
    <cellStyle name="Normal 4 5 3 2 2 2" xfId="2606"/>
    <cellStyle name="Normal 4 5 3 2 2 2 2" xfId="4165"/>
    <cellStyle name="Normal 4 5 3 2 2 2 3" xfId="5814"/>
    <cellStyle name="Normal 4 5 3 2 2 3" xfId="3439"/>
    <cellStyle name="Normal 4 5 3 2 2 4" xfId="5815"/>
    <cellStyle name="Normal 4 5 3 2 3" xfId="2243"/>
    <cellStyle name="Normal 4 5 3 2 3 2" xfId="3802"/>
    <cellStyle name="Normal 4 5 3 2 3 3" xfId="5816"/>
    <cellStyle name="Normal 4 5 3 2 4" xfId="3075"/>
    <cellStyle name="Normal 4 5 3 2 5" xfId="5817"/>
    <cellStyle name="Normal 4 5 3 3" xfId="1077"/>
    <cellStyle name="Normal 4 5 3 3 2" xfId="1879"/>
    <cellStyle name="Normal 4 5 3 3 2 2" xfId="2607"/>
    <cellStyle name="Normal 4 5 3 3 2 2 2" xfId="4166"/>
    <cellStyle name="Normal 4 5 3 3 2 2 3" xfId="5818"/>
    <cellStyle name="Normal 4 5 3 3 2 3" xfId="3440"/>
    <cellStyle name="Normal 4 5 3 3 2 4" xfId="5819"/>
    <cellStyle name="Normal 4 5 3 3 3" xfId="2244"/>
    <cellStyle name="Normal 4 5 3 3 3 2" xfId="3803"/>
    <cellStyle name="Normal 4 5 3 3 3 3" xfId="5820"/>
    <cellStyle name="Normal 4 5 3 3 4" xfId="3076"/>
    <cellStyle name="Normal 4 5 3 3 5" xfId="5821"/>
    <cellStyle name="Normal 4 5 3 4" xfId="1877"/>
    <cellStyle name="Normal 4 5 3 4 2" xfId="2605"/>
    <cellStyle name="Normal 4 5 3 4 2 2" xfId="4164"/>
    <cellStyle name="Normal 4 5 3 4 2 3" xfId="5822"/>
    <cellStyle name="Normal 4 5 3 4 3" xfId="3438"/>
    <cellStyle name="Normal 4 5 3 4 4" xfId="5823"/>
    <cellStyle name="Normal 4 5 3 5" xfId="2242"/>
    <cellStyle name="Normal 4 5 3 5 2" xfId="3801"/>
    <cellStyle name="Normal 4 5 3 5 3" xfId="5824"/>
    <cellStyle name="Normal 4 5 3 6" xfId="3074"/>
    <cellStyle name="Normal 4 5 3 7" xfId="5825"/>
    <cellStyle name="Normal 4 5 4" xfId="1078"/>
    <cellStyle name="Normal 4 5 4 2" xfId="1079"/>
    <cellStyle name="Normal 4 5 4 2 2" xfId="1881"/>
    <cellStyle name="Normal 4 5 4 2 2 2" xfId="2609"/>
    <cellStyle name="Normal 4 5 4 2 2 2 2" xfId="4168"/>
    <cellStyle name="Normal 4 5 4 2 2 2 3" xfId="5826"/>
    <cellStyle name="Normal 4 5 4 2 2 3" xfId="3442"/>
    <cellStyle name="Normal 4 5 4 2 2 4" xfId="5827"/>
    <cellStyle name="Normal 4 5 4 2 3" xfId="2246"/>
    <cellStyle name="Normal 4 5 4 2 3 2" xfId="3805"/>
    <cellStyle name="Normal 4 5 4 2 3 3" xfId="5828"/>
    <cellStyle name="Normal 4 5 4 2 4" xfId="3078"/>
    <cellStyle name="Normal 4 5 4 2 5" xfId="5829"/>
    <cellStyle name="Normal 4 5 4 3" xfId="1080"/>
    <cellStyle name="Normal 4 5 4 3 2" xfId="1882"/>
    <cellStyle name="Normal 4 5 4 3 2 2" xfId="2610"/>
    <cellStyle name="Normal 4 5 4 3 2 2 2" xfId="4169"/>
    <cellStyle name="Normal 4 5 4 3 2 2 3" xfId="5830"/>
    <cellStyle name="Normal 4 5 4 3 2 3" xfId="3443"/>
    <cellStyle name="Normal 4 5 4 3 2 4" xfId="5831"/>
    <cellStyle name="Normal 4 5 4 3 3" xfId="2247"/>
    <cellStyle name="Normal 4 5 4 3 3 2" xfId="3806"/>
    <cellStyle name="Normal 4 5 4 3 3 3" xfId="5832"/>
    <cellStyle name="Normal 4 5 4 3 4" xfId="3079"/>
    <cellStyle name="Normal 4 5 4 3 5" xfId="5833"/>
    <cellStyle name="Normal 4 5 4 4" xfId="1880"/>
    <cellStyle name="Normal 4 5 4 4 2" xfId="2608"/>
    <cellStyle name="Normal 4 5 4 4 2 2" xfId="4167"/>
    <cellStyle name="Normal 4 5 4 4 2 3" xfId="5834"/>
    <cellStyle name="Normal 4 5 4 4 3" xfId="3441"/>
    <cellStyle name="Normal 4 5 4 4 4" xfId="5835"/>
    <cellStyle name="Normal 4 5 4 5" xfId="2245"/>
    <cellStyle name="Normal 4 5 4 5 2" xfId="3804"/>
    <cellStyle name="Normal 4 5 4 5 3" xfId="5836"/>
    <cellStyle name="Normal 4 5 4 6" xfId="3077"/>
    <cellStyle name="Normal 4 5 4 7" xfId="5837"/>
    <cellStyle name="Normal 4 5 5" xfId="1081"/>
    <cellStyle name="Normal 4 5 5 2" xfId="1883"/>
    <cellStyle name="Normal 4 5 5 2 2" xfId="2611"/>
    <cellStyle name="Normal 4 5 5 2 2 2" xfId="4170"/>
    <cellStyle name="Normal 4 5 5 2 2 3" xfId="5838"/>
    <cellStyle name="Normal 4 5 5 2 3" xfId="3444"/>
    <cellStyle name="Normal 4 5 5 2 4" xfId="5839"/>
    <cellStyle name="Normal 4 5 5 3" xfId="2248"/>
    <cellStyle name="Normal 4 5 5 3 2" xfId="3807"/>
    <cellStyle name="Normal 4 5 5 3 3" xfId="5840"/>
    <cellStyle name="Normal 4 5 5 4" xfId="3080"/>
    <cellStyle name="Normal 4 5 5 5" xfId="5841"/>
    <cellStyle name="Normal 4 5 6" xfId="1082"/>
    <cellStyle name="Normal 4 5 6 2" xfId="1083"/>
    <cellStyle name="Normal 4 5 6 2 2" xfId="1884"/>
    <cellStyle name="Normal 4 5 6 2 2 2" xfId="2612"/>
    <cellStyle name="Normal 4 5 6 2 2 2 2" xfId="4171"/>
    <cellStyle name="Normal 4 5 6 2 2 2 3" xfId="5842"/>
    <cellStyle name="Normal 4 5 6 2 2 3" xfId="3445"/>
    <cellStyle name="Normal 4 5 6 2 2 4" xfId="5843"/>
    <cellStyle name="Normal 4 5 6 2 3" xfId="2249"/>
    <cellStyle name="Normal 4 5 6 2 3 2" xfId="3808"/>
    <cellStyle name="Normal 4 5 6 2 3 3" xfId="5844"/>
    <cellStyle name="Normal 4 5 6 2 4" xfId="3081"/>
    <cellStyle name="Normal 4 5 6 2 5" xfId="5845"/>
    <cellStyle name="Normal 4 5 7" xfId="1873"/>
    <cellStyle name="Normal 4 5 7 2" xfId="2601"/>
    <cellStyle name="Normal 4 5 7 2 2" xfId="4160"/>
    <cellStyle name="Normal 4 5 7 2 3" xfId="5846"/>
    <cellStyle name="Normal 4 5 7 3" xfId="3434"/>
    <cellStyle name="Normal 4 5 7 4" xfId="5847"/>
    <cellStyle name="Normal 4 5 8" xfId="2238"/>
    <cellStyle name="Normal 4 5 8 2" xfId="3797"/>
    <cellStyle name="Normal 4 5 8 3" xfId="5848"/>
    <cellStyle name="Normal 4 5 9" xfId="3070"/>
    <cellStyle name="Normal 4 6" xfId="1084"/>
    <cellStyle name="Normal 4 6 2" xfId="1085"/>
    <cellStyle name="Normal 4 6 2 2" xfId="1086"/>
    <cellStyle name="Normal 4 6 2 2 2" xfId="1887"/>
    <cellStyle name="Normal 4 6 2 2 2 2" xfId="2615"/>
    <cellStyle name="Normal 4 6 2 2 2 2 2" xfId="4174"/>
    <cellStyle name="Normal 4 6 2 2 2 2 3" xfId="5849"/>
    <cellStyle name="Normal 4 6 2 2 2 3" xfId="3448"/>
    <cellStyle name="Normal 4 6 2 2 2 4" xfId="5850"/>
    <cellStyle name="Normal 4 6 2 2 3" xfId="2252"/>
    <cellStyle name="Normal 4 6 2 2 3 2" xfId="3811"/>
    <cellStyle name="Normal 4 6 2 2 3 3" xfId="5851"/>
    <cellStyle name="Normal 4 6 2 2 4" xfId="3084"/>
    <cellStyle name="Normal 4 6 2 2 5" xfId="5852"/>
    <cellStyle name="Normal 4 6 2 3" xfId="1087"/>
    <cellStyle name="Normal 4 6 2 3 2" xfId="1888"/>
    <cellStyle name="Normal 4 6 2 3 2 2" xfId="2616"/>
    <cellStyle name="Normal 4 6 2 3 2 2 2" xfId="4175"/>
    <cellStyle name="Normal 4 6 2 3 2 2 3" xfId="5853"/>
    <cellStyle name="Normal 4 6 2 3 2 3" xfId="3449"/>
    <cellStyle name="Normal 4 6 2 3 2 4" xfId="5854"/>
    <cellStyle name="Normal 4 6 2 3 3" xfId="2253"/>
    <cellStyle name="Normal 4 6 2 3 3 2" xfId="3812"/>
    <cellStyle name="Normal 4 6 2 3 3 3" xfId="5855"/>
    <cellStyle name="Normal 4 6 2 3 4" xfId="3085"/>
    <cellStyle name="Normal 4 6 2 3 5" xfId="5856"/>
    <cellStyle name="Normal 4 6 2 4" xfId="1886"/>
    <cellStyle name="Normal 4 6 2 4 2" xfId="2614"/>
    <cellStyle name="Normal 4 6 2 4 2 2" xfId="4173"/>
    <cellStyle name="Normal 4 6 2 4 2 3" xfId="5857"/>
    <cellStyle name="Normal 4 6 2 4 3" xfId="3447"/>
    <cellStyle name="Normal 4 6 2 4 4" xfId="5858"/>
    <cellStyle name="Normal 4 6 2 5" xfId="2251"/>
    <cellStyle name="Normal 4 6 2 5 2" xfId="3810"/>
    <cellStyle name="Normal 4 6 2 5 3" xfId="5859"/>
    <cellStyle name="Normal 4 6 2 6" xfId="3083"/>
    <cellStyle name="Normal 4 6 2 7" xfId="5860"/>
    <cellStyle name="Normal 4 6 3" xfId="1088"/>
    <cellStyle name="Normal 4 6 3 2" xfId="1089"/>
    <cellStyle name="Normal 4 6 3 2 2" xfId="1890"/>
    <cellStyle name="Normal 4 6 3 2 2 2" xfId="2618"/>
    <cellStyle name="Normal 4 6 3 2 2 2 2" xfId="4177"/>
    <cellStyle name="Normal 4 6 3 2 2 2 3" xfId="5861"/>
    <cellStyle name="Normal 4 6 3 2 2 3" xfId="3451"/>
    <cellStyle name="Normal 4 6 3 2 2 4" xfId="5862"/>
    <cellStyle name="Normal 4 6 3 2 3" xfId="2255"/>
    <cellStyle name="Normal 4 6 3 2 3 2" xfId="3814"/>
    <cellStyle name="Normal 4 6 3 2 3 3" xfId="5863"/>
    <cellStyle name="Normal 4 6 3 2 4" xfId="3087"/>
    <cellStyle name="Normal 4 6 3 2 5" xfId="5864"/>
    <cellStyle name="Normal 4 6 3 3" xfId="1090"/>
    <cellStyle name="Normal 4 6 3 3 2" xfId="1891"/>
    <cellStyle name="Normal 4 6 3 3 2 2" xfId="2619"/>
    <cellStyle name="Normal 4 6 3 3 2 2 2" xfId="4178"/>
    <cellStyle name="Normal 4 6 3 3 2 2 3" xfId="5865"/>
    <cellStyle name="Normal 4 6 3 3 2 3" xfId="3452"/>
    <cellStyle name="Normal 4 6 3 3 2 4" xfId="5866"/>
    <cellStyle name="Normal 4 6 3 3 3" xfId="2256"/>
    <cellStyle name="Normal 4 6 3 3 3 2" xfId="3815"/>
    <cellStyle name="Normal 4 6 3 3 3 3" xfId="5867"/>
    <cellStyle name="Normal 4 6 3 3 4" xfId="3088"/>
    <cellStyle name="Normal 4 6 3 3 5" xfId="5868"/>
    <cellStyle name="Normal 4 6 3 4" xfId="1889"/>
    <cellStyle name="Normal 4 6 3 4 2" xfId="2617"/>
    <cellStyle name="Normal 4 6 3 4 2 2" xfId="4176"/>
    <cellStyle name="Normal 4 6 3 4 2 3" xfId="5869"/>
    <cellStyle name="Normal 4 6 3 4 3" xfId="3450"/>
    <cellStyle name="Normal 4 6 3 4 4" xfId="5870"/>
    <cellStyle name="Normal 4 6 3 5" xfId="2254"/>
    <cellStyle name="Normal 4 6 3 5 2" xfId="3813"/>
    <cellStyle name="Normal 4 6 3 5 3" xfId="5871"/>
    <cellStyle name="Normal 4 6 3 6" xfId="3086"/>
    <cellStyle name="Normal 4 6 3 7" xfId="5872"/>
    <cellStyle name="Normal 4 6 4" xfId="1091"/>
    <cellStyle name="Normal 4 6 4 2" xfId="1892"/>
    <cellStyle name="Normal 4 6 4 2 2" xfId="2620"/>
    <cellStyle name="Normal 4 6 4 2 2 2" xfId="4179"/>
    <cellStyle name="Normal 4 6 4 2 2 3" xfId="5873"/>
    <cellStyle name="Normal 4 6 4 2 3" xfId="3453"/>
    <cellStyle name="Normal 4 6 4 2 4" xfId="5874"/>
    <cellStyle name="Normal 4 6 4 3" xfId="2257"/>
    <cellStyle name="Normal 4 6 4 3 2" xfId="3816"/>
    <cellStyle name="Normal 4 6 4 3 3" xfId="5875"/>
    <cellStyle name="Normal 4 6 4 4" xfId="3089"/>
    <cellStyle name="Normal 4 6 4 5" xfId="5876"/>
    <cellStyle name="Normal 4 6 5" xfId="1092"/>
    <cellStyle name="Normal 4 6 5 2" xfId="1093"/>
    <cellStyle name="Normal 4 6 5 2 2" xfId="1893"/>
    <cellStyle name="Normal 4 6 5 2 2 2" xfId="2621"/>
    <cellStyle name="Normal 4 6 5 2 2 2 2" xfId="4180"/>
    <cellStyle name="Normal 4 6 5 2 2 2 3" xfId="5877"/>
    <cellStyle name="Normal 4 6 5 2 2 3" xfId="3454"/>
    <cellStyle name="Normal 4 6 5 2 2 4" xfId="5878"/>
    <cellStyle name="Normal 4 6 5 2 3" xfId="2258"/>
    <cellStyle name="Normal 4 6 5 2 3 2" xfId="3817"/>
    <cellStyle name="Normal 4 6 5 2 3 3" xfId="5879"/>
    <cellStyle name="Normal 4 6 5 2 4" xfId="3090"/>
    <cellStyle name="Normal 4 6 5 2 5" xfId="5880"/>
    <cellStyle name="Normal 4 6 6" xfId="1885"/>
    <cellStyle name="Normal 4 6 6 2" xfId="2613"/>
    <cellStyle name="Normal 4 6 6 2 2" xfId="4172"/>
    <cellStyle name="Normal 4 6 6 2 3" xfId="5881"/>
    <cellStyle name="Normal 4 6 6 3" xfId="3446"/>
    <cellStyle name="Normal 4 6 6 4" xfId="5882"/>
    <cellStyle name="Normal 4 6 7" xfId="2250"/>
    <cellStyle name="Normal 4 6 7 2" xfId="3809"/>
    <cellStyle name="Normal 4 6 7 3" xfId="5883"/>
    <cellStyle name="Normal 4 6 8" xfId="3082"/>
    <cellStyle name="Normal 4 6 9" xfId="5884"/>
    <cellStyle name="Normal 4 7" xfId="1094"/>
    <cellStyle name="Normal 4 8" xfId="1095"/>
    <cellStyle name="Normal 4 8 2" xfId="1096"/>
    <cellStyle name="Normal 4 8 2 2" xfId="1894"/>
    <cellStyle name="Normal 4 8 2 2 2" xfId="2622"/>
    <cellStyle name="Normal 4 8 2 2 2 2" xfId="4181"/>
    <cellStyle name="Normal 4 8 2 2 2 3" xfId="5885"/>
    <cellStyle name="Normal 4 8 2 2 3" xfId="3455"/>
    <cellStyle name="Normal 4 8 2 2 4" xfId="5886"/>
    <cellStyle name="Normal 4 8 2 3" xfId="2259"/>
    <cellStyle name="Normal 4 8 2 3 2" xfId="3818"/>
    <cellStyle name="Normal 4 8 2 3 3" xfId="5887"/>
    <cellStyle name="Normal 4 8 2 4" xfId="3091"/>
    <cellStyle name="Normal 4 8 2 5" xfId="5888"/>
    <cellStyle name="Normal 40" xfId="1097"/>
    <cellStyle name="Normal 41" xfId="1098"/>
    <cellStyle name="Normal 42" xfId="1099"/>
    <cellStyle name="Normal 43" xfId="1100"/>
    <cellStyle name="Normal 44" xfId="1101"/>
    <cellStyle name="Normal 45" xfId="1102"/>
    <cellStyle name="Normal 45 2" xfId="1895"/>
    <cellStyle name="Normal 45 2 2" xfId="2623"/>
    <cellStyle name="Normal 45 2 2 2" xfId="4182"/>
    <cellStyle name="Normal 45 2 2 3" xfId="5889"/>
    <cellStyle name="Normal 45 2 3" xfId="3456"/>
    <cellStyle name="Normal 45 2 4" xfId="5890"/>
    <cellStyle name="Normal 45 3" xfId="2260"/>
    <cellStyle name="Normal 45 3 2" xfId="3819"/>
    <cellStyle name="Normal 45 3 3" xfId="5891"/>
    <cellStyle name="Normal 45 4" xfId="3092"/>
    <cellStyle name="Normal 45 5" xfId="5892"/>
    <cellStyle name="Normal 46" xfId="1103"/>
    <cellStyle name="Normal 47" xfId="1104"/>
    <cellStyle name="Normal 48" xfId="1105"/>
    <cellStyle name="Normal 49" xfId="1106"/>
    <cellStyle name="Normal 5" xfId="11"/>
    <cellStyle name="Normal 5 2" xfId="1107"/>
    <cellStyle name="Normal 5 2 10" xfId="5893"/>
    <cellStyle name="Normal 5 2 2" xfId="1108"/>
    <cellStyle name="Normal 5 2 2 2" xfId="1109"/>
    <cellStyle name="Normal 5 2 2 2 2" xfId="1110"/>
    <cellStyle name="Normal 5 2 2 2 2 2" xfId="1899"/>
    <cellStyle name="Normal 5 2 2 2 2 2 2" xfId="2627"/>
    <cellStyle name="Normal 5 2 2 2 2 2 2 2" xfId="4186"/>
    <cellStyle name="Normal 5 2 2 2 2 2 2 3" xfId="5894"/>
    <cellStyle name="Normal 5 2 2 2 2 2 3" xfId="3460"/>
    <cellStyle name="Normal 5 2 2 2 2 2 4" xfId="5895"/>
    <cellStyle name="Normal 5 2 2 2 2 3" xfId="2264"/>
    <cellStyle name="Normal 5 2 2 2 2 3 2" xfId="3823"/>
    <cellStyle name="Normal 5 2 2 2 2 3 3" xfId="5896"/>
    <cellStyle name="Normal 5 2 2 2 2 4" xfId="3096"/>
    <cellStyle name="Normal 5 2 2 2 2 5" xfId="5897"/>
    <cellStyle name="Normal 5 2 2 2 3" xfId="1111"/>
    <cellStyle name="Normal 5 2 2 2 3 2" xfId="1900"/>
    <cellStyle name="Normal 5 2 2 2 3 2 2" xfId="2628"/>
    <cellStyle name="Normal 5 2 2 2 3 2 2 2" xfId="4187"/>
    <cellStyle name="Normal 5 2 2 2 3 2 2 3" xfId="5898"/>
    <cellStyle name="Normal 5 2 2 2 3 2 3" xfId="3461"/>
    <cellStyle name="Normal 5 2 2 2 3 2 4" xfId="5899"/>
    <cellStyle name="Normal 5 2 2 2 3 3" xfId="2265"/>
    <cellStyle name="Normal 5 2 2 2 3 3 2" xfId="3824"/>
    <cellStyle name="Normal 5 2 2 2 3 3 3" xfId="5900"/>
    <cellStyle name="Normal 5 2 2 2 3 4" xfId="3097"/>
    <cellStyle name="Normal 5 2 2 2 3 5" xfId="5901"/>
    <cellStyle name="Normal 5 2 2 2 4" xfId="1898"/>
    <cellStyle name="Normal 5 2 2 2 4 2" xfId="2626"/>
    <cellStyle name="Normal 5 2 2 2 4 2 2" xfId="4185"/>
    <cellStyle name="Normal 5 2 2 2 4 2 3" xfId="5902"/>
    <cellStyle name="Normal 5 2 2 2 4 3" xfId="3459"/>
    <cellStyle name="Normal 5 2 2 2 4 4" xfId="5903"/>
    <cellStyle name="Normal 5 2 2 2 5" xfId="2263"/>
    <cellStyle name="Normal 5 2 2 2 5 2" xfId="3822"/>
    <cellStyle name="Normal 5 2 2 2 5 3" xfId="5904"/>
    <cellStyle name="Normal 5 2 2 2 6" xfId="3095"/>
    <cellStyle name="Normal 5 2 2 2 7" xfId="5905"/>
    <cellStyle name="Normal 5 2 2 3" xfId="1112"/>
    <cellStyle name="Normal 5 2 2 3 2" xfId="1113"/>
    <cellStyle name="Normal 5 2 2 3 2 2" xfId="1902"/>
    <cellStyle name="Normal 5 2 2 3 2 2 2" xfId="2630"/>
    <cellStyle name="Normal 5 2 2 3 2 2 2 2" xfId="4189"/>
    <cellStyle name="Normal 5 2 2 3 2 2 2 3" xfId="5906"/>
    <cellStyle name="Normal 5 2 2 3 2 2 3" xfId="3463"/>
    <cellStyle name="Normal 5 2 2 3 2 2 4" xfId="5907"/>
    <cellStyle name="Normal 5 2 2 3 2 3" xfId="2267"/>
    <cellStyle name="Normal 5 2 2 3 2 3 2" xfId="3826"/>
    <cellStyle name="Normal 5 2 2 3 2 3 3" xfId="5908"/>
    <cellStyle name="Normal 5 2 2 3 2 4" xfId="3099"/>
    <cellStyle name="Normal 5 2 2 3 2 5" xfId="5909"/>
    <cellStyle name="Normal 5 2 2 3 3" xfId="1114"/>
    <cellStyle name="Normal 5 2 2 3 3 2" xfId="1903"/>
    <cellStyle name="Normal 5 2 2 3 3 2 2" xfId="2631"/>
    <cellStyle name="Normal 5 2 2 3 3 2 2 2" xfId="4190"/>
    <cellStyle name="Normal 5 2 2 3 3 2 2 3" xfId="5910"/>
    <cellStyle name="Normal 5 2 2 3 3 2 3" xfId="3464"/>
    <cellStyle name="Normal 5 2 2 3 3 2 4" xfId="5911"/>
    <cellStyle name="Normal 5 2 2 3 3 3" xfId="2268"/>
    <cellStyle name="Normal 5 2 2 3 3 3 2" xfId="3827"/>
    <cellStyle name="Normal 5 2 2 3 3 3 3" xfId="5912"/>
    <cellStyle name="Normal 5 2 2 3 3 4" xfId="3100"/>
    <cellStyle name="Normal 5 2 2 3 3 5" xfId="5913"/>
    <cellStyle name="Normal 5 2 2 3 4" xfId="1901"/>
    <cellStyle name="Normal 5 2 2 3 4 2" xfId="2629"/>
    <cellStyle name="Normal 5 2 2 3 4 2 2" xfId="4188"/>
    <cellStyle name="Normal 5 2 2 3 4 2 3" xfId="5914"/>
    <cellStyle name="Normal 5 2 2 3 4 3" xfId="3462"/>
    <cellStyle name="Normal 5 2 2 3 4 4" xfId="5915"/>
    <cellStyle name="Normal 5 2 2 3 5" xfId="2266"/>
    <cellStyle name="Normal 5 2 2 3 5 2" xfId="3825"/>
    <cellStyle name="Normal 5 2 2 3 5 3" xfId="5916"/>
    <cellStyle name="Normal 5 2 2 3 6" xfId="3098"/>
    <cellStyle name="Normal 5 2 2 3 7" xfId="5917"/>
    <cellStyle name="Normal 5 2 2 4" xfId="1115"/>
    <cellStyle name="Normal 5 2 2 4 2" xfId="1904"/>
    <cellStyle name="Normal 5 2 2 4 2 2" xfId="2632"/>
    <cellStyle name="Normal 5 2 2 4 2 2 2" xfId="4191"/>
    <cellStyle name="Normal 5 2 2 4 2 2 3" xfId="5918"/>
    <cellStyle name="Normal 5 2 2 4 2 3" xfId="3465"/>
    <cellStyle name="Normal 5 2 2 4 2 4" xfId="5919"/>
    <cellStyle name="Normal 5 2 2 4 3" xfId="2269"/>
    <cellStyle name="Normal 5 2 2 4 3 2" xfId="3828"/>
    <cellStyle name="Normal 5 2 2 4 3 3" xfId="5920"/>
    <cellStyle name="Normal 5 2 2 4 4" xfId="3101"/>
    <cellStyle name="Normal 5 2 2 4 5" xfId="5921"/>
    <cellStyle name="Normal 5 2 2 5" xfId="1116"/>
    <cellStyle name="Normal 5 2 2 5 2" xfId="1117"/>
    <cellStyle name="Normal 5 2 2 5 2 2" xfId="1905"/>
    <cellStyle name="Normal 5 2 2 5 2 2 2" xfId="2633"/>
    <cellStyle name="Normal 5 2 2 5 2 2 2 2" xfId="4192"/>
    <cellStyle name="Normal 5 2 2 5 2 2 2 3" xfId="5922"/>
    <cellStyle name="Normal 5 2 2 5 2 2 3" xfId="3466"/>
    <cellStyle name="Normal 5 2 2 5 2 2 4" xfId="5923"/>
    <cellStyle name="Normal 5 2 2 5 2 3" xfId="2270"/>
    <cellStyle name="Normal 5 2 2 5 2 3 2" xfId="3829"/>
    <cellStyle name="Normal 5 2 2 5 2 3 3" xfId="5924"/>
    <cellStyle name="Normal 5 2 2 5 2 4" xfId="3102"/>
    <cellStyle name="Normal 5 2 2 5 2 5" xfId="5925"/>
    <cellStyle name="Normal 5 2 2 6" xfId="1897"/>
    <cellStyle name="Normal 5 2 2 6 2" xfId="2625"/>
    <cellStyle name="Normal 5 2 2 6 2 2" xfId="4184"/>
    <cellStyle name="Normal 5 2 2 6 2 3" xfId="5926"/>
    <cellStyle name="Normal 5 2 2 6 3" xfId="3458"/>
    <cellStyle name="Normal 5 2 2 6 4" xfId="5927"/>
    <cellStyle name="Normal 5 2 2 7" xfId="2262"/>
    <cellStyle name="Normal 5 2 2 7 2" xfId="3821"/>
    <cellStyle name="Normal 5 2 2 7 3" xfId="5928"/>
    <cellStyle name="Normal 5 2 2 8" xfId="3094"/>
    <cellStyle name="Normal 5 2 2 9" xfId="5929"/>
    <cellStyle name="Normal 5 2 3" xfId="1118"/>
    <cellStyle name="Normal 5 2 4" xfId="1119"/>
    <cellStyle name="Normal 5 2 4 2" xfId="1906"/>
    <cellStyle name="Normal 5 2 4 2 2" xfId="2634"/>
    <cellStyle name="Normal 5 2 4 2 2 2" xfId="4193"/>
    <cellStyle name="Normal 5 2 4 2 2 3" xfId="5930"/>
    <cellStyle name="Normal 5 2 4 2 3" xfId="3467"/>
    <cellStyle name="Normal 5 2 4 2 4" xfId="5931"/>
    <cellStyle name="Normal 5 2 4 3" xfId="2271"/>
    <cellStyle name="Normal 5 2 4 3 2" xfId="3830"/>
    <cellStyle name="Normal 5 2 4 3 3" xfId="5932"/>
    <cellStyle name="Normal 5 2 4 4" xfId="3103"/>
    <cellStyle name="Normal 5 2 4 5" xfId="5933"/>
    <cellStyle name="Normal 5 2 5" xfId="1120"/>
    <cellStyle name="Normal 5 2 5 2" xfId="1907"/>
    <cellStyle name="Normal 5 2 5 2 2" xfId="2635"/>
    <cellStyle name="Normal 5 2 5 2 2 2" xfId="4194"/>
    <cellStyle name="Normal 5 2 5 2 2 3" xfId="5934"/>
    <cellStyle name="Normal 5 2 5 2 3" xfId="3468"/>
    <cellStyle name="Normal 5 2 5 2 4" xfId="5935"/>
    <cellStyle name="Normal 5 2 5 3" xfId="2272"/>
    <cellStyle name="Normal 5 2 5 3 2" xfId="3831"/>
    <cellStyle name="Normal 5 2 5 3 3" xfId="5936"/>
    <cellStyle name="Normal 5 2 5 4" xfId="3104"/>
    <cellStyle name="Normal 5 2 5 5" xfId="5937"/>
    <cellStyle name="Normal 5 2 6" xfId="1121"/>
    <cellStyle name="Normal 5 2 6 2" xfId="1908"/>
    <cellStyle name="Normal 5 2 6 2 2" xfId="2636"/>
    <cellStyle name="Normal 5 2 6 2 2 2" xfId="4195"/>
    <cellStyle name="Normal 5 2 6 2 2 3" xfId="5938"/>
    <cellStyle name="Normal 5 2 6 2 3" xfId="3469"/>
    <cellStyle name="Normal 5 2 6 2 4" xfId="5939"/>
    <cellStyle name="Normal 5 2 6 3" xfId="2273"/>
    <cellStyle name="Normal 5 2 6 3 2" xfId="3832"/>
    <cellStyle name="Normal 5 2 6 3 3" xfId="5940"/>
    <cellStyle name="Normal 5 2 6 4" xfId="3105"/>
    <cellStyle name="Normal 5 2 6 5" xfId="5941"/>
    <cellStyle name="Normal 5 2 7" xfId="1896"/>
    <cellStyle name="Normal 5 2 7 2" xfId="2624"/>
    <cellStyle name="Normal 5 2 7 2 2" xfId="4183"/>
    <cellStyle name="Normal 5 2 7 2 3" xfId="5942"/>
    <cellStyle name="Normal 5 2 7 3" xfId="3457"/>
    <cellStyle name="Normal 5 2 7 4" xfId="5943"/>
    <cellStyle name="Normal 5 2 8" xfId="2261"/>
    <cellStyle name="Normal 5 2 8 2" xfId="3820"/>
    <cellStyle name="Normal 5 2 8 3" xfId="5944"/>
    <cellStyle name="Normal 5 2 9" xfId="3093"/>
    <cellStyle name="Normal 5 2 9 2" xfId="5945"/>
    <cellStyle name="Normal 5 3" xfId="1122"/>
    <cellStyle name="Normal 5 4" xfId="1123"/>
    <cellStyle name="Normal 5 4 2" xfId="1124"/>
    <cellStyle name="Normal 5 5" xfId="1125"/>
    <cellStyle name="Normal 5 5 2" xfId="1126"/>
    <cellStyle name="Normal 5 6" xfId="1127"/>
    <cellStyle name="Normal 50" xfId="1128"/>
    <cellStyle name="Normal 51" xfId="1129"/>
    <cellStyle name="Normal 52" xfId="1130"/>
    <cellStyle name="Normal 53" xfId="1131"/>
    <cellStyle name="Normal 54" xfId="1132"/>
    <cellStyle name="Normal 54 2" xfId="1133"/>
    <cellStyle name="Normal 54 3" xfId="1134"/>
    <cellStyle name="Normal 55" xfId="1135"/>
    <cellStyle name="Normal 56" xfId="1136"/>
    <cellStyle name="Normal 57" xfId="1137"/>
    <cellStyle name="Normal 58" xfId="1581"/>
    <cellStyle name="Normal 59" xfId="1594"/>
    <cellStyle name="Normal 6" xfId="12"/>
    <cellStyle name="Normal 6 2" xfId="1138"/>
    <cellStyle name="Normal 6 2 2" xfId="1139"/>
    <cellStyle name="Normal 6 2 3" xfId="1140"/>
    <cellStyle name="Normal 6 2 4" xfId="1141"/>
    <cellStyle name="Normal 6 3" xfId="1142"/>
    <cellStyle name="Normal 6 3 2" xfId="1143"/>
    <cellStyle name="Normal 6 4" xfId="1144"/>
    <cellStyle name="Normal 6 4 2" xfId="1145"/>
    <cellStyle name="Normal 6 5" xfId="1146"/>
    <cellStyle name="Normal 6 6" xfId="1147"/>
    <cellStyle name="Normal 60" xfId="1596"/>
    <cellStyle name="Normal 61" xfId="1597"/>
    <cellStyle name="Normal 62" xfId="1611"/>
    <cellStyle name="Normal 63" xfId="1990"/>
    <cellStyle name="Normal 63 2" xfId="2718"/>
    <cellStyle name="Normal 64" xfId="2721"/>
    <cellStyle name="Normal 65" xfId="2722"/>
    <cellStyle name="Normal 66" xfId="2749"/>
    <cellStyle name="Normal 67" xfId="2763"/>
    <cellStyle name="Normal 68" xfId="2720"/>
    <cellStyle name="Normal 68 2" xfId="5946"/>
    <cellStyle name="Normal 69" xfId="2779"/>
    <cellStyle name="Normal 69 2" xfId="5947"/>
    <cellStyle name="Normal 7" xfId="13"/>
    <cellStyle name="Normal 7 2" xfId="1148"/>
    <cellStyle name="Normal 7 2 2" xfId="1149"/>
    <cellStyle name="Normal 7 2 2 2" xfId="1150"/>
    <cellStyle name="Normal 7 2 2 2 2" xfId="1911"/>
    <cellStyle name="Normal 7 2 2 2 2 2" xfId="2639"/>
    <cellStyle name="Normal 7 2 2 2 2 2 2" xfId="4198"/>
    <cellStyle name="Normal 7 2 2 2 2 2 3" xfId="5948"/>
    <cellStyle name="Normal 7 2 2 2 2 3" xfId="3472"/>
    <cellStyle name="Normal 7 2 2 2 2 4" xfId="5949"/>
    <cellStyle name="Normal 7 2 2 2 3" xfId="2276"/>
    <cellStyle name="Normal 7 2 2 2 3 2" xfId="3835"/>
    <cellStyle name="Normal 7 2 2 2 3 3" xfId="5950"/>
    <cellStyle name="Normal 7 2 2 2 4" xfId="3108"/>
    <cellStyle name="Normal 7 2 2 2 5" xfId="5951"/>
    <cellStyle name="Normal 7 2 2 3" xfId="1151"/>
    <cellStyle name="Normal 7 2 2 3 2" xfId="1912"/>
    <cellStyle name="Normal 7 2 2 3 2 2" xfId="2640"/>
    <cellStyle name="Normal 7 2 2 3 2 2 2" xfId="4199"/>
    <cellStyle name="Normal 7 2 2 3 2 2 3" xfId="5952"/>
    <cellStyle name="Normal 7 2 2 3 2 3" xfId="3473"/>
    <cellStyle name="Normal 7 2 2 3 2 4" xfId="5953"/>
    <cellStyle name="Normal 7 2 2 3 3" xfId="2277"/>
    <cellStyle name="Normal 7 2 2 3 3 2" xfId="3836"/>
    <cellStyle name="Normal 7 2 2 3 3 3" xfId="5954"/>
    <cellStyle name="Normal 7 2 2 3 4" xfId="3109"/>
    <cellStyle name="Normal 7 2 2 3 5" xfId="5955"/>
    <cellStyle name="Normal 7 2 2 4" xfId="1910"/>
    <cellStyle name="Normal 7 2 2 4 2" xfId="2638"/>
    <cellStyle name="Normal 7 2 2 4 2 2" xfId="4197"/>
    <cellStyle name="Normal 7 2 2 4 2 3" xfId="5956"/>
    <cellStyle name="Normal 7 2 2 4 3" xfId="3471"/>
    <cellStyle name="Normal 7 2 2 4 4" xfId="5957"/>
    <cellStyle name="Normal 7 2 2 5" xfId="2275"/>
    <cellStyle name="Normal 7 2 2 5 2" xfId="3834"/>
    <cellStyle name="Normal 7 2 2 5 3" xfId="5958"/>
    <cellStyle name="Normal 7 2 2 6" xfId="3107"/>
    <cellStyle name="Normal 7 2 2 7" xfId="5959"/>
    <cellStyle name="Normal 7 2 3" xfId="1152"/>
    <cellStyle name="Normal 7 2 3 2" xfId="1153"/>
    <cellStyle name="Normal 7 2 3 2 2" xfId="1914"/>
    <cellStyle name="Normal 7 2 3 2 2 2" xfId="2642"/>
    <cellStyle name="Normal 7 2 3 2 2 2 2" xfId="4201"/>
    <cellStyle name="Normal 7 2 3 2 2 2 3" xfId="5960"/>
    <cellStyle name="Normal 7 2 3 2 2 3" xfId="3475"/>
    <cellStyle name="Normal 7 2 3 2 2 4" xfId="5961"/>
    <cellStyle name="Normal 7 2 3 2 3" xfId="2279"/>
    <cellStyle name="Normal 7 2 3 2 3 2" xfId="3838"/>
    <cellStyle name="Normal 7 2 3 2 3 3" xfId="5962"/>
    <cellStyle name="Normal 7 2 3 2 4" xfId="3111"/>
    <cellStyle name="Normal 7 2 3 2 5" xfId="5963"/>
    <cellStyle name="Normal 7 2 3 3" xfId="1154"/>
    <cellStyle name="Normal 7 2 3 3 2" xfId="1915"/>
    <cellStyle name="Normal 7 2 3 3 2 2" xfId="2643"/>
    <cellStyle name="Normal 7 2 3 3 2 2 2" xfId="4202"/>
    <cellStyle name="Normal 7 2 3 3 2 2 3" xfId="5964"/>
    <cellStyle name="Normal 7 2 3 3 2 3" xfId="3476"/>
    <cellStyle name="Normal 7 2 3 3 2 4" xfId="5965"/>
    <cellStyle name="Normal 7 2 3 3 3" xfId="2280"/>
    <cellStyle name="Normal 7 2 3 3 3 2" xfId="3839"/>
    <cellStyle name="Normal 7 2 3 3 3 3" xfId="5966"/>
    <cellStyle name="Normal 7 2 3 3 4" xfId="3112"/>
    <cellStyle name="Normal 7 2 3 3 5" xfId="5967"/>
    <cellStyle name="Normal 7 2 3 4" xfId="1913"/>
    <cellStyle name="Normal 7 2 3 4 2" xfId="2641"/>
    <cellStyle name="Normal 7 2 3 4 2 2" xfId="4200"/>
    <cellStyle name="Normal 7 2 3 4 2 3" xfId="5968"/>
    <cellStyle name="Normal 7 2 3 4 3" xfId="3474"/>
    <cellStyle name="Normal 7 2 3 4 4" xfId="5969"/>
    <cellStyle name="Normal 7 2 3 5" xfId="2278"/>
    <cellStyle name="Normal 7 2 3 5 2" xfId="3837"/>
    <cellStyle name="Normal 7 2 3 5 3" xfId="5970"/>
    <cellStyle name="Normal 7 2 3 6" xfId="3110"/>
    <cellStyle name="Normal 7 2 3 7" xfId="5971"/>
    <cellStyle name="Normal 7 2 4" xfId="1155"/>
    <cellStyle name="Normal 7 2 4 2" xfId="1916"/>
    <cellStyle name="Normal 7 2 4 2 2" xfId="2644"/>
    <cellStyle name="Normal 7 2 4 2 2 2" xfId="4203"/>
    <cellStyle name="Normal 7 2 4 2 2 3" xfId="5972"/>
    <cellStyle name="Normal 7 2 4 2 3" xfId="3477"/>
    <cellStyle name="Normal 7 2 4 2 4" xfId="5973"/>
    <cellStyle name="Normal 7 2 4 3" xfId="2281"/>
    <cellStyle name="Normal 7 2 4 3 2" xfId="3840"/>
    <cellStyle name="Normal 7 2 4 3 3" xfId="5974"/>
    <cellStyle name="Normal 7 2 4 4" xfId="3113"/>
    <cellStyle name="Normal 7 2 4 5" xfId="5975"/>
    <cellStyle name="Normal 7 2 5" xfId="1156"/>
    <cellStyle name="Normal 7 2 5 2" xfId="1157"/>
    <cellStyle name="Normal 7 2 5 2 2" xfId="1917"/>
    <cellStyle name="Normal 7 2 5 2 2 2" xfId="2645"/>
    <cellStyle name="Normal 7 2 5 2 2 2 2" xfId="4204"/>
    <cellStyle name="Normal 7 2 5 2 2 2 3" xfId="5976"/>
    <cellStyle name="Normal 7 2 5 2 2 3" xfId="3478"/>
    <cellStyle name="Normal 7 2 5 2 2 4" xfId="5977"/>
    <cellStyle name="Normal 7 2 5 2 3" xfId="2282"/>
    <cellStyle name="Normal 7 2 5 2 3 2" xfId="3841"/>
    <cellStyle name="Normal 7 2 5 2 3 3" xfId="5978"/>
    <cellStyle name="Normal 7 2 5 2 4" xfId="3114"/>
    <cellStyle name="Normal 7 2 5 2 5" xfId="5979"/>
    <cellStyle name="Normal 7 2 6" xfId="1909"/>
    <cellStyle name="Normal 7 2 6 2" xfId="2637"/>
    <cellStyle name="Normal 7 2 6 2 2" xfId="4196"/>
    <cellStyle name="Normal 7 2 6 2 3" xfId="5980"/>
    <cellStyle name="Normal 7 2 6 3" xfId="3470"/>
    <cellStyle name="Normal 7 2 6 4" xfId="5981"/>
    <cellStyle name="Normal 7 2 7" xfId="2274"/>
    <cellStyle name="Normal 7 2 7 2" xfId="3833"/>
    <cellStyle name="Normal 7 2 7 3" xfId="5982"/>
    <cellStyle name="Normal 7 2 8" xfId="3106"/>
    <cellStyle name="Normal 7 2 9" xfId="5983"/>
    <cellStyle name="Normal 7 3" xfId="1158"/>
    <cellStyle name="Normal 7 3 2" xfId="1159"/>
    <cellStyle name="Normal 7 4" xfId="1160"/>
    <cellStyle name="Normal 7 4 2" xfId="1161"/>
    <cellStyle name="Normal 7 4 2 2" xfId="1918"/>
    <cellStyle name="Normal 7 4 2 2 2" xfId="2646"/>
    <cellStyle name="Normal 7 4 2 2 2 2" xfId="4205"/>
    <cellStyle name="Normal 7 4 2 2 2 3" xfId="5984"/>
    <cellStyle name="Normal 7 4 2 2 3" xfId="3479"/>
    <cellStyle name="Normal 7 4 2 2 4" xfId="5985"/>
    <cellStyle name="Normal 7 4 2 3" xfId="2283"/>
    <cellStyle name="Normal 7 4 2 3 2" xfId="3842"/>
    <cellStyle name="Normal 7 4 2 3 3" xfId="5986"/>
    <cellStyle name="Normal 7 4 2 4" xfId="3115"/>
    <cellStyle name="Normal 7 4 2 5" xfId="5987"/>
    <cellStyle name="Normal 7 5" xfId="1162"/>
    <cellStyle name="Normal 7 5 2" xfId="1163"/>
    <cellStyle name="Normal 70" xfId="2776"/>
    <cellStyle name="Normal 70 2" xfId="5988"/>
    <cellStyle name="Normal 71" xfId="2781"/>
    <cellStyle name="Normal 71 2" xfId="5989"/>
    <cellStyle name="Normal 72" xfId="2778"/>
    <cellStyle name="Normal 72 2" xfId="5990"/>
    <cellStyle name="Normal 73" xfId="2780"/>
    <cellStyle name="Normal 73 2" xfId="5991"/>
    <cellStyle name="Normal 74" xfId="2795"/>
    <cellStyle name="Normal 74 2" xfId="5992"/>
    <cellStyle name="Normal 75" xfId="2796"/>
    <cellStyle name="Normal 75 2" xfId="5993"/>
    <cellStyle name="Normal 76" xfId="2823"/>
    <cellStyle name="Normal 76 2" xfId="4602"/>
    <cellStyle name="Normal 77" xfId="3147"/>
    <cellStyle name="Normal 78" xfId="1164"/>
    <cellStyle name="Normal 78 2" xfId="1165"/>
    <cellStyle name="Normal 79" xfId="4293"/>
    <cellStyle name="Normal 8" xfId="14"/>
    <cellStyle name="Normal 8 2" xfId="131"/>
    <cellStyle name="Normal 8 2 2" xfId="1166"/>
    <cellStyle name="Normal 8 2 3" xfId="1167"/>
    <cellStyle name="Normal 8 2 3 2" xfId="1919"/>
    <cellStyle name="Normal 8 2 3 2 2" xfId="2647"/>
    <cellStyle name="Normal 8 2 3 2 2 2" xfId="4206"/>
    <cellStyle name="Normal 8 2 3 2 2 3" xfId="5994"/>
    <cellStyle name="Normal 8 2 3 2 3" xfId="3480"/>
    <cellStyle name="Normal 8 2 3 2 4" xfId="5995"/>
    <cellStyle name="Normal 8 2 3 3" xfId="2284"/>
    <cellStyle name="Normal 8 2 3 3 2" xfId="3843"/>
    <cellStyle name="Normal 8 2 3 3 3" xfId="5996"/>
    <cellStyle name="Normal 8 2 3 4" xfId="3116"/>
    <cellStyle name="Normal 8 2 3 5" xfId="5997"/>
    <cellStyle name="Normal 8 2 4" xfId="1168"/>
    <cellStyle name="Normal 8 3" xfId="1169"/>
    <cellStyle name="Normal 8 3 2" xfId="1170"/>
    <cellStyle name="Normal 8 4" xfId="1171"/>
    <cellStyle name="Normal 8 4 2" xfId="1172"/>
    <cellStyle name="Normal 80" xfId="4294"/>
    <cellStyle name="Normal 81" xfId="4295"/>
    <cellStyle name="Normal 82" xfId="4322"/>
    <cellStyle name="Normal 83" xfId="4323"/>
    <cellStyle name="Normal 84" xfId="4350"/>
    <cellStyle name="Normal 85" xfId="4351"/>
    <cellStyle name="Normal 86" xfId="4354"/>
    <cellStyle name="Normal 87" xfId="4353"/>
    <cellStyle name="Normal 88" xfId="4352"/>
    <cellStyle name="Normal 89" xfId="4385"/>
    <cellStyle name="Normal 9" xfId="74"/>
    <cellStyle name="Normal 9 2" xfId="1173"/>
    <cellStyle name="Normal 9 2 2" xfId="1174"/>
    <cellStyle name="Normal 9 2 2 2" xfId="1175"/>
    <cellStyle name="Normal 9 2 2 2 2" xfId="1922"/>
    <cellStyle name="Normal 9 2 2 2 2 2" xfId="2650"/>
    <cellStyle name="Normal 9 2 2 2 2 2 2" xfId="4209"/>
    <cellStyle name="Normal 9 2 2 2 2 2 3" xfId="5998"/>
    <cellStyle name="Normal 9 2 2 2 2 3" xfId="3483"/>
    <cellStyle name="Normal 9 2 2 2 2 4" xfId="5999"/>
    <cellStyle name="Normal 9 2 2 2 3" xfId="2287"/>
    <cellStyle name="Normal 9 2 2 2 3 2" xfId="3846"/>
    <cellStyle name="Normal 9 2 2 2 3 3" xfId="6000"/>
    <cellStyle name="Normal 9 2 2 2 4" xfId="3119"/>
    <cellStyle name="Normal 9 2 2 2 5" xfId="6001"/>
    <cellStyle name="Normal 9 2 2 3" xfId="1176"/>
    <cellStyle name="Normal 9 2 2 3 2" xfId="1923"/>
    <cellStyle name="Normal 9 2 2 3 2 2" xfId="2651"/>
    <cellStyle name="Normal 9 2 2 3 2 2 2" xfId="4210"/>
    <cellStyle name="Normal 9 2 2 3 2 2 3" xfId="6002"/>
    <cellStyle name="Normal 9 2 2 3 2 3" xfId="3484"/>
    <cellStyle name="Normal 9 2 2 3 2 4" xfId="6003"/>
    <cellStyle name="Normal 9 2 2 3 3" xfId="2288"/>
    <cellStyle name="Normal 9 2 2 3 3 2" xfId="3847"/>
    <cellStyle name="Normal 9 2 2 3 3 3" xfId="6004"/>
    <cellStyle name="Normal 9 2 2 3 4" xfId="3120"/>
    <cellStyle name="Normal 9 2 2 3 5" xfId="6005"/>
    <cellStyle name="Normal 9 2 2 4" xfId="1921"/>
    <cellStyle name="Normal 9 2 2 4 2" xfId="2649"/>
    <cellStyle name="Normal 9 2 2 4 2 2" xfId="4208"/>
    <cellStyle name="Normal 9 2 2 4 2 3" xfId="6006"/>
    <cellStyle name="Normal 9 2 2 4 3" xfId="3482"/>
    <cellStyle name="Normal 9 2 2 4 4" xfId="6007"/>
    <cellStyle name="Normal 9 2 2 5" xfId="2286"/>
    <cellStyle name="Normal 9 2 2 5 2" xfId="3845"/>
    <cellStyle name="Normal 9 2 2 5 3" xfId="6008"/>
    <cellStyle name="Normal 9 2 2 6" xfId="3118"/>
    <cellStyle name="Normal 9 2 2 7" xfId="6009"/>
    <cellStyle name="Normal 9 2 3" xfId="1177"/>
    <cellStyle name="Normal 9 2 3 2" xfId="1178"/>
    <cellStyle name="Normal 9 2 3 2 2" xfId="1925"/>
    <cellStyle name="Normal 9 2 3 2 2 2" xfId="2653"/>
    <cellStyle name="Normal 9 2 3 2 2 2 2" xfId="4212"/>
    <cellStyle name="Normal 9 2 3 2 2 2 3" xfId="6010"/>
    <cellStyle name="Normal 9 2 3 2 2 3" xfId="3486"/>
    <cellStyle name="Normal 9 2 3 2 2 4" xfId="6011"/>
    <cellStyle name="Normal 9 2 3 2 3" xfId="2290"/>
    <cellStyle name="Normal 9 2 3 2 3 2" xfId="3849"/>
    <cellStyle name="Normal 9 2 3 2 3 3" xfId="6012"/>
    <cellStyle name="Normal 9 2 3 2 4" xfId="3122"/>
    <cellStyle name="Normal 9 2 3 2 5" xfId="6013"/>
    <cellStyle name="Normal 9 2 3 3" xfId="1179"/>
    <cellStyle name="Normal 9 2 3 3 2" xfId="1926"/>
    <cellStyle name="Normal 9 2 3 3 2 2" xfId="2654"/>
    <cellStyle name="Normal 9 2 3 3 2 2 2" xfId="4213"/>
    <cellStyle name="Normal 9 2 3 3 2 2 3" xfId="6014"/>
    <cellStyle name="Normal 9 2 3 3 2 3" xfId="3487"/>
    <cellStyle name="Normal 9 2 3 3 2 4" xfId="6015"/>
    <cellStyle name="Normal 9 2 3 3 3" xfId="2291"/>
    <cellStyle name="Normal 9 2 3 3 3 2" xfId="3850"/>
    <cellStyle name="Normal 9 2 3 3 3 3" xfId="6016"/>
    <cellStyle name="Normal 9 2 3 3 4" xfId="3123"/>
    <cellStyle name="Normal 9 2 3 3 5" xfId="6017"/>
    <cellStyle name="Normal 9 2 3 4" xfId="1924"/>
    <cellStyle name="Normal 9 2 3 4 2" xfId="2652"/>
    <cellStyle name="Normal 9 2 3 4 2 2" xfId="4211"/>
    <cellStyle name="Normal 9 2 3 4 2 3" xfId="6018"/>
    <cellStyle name="Normal 9 2 3 4 3" xfId="3485"/>
    <cellStyle name="Normal 9 2 3 4 4" xfId="6019"/>
    <cellStyle name="Normal 9 2 3 5" xfId="2289"/>
    <cellStyle name="Normal 9 2 3 5 2" xfId="3848"/>
    <cellStyle name="Normal 9 2 3 5 3" xfId="6020"/>
    <cellStyle name="Normal 9 2 3 6" xfId="3121"/>
    <cellStyle name="Normal 9 2 3 7" xfId="6021"/>
    <cellStyle name="Normal 9 2 4" xfId="1180"/>
    <cellStyle name="Normal 9 2 4 2" xfId="1927"/>
    <cellStyle name="Normal 9 2 4 2 2" xfId="2655"/>
    <cellStyle name="Normal 9 2 4 2 2 2" xfId="4214"/>
    <cellStyle name="Normal 9 2 4 2 2 3" xfId="6022"/>
    <cellStyle name="Normal 9 2 4 2 3" xfId="3488"/>
    <cellStyle name="Normal 9 2 4 2 4" xfId="6023"/>
    <cellStyle name="Normal 9 2 4 3" xfId="2292"/>
    <cellStyle name="Normal 9 2 4 3 2" xfId="3851"/>
    <cellStyle name="Normal 9 2 4 3 3" xfId="6024"/>
    <cellStyle name="Normal 9 2 4 4" xfId="3124"/>
    <cellStyle name="Normal 9 2 4 5" xfId="6025"/>
    <cellStyle name="Normal 9 2 5" xfId="1181"/>
    <cellStyle name="Normal 9 2 5 2" xfId="1182"/>
    <cellStyle name="Normal 9 2 5 2 2" xfId="1928"/>
    <cellStyle name="Normal 9 2 5 2 2 2" xfId="2656"/>
    <cellStyle name="Normal 9 2 5 2 2 2 2" xfId="4215"/>
    <cellStyle name="Normal 9 2 5 2 2 2 3" xfId="6026"/>
    <cellStyle name="Normal 9 2 5 2 2 3" xfId="3489"/>
    <cellStyle name="Normal 9 2 5 2 2 4" xfId="6027"/>
    <cellStyle name="Normal 9 2 5 2 3" xfId="2293"/>
    <cellStyle name="Normal 9 2 5 2 3 2" xfId="3852"/>
    <cellStyle name="Normal 9 2 5 2 3 3" xfId="6028"/>
    <cellStyle name="Normal 9 2 5 2 4" xfId="3125"/>
    <cellStyle name="Normal 9 2 5 2 5" xfId="6029"/>
    <cellStyle name="Normal 9 2 6" xfId="1920"/>
    <cellStyle name="Normal 9 2 6 2" xfId="2648"/>
    <cellStyle name="Normal 9 2 6 2 2" xfId="4207"/>
    <cellStyle name="Normal 9 2 6 2 3" xfId="6030"/>
    <cellStyle name="Normal 9 2 6 3" xfId="3481"/>
    <cellStyle name="Normal 9 2 6 4" xfId="6031"/>
    <cellStyle name="Normal 9 2 7" xfId="2285"/>
    <cellStyle name="Normal 9 2 7 2" xfId="3844"/>
    <cellStyle name="Normal 9 2 7 3" xfId="6032"/>
    <cellStyle name="Normal 9 2 8" xfId="3117"/>
    <cellStyle name="Normal 9 2 9" xfId="6033"/>
    <cellStyle name="Normal 9 3" xfId="1183"/>
    <cellStyle name="Normal 9 3 2" xfId="1184"/>
    <cellStyle name="Normal 9 4" xfId="1185"/>
    <cellStyle name="Normal 9 4 2" xfId="1929"/>
    <cellStyle name="Normal 9 4 2 2" xfId="2657"/>
    <cellStyle name="Normal 9 4 2 2 2" xfId="4216"/>
    <cellStyle name="Normal 9 4 2 2 3" xfId="6034"/>
    <cellStyle name="Normal 9 4 2 3" xfId="3490"/>
    <cellStyle name="Normal 9 4 2 4" xfId="6035"/>
    <cellStyle name="Normal 9 4 3" xfId="2294"/>
    <cellStyle name="Normal 9 4 3 2" xfId="3853"/>
    <cellStyle name="Normal 9 4 3 3" xfId="6036"/>
    <cellStyle name="Normal 9 4 4" xfId="3126"/>
    <cellStyle name="Normal 9 4 5" xfId="6037"/>
    <cellStyle name="Normal 9 5" xfId="1186"/>
    <cellStyle name="Normal 9 5 2" xfId="1930"/>
    <cellStyle name="Normal 9 5 2 2" xfId="2658"/>
    <cellStyle name="Normal 9 5 2 2 2" xfId="4217"/>
    <cellStyle name="Normal 9 5 2 2 3" xfId="6038"/>
    <cellStyle name="Normal 9 5 2 3" xfId="3491"/>
    <cellStyle name="Normal 9 5 2 4" xfId="6039"/>
    <cellStyle name="Normal 9 5 3" xfId="2295"/>
    <cellStyle name="Normal 9 5 3 2" xfId="3854"/>
    <cellStyle name="Normal 9 5 3 3" xfId="6040"/>
    <cellStyle name="Normal 9 5 4" xfId="3127"/>
    <cellStyle name="Normal 9 5 5" xfId="6041"/>
    <cellStyle name="Normal 90" xfId="4413"/>
    <cellStyle name="Normal 91" xfId="4414"/>
    <cellStyle name="Normal 92" xfId="4443"/>
    <cellStyle name="Normal 93" xfId="4460"/>
    <cellStyle name="Normal 94" xfId="4457"/>
    <cellStyle name="Normal 95" xfId="4445"/>
    <cellStyle name="Normal 96" xfId="4444"/>
    <cellStyle name="Normal 97" xfId="4474"/>
    <cellStyle name="Normal 98" xfId="4488"/>
    <cellStyle name="Normal 99" xfId="4516"/>
    <cellStyle name="Normal_PahustafondGortsazrk.NpastVoroshSocap- 2" xfId="15"/>
    <cellStyle name="Note 10" xfId="2777"/>
    <cellStyle name="Note 11" xfId="2797"/>
    <cellStyle name="Note 12" xfId="4296"/>
    <cellStyle name="Note 13" xfId="4324"/>
    <cellStyle name="Note 14" xfId="4355"/>
    <cellStyle name="Note 15" xfId="4386"/>
    <cellStyle name="Note 16" xfId="4415"/>
    <cellStyle name="Note 17" xfId="4446"/>
    <cellStyle name="Note 18" xfId="4475"/>
    <cellStyle name="Note 19" xfId="4489"/>
    <cellStyle name="Note 2" xfId="60"/>
    <cellStyle name="Note 2 10" xfId="1187"/>
    <cellStyle name="Note 2 11" xfId="1637"/>
    <cellStyle name="Note 2 11 2" xfId="2367"/>
    <cellStyle name="Note 2 11 2 2" xfId="3926"/>
    <cellStyle name="Note 2 11 2 3" xfId="6042"/>
    <cellStyle name="Note 2 11 3" xfId="3200"/>
    <cellStyle name="Note 2 11 4" xfId="6043"/>
    <cellStyle name="Note 2 12" xfId="2004"/>
    <cellStyle name="Note 2 12 2" xfId="3563"/>
    <cellStyle name="Note 2 12 3" xfId="6044"/>
    <cellStyle name="Note 2 13" xfId="2736"/>
    <cellStyle name="Note 2 14" xfId="2782"/>
    <cellStyle name="Note 2 15" xfId="2810"/>
    <cellStyle name="Note 2 16" xfId="2836"/>
    <cellStyle name="Note 2 17" xfId="4309"/>
    <cellStyle name="Note 2 18" xfId="4337"/>
    <cellStyle name="Note 2 19" xfId="4368"/>
    <cellStyle name="Note 2 2" xfId="132"/>
    <cellStyle name="Note 2 2 2" xfId="1188"/>
    <cellStyle name="Note 2 2 2 10" xfId="1189"/>
    <cellStyle name="Note 2 2 2 11" xfId="1190"/>
    <cellStyle name="Note 2 2 2 2" xfId="1191"/>
    <cellStyle name="Note 2 2 2 2 2" xfId="1192"/>
    <cellStyle name="Note 2 2 2 2 3" xfId="1193"/>
    <cellStyle name="Note 2 2 2 2 4" xfId="1194"/>
    <cellStyle name="Note 2 2 2 2 5" xfId="1195"/>
    <cellStyle name="Note 2 2 2 2 6" xfId="1196"/>
    <cellStyle name="Note 2 2 2 2 7" xfId="1197"/>
    <cellStyle name="Note 2 2 2 3" xfId="1198"/>
    <cellStyle name="Note 2 2 2 4" xfId="1199"/>
    <cellStyle name="Note 2 2 2 5" xfId="1200"/>
    <cellStyle name="Note 2 2 2 6" xfId="1201"/>
    <cellStyle name="Note 2 2 2 7" xfId="1202"/>
    <cellStyle name="Note 2 2 2 8" xfId="1203"/>
    <cellStyle name="Note 2 2 2 9" xfId="1204"/>
    <cellStyle name="Note 2 2 3" xfId="1205"/>
    <cellStyle name="Note 2 2 3 10" xfId="1206"/>
    <cellStyle name="Note 2 2 3 2" xfId="1207"/>
    <cellStyle name="Note 2 2 3 3" xfId="1208"/>
    <cellStyle name="Note 2 2 3 4" xfId="1209"/>
    <cellStyle name="Note 2 2 3 5" xfId="1210"/>
    <cellStyle name="Note 2 2 3 6" xfId="1211"/>
    <cellStyle name="Note 2 2 3 7" xfId="1212"/>
    <cellStyle name="Note 2 2 3 8" xfId="1213"/>
    <cellStyle name="Note 2 2 3 9" xfId="1214"/>
    <cellStyle name="Note 2 2 4" xfId="1215"/>
    <cellStyle name="Note 2 2 4 2" xfId="1216"/>
    <cellStyle name="Note 2 2 4 3" xfId="1217"/>
    <cellStyle name="Note 2 2 5" xfId="1218"/>
    <cellStyle name="Note 2 2 6" xfId="1219"/>
    <cellStyle name="Note 2 2 7" xfId="1220"/>
    <cellStyle name="Note 2 2 8" xfId="1221"/>
    <cellStyle name="Note 2 2 9" xfId="1222"/>
    <cellStyle name="Note 2 20" xfId="4399"/>
    <cellStyle name="Note 2 21" xfId="4428"/>
    <cellStyle name="Note 2 22" xfId="4461"/>
    <cellStyle name="Note 2 23" xfId="4502"/>
    <cellStyle name="Note 2 24" xfId="4551"/>
    <cellStyle name="Note 2 25" xfId="4685"/>
    <cellStyle name="Note 2 26" xfId="4686"/>
    <cellStyle name="Note 2 27" xfId="4687"/>
    <cellStyle name="Note 2 3" xfId="1223"/>
    <cellStyle name="Note 2 3 10" xfId="1224"/>
    <cellStyle name="Note 2 3 2" xfId="1225"/>
    <cellStyle name="Note 2 3 2 2" xfId="1226"/>
    <cellStyle name="Note 2 3 2 2 2" xfId="1227"/>
    <cellStyle name="Note 2 3 2 2 3" xfId="1228"/>
    <cellStyle name="Note 2 3 2 2 4" xfId="1229"/>
    <cellStyle name="Note 2 3 2 2 5" xfId="1230"/>
    <cellStyle name="Note 2 3 2 2 6" xfId="1231"/>
    <cellStyle name="Note 2 3 2 2 7" xfId="1232"/>
    <cellStyle name="Note 2 3 2 3" xfId="1233"/>
    <cellStyle name="Note 2 3 2 4" xfId="1234"/>
    <cellStyle name="Note 2 3 2 5" xfId="1235"/>
    <cellStyle name="Note 2 3 2 6" xfId="1236"/>
    <cellStyle name="Note 2 3 2 7" xfId="1237"/>
    <cellStyle name="Note 2 3 2 8" xfId="1238"/>
    <cellStyle name="Note 2 3 3" xfId="1239"/>
    <cellStyle name="Note 2 3 3 2" xfId="1240"/>
    <cellStyle name="Note 2 3 3 3" xfId="1241"/>
    <cellStyle name="Note 2 3 3 4" xfId="1242"/>
    <cellStyle name="Note 2 3 3 5" xfId="1243"/>
    <cellStyle name="Note 2 3 3 6" xfId="1244"/>
    <cellStyle name="Note 2 3 3 7" xfId="1245"/>
    <cellStyle name="Note 2 3 4" xfId="1246"/>
    <cellStyle name="Note 2 3 5" xfId="1247"/>
    <cellStyle name="Note 2 3 6" xfId="1248"/>
    <cellStyle name="Note 2 3 7" xfId="1249"/>
    <cellStyle name="Note 2 3 8" xfId="1250"/>
    <cellStyle name="Note 2 3 9" xfId="1251"/>
    <cellStyle name="Note 2 4" xfId="1252"/>
    <cellStyle name="Note 2 4 2" xfId="1253"/>
    <cellStyle name="Note 2 4 2 2" xfId="1254"/>
    <cellStyle name="Note 2 4 2 3" xfId="1255"/>
    <cellStyle name="Note 2 4 2 4" xfId="1256"/>
    <cellStyle name="Note 2 4 2 5" xfId="1257"/>
    <cellStyle name="Note 2 4 2 6" xfId="1258"/>
    <cellStyle name="Note 2 4 2 7" xfId="1259"/>
    <cellStyle name="Note 2 4 3" xfId="1260"/>
    <cellStyle name="Note 2 4 4" xfId="1261"/>
    <cellStyle name="Note 2 4 5" xfId="1262"/>
    <cellStyle name="Note 2 4 6" xfId="1263"/>
    <cellStyle name="Note 2 4 7" xfId="1264"/>
    <cellStyle name="Note 2 4 8" xfId="1265"/>
    <cellStyle name="Note 2 5" xfId="1266"/>
    <cellStyle name="Note 2 5 2" xfId="1267"/>
    <cellStyle name="Note 2 5 3" xfId="1268"/>
    <cellStyle name="Note 2 5 4" xfId="1269"/>
    <cellStyle name="Note 2 5 5" xfId="1270"/>
    <cellStyle name="Note 2 5 6" xfId="1271"/>
    <cellStyle name="Note 2 5 7" xfId="1272"/>
    <cellStyle name="Note 2 5 8" xfId="1273"/>
    <cellStyle name="Note 2 6" xfId="1274"/>
    <cellStyle name="Note 2 6 2" xfId="1275"/>
    <cellStyle name="Note 2 6 3" xfId="1931"/>
    <cellStyle name="Note 2 6 3 2" xfId="2659"/>
    <cellStyle name="Note 2 6 3 2 2" xfId="4218"/>
    <cellStyle name="Note 2 6 3 2 3" xfId="6045"/>
    <cellStyle name="Note 2 6 3 3" xfId="3492"/>
    <cellStyle name="Note 2 6 3 4" xfId="6046"/>
    <cellStyle name="Note 2 6 4" xfId="2296"/>
    <cellStyle name="Note 2 6 4 2" xfId="3855"/>
    <cellStyle name="Note 2 6 4 3" xfId="6047"/>
    <cellStyle name="Note 2 6 5" xfId="3128"/>
    <cellStyle name="Note 2 6 6" xfId="6048"/>
    <cellStyle name="Note 2 7" xfId="1276"/>
    <cellStyle name="Note 2 7 2" xfId="1277"/>
    <cellStyle name="Note 2 8" xfId="1278"/>
    <cellStyle name="Note 2 9" xfId="1279"/>
    <cellStyle name="Note 20" xfId="4518"/>
    <cellStyle name="Note 21" xfId="4535"/>
    <cellStyle name="Note 22" xfId="4572"/>
    <cellStyle name="Note 23" xfId="4586"/>
    <cellStyle name="Note 24" xfId="4688"/>
    <cellStyle name="Note 25" xfId="4689"/>
    <cellStyle name="Note 3" xfId="73"/>
    <cellStyle name="Note 3 10" xfId="1280"/>
    <cellStyle name="Note 3 11" xfId="1281"/>
    <cellStyle name="Note 3 12" xfId="1282"/>
    <cellStyle name="Note 3 13" xfId="1650"/>
    <cellStyle name="Note 3 13 2" xfId="2380"/>
    <cellStyle name="Note 3 13 2 2" xfId="3939"/>
    <cellStyle name="Note 3 13 2 3" xfId="6049"/>
    <cellStyle name="Note 3 13 3" xfId="3213"/>
    <cellStyle name="Note 3 13 4" xfId="6050"/>
    <cellStyle name="Note 3 14" xfId="2017"/>
    <cellStyle name="Note 3 14 2" xfId="3576"/>
    <cellStyle name="Note 3 14 3" xfId="6051"/>
    <cellStyle name="Note 3 15" xfId="2849"/>
    <cellStyle name="Note 3 16" xfId="6052"/>
    <cellStyle name="Note 3 2" xfId="133"/>
    <cellStyle name="Note 3 2 2" xfId="1283"/>
    <cellStyle name="Note 3 2 2 2" xfId="1932"/>
    <cellStyle name="Note 3 2 2 2 2" xfId="2660"/>
    <cellStyle name="Note 3 2 2 2 2 2" xfId="4219"/>
    <cellStyle name="Note 3 2 2 2 2 3" xfId="6053"/>
    <cellStyle name="Note 3 2 2 2 3" xfId="3493"/>
    <cellStyle name="Note 3 2 2 2 4" xfId="6054"/>
    <cellStyle name="Note 3 2 2 3" xfId="2297"/>
    <cellStyle name="Note 3 2 2 3 2" xfId="3856"/>
    <cellStyle name="Note 3 2 2 3 3" xfId="6055"/>
    <cellStyle name="Note 3 2 2 4" xfId="3129"/>
    <cellStyle name="Note 3 2 2 5" xfId="6056"/>
    <cellStyle name="Note 3 2 3" xfId="1284"/>
    <cellStyle name="Note 3 2 3 2" xfId="1285"/>
    <cellStyle name="Note 3 2 3 2 2" xfId="1933"/>
    <cellStyle name="Note 3 2 3 2 2 2" xfId="2661"/>
    <cellStyle name="Note 3 2 3 2 2 2 2" xfId="4220"/>
    <cellStyle name="Note 3 2 3 2 2 2 3" xfId="6057"/>
    <cellStyle name="Note 3 2 3 2 2 3" xfId="3494"/>
    <cellStyle name="Note 3 2 3 2 2 4" xfId="6058"/>
    <cellStyle name="Note 3 2 3 2 3" xfId="2298"/>
    <cellStyle name="Note 3 2 3 2 3 2" xfId="3857"/>
    <cellStyle name="Note 3 2 3 2 3 3" xfId="6059"/>
    <cellStyle name="Note 3 2 3 2 4" xfId="3130"/>
    <cellStyle name="Note 3 2 3 2 5" xfId="6060"/>
    <cellStyle name="Note 3 2 4" xfId="1665"/>
    <cellStyle name="Note 3 2 4 2" xfId="2393"/>
    <cellStyle name="Note 3 2 4 2 2" xfId="3952"/>
    <cellStyle name="Note 3 2 4 2 3" xfId="6061"/>
    <cellStyle name="Note 3 2 4 3" xfId="3226"/>
    <cellStyle name="Note 3 2 4 4" xfId="6062"/>
    <cellStyle name="Note 3 2 5" xfId="2030"/>
    <cellStyle name="Note 3 2 5 2" xfId="3589"/>
    <cellStyle name="Note 3 2 5 3" xfId="6063"/>
    <cellStyle name="Note 3 2 6" xfId="2862"/>
    <cellStyle name="Note 3 2 7" xfId="6064"/>
    <cellStyle name="Note 3 3" xfId="1286"/>
    <cellStyle name="Note 3 3 10" xfId="1287"/>
    <cellStyle name="Note 3 3 11" xfId="1934"/>
    <cellStyle name="Note 3 3 11 2" xfId="2662"/>
    <cellStyle name="Note 3 3 11 2 2" xfId="4221"/>
    <cellStyle name="Note 3 3 11 2 3" xfId="6065"/>
    <cellStyle name="Note 3 3 11 3" xfId="3495"/>
    <cellStyle name="Note 3 3 11 4" xfId="6066"/>
    <cellStyle name="Note 3 3 12" xfId="2299"/>
    <cellStyle name="Note 3 3 12 2" xfId="3858"/>
    <cellStyle name="Note 3 3 12 3" xfId="6067"/>
    <cellStyle name="Note 3 3 13" xfId="3131"/>
    <cellStyle name="Note 3 3 14" xfId="6068"/>
    <cellStyle name="Note 3 3 2" xfId="1288"/>
    <cellStyle name="Note 3 3 2 10" xfId="1935"/>
    <cellStyle name="Note 3 3 2 10 2" xfId="2663"/>
    <cellStyle name="Note 3 3 2 10 2 2" xfId="4222"/>
    <cellStyle name="Note 3 3 2 10 2 3" xfId="6069"/>
    <cellStyle name="Note 3 3 2 10 3" xfId="3496"/>
    <cellStyle name="Note 3 3 2 10 4" xfId="6070"/>
    <cellStyle name="Note 3 3 2 11" xfId="2300"/>
    <cellStyle name="Note 3 3 2 11 2" xfId="3859"/>
    <cellStyle name="Note 3 3 2 11 3" xfId="6071"/>
    <cellStyle name="Note 3 3 2 12" xfId="3132"/>
    <cellStyle name="Note 3 3 2 13" xfId="6072"/>
    <cellStyle name="Note 3 3 2 2" xfId="1289"/>
    <cellStyle name="Note 3 3 2 2 2" xfId="1290"/>
    <cellStyle name="Note 3 3 2 2 3" xfId="1291"/>
    <cellStyle name="Note 3 3 2 2 4" xfId="1292"/>
    <cellStyle name="Note 3 3 2 2 5" xfId="1293"/>
    <cellStyle name="Note 3 3 2 2 6" xfId="1294"/>
    <cellStyle name="Note 3 3 2 2 7" xfId="1295"/>
    <cellStyle name="Note 3 3 2 3" xfId="1296"/>
    <cellStyle name="Note 3 3 2 4" xfId="1297"/>
    <cellStyle name="Note 3 3 2 5" xfId="1298"/>
    <cellStyle name="Note 3 3 2 6" xfId="1299"/>
    <cellStyle name="Note 3 3 2 7" xfId="1300"/>
    <cellStyle name="Note 3 3 2 8" xfId="1301"/>
    <cellStyle name="Note 3 3 2 9" xfId="1302"/>
    <cellStyle name="Note 3 3 3" xfId="1303"/>
    <cellStyle name="Note 3 3 3 2" xfId="1304"/>
    <cellStyle name="Note 3 3 3 3" xfId="1305"/>
    <cellStyle name="Note 3 3 3 4" xfId="1306"/>
    <cellStyle name="Note 3 3 3 5" xfId="1307"/>
    <cellStyle name="Note 3 3 3 6" xfId="1308"/>
    <cellStyle name="Note 3 3 3 7" xfId="1309"/>
    <cellStyle name="Note 3 3 3 8" xfId="1310"/>
    <cellStyle name="Note 3 3 3 8 2" xfId="1936"/>
    <cellStyle name="Note 3 3 3 8 2 2" xfId="2664"/>
    <cellStyle name="Note 3 3 3 8 2 2 2" xfId="4223"/>
    <cellStyle name="Note 3 3 3 8 2 2 3" xfId="6073"/>
    <cellStyle name="Note 3 3 3 8 2 3" xfId="3497"/>
    <cellStyle name="Note 3 3 3 8 2 4" xfId="6074"/>
    <cellStyle name="Note 3 3 3 8 3" xfId="2301"/>
    <cellStyle name="Note 3 3 3 8 3 2" xfId="3860"/>
    <cellStyle name="Note 3 3 3 8 3 3" xfId="6075"/>
    <cellStyle name="Note 3 3 3 8 4" xfId="3133"/>
    <cellStyle name="Note 3 3 3 8 5" xfId="6076"/>
    <cellStyle name="Note 3 3 4" xfId="1311"/>
    <cellStyle name="Note 3 3 5" xfId="1312"/>
    <cellStyle name="Note 3 3 6" xfId="1313"/>
    <cellStyle name="Note 3 3 7" xfId="1314"/>
    <cellStyle name="Note 3 3 8" xfId="1315"/>
    <cellStyle name="Note 3 3 9" xfId="1316"/>
    <cellStyle name="Note 3 4" xfId="1317"/>
    <cellStyle name="Note 3 4 10" xfId="1937"/>
    <cellStyle name="Note 3 4 10 2" xfId="2665"/>
    <cellStyle name="Note 3 4 10 2 2" xfId="4224"/>
    <cellStyle name="Note 3 4 10 2 3" xfId="6077"/>
    <cellStyle name="Note 3 4 10 3" xfId="3498"/>
    <cellStyle name="Note 3 4 10 4" xfId="6078"/>
    <cellStyle name="Note 3 4 11" xfId="2302"/>
    <cellStyle name="Note 3 4 11 2" xfId="3861"/>
    <cellStyle name="Note 3 4 11 3" xfId="6079"/>
    <cellStyle name="Note 3 4 12" xfId="3134"/>
    <cellStyle name="Note 3 4 13" xfId="6080"/>
    <cellStyle name="Note 3 4 2" xfId="1318"/>
    <cellStyle name="Note 3 4 2 10" xfId="2303"/>
    <cellStyle name="Note 3 4 2 10 2" xfId="3862"/>
    <cellStyle name="Note 3 4 2 10 3" xfId="6081"/>
    <cellStyle name="Note 3 4 2 11" xfId="3135"/>
    <cellStyle name="Note 3 4 2 12" xfId="6082"/>
    <cellStyle name="Note 3 4 2 2" xfId="1319"/>
    <cellStyle name="Note 3 4 2 3" xfId="1320"/>
    <cellStyle name="Note 3 4 2 4" xfId="1321"/>
    <cellStyle name="Note 3 4 2 5" xfId="1322"/>
    <cellStyle name="Note 3 4 2 6" xfId="1323"/>
    <cellStyle name="Note 3 4 2 7" xfId="1324"/>
    <cellStyle name="Note 3 4 2 8" xfId="1325"/>
    <cellStyle name="Note 3 4 2 9" xfId="1938"/>
    <cellStyle name="Note 3 4 2 9 2" xfId="2666"/>
    <cellStyle name="Note 3 4 2 9 2 2" xfId="4225"/>
    <cellStyle name="Note 3 4 2 9 2 3" xfId="6083"/>
    <cellStyle name="Note 3 4 2 9 3" xfId="3499"/>
    <cellStyle name="Note 3 4 2 9 4" xfId="6084"/>
    <cellStyle name="Note 3 4 3" xfId="1326"/>
    <cellStyle name="Note 3 4 3 2" xfId="1327"/>
    <cellStyle name="Note 3 4 3 2 2" xfId="1939"/>
    <cellStyle name="Note 3 4 3 2 2 2" xfId="2667"/>
    <cellStyle name="Note 3 4 3 2 2 2 2" xfId="4226"/>
    <cellStyle name="Note 3 4 3 2 2 2 3" xfId="6085"/>
    <cellStyle name="Note 3 4 3 2 2 3" xfId="3500"/>
    <cellStyle name="Note 3 4 3 2 2 4" xfId="6086"/>
    <cellStyle name="Note 3 4 3 2 3" xfId="2304"/>
    <cellStyle name="Note 3 4 3 2 3 2" xfId="3863"/>
    <cellStyle name="Note 3 4 3 2 3 3" xfId="6087"/>
    <cellStyle name="Note 3 4 3 2 4" xfId="3136"/>
    <cellStyle name="Note 3 4 3 2 5" xfId="6088"/>
    <cellStyle name="Note 3 4 4" xfId="1328"/>
    <cellStyle name="Note 3 4 5" xfId="1329"/>
    <cellStyle name="Note 3 4 6" xfId="1330"/>
    <cellStyle name="Note 3 4 7" xfId="1331"/>
    <cellStyle name="Note 3 4 8" xfId="1332"/>
    <cellStyle name="Note 3 4 9" xfId="1333"/>
    <cellStyle name="Note 3 5" xfId="1334"/>
    <cellStyle name="Note 3 5 10" xfId="2305"/>
    <cellStyle name="Note 3 5 10 2" xfId="3864"/>
    <cellStyle name="Note 3 5 10 3" xfId="6089"/>
    <cellStyle name="Note 3 5 11" xfId="3137"/>
    <cellStyle name="Note 3 5 12" xfId="6090"/>
    <cellStyle name="Note 3 5 2" xfId="1335"/>
    <cellStyle name="Note 3 5 2 2" xfId="1336"/>
    <cellStyle name="Note 3 5 2 3" xfId="1941"/>
    <cellStyle name="Note 3 5 2 3 2" xfId="2669"/>
    <cellStyle name="Note 3 5 2 3 2 2" xfId="4228"/>
    <cellStyle name="Note 3 5 2 3 2 3" xfId="6091"/>
    <cellStyle name="Note 3 5 2 3 3" xfId="3502"/>
    <cellStyle name="Note 3 5 2 3 4" xfId="6092"/>
    <cellStyle name="Note 3 5 2 4" xfId="2306"/>
    <cellStyle name="Note 3 5 2 4 2" xfId="3865"/>
    <cellStyle name="Note 3 5 2 4 3" xfId="6093"/>
    <cellStyle name="Note 3 5 2 5" xfId="3138"/>
    <cellStyle name="Note 3 5 2 6" xfId="6094"/>
    <cellStyle name="Note 3 5 3" xfId="1337"/>
    <cellStyle name="Note 3 5 3 2" xfId="1338"/>
    <cellStyle name="Note 3 5 3 2 2" xfId="1942"/>
    <cellStyle name="Note 3 5 3 2 2 2" xfId="2670"/>
    <cellStyle name="Note 3 5 3 2 2 2 2" xfId="4229"/>
    <cellStyle name="Note 3 5 3 2 2 2 3" xfId="6095"/>
    <cellStyle name="Note 3 5 3 2 2 3" xfId="3503"/>
    <cellStyle name="Note 3 5 3 2 2 4" xfId="6096"/>
    <cellStyle name="Note 3 5 3 2 3" xfId="2307"/>
    <cellStyle name="Note 3 5 3 2 3 2" xfId="3866"/>
    <cellStyle name="Note 3 5 3 2 3 3" xfId="6097"/>
    <cellStyle name="Note 3 5 3 2 4" xfId="3139"/>
    <cellStyle name="Note 3 5 3 2 5" xfId="6098"/>
    <cellStyle name="Note 3 5 4" xfId="1339"/>
    <cellStyle name="Note 3 5 5" xfId="1340"/>
    <cellStyle name="Note 3 5 6" xfId="1341"/>
    <cellStyle name="Note 3 5 7" xfId="1342"/>
    <cellStyle name="Note 3 5 8" xfId="1343"/>
    <cellStyle name="Note 3 5 9" xfId="1940"/>
    <cellStyle name="Note 3 5 9 2" xfId="2668"/>
    <cellStyle name="Note 3 5 9 2 2" xfId="4227"/>
    <cellStyle name="Note 3 5 9 2 3" xfId="6099"/>
    <cellStyle name="Note 3 5 9 3" xfId="3501"/>
    <cellStyle name="Note 3 5 9 4" xfId="6100"/>
    <cellStyle name="Note 3 6" xfId="1344"/>
    <cellStyle name="Note 3 6 2" xfId="1345"/>
    <cellStyle name="Note 3 6 3" xfId="1943"/>
    <cellStyle name="Note 3 6 3 2" xfId="2671"/>
    <cellStyle name="Note 3 6 3 2 2" xfId="4230"/>
    <cellStyle name="Note 3 6 3 2 3" xfId="6101"/>
    <cellStyle name="Note 3 6 3 3" xfId="3504"/>
    <cellStyle name="Note 3 6 3 4" xfId="6102"/>
    <cellStyle name="Note 3 6 4" xfId="2308"/>
    <cellStyle name="Note 3 6 4 2" xfId="3867"/>
    <cellStyle name="Note 3 6 4 3" xfId="6103"/>
    <cellStyle name="Note 3 6 5" xfId="3140"/>
    <cellStyle name="Note 3 6 6" xfId="6104"/>
    <cellStyle name="Note 3 7" xfId="1346"/>
    <cellStyle name="Note 3 7 2" xfId="1347"/>
    <cellStyle name="Note 3 7 2 2" xfId="1944"/>
    <cellStyle name="Note 3 7 2 2 2" xfId="2672"/>
    <cellStyle name="Note 3 7 2 2 2 2" xfId="4231"/>
    <cellStyle name="Note 3 7 2 2 2 3" xfId="6105"/>
    <cellStyle name="Note 3 7 2 2 3" xfId="3505"/>
    <cellStyle name="Note 3 7 2 2 4" xfId="6106"/>
    <cellStyle name="Note 3 7 2 3" xfId="2309"/>
    <cellStyle name="Note 3 7 2 3 2" xfId="3868"/>
    <cellStyle name="Note 3 7 2 3 3" xfId="6107"/>
    <cellStyle name="Note 3 7 2 4" xfId="3141"/>
    <cellStyle name="Note 3 7 2 5" xfId="6108"/>
    <cellStyle name="Note 3 8" xfId="1348"/>
    <cellStyle name="Note 3 9" xfId="1349"/>
    <cellStyle name="Note 4" xfId="151"/>
    <cellStyle name="Note 4 2" xfId="1350"/>
    <cellStyle name="Note 4 2 2" xfId="1351"/>
    <cellStyle name="Note 4 2 3" xfId="1945"/>
    <cellStyle name="Note 4 2 3 2" xfId="2673"/>
    <cellStyle name="Note 4 2 3 2 2" xfId="4232"/>
    <cellStyle name="Note 4 2 3 2 3" xfId="6109"/>
    <cellStyle name="Note 4 2 3 3" xfId="3506"/>
    <cellStyle name="Note 4 2 3 4" xfId="6110"/>
    <cellStyle name="Note 4 2 4" xfId="2310"/>
    <cellStyle name="Note 4 2 4 2" xfId="3869"/>
    <cellStyle name="Note 4 2 4 3" xfId="6111"/>
    <cellStyle name="Note 4 2 5" xfId="3142"/>
    <cellStyle name="Note 4 2 6" xfId="6112"/>
    <cellStyle name="Note 4 3" xfId="1678"/>
    <cellStyle name="Note 4 3 2" xfId="2406"/>
    <cellStyle name="Note 4 3 2 2" xfId="3965"/>
    <cellStyle name="Note 4 3 2 3" xfId="6113"/>
    <cellStyle name="Note 4 3 3" xfId="3239"/>
    <cellStyle name="Note 4 3 4" xfId="6114"/>
    <cellStyle name="Note 4 4" xfId="2043"/>
    <cellStyle name="Note 4 4 2" xfId="3602"/>
    <cellStyle name="Note 4 4 3" xfId="6115"/>
    <cellStyle name="Note 4 5" xfId="2875"/>
    <cellStyle name="Note 4 6" xfId="6116"/>
    <cellStyle name="Note 5" xfId="1595"/>
    <cellStyle name="Note 5 2" xfId="1963"/>
    <cellStyle name="Note 5 2 2" xfId="2691"/>
    <cellStyle name="Note 5 2 2 2" xfId="4250"/>
    <cellStyle name="Note 5 2 2 3" xfId="6117"/>
    <cellStyle name="Note 5 2 3" xfId="3524"/>
    <cellStyle name="Note 5 2 4" xfId="6118"/>
    <cellStyle name="Note 5 3" xfId="2328"/>
    <cellStyle name="Note 5 3 2" xfId="3887"/>
    <cellStyle name="Note 5 3 3" xfId="6119"/>
    <cellStyle name="Note 5 4" xfId="3161"/>
    <cellStyle name="Note 5 5" xfId="6120"/>
    <cellStyle name="Note 6" xfId="1610"/>
    <cellStyle name="Note 6 2" xfId="1976"/>
    <cellStyle name="Note 6 2 2" xfId="2704"/>
    <cellStyle name="Note 6 2 2 2" xfId="4263"/>
    <cellStyle name="Note 6 2 2 3" xfId="6121"/>
    <cellStyle name="Note 6 2 3" xfId="3537"/>
    <cellStyle name="Note 6 2 4" xfId="6122"/>
    <cellStyle name="Note 6 3" xfId="2341"/>
    <cellStyle name="Note 6 3 2" xfId="3900"/>
    <cellStyle name="Note 6 3 3" xfId="6123"/>
    <cellStyle name="Note 6 4" xfId="3174"/>
    <cellStyle name="Note 6 5" xfId="6124"/>
    <cellStyle name="Note 7" xfId="1624"/>
    <cellStyle name="Note 7 2" xfId="1989"/>
    <cellStyle name="Note 7 2 2" xfId="2717"/>
    <cellStyle name="Note 7 2 2 2" xfId="4276"/>
    <cellStyle name="Note 7 2 2 3" xfId="6125"/>
    <cellStyle name="Note 7 2 3" xfId="3550"/>
    <cellStyle name="Note 7 2 4" xfId="6126"/>
    <cellStyle name="Note 7 3" xfId="2354"/>
    <cellStyle name="Note 7 3 2" xfId="3913"/>
    <cellStyle name="Note 7 3 3" xfId="6127"/>
    <cellStyle name="Note 7 4" xfId="3187"/>
    <cellStyle name="Note 7 5" xfId="6128"/>
    <cellStyle name="Note 8" xfId="2723"/>
    <cellStyle name="Note 8 2" xfId="4291"/>
    <cellStyle name="Note 8 3" xfId="6129"/>
    <cellStyle name="Note 9" xfId="2750"/>
    <cellStyle name="Output" xfId="28" builtinId="21" customBuiltin="1"/>
    <cellStyle name="Output 2" xfId="134"/>
    <cellStyle name="Output 2 10" xfId="1352"/>
    <cellStyle name="Output 2 2" xfId="1353"/>
    <cellStyle name="Output 2 2 2" xfId="1354"/>
    <cellStyle name="Output 2 2 2 10" xfId="1355"/>
    <cellStyle name="Output 2 2 2 2" xfId="1356"/>
    <cellStyle name="Output 2 2 2 3" xfId="1357"/>
    <cellStyle name="Output 2 2 2 4" xfId="1358"/>
    <cellStyle name="Output 2 2 2 5" xfId="1359"/>
    <cellStyle name="Output 2 2 2 6" xfId="1360"/>
    <cellStyle name="Output 2 2 2 7" xfId="1361"/>
    <cellStyle name="Output 2 2 2 8" xfId="1362"/>
    <cellStyle name="Output 2 2 2 9" xfId="1363"/>
    <cellStyle name="Output 2 2 3" xfId="1364"/>
    <cellStyle name="Output 2 2 3 10" xfId="1365"/>
    <cellStyle name="Output 2 2 3 2" xfId="1366"/>
    <cellStyle name="Output 2 2 3 3" xfId="1367"/>
    <cellStyle name="Output 2 2 3 4" xfId="1368"/>
    <cellStyle name="Output 2 2 3 5" xfId="1369"/>
    <cellStyle name="Output 2 2 3 6" xfId="1370"/>
    <cellStyle name="Output 2 2 3 7" xfId="1371"/>
    <cellStyle name="Output 2 2 3 8" xfId="1372"/>
    <cellStyle name="Output 2 2 3 9" xfId="1373"/>
    <cellStyle name="Output 2 2 4" xfId="1374"/>
    <cellStyle name="Output 2 2 4 2" xfId="1375"/>
    <cellStyle name="Output 2 2 4 3" xfId="1376"/>
    <cellStyle name="Output 2 2 5" xfId="1377"/>
    <cellStyle name="Output 2 2 6" xfId="1378"/>
    <cellStyle name="Output 2 2 7" xfId="1379"/>
    <cellStyle name="Output 2 2 8" xfId="1380"/>
    <cellStyle name="Output 2 2 9" xfId="1381"/>
    <cellStyle name="Output 2 3" xfId="1382"/>
    <cellStyle name="Output 2 3 10" xfId="1383"/>
    <cellStyle name="Output 2 3 2" xfId="1384"/>
    <cellStyle name="Output 2 3 2 2" xfId="1385"/>
    <cellStyle name="Output 2 3 2 3" xfId="1386"/>
    <cellStyle name="Output 2 3 2 4" xfId="1387"/>
    <cellStyle name="Output 2 3 2 5" xfId="1388"/>
    <cellStyle name="Output 2 3 2 6" xfId="1389"/>
    <cellStyle name="Output 2 3 2 7" xfId="1390"/>
    <cellStyle name="Output 2 3 3" xfId="1391"/>
    <cellStyle name="Output 2 3 3 2" xfId="1392"/>
    <cellStyle name="Output 2 3 3 3" xfId="1393"/>
    <cellStyle name="Output 2 3 3 4" xfId="1394"/>
    <cellStyle name="Output 2 3 3 5" xfId="1395"/>
    <cellStyle name="Output 2 3 3 6" xfId="1396"/>
    <cellStyle name="Output 2 3 3 7" xfId="1397"/>
    <cellStyle name="Output 2 3 4" xfId="1398"/>
    <cellStyle name="Output 2 3 5" xfId="1399"/>
    <cellStyle name="Output 2 3 6" xfId="1400"/>
    <cellStyle name="Output 2 3 7" xfId="1401"/>
    <cellStyle name="Output 2 3 8" xfId="1402"/>
    <cellStyle name="Output 2 3 9" xfId="1403"/>
    <cellStyle name="Output 2 4" xfId="1404"/>
    <cellStyle name="Output 2 4 2" xfId="1405"/>
    <cellStyle name="Output 2 4 3" xfId="1406"/>
    <cellStyle name="Output 2 4 4" xfId="1407"/>
    <cellStyle name="Output 2 4 5" xfId="1408"/>
    <cellStyle name="Output 2 4 6" xfId="1409"/>
    <cellStyle name="Output 2 4 7" xfId="1410"/>
    <cellStyle name="Output 2 5" xfId="1411"/>
    <cellStyle name="Output 2 5 2" xfId="1412"/>
    <cellStyle name="Output 2 5 3" xfId="1413"/>
    <cellStyle name="Output 2 5 4" xfId="1414"/>
    <cellStyle name="Output 2 5 5" xfId="1415"/>
    <cellStyle name="Output 2 5 6" xfId="1416"/>
    <cellStyle name="Output 2 5 7" xfId="1417"/>
    <cellStyle name="Output 2 5 8" xfId="1418"/>
    <cellStyle name="Output 2 6" xfId="1419"/>
    <cellStyle name="Output 2 6 2" xfId="1420"/>
    <cellStyle name="Output 2 7" xfId="1421"/>
    <cellStyle name="Output 2 8" xfId="1422"/>
    <cellStyle name="Output 2 9" xfId="1423"/>
    <cellStyle name="Output 3" xfId="1424"/>
    <cellStyle name="Percent 2" xfId="16"/>
    <cellStyle name="Percent 2 2" xfId="1425"/>
    <cellStyle name="Percent 2 2 2" xfId="1426"/>
    <cellStyle name="Percent 2 2 3" xfId="1427"/>
    <cellStyle name="Percent 2 2 4" xfId="1428"/>
    <cellStyle name="Percent 2 3" xfId="1429"/>
    <cellStyle name="Percent 2 3 2" xfId="1430"/>
    <cellStyle name="Percent 2 4" xfId="1431"/>
    <cellStyle name="Percent 2 4 2" xfId="1432"/>
    <cellStyle name="Percent 2 5" xfId="1433"/>
    <cellStyle name="Percent 2 6" xfId="1434"/>
    <cellStyle name="Percent 2 6 2" xfId="1435"/>
    <cellStyle name="Percent 3" xfId="1436"/>
    <cellStyle name="Percent 3 2" xfId="1437"/>
    <cellStyle name="Percent 3 3" xfId="1438"/>
    <cellStyle name="Percent 3 4" xfId="1439"/>
    <cellStyle name="Percent 3 5" xfId="1440"/>
    <cellStyle name="Percent 4" xfId="1441"/>
    <cellStyle name="Percent 4 2" xfId="1442"/>
    <cellStyle name="Percent 4 2 2" xfId="1443"/>
    <cellStyle name="Percent 4 2 3" xfId="1444"/>
    <cellStyle name="Percent 5" xfId="1445"/>
    <cellStyle name="Percent 5 2" xfId="1446"/>
    <cellStyle name="Percent 6" xfId="1447"/>
    <cellStyle name="Publication" xfId="1448"/>
    <cellStyle name="Sheet Title" xfId="1449"/>
    <cellStyle name="SN_241" xfId="17"/>
    <cellStyle name="SN_b" xfId="152"/>
    <cellStyle name="Standard_laroux" xfId="1450"/>
    <cellStyle name="Style 1" xfId="18"/>
    <cellStyle name="Style 1 2" xfId="1451"/>
    <cellStyle name="Style 1 2 2" xfId="1452"/>
    <cellStyle name="Style 1 3" xfId="1453"/>
    <cellStyle name="Style 1 3 2" xfId="1454"/>
    <cellStyle name="Style 1 4" xfId="1455"/>
    <cellStyle name="Style 1 5" xfId="1456"/>
    <cellStyle name="Style 1 6" xfId="1457"/>
    <cellStyle name="Style 1_verchnakan_ax21-25_2018" xfId="1458"/>
    <cellStyle name="Style 2" xfId="1459"/>
    <cellStyle name="Title" xfId="19" builtinId="15" customBuiltin="1"/>
    <cellStyle name="Title 2" xfId="135"/>
    <cellStyle name="Title 2 2" xfId="1460"/>
    <cellStyle name="Title 2 2 2" xfId="1461"/>
    <cellStyle name="Title 2 2 3" xfId="1462"/>
    <cellStyle name="Title 2 3" xfId="1463"/>
    <cellStyle name="Title 2 4" xfId="1464"/>
    <cellStyle name="Title 2 4 2" xfId="1465"/>
    <cellStyle name="Title 2 5" xfId="1466"/>
    <cellStyle name="Title 3" xfId="1467"/>
    <cellStyle name="Title 4" xfId="1468"/>
    <cellStyle name="Total" xfId="34" builtinId="25" customBuiltin="1"/>
    <cellStyle name="Total 2" xfId="136"/>
    <cellStyle name="Total 2 10" xfId="1469"/>
    <cellStyle name="Total 2 2" xfId="1470"/>
    <cellStyle name="Total 2 2 2" xfId="1471"/>
    <cellStyle name="Total 2 2 2 10" xfId="1472"/>
    <cellStyle name="Total 2 2 2 2" xfId="1473"/>
    <cellStyle name="Total 2 2 2 3" xfId="1474"/>
    <cellStyle name="Total 2 2 2 4" xfId="1475"/>
    <cellStyle name="Total 2 2 2 5" xfId="1476"/>
    <cellStyle name="Total 2 2 2 6" xfId="1477"/>
    <cellStyle name="Total 2 2 2 7" xfId="1478"/>
    <cellStyle name="Total 2 2 2 8" xfId="1479"/>
    <cellStyle name="Total 2 2 2 9" xfId="1480"/>
    <cellStyle name="Total 2 2 3" xfId="1481"/>
    <cellStyle name="Total 2 2 3 10" xfId="1482"/>
    <cellStyle name="Total 2 2 3 2" xfId="1483"/>
    <cellStyle name="Total 2 2 3 3" xfId="1484"/>
    <cellStyle name="Total 2 2 3 4" xfId="1485"/>
    <cellStyle name="Total 2 2 3 5" xfId="1486"/>
    <cellStyle name="Total 2 2 3 6" xfId="1487"/>
    <cellStyle name="Total 2 2 3 7" xfId="1488"/>
    <cellStyle name="Total 2 2 3 8" xfId="1489"/>
    <cellStyle name="Total 2 2 3 9" xfId="1490"/>
    <cellStyle name="Total 2 2 4" xfId="1491"/>
    <cellStyle name="Total 2 2 4 2" xfId="1492"/>
    <cellStyle name="Total 2 2 4 3" xfId="1493"/>
    <cellStyle name="Total 2 2 5" xfId="1494"/>
    <cellStyle name="Total 2 2 6" xfId="1495"/>
    <cellStyle name="Total 2 2 7" xfId="1496"/>
    <cellStyle name="Total 2 2 8" xfId="1497"/>
    <cellStyle name="Total 2 2 9" xfId="1498"/>
    <cellStyle name="Total 2 3" xfId="1499"/>
    <cellStyle name="Total 2 3 10" xfId="1500"/>
    <cellStyle name="Total 2 3 2" xfId="1501"/>
    <cellStyle name="Total 2 3 2 2" xfId="1502"/>
    <cellStyle name="Total 2 3 2 3" xfId="1503"/>
    <cellStyle name="Total 2 3 2 4" xfId="1504"/>
    <cellStyle name="Total 2 3 2 5" xfId="1505"/>
    <cellStyle name="Total 2 3 2 6" xfId="1506"/>
    <cellStyle name="Total 2 3 2 7" xfId="1507"/>
    <cellStyle name="Total 2 3 3" xfId="1508"/>
    <cellStyle name="Total 2 3 3 2" xfId="1509"/>
    <cellStyle name="Total 2 3 3 3" xfId="1510"/>
    <cellStyle name="Total 2 3 3 4" xfId="1511"/>
    <cellStyle name="Total 2 3 3 5" xfId="1512"/>
    <cellStyle name="Total 2 3 3 6" xfId="1513"/>
    <cellStyle name="Total 2 3 3 7" xfId="1514"/>
    <cellStyle name="Total 2 3 4" xfId="1515"/>
    <cellStyle name="Total 2 3 5" xfId="1516"/>
    <cellStyle name="Total 2 3 6" xfId="1517"/>
    <cellStyle name="Total 2 3 7" xfId="1518"/>
    <cellStyle name="Total 2 3 8" xfId="1519"/>
    <cellStyle name="Total 2 3 9" xfId="1520"/>
    <cellStyle name="Total 2 4" xfId="1521"/>
    <cellStyle name="Total 2 4 2" xfId="1522"/>
    <cellStyle name="Total 2 4 3" xfId="1523"/>
    <cellStyle name="Total 2 4 4" xfId="1524"/>
    <cellStyle name="Total 2 4 5" xfId="1525"/>
    <cellStyle name="Total 2 4 6" xfId="1526"/>
    <cellStyle name="Total 2 4 7" xfId="1527"/>
    <cellStyle name="Total 2 5" xfId="1528"/>
    <cellStyle name="Total 2 5 2" xfId="1529"/>
    <cellStyle name="Total 2 5 3" xfId="1530"/>
    <cellStyle name="Total 2 5 4" xfId="1531"/>
    <cellStyle name="Total 2 5 5" xfId="1532"/>
    <cellStyle name="Total 2 5 6" xfId="1533"/>
    <cellStyle name="Total 2 5 7" xfId="1534"/>
    <cellStyle name="Total 2 5 8" xfId="1535"/>
    <cellStyle name="Total 2 6" xfId="1536"/>
    <cellStyle name="Total 2 6 2" xfId="1537"/>
    <cellStyle name="Total 2 7" xfId="1538"/>
    <cellStyle name="Total 2 8" xfId="1539"/>
    <cellStyle name="Total 2 9" xfId="1540"/>
    <cellStyle name="Total 3" xfId="1541"/>
    <cellStyle name="ux" xfId="1542"/>
    <cellStyle name="Währung [0]_laroux" xfId="1543"/>
    <cellStyle name="Währung_laroux" xfId="1544"/>
    <cellStyle name="Warning Text" xfId="32" builtinId="11" customBuiltin="1"/>
    <cellStyle name="Warning Text 2" xfId="137"/>
    <cellStyle name="Warning Text 2 2" xfId="1545"/>
    <cellStyle name="Warning Text 2 2 2" xfId="1546"/>
    <cellStyle name="Warning Text 2 3" xfId="1547"/>
    <cellStyle name="Warning Text 2 3 2" xfId="1548"/>
    <cellStyle name="Warning Text 2 4" xfId="1549"/>
    <cellStyle name="Warning Text 2 5" xfId="1550"/>
    <cellStyle name="Warning Text 3" xfId="1551"/>
    <cellStyle name="Беззащитный" xfId="1552"/>
    <cellStyle name="Защитный" xfId="1553"/>
    <cellStyle name="Обычный 2" xfId="1554"/>
    <cellStyle name="Обычный 2 2" xfId="1555"/>
    <cellStyle name="Обычный 2 3" xfId="1556"/>
    <cellStyle name="Обычный 2 3 2" xfId="1557"/>
    <cellStyle name="Обычный 2 3 2 2" xfId="1946"/>
    <cellStyle name="Обычный 2 3 2 2 2" xfId="2674"/>
    <cellStyle name="Обычный 2 3 2 2 2 2" xfId="4233"/>
    <cellStyle name="Обычный 2 3 2 2 2 3" xfId="6130"/>
    <cellStyle name="Обычный 2 3 2 2 3" xfId="3507"/>
    <cellStyle name="Обычный 2 3 2 2 4" xfId="6131"/>
    <cellStyle name="Обычный 2 3 2 3" xfId="2311"/>
    <cellStyle name="Обычный 2 3 2 3 2" xfId="3870"/>
    <cellStyle name="Обычный 2 3 2 3 3" xfId="6132"/>
    <cellStyle name="Обычный 2 3 2 4" xfId="3143"/>
    <cellStyle name="Обычный 2 3 2 5" xfId="6133"/>
    <cellStyle name="Обычный 2 4" xfId="1558"/>
    <cellStyle name="Обычный 3" xfId="1559"/>
    <cellStyle name="Обычный 4" xfId="1560"/>
    <cellStyle name="Обычный 5" xfId="1561"/>
    <cellStyle name="Обычный 5 2" xfId="1947"/>
    <cellStyle name="Обычный 5 2 2" xfId="2675"/>
    <cellStyle name="Обычный 5 2 2 2" xfId="4234"/>
    <cellStyle name="Обычный 5 2 2 3" xfId="6134"/>
    <cellStyle name="Обычный 5 2 3" xfId="3508"/>
    <cellStyle name="Обычный 5 2 4" xfId="6135"/>
    <cellStyle name="Обычный 5 3" xfId="2312"/>
    <cellStyle name="Обычный 5 3 2" xfId="3871"/>
    <cellStyle name="Обычный 5 3 3" xfId="6136"/>
    <cellStyle name="Обычный 5 4" xfId="3144"/>
    <cellStyle name="Обычный 5 5" xfId="6137"/>
    <cellStyle name="Обычный_PHEK-er artadrutyun lic." xfId="1562"/>
    <cellStyle name="Примечание 2" xfId="1563"/>
    <cellStyle name="Примечание 2 2" xfId="1948"/>
    <cellStyle name="Примечание 2 2 2" xfId="2676"/>
    <cellStyle name="Примечание 2 2 2 2" xfId="4235"/>
    <cellStyle name="Примечание 2 2 2 3" xfId="6138"/>
    <cellStyle name="Примечание 2 2 3" xfId="3509"/>
    <cellStyle name="Примечание 2 2 4" xfId="6139"/>
    <cellStyle name="Примечание 2 3" xfId="2313"/>
    <cellStyle name="Примечание 2 3 2" xfId="3872"/>
    <cellStyle name="Примечание 2 3 3" xfId="6140"/>
    <cellStyle name="Примечание 2 4" xfId="3145"/>
    <cellStyle name="Примечание 2 5" xfId="6141"/>
    <cellStyle name="Процентный 2" xfId="1564"/>
    <cellStyle name="Процентный 2 2" xfId="1949"/>
    <cellStyle name="Процентный 2 2 2" xfId="2677"/>
    <cellStyle name="Процентный 2 2 2 2" xfId="4236"/>
    <cellStyle name="Процентный 2 2 2 3" xfId="6142"/>
    <cellStyle name="Процентный 2 2 3" xfId="3510"/>
    <cellStyle name="Процентный 2 2 4" xfId="6143"/>
    <cellStyle name="Процентный 2 3" xfId="2314"/>
    <cellStyle name="Процентный 2 3 2" xfId="3873"/>
    <cellStyle name="Процентный 2 3 3" xfId="6144"/>
    <cellStyle name="Процентный 2 4" xfId="3146"/>
    <cellStyle name="Процентный 2 5" xfId="6145"/>
    <cellStyle name="Стиль 1" xfId="138"/>
    <cellStyle name="Стиль 1 2" xfId="1565"/>
    <cellStyle name="Стиль 1 2 2" xfId="1566"/>
    <cellStyle name="Стиль 1 2 3" xfId="1567"/>
    <cellStyle name="Финансовый 2" xfId="1568"/>
    <cellStyle name="Финансовый 2 2" xfId="1569"/>
    <cellStyle name="Финансовый 2 2 2" xfId="1570"/>
    <cellStyle name="Финансовый 2 3" xfId="1571"/>
    <cellStyle name="Финансовый 2 3 2" xfId="1572"/>
    <cellStyle name="Финансовый 2 4" xfId="1573"/>
    <cellStyle name="Финансовый 2 5" xfId="1574"/>
    <cellStyle name="Финансовый 3" xfId="1575"/>
    <cellStyle name="Финансовый 3 2" xfId="1576"/>
    <cellStyle name="Финансовый 3 3" xfId="1577"/>
    <cellStyle name="Финансовый 4" xfId="1578"/>
    <cellStyle name="Финансовый 4 2" xfId="1579"/>
    <cellStyle name="Финансовый 4 3" xfId="1580"/>
    <cellStyle name="Финансовый 4 3 2" xfId="1950"/>
    <cellStyle name="Финансовый 4 3 2 2" xfId="2678"/>
    <cellStyle name="Финансовый 4 3 2 2 2" xfId="4237"/>
    <cellStyle name="Финансовый 4 3 2 2 3" xfId="6146"/>
    <cellStyle name="Финансовый 4 3 2 3" xfId="3511"/>
    <cellStyle name="Финансовый 4 3 2 4" xfId="6147"/>
    <cellStyle name="Финансовый 4 3 3" xfId="2315"/>
    <cellStyle name="Финансовый 4 3 3 2" xfId="3874"/>
    <cellStyle name="Финансовый 4 3 3 3" xfId="6148"/>
    <cellStyle name="Финансовый 4 3 4" xfId="3148"/>
    <cellStyle name="Финансовый 4 3 5" xfId="6149"/>
  </cellStyles>
  <dxfs count="65">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
      <font>
        <b/>
        <i val="0"/>
        <strike val="0"/>
        <condense val="0"/>
        <extend val="0"/>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asmik.ghulyan/d-Hasmik/AYL/2023/MJCC-23-25/Verabasxum-2023/Naxagic-04-12-2023-mayrutyun%20ev%20xexum/Havelvac-2023-Tari-01.12.2023-ZBX-ov.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s>
    <sheetDataSet>
      <sheetData sheetId="0"/>
      <sheetData sheetId="1">
        <row r="98">
          <cell r="G98">
            <v>-116627</v>
          </cell>
        </row>
      </sheetData>
      <sheetData sheetId="2"/>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22"/>
  <sheetViews>
    <sheetView view="pageBreakPreview" topLeftCell="A133" zoomScaleNormal="100" zoomScaleSheetLayoutView="100" workbookViewId="0">
      <selection activeCell="A133" sqref="A1:XFD1048576"/>
    </sheetView>
  </sheetViews>
  <sheetFormatPr defaultRowHeight="17.25"/>
  <cols>
    <col min="1" max="1" width="10.5703125" style="117" customWidth="1"/>
    <col min="2" max="2" width="12.42578125" style="117" customWidth="1"/>
    <col min="3" max="3" width="79.5703125" style="118" customWidth="1"/>
    <col min="4" max="4" width="23.28515625" style="118" customWidth="1"/>
    <col min="5" max="5" width="18.5703125" style="118" customWidth="1"/>
    <col min="6" max="16384" width="9.140625" style="118"/>
  </cols>
  <sheetData>
    <row r="1" spans="1:5">
      <c r="D1" s="117" t="s">
        <v>138</v>
      </c>
    </row>
    <row r="2" spans="1:5">
      <c r="A2" s="117" t="s">
        <v>0</v>
      </c>
      <c r="D2" s="119" t="s">
        <v>56</v>
      </c>
    </row>
    <row r="3" spans="1:5">
      <c r="C3" s="120" t="s">
        <v>1</v>
      </c>
      <c r="D3" s="120"/>
    </row>
    <row r="4" spans="1:5">
      <c r="D4" s="117"/>
    </row>
    <row r="5" spans="1:5" ht="63" customHeight="1">
      <c r="A5" s="121" t="s">
        <v>167</v>
      </c>
      <c r="B5" s="121"/>
      <c r="C5" s="121"/>
      <c r="D5" s="121"/>
    </row>
    <row r="6" spans="1:5">
      <c r="A6" s="122"/>
      <c r="B6" s="122"/>
      <c r="C6" s="123"/>
      <c r="D6" s="122" t="s">
        <v>51</v>
      </c>
    </row>
    <row r="7" spans="1:5" ht="126.75" customHeight="1">
      <c r="A7" s="124" t="s">
        <v>3</v>
      </c>
      <c r="B7" s="124"/>
      <c r="C7" s="125" t="s">
        <v>16</v>
      </c>
      <c r="D7" s="126" t="s">
        <v>55</v>
      </c>
    </row>
    <row r="8" spans="1:5" ht="51.75">
      <c r="A8" s="127" t="s">
        <v>4</v>
      </c>
      <c r="B8" s="127" t="s">
        <v>5</v>
      </c>
      <c r="C8" s="128"/>
      <c r="D8" s="129" t="s">
        <v>14</v>
      </c>
    </row>
    <row r="9" spans="1:5">
      <c r="A9" s="130"/>
      <c r="B9" s="130"/>
      <c r="C9" s="131" t="s">
        <v>39</v>
      </c>
      <c r="D9" s="48">
        <f>D10+D203</f>
        <v>0</v>
      </c>
    </row>
    <row r="10" spans="1:5">
      <c r="A10" s="130"/>
      <c r="B10" s="130"/>
      <c r="C10" s="131" t="s">
        <v>35</v>
      </c>
      <c r="D10" s="132">
        <f>D11+D36+D61+D114+D139+D158+D189</f>
        <v>26294702.199999999</v>
      </c>
    </row>
    <row r="11" spans="1:5">
      <c r="A11" s="133">
        <v>1005</v>
      </c>
      <c r="B11" s="134"/>
      <c r="C11" s="131" t="s">
        <v>40</v>
      </c>
      <c r="D11" s="135">
        <f>D24+D30+D18</f>
        <v>-50688.1</v>
      </c>
      <c r="E11" s="136"/>
    </row>
    <row r="12" spans="1:5">
      <c r="A12" s="137"/>
      <c r="B12" s="134"/>
      <c r="C12" s="131" t="s">
        <v>89</v>
      </c>
      <c r="D12" s="138"/>
      <c r="E12" s="136"/>
    </row>
    <row r="13" spans="1:5">
      <c r="A13" s="137"/>
      <c r="B13" s="134"/>
      <c r="C13" s="131" t="s">
        <v>41</v>
      </c>
      <c r="D13" s="138"/>
      <c r="E13" s="136"/>
    </row>
    <row r="14" spans="1:5" ht="51.75">
      <c r="A14" s="137"/>
      <c r="B14" s="134"/>
      <c r="C14" s="131" t="s">
        <v>90</v>
      </c>
      <c r="D14" s="138"/>
      <c r="E14" s="136"/>
    </row>
    <row r="15" spans="1:5">
      <c r="A15" s="137"/>
      <c r="B15" s="134"/>
      <c r="C15" s="131" t="s">
        <v>42</v>
      </c>
      <c r="D15" s="138"/>
      <c r="E15" s="136"/>
    </row>
    <row r="16" spans="1:5" ht="51.75">
      <c r="A16" s="139"/>
      <c r="B16" s="140"/>
      <c r="C16" s="131" t="s">
        <v>91</v>
      </c>
      <c r="D16" s="141"/>
      <c r="E16" s="136"/>
    </row>
    <row r="17" spans="1:5">
      <c r="A17" s="142" t="s">
        <v>43</v>
      </c>
      <c r="B17" s="143"/>
      <c r="C17" s="144"/>
      <c r="D17" s="145"/>
      <c r="E17" s="136"/>
    </row>
    <row r="18" spans="1:5">
      <c r="A18" s="134"/>
      <c r="B18" s="146">
        <v>12001</v>
      </c>
      <c r="C18" s="147" t="s">
        <v>6</v>
      </c>
      <c r="D18" s="116">
        <f>-24273-5060.1</f>
        <v>-29333.1</v>
      </c>
      <c r="E18" s="136"/>
    </row>
    <row r="19" spans="1:5" ht="69.75" customHeight="1">
      <c r="A19" s="134"/>
      <c r="B19" s="148"/>
      <c r="C19" s="149" t="s">
        <v>263</v>
      </c>
      <c r="D19" s="116"/>
      <c r="E19" s="136"/>
    </row>
    <row r="20" spans="1:5">
      <c r="A20" s="134"/>
      <c r="B20" s="148"/>
      <c r="C20" s="147" t="s">
        <v>7</v>
      </c>
      <c r="D20" s="116"/>
      <c r="E20" s="136"/>
    </row>
    <row r="21" spans="1:5" ht="74.25" customHeight="1">
      <c r="A21" s="134"/>
      <c r="B21" s="148"/>
      <c r="C21" s="149" t="s">
        <v>264</v>
      </c>
      <c r="D21" s="116"/>
      <c r="E21" s="136"/>
    </row>
    <row r="22" spans="1:5">
      <c r="A22" s="134"/>
      <c r="B22" s="148"/>
      <c r="C22" s="147" t="s">
        <v>24</v>
      </c>
      <c r="D22" s="116"/>
      <c r="E22" s="136"/>
    </row>
    <row r="23" spans="1:5">
      <c r="A23" s="134"/>
      <c r="B23" s="150"/>
      <c r="C23" s="149" t="s">
        <v>19</v>
      </c>
      <c r="D23" s="116"/>
      <c r="E23" s="136"/>
    </row>
    <row r="24" spans="1:5">
      <c r="A24" s="151"/>
      <c r="B24" s="146">
        <v>12002</v>
      </c>
      <c r="C24" s="131" t="s">
        <v>6</v>
      </c>
      <c r="D24" s="116">
        <v>-4997</v>
      </c>
      <c r="E24" s="136"/>
    </row>
    <row r="25" spans="1:5">
      <c r="A25" s="134"/>
      <c r="B25" s="148"/>
      <c r="C25" s="131" t="s">
        <v>92</v>
      </c>
      <c r="D25" s="116"/>
      <c r="E25" s="136"/>
    </row>
    <row r="26" spans="1:5">
      <c r="A26" s="134"/>
      <c r="B26" s="148"/>
      <c r="C26" s="131" t="s">
        <v>7</v>
      </c>
      <c r="D26" s="116"/>
      <c r="E26" s="136"/>
    </row>
    <row r="27" spans="1:5" ht="21.75" customHeight="1">
      <c r="A27" s="134"/>
      <c r="B27" s="148"/>
      <c r="C27" s="131" t="s">
        <v>93</v>
      </c>
      <c r="D27" s="116"/>
      <c r="E27" s="136"/>
    </row>
    <row r="28" spans="1:5">
      <c r="A28" s="134"/>
      <c r="B28" s="148"/>
      <c r="C28" s="131" t="s">
        <v>24</v>
      </c>
      <c r="D28" s="116"/>
      <c r="E28" s="136"/>
    </row>
    <row r="29" spans="1:5">
      <c r="A29" s="140"/>
      <c r="B29" s="150"/>
      <c r="C29" s="131" t="s">
        <v>19</v>
      </c>
      <c r="D29" s="116"/>
      <c r="E29" s="136"/>
    </row>
    <row r="30" spans="1:5">
      <c r="A30" s="134"/>
      <c r="B30" s="146">
        <v>12003</v>
      </c>
      <c r="C30" s="131" t="s">
        <v>6</v>
      </c>
      <c r="D30" s="116">
        <v>-16358</v>
      </c>
      <c r="E30" s="136"/>
    </row>
    <row r="31" spans="1:5" ht="69.75" customHeight="1">
      <c r="A31" s="134"/>
      <c r="B31" s="148"/>
      <c r="C31" s="131" t="s">
        <v>146</v>
      </c>
      <c r="D31" s="116"/>
      <c r="E31" s="136"/>
    </row>
    <row r="32" spans="1:5">
      <c r="A32" s="134"/>
      <c r="B32" s="148"/>
      <c r="C32" s="131" t="s">
        <v>7</v>
      </c>
      <c r="D32" s="116"/>
      <c r="E32" s="136"/>
    </row>
    <row r="33" spans="1:5" ht="74.25" customHeight="1">
      <c r="A33" s="134"/>
      <c r="B33" s="148"/>
      <c r="C33" s="131" t="s">
        <v>147</v>
      </c>
      <c r="D33" s="116"/>
      <c r="E33" s="136"/>
    </row>
    <row r="34" spans="1:5">
      <c r="A34" s="134"/>
      <c r="B34" s="148"/>
      <c r="C34" s="131" t="s">
        <v>24</v>
      </c>
      <c r="D34" s="116"/>
      <c r="E34" s="136"/>
    </row>
    <row r="35" spans="1:5">
      <c r="A35" s="134"/>
      <c r="B35" s="150"/>
      <c r="C35" s="131" t="s">
        <v>19</v>
      </c>
      <c r="D35" s="116"/>
      <c r="E35" s="136"/>
    </row>
    <row r="36" spans="1:5">
      <c r="A36" s="152">
        <v>1082</v>
      </c>
      <c r="B36" s="151"/>
      <c r="C36" s="153" t="s">
        <v>40</v>
      </c>
      <c r="D36" s="135">
        <f>SUM(D42,D48,D54)</f>
        <v>1546877</v>
      </c>
      <c r="E36" s="136"/>
    </row>
    <row r="37" spans="1:5" ht="34.5" customHeight="1">
      <c r="A37" s="137"/>
      <c r="B37" s="134"/>
      <c r="C37" s="153" t="s">
        <v>106</v>
      </c>
      <c r="D37" s="138"/>
      <c r="E37" s="136"/>
    </row>
    <row r="38" spans="1:5">
      <c r="A38" s="137"/>
      <c r="B38" s="134"/>
      <c r="C38" s="153" t="s">
        <v>41</v>
      </c>
      <c r="D38" s="138"/>
      <c r="E38" s="136"/>
    </row>
    <row r="39" spans="1:5">
      <c r="A39" s="137"/>
      <c r="B39" s="134"/>
      <c r="C39" s="153" t="s">
        <v>107</v>
      </c>
      <c r="D39" s="138"/>
      <c r="E39" s="136"/>
    </row>
    <row r="40" spans="1:5">
      <c r="A40" s="137"/>
      <c r="B40" s="134"/>
      <c r="C40" s="153" t="s">
        <v>42</v>
      </c>
      <c r="D40" s="138"/>
      <c r="E40" s="136"/>
    </row>
    <row r="41" spans="1:5" ht="34.5">
      <c r="A41" s="139"/>
      <c r="B41" s="140"/>
      <c r="C41" s="153" t="s">
        <v>108</v>
      </c>
      <c r="D41" s="135"/>
    </row>
    <row r="42" spans="1:5">
      <c r="A42" s="137"/>
      <c r="B42" s="151">
        <v>12001</v>
      </c>
      <c r="C42" s="149" t="s">
        <v>6</v>
      </c>
      <c r="D42" s="48">
        <f>-11123</f>
        <v>-11123</v>
      </c>
      <c r="E42" s="154"/>
    </row>
    <row r="43" spans="1:5" ht="36" customHeight="1">
      <c r="A43" s="137"/>
      <c r="B43" s="134"/>
      <c r="C43" s="155" t="s">
        <v>104</v>
      </c>
      <c r="D43" s="156"/>
    </row>
    <row r="44" spans="1:5">
      <c r="A44" s="137"/>
      <c r="B44" s="134"/>
      <c r="C44" s="149" t="s">
        <v>7</v>
      </c>
      <c r="D44" s="156"/>
    </row>
    <row r="45" spans="1:5" ht="92.25" customHeight="1">
      <c r="A45" s="137"/>
      <c r="B45" s="134"/>
      <c r="C45" s="155" t="s">
        <v>105</v>
      </c>
      <c r="D45" s="156"/>
    </row>
    <row r="46" spans="1:5">
      <c r="A46" s="137"/>
      <c r="B46" s="134"/>
      <c r="C46" s="149" t="s">
        <v>24</v>
      </c>
      <c r="D46" s="156"/>
    </row>
    <row r="47" spans="1:5">
      <c r="A47" s="137"/>
      <c r="B47" s="140"/>
      <c r="C47" s="149" t="s">
        <v>19</v>
      </c>
      <c r="D47" s="157"/>
    </row>
    <row r="48" spans="1:5">
      <c r="A48" s="137"/>
      <c r="B48" s="151">
        <v>12002</v>
      </c>
      <c r="C48" s="147" t="s">
        <v>6</v>
      </c>
      <c r="D48" s="116">
        <v>1553000</v>
      </c>
    </row>
    <row r="49" spans="1:6" ht="24.75" customHeight="1">
      <c r="A49" s="137"/>
      <c r="B49" s="134"/>
      <c r="C49" s="158" t="s">
        <v>235</v>
      </c>
      <c r="D49" s="156"/>
    </row>
    <row r="50" spans="1:6">
      <c r="A50" s="137"/>
      <c r="B50" s="134"/>
      <c r="C50" s="147" t="s">
        <v>7</v>
      </c>
      <c r="D50" s="156"/>
    </row>
    <row r="51" spans="1:6">
      <c r="A51" s="137"/>
      <c r="B51" s="134"/>
      <c r="C51" s="155" t="s">
        <v>236</v>
      </c>
      <c r="D51" s="156"/>
    </row>
    <row r="52" spans="1:6">
      <c r="A52" s="137"/>
      <c r="B52" s="134"/>
      <c r="C52" s="147" t="s">
        <v>24</v>
      </c>
      <c r="D52" s="156"/>
    </row>
    <row r="53" spans="1:6">
      <c r="A53" s="137"/>
      <c r="B53" s="140"/>
      <c r="C53" s="149" t="s">
        <v>19</v>
      </c>
      <c r="D53" s="157"/>
    </row>
    <row r="54" spans="1:6">
      <c r="A54" s="137"/>
      <c r="B54" s="151">
        <v>12003</v>
      </c>
      <c r="C54" s="147" t="s">
        <v>6</v>
      </c>
      <c r="D54" s="48">
        <f>5000</f>
        <v>5000</v>
      </c>
      <c r="F54" s="136"/>
    </row>
    <row r="55" spans="1:6" ht="69">
      <c r="A55" s="137"/>
      <c r="B55" s="134"/>
      <c r="C55" s="159" t="s">
        <v>237</v>
      </c>
      <c r="D55" s="156"/>
      <c r="F55" s="136"/>
    </row>
    <row r="56" spans="1:6">
      <c r="A56" s="137"/>
      <c r="B56" s="134"/>
      <c r="C56" s="160" t="s">
        <v>7</v>
      </c>
      <c r="D56" s="156"/>
      <c r="F56" s="136"/>
    </row>
    <row r="57" spans="1:6" ht="69">
      <c r="A57" s="137"/>
      <c r="B57" s="134"/>
      <c r="C57" s="161" t="s">
        <v>238</v>
      </c>
      <c r="D57" s="156"/>
      <c r="F57" s="136"/>
    </row>
    <row r="58" spans="1:6">
      <c r="A58" s="137"/>
      <c r="B58" s="134"/>
      <c r="C58" s="147" t="s">
        <v>24</v>
      </c>
      <c r="D58" s="156"/>
      <c r="F58" s="136"/>
    </row>
    <row r="59" spans="1:6">
      <c r="A59" s="137"/>
      <c r="B59" s="140"/>
      <c r="C59" s="149" t="s">
        <v>19</v>
      </c>
      <c r="D59" s="157"/>
      <c r="F59" s="136"/>
    </row>
    <row r="60" spans="1:6">
      <c r="A60" s="162" t="s">
        <v>239</v>
      </c>
      <c r="B60" s="163"/>
      <c r="C60" s="131" t="s">
        <v>240</v>
      </c>
      <c r="D60" s="164"/>
    </row>
    <row r="61" spans="1:6">
      <c r="A61" s="165"/>
      <c r="B61" s="166"/>
      <c r="C61" s="167" t="s">
        <v>241</v>
      </c>
      <c r="D61" s="164">
        <f>SUM(D66,D72,D78,D84,D90,D96,D102,D108)</f>
        <v>-266751.7</v>
      </c>
    </row>
    <row r="62" spans="1:6">
      <c r="A62" s="168"/>
      <c r="B62" s="166"/>
      <c r="C62" s="169" t="s">
        <v>41</v>
      </c>
      <c r="D62" s="170"/>
      <c r="E62" s="136"/>
    </row>
    <row r="63" spans="1:6" ht="34.5">
      <c r="A63" s="168"/>
      <c r="B63" s="166"/>
      <c r="C63" s="171" t="s">
        <v>242</v>
      </c>
      <c r="D63" s="172"/>
      <c r="E63" s="136"/>
    </row>
    <row r="64" spans="1:6" ht="18.75" customHeight="1">
      <c r="A64" s="168"/>
      <c r="B64" s="166"/>
      <c r="C64" s="169" t="s">
        <v>42</v>
      </c>
      <c r="D64" s="172"/>
      <c r="E64" s="136"/>
    </row>
    <row r="65" spans="1:5" ht="26.25" customHeight="1">
      <c r="A65" s="168"/>
      <c r="B65" s="166"/>
      <c r="C65" s="171" t="s">
        <v>243</v>
      </c>
      <c r="D65" s="172"/>
      <c r="E65" s="136"/>
    </row>
    <row r="66" spans="1:5">
      <c r="A66" s="168"/>
      <c r="B66" s="173" t="s">
        <v>133</v>
      </c>
      <c r="C66" s="174" t="s">
        <v>6</v>
      </c>
      <c r="D66" s="141">
        <f>-(59312.5-16901.4)</f>
        <v>-42411.1</v>
      </c>
      <c r="E66" s="136"/>
    </row>
    <row r="67" spans="1:5" ht="69">
      <c r="A67" s="168"/>
      <c r="B67" s="175"/>
      <c r="C67" s="176" t="s">
        <v>244</v>
      </c>
      <c r="D67" s="177"/>
      <c r="E67" s="136"/>
    </row>
    <row r="68" spans="1:5">
      <c r="A68" s="168"/>
      <c r="B68" s="175"/>
      <c r="C68" s="174" t="s">
        <v>7</v>
      </c>
      <c r="D68" s="177"/>
      <c r="E68" s="136"/>
    </row>
    <row r="69" spans="1:5" ht="69">
      <c r="A69" s="168"/>
      <c r="B69" s="175"/>
      <c r="C69" s="176" t="s">
        <v>245</v>
      </c>
      <c r="D69" s="177"/>
      <c r="E69" s="136"/>
    </row>
    <row r="70" spans="1:5">
      <c r="A70" s="168"/>
      <c r="B70" s="175"/>
      <c r="C70" s="174" t="s">
        <v>24</v>
      </c>
      <c r="D70" s="177"/>
      <c r="E70" s="136"/>
    </row>
    <row r="71" spans="1:5">
      <c r="A71" s="168"/>
      <c r="B71" s="175"/>
      <c r="C71" s="176" t="s">
        <v>118</v>
      </c>
      <c r="D71" s="177"/>
      <c r="E71" s="136"/>
    </row>
    <row r="72" spans="1:5" ht="23.25" customHeight="1">
      <c r="A72" s="168"/>
      <c r="B72" s="173" t="s">
        <v>246</v>
      </c>
      <c r="C72" s="174" t="s">
        <v>6</v>
      </c>
      <c r="D72" s="141">
        <v>-1500</v>
      </c>
      <c r="E72" s="136"/>
    </row>
    <row r="73" spans="1:5" ht="23.25" customHeight="1">
      <c r="A73" s="168"/>
      <c r="B73" s="175"/>
      <c r="C73" s="176" t="s">
        <v>247</v>
      </c>
      <c r="D73" s="177"/>
      <c r="E73" s="136"/>
    </row>
    <row r="74" spans="1:5" ht="23.25" customHeight="1">
      <c r="A74" s="168"/>
      <c r="B74" s="175"/>
      <c r="C74" s="174" t="s">
        <v>7</v>
      </c>
      <c r="D74" s="177"/>
      <c r="E74" s="136"/>
    </row>
    <row r="75" spans="1:5" ht="69.75" customHeight="1">
      <c r="A75" s="168"/>
      <c r="B75" s="175"/>
      <c r="C75" s="176" t="s">
        <v>248</v>
      </c>
      <c r="D75" s="177"/>
      <c r="E75" s="136"/>
    </row>
    <row r="76" spans="1:5" ht="23.25" customHeight="1">
      <c r="A76" s="168"/>
      <c r="B76" s="175"/>
      <c r="C76" s="174" t="s">
        <v>24</v>
      </c>
      <c r="D76" s="177"/>
      <c r="E76" s="136"/>
    </row>
    <row r="77" spans="1:5" ht="23.25" customHeight="1">
      <c r="A77" s="168"/>
      <c r="B77" s="175"/>
      <c r="C77" s="176" t="s">
        <v>118</v>
      </c>
      <c r="D77" s="177"/>
      <c r="E77" s="136"/>
    </row>
    <row r="78" spans="1:5" ht="23.25" customHeight="1">
      <c r="A78" s="168"/>
      <c r="B78" s="173" t="s">
        <v>249</v>
      </c>
      <c r="C78" s="174" t="s">
        <v>6</v>
      </c>
      <c r="D78" s="141">
        <v>-65088.9</v>
      </c>
      <c r="E78" s="136"/>
    </row>
    <row r="79" spans="1:5" ht="34.5">
      <c r="A79" s="168"/>
      <c r="B79" s="175"/>
      <c r="C79" s="176" t="s">
        <v>250</v>
      </c>
      <c r="D79" s="178"/>
      <c r="E79" s="136"/>
    </row>
    <row r="80" spans="1:5" ht="23.25" customHeight="1">
      <c r="A80" s="168"/>
      <c r="B80" s="175"/>
      <c r="C80" s="174" t="s">
        <v>7</v>
      </c>
      <c r="D80" s="178"/>
    </row>
    <row r="81" spans="1:4" ht="86.25">
      <c r="A81" s="168"/>
      <c r="B81" s="175"/>
      <c r="C81" s="176" t="s">
        <v>251</v>
      </c>
      <c r="D81" s="178"/>
    </row>
    <row r="82" spans="1:4" ht="23.25" customHeight="1">
      <c r="A82" s="168"/>
      <c r="B82" s="175"/>
      <c r="C82" s="174" t="s">
        <v>24</v>
      </c>
      <c r="D82" s="178"/>
    </row>
    <row r="83" spans="1:4" ht="23.25" customHeight="1">
      <c r="A83" s="168"/>
      <c r="B83" s="175"/>
      <c r="C83" s="176" t="s">
        <v>19</v>
      </c>
      <c r="D83" s="178"/>
    </row>
    <row r="84" spans="1:4" ht="23.25" customHeight="1">
      <c r="A84" s="168"/>
      <c r="B84" s="173">
        <v>12006</v>
      </c>
      <c r="C84" s="174" t="s">
        <v>6</v>
      </c>
      <c r="D84" s="141">
        <v>-40885.599999999999</v>
      </c>
    </row>
    <row r="85" spans="1:4" ht="44.25" customHeight="1">
      <c r="A85" s="168"/>
      <c r="B85" s="175"/>
      <c r="C85" s="176" t="s">
        <v>255</v>
      </c>
      <c r="D85" s="178"/>
    </row>
    <row r="86" spans="1:4" ht="23.25" customHeight="1">
      <c r="A86" s="168"/>
      <c r="B86" s="175"/>
      <c r="C86" s="174" t="s">
        <v>7</v>
      </c>
      <c r="D86" s="178"/>
    </row>
    <row r="87" spans="1:4" ht="78" customHeight="1">
      <c r="A87" s="168"/>
      <c r="B87" s="175"/>
      <c r="C87" s="176" t="s">
        <v>256</v>
      </c>
      <c r="D87" s="178"/>
    </row>
    <row r="88" spans="1:4" ht="23.25" customHeight="1">
      <c r="A88" s="168"/>
      <c r="B88" s="175"/>
      <c r="C88" s="174" t="s">
        <v>24</v>
      </c>
      <c r="D88" s="178"/>
    </row>
    <row r="89" spans="1:4" ht="23.25" customHeight="1">
      <c r="A89" s="168"/>
      <c r="B89" s="175"/>
      <c r="C89" s="176" t="s">
        <v>19</v>
      </c>
      <c r="D89" s="178"/>
    </row>
    <row r="90" spans="1:4" ht="23.25" customHeight="1">
      <c r="A90" s="168"/>
      <c r="B90" s="173" t="s">
        <v>252</v>
      </c>
      <c r="C90" s="174" t="s">
        <v>6</v>
      </c>
      <c r="D90" s="141">
        <v>-3685.2</v>
      </c>
    </row>
    <row r="91" spans="1:4" ht="69">
      <c r="A91" s="168"/>
      <c r="B91" s="175"/>
      <c r="C91" s="176" t="s">
        <v>253</v>
      </c>
      <c r="D91" s="178"/>
    </row>
    <row r="92" spans="1:4" ht="23.25" customHeight="1">
      <c r="A92" s="168"/>
      <c r="B92" s="175"/>
      <c r="C92" s="174" t="s">
        <v>7</v>
      </c>
      <c r="D92" s="178"/>
    </row>
    <row r="93" spans="1:4" ht="86.25">
      <c r="A93" s="168"/>
      <c r="B93" s="175"/>
      <c r="C93" s="176" t="s">
        <v>254</v>
      </c>
      <c r="D93" s="178"/>
    </row>
    <row r="94" spans="1:4" ht="23.25" customHeight="1">
      <c r="A94" s="168"/>
      <c r="B94" s="175"/>
      <c r="C94" s="174" t="s">
        <v>24</v>
      </c>
      <c r="D94" s="178"/>
    </row>
    <row r="95" spans="1:4" ht="23.25" customHeight="1">
      <c r="A95" s="168"/>
      <c r="B95" s="175"/>
      <c r="C95" s="176" t="s">
        <v>19</v>
      </c>
      <c r="D95" s="178"/>
    </row>
    <row r="96" spans="1:4" ht="23.25" customHeight="1">
      <c r="A96" s="168"/>
      <c r="B96" s="173">
        <v>12018</v>
      </c>
      <c r="C96" s="174" t="s">
        <v>6</v>
      </c>
      <c r="D96" s="141">
        <v>-107500</v>
      </c>
    </row>
    <row r="97" spans="1:4" ht="71.25" customHeight="1">
      <c r="A97" s="168"/>
      <c r="B97" s="175"/>
      <c r="C97" s="176" t="s">
        <v>257</v>
      </c>
      <c r="D97" s="178"/>
    </row>
    <row r="98" spans="1:4" ht="23.25" customHeight="1">
      <c r="A98" s="168"/>
      <c r="B98" s="175"/>
      <c r="C98" s="174" t="s">
        <v>7</v>
      </c>
      <c r="D98" s="178"/>
    </row>
    <row r="99" spans="1:4" ht="55.5" customHeight="1">
      <c r="A99" s="168"/>
      <c r="B99" s="175"/>
      <c r="C99" s="176" t="s">
        <v>258</v>
      </c>
      <c r="D99" s="178"/>
    </row>
    <row r="100" spans="1:4" ht="23.25" customHeight="1">
      <c r="A100" s="168"/>
      <c r="B100" s="175"/>
      <c r="C100" s="174" t="s">
        <v>24</v>
      </c>
      <c r="D100" s="178"/>
    </row>
    <row r="101" spans="1:4" ht="23.25" customHeight="1">
      <c r="A101" s="168"/>
      <c r="B101" s="175"/>
      <c r="C101" s="176" t="s">
        <v>19</v>
      </c>
      <c r="D101" s="178"/>
    </row>
    <row r="102" spans="1:4" ht="23.25" customHeight="1">
      <c r="A102" s="168"/>
      <c r="B102" s="173">
        <v>12019</v>
      </c>
      <c r="C102" s="174" t="s">
        <v>6</v>
      </c>
      <c r="D102" s="141">
        <v>-5126.8999999999996</v>
      </c>
    </row>
    <row r="103" spans="1:4">
      <c r="A103" s="168"/>
      <c r="B103" s="175"/>
      <c r="C103" s="176" t="s">
        <v>259</v>
      </c>
      <c r="D103" s="178"/>
    </row>
    <row r="104" spans="1:4" ht="23.25" customHeight="1">
      <c r="A104" s="168"/>
      <c r="B104" s="175"/>
      <c r="C104" s="174" t="s">
        <v>7</v>
      </c>
      <c r="D104" s="178"/>
    </row>
    <row r="105" spans="1:4" ht="118.5" customHeight="1">
      <c r="A105" s="168"/>
      <c r="B105" s="175"/>
      <c r="C105" s="176" t="s">
        <v>260</v>
      </c>
      <c r="D105" s="178"/>
    </row>
    <row r="106" spans="1:4" ht="23.25" customHeight="1">
      <c r="A106" s="168"/>
      <c r="B106" s="175"/>
      <c r="C106" s="174" t="s">
        <v>24</v>
      </c>
      <c r="D106" s="178"/>
    </row>
    <row r="107" spans="1:4" ht="23.25" customHeight="1">
      <c r="A107" s="168"/>
      <c r="B107" s="175"/>
      <c r="C107" s="176" t="s">
        <v>19</v>
      </c>
      <c r="D107" s="178"/>
    </row>
    <row r="108" spans="1:4" ht="23.25" customHeight="1">
      <c r="A108" s="168"/>
      <c r="B108" s="173">
        <v>12020</v>
      </c>
      <c r="C108" s="174" t="s">
        <v>6</v>
      </c>
      <c r="D108" s="141">
        <v>-554</v>
      </c>
    </row>
    <row r="109" spans="1:4">
      <c r="A109" s="168"/>
      <c r="B109" s="175"/>
      <c r="C109" s="176" t="s">
        <v>261</v>
      </c>
      <c r="D109" s="178"/>
    </row>
    <row r="110" spans="1:4" ht="23.25" customHeight="1">
      <c r="A110" s="168"/>
      <c r="B110" s="175"/>
      <c r="C110" s="174" t="s">
        <v>7</v>
      </c>
      <c r="D110" s="178"/>
    </row>
    <row r="111" spans="1:4" ht="144.75" customHeight="1">
      <c r="A111" s="168"/>
      <c r="B111" s="175"/>
      <c r="C111" s="176" t="s">
        <v>262</v>
      </c>
      <c r="D111" s="178"/>
    </row>
    <row r="112" spans="1:4" ht="23.25" customHeight="1">
      <c r="A112" s="168"/>
      <c r="B112" s="175"/>
      <c r="C112" s="174" t="s">
        <v>24</v>
      </c>
      <c r="D112" s="178"/>
    </row>
    <row r="113" spans="1:4" ht="23.25" customHeight="1">
      <c r="A113" s="168"/>
      <c r="B113" s="175"/>
      <c r="C113" s="176" t="s">
        <v>19</v>
      </c>
      <c r="D113" s="178"/>
    </row>
    <row r="114" spans="1:4">
      <c r="A114" s="152" t="s">
        <v>59</v>
      </c>
      <c r="B114" s="151"/>
      <c r="C114" s="131" t="s">
        <v>40</v>
      </c>
      <c r="D114" s="135">
        <f>D121+D127+D133</f>
        <v>25325554</v>
      </c>
    </row>
    <row r="115" spans="1:4" ht="23.25" customHeight="1">
      <c r="A115" s="137"/>
      <c r="B115" s="134"/>
      <c r="C115" s="131" t="s">
        <v>60</v>
      </c>
      <c r="D115" s="138"/>
    </row>
    <row r="116" spans="1:4">
      <c r="A116" s="137"/>
      <c r="B116" s="134"/>
      <c r="C116" s="131" t="s">
        <v>41</v>
      </c>
      <c r="D116" s="138"/>
    </row>
    <row r="117" spans="1:4">
      <c r="A117" s="137"/>
      <c r="B117" s="134"/>
      <c r="C117" s="131" t="s">
        <v>61</v>
      </c>
      <c r="D117" s="138"/>
    </row>
    <row r="118" spans="1:4">
      <c r="A118" s="137"/>
      <c r="B118" s="134"/>
      <c r="C118" s="131" t="s">
        <v>42</v>
      </c>
      <c r="D118" s="138"/>
    </row>
    <row r="119" spans="1:4" ht="39.75" customHeight="1">
      <c r="A119" s="139"/>
      <c r="B119" s="140"/>
      <c r="C119" s="131" t="s">
        <v>62</v>
      </c>
      <c r="D119" s="179"/>
    </row>
    <row r="120" spans="1:4" ht="17.25" customHeight="1">
      <c r="A120" s="180" t="s">
        <v>43</v>
      </c>
      <c r="B120" s="181"/>
      <c r="C120" s="144"/>
      <c r="D120" s="116"/>
    </row>
    <row r="121" spans="1:4">
      <c r="A121" s="182"/>
      <c r="B121" s="183">
        <v>12001</v>
      </c>
      <c r="C121" s="131" t="s">
        <v>75</v>
      </c>
      <c r="D121" s="116">
        <v>-1374497</v>
      </c>
    </row>
    <row r="122" spans="1:4" ht="34.5">
      <c r="A122" s="182"/>
      <c r="B122" s="183"/>
      <c r="C122" s="184" t="s">
        <v>72</v>
      </c>
      <c r="D122" s="116"/>
    </row>
    <row r="123" spans="1:4">
      <c r="A123" s="182"/>
      <c r="B123" s="183"/>
      <c r="C123" s="149" t="s">
        <v>7</v>
      </c>
      <c r="D123" s="116"/>
    </row>
    <row r="124" spans="1:4" ht="71.25" customHeight="1">
      <c r="A124" s="182"/>
      <c r="B124" s="183"/>
      <c r="C124" s="184" t="s">
        <v>73</v>
      </c>
      <c r="D124" s="116"/>
    </row>
    <row r="125" spans="1:4">
      <c r="A125" s="182"/>
      <c r="B125" s="183"/>
      <c r="C125" s="149" t="s">
        <v>24</v>
      </c>
      <c r="D125" s="116"/>
    </row>
    <row r="126" spans="1:4">
      <c r="A126" s="182"/>
      <c r="B126" s="183"/>
      <c r="C126" s="184" t="s">
        <v>20</v>
      </c>
      <c r="D126" s="116"/>
    </row>
    <row r="127" spans="1:4">
      <c r="A127" s="134"/>
      <c r="B127" s="183">
        <v>12003</v>
      </c>
      <c r="C127" s="149" t="s">
        <v>6</v>
      </c>
      <c r="D127" s="116">
        <f>-10919024-980925+6000000+3000000</f>
        <v>-2899949</v>
      </c>
    </row>
    <row r="128" spans="1:4" ht="33.75" customHeight="1">
      <c r="A128" s="134"/>
      <c r="B128" s="183"/>
      <c r="C128" s="149" t="s">
        <v>63</v>
      </c>
      <c r="D128" s="116"/>
    </row>
    <row r="129" spans="1:4">
      <c r="A129" s="134"/>
      <c r="B129" s="183"/>
      <c r="C129" s="149" t="s">
        <v>7</v>
      </c>
      <c r="D129" s="116"/>
    </row>
    <row r="130" spans="1:4" ht="78" customHeight="1">
      <c r="A130" s="134"/>
      <c r="B130" s="183"/>
      <c r="C130" s="149" t="s">
        <v>64</v>
      </c>
      <c r="D130" s="116"/>
    </row>
    <row r="131" spans="1:4">
      <c r="A131" s="134"/>
      <c r="B131" s="183"/>
      <c r="C131" s="149" t="s">
        <v>24</v>
      </c>
      <c r="D131" s="116"/>
    </row>
    <row r="132" spans="1:4" ht="17.25" customHeight="1">
      <c r="A132" s="134"/>
      <c r="B132" s="183"/>
      <c r="C132" s="149" t="s">
        <v>19</v>
      </c>
      <c r="D132" s="116"/>
    </row>
    <row r="133" spans="1:4" ht="17.25" customHeight="1">
      <c r="A133" s="137"/>
      <c r="B133" s="183">
        <v>12005</v>
      </c>
      <c r="C133" s="147" t="s">
        <v>6</v>
      </c>
      <c r="D133" s="185">
        <v>29600000</v>
      </c>
    </row>
    <row r="134" spans="1:4" ht="17.25" customHeight="1">
      <c r="A134" s="137"/>
      <c r="B134" s="183"/>
      <c r="C134" s="149" t="s">
        <v>170</v>
      </c>
      <c r="D134" s="185"/>
    </row>
    <row r="135" spans="1:4" ht="17.25" customHeight="1">
      <c r="A135" s="137"/>
      <c r="B135" s="183"/>
      <c r="C135" s="147" t="s">
        <v>7</v>
      </c>
      <c r="D135" s="185"/>
    </row>
    <row r="136" spans="1:4" ht="17.25" customHeight="1">
      <c r="A136" s="137"/>
      <c r="B136" s="183"/>
      <c r="C136" s="149" t="s">
        <v>171</v>
      </c>
      <c r="D136" s="185"/>
    </row>
    <row r="137" spans="1:4" ht="17.25" customHeight="1">
      <c r="A137" s="137"/>
      <c r="B137" s="183"/>
      <c r="C137" s="147" t="s">
        <v>24</v>
      </c>
      <c r="D137" s="185"/>
    </row>
    <row r="138" spans="1:4" ht="17.25" customHeight="1">
      <c r="A138" s="137"/>
      <c r="B138" s="183"/>
      <c r="C138" s="149" t="s">
        <v>19</v>
      </c>
      <c r="D138" s="185"/>
    </row>
    <row r="139" spans="1:4" ht="17.25" customHeight="1">
      <c r="A139" s="152">
        <v>1184</v>
      </c>
      <c r="B139" s="151"/>
      <c r="C139" s="147" t="s">
        <v>40</v>
      </c>
      <c r="D139" s="179">
        <f>D146+D152</f>
        <v>-55350</v>
      </c>
    </row>
    <row r="140" spans="1:4" ht="31.5" customHeight="1">
      <c r="A140" s="137"/>
      <c r="B140" s="134"/>
      <c r="C140" s="149" t="s">
        <v>199</v>
      </c>
      <c r="D140" s="179"/>
    </row>
    <row r="141" spans="1:4" ht="22.5" customHeight="1">
      <c r="A141" s="137"/>
      <c r="B141" s="134"/>
      <c r="C141" s="147" t="s">
        <v>41</v>
      </c>
      <c r="D141" s="179"/>
    </row>
    <row r="142" spans="1:4" ht="39" customHeight="1">
      <c r="A142" s="137"/>
      <c r="B142" s="134"/>
      <c r="C142" s="149" t="s">
        <v>206</v>
      </c>
      <c r="D142" s="179"/>
    </row>
    <row r="143" spans="1:4" ht="17.25" customHeight="1">
      <c r="A143" s="137"/>
      <c r="B143" s="134"/>
      <c r="C143" s="147" t="s">
        <v>42</v>
      </c>
      <c r="D143" s="179"/>
    </row>
    <row r="144" spans="1:4" ht="54.75" customHeight="1">
      <c r="A144" s="139"/>
      <c r="B144" s="140"/>
      <c r="C144" s="149" t="s">
        <v>207</v>
      </c>
      <c r="D144" s="179"/>
    </row>
    <row r="145" spans="1:4" ht="26.25" customHeight="1">
      <c r="A145" s="180" t="s">
        <v>43</v>
      </c>
      <c r="B145" s="181"/>
      <c r="C145" s="144"/>
      <c r="D145" s="116"/>
    </row>
    <row r="146" spans="1:4" ht="26.25" customHeight="1">
      <c r="A146" s="186"/>
      <c r="B146" s="149" t="s">
        <v>133</v>
      </c>
      <c r="C146" s="147" t="s">
        <v>6</v>
      </c>
      <c r="D146" s="116">
        <v>-1035</v>
      </c>
    </row>
    <row r="147" spans="1:4" ht="34.5">
      <c r="A147" s="186"/>
      <c r="B147" s="149"/>
      <c r="C147" s="149" t="s">
        <v>181</v>
      </c>
      <c r="D147" s="116"/>
    </row>
    <row r="148" spans="1:4" ht="26.25" customHeight="1">
      <c r="A148" s="186"/>
      <c r="B148" s="149"/>
      <c r="C148" s="147" t="s">
        <v>7</v>
      </c>
      <c r="D148" s="116"/>
    </row>
    <row r="149" spans="1:4" ht="69">
      <c r="A149" s="186"/>
      <c r="B149" s="149"/>
      <c r="C149" s="149" t="s">
        <v>182</v>
      </c>
      <c r="D149" s="116"/>
    </row>
    <row r="150" spans="1:4" ht="26.25" customHeight="1">
      <c r="A150" s="186"/>
      <c r="B150" s="149"/>
      <c r="C150" s="147" t="s">
        <v>24</v>
      </c>
      <c r="D150" s="116"/>
    </row>
    <row r="151" spans="1:4" ht="26.25" customHeight="1">
      <c r="A151" s="186"/>
      <c r="B151" s="149"/>
      <c r="C151" s="149" t="s">
        <v>118</v>
      </c>
      <c r="D151" s="116"/>
    </row>
    <row r="152" spans="1:4" ht="21.75" customHeight="1">
      <c r="A152" s="151"/>
      <c r="B152" s="149" t="s">
        <v>81</v>
      </c>
      <c r="C152" s="147" t="s">
        <v>6</v>
      </c>
      <c r="D152" s="116">
        <v>-54315</v>
      </c>
    </row>
    <row r="153" spans="1:4" ht="69">
      <c r="A153" s="134"/>
      <c r="B153" s="149"/>
      <c r="C153" s="149" t="s">
        <v>183</v>
      </c>
      <c r="D153" s="116"/>
    </row>
    <row r="154" spans="1:4" ht="17.25" customHeight="1">
      <c r="A154" s="134"/>
      <c r="B154" s="149"/>
      <c r="C154" s="147" t="s">
        <v>7</v>
      </c>
      <c r="D154" s="116"/>
    </row>
    <row r="155" spans="1:4" ht="69">
      <c r="A155" s="134"/>
      <c r="B155" s="149"/>
      <c r="C155" s="149" t="s">
        <v>184</v>
      </c>
      <c r="D155" s="116"/>
    </row>
    <row r="156" spans="1:4" ht="17.25" customHeight="1">
      <c r="A156" s="134"/>
      <c r="B156" s="149"/>
      <c r="C156" s="147" t="s">
        <v>24</v>
      </c>
      <c r="D156" s="116"/>
    </row>
    <row r="157" spans="1:4" ht="17.25" customHeight="1">
      <c r="A157" s="140"/>
      <c r="B157" s="149"/>
      <c r="C157" s="149" t="s">
        <v>19</v>
      </c>
      <c r="D157" s="116"/>
    </row>
    <row r="158" spans="1:4">
      <c r="A158" s="152">
        <v>1205</v>
      </c>
      <c r="B158" s="151"/>
      <c r="C158" s="131" t="s">
        <v>40</v>
      </c>
      <c r="D158" s="135">
        <f>D165+D171+D177+D183</f>
        <v>-604939</v>
      </c>
    </row>
    <row r="159" spans="1:4">
      <c r="A159" s="137"/>
      <c r="B159" s="134"/>
      <c r="C159" s="131" t="s">
        <v>76</v>
      </c>
      <c r="D159" s="138"/>
    </row>
    <row r="160" spans="1:4">
      <c r="A160" s="137"/>
      <c r="B160" s="134"/>
      <c r="C160" s="131" t="s">
        <v>41</v>
      </c>
      <c r="D160" s="138"/>
    </row>
    <row r="161" spans="1:5">
      <c r="A161" s="137"/>
      <c r="B161" s="134"/>
      <c r="C161" s="131" t="s">
        <v>77</v>
      </c>
      <c r="D161" s="138"/>
    </row>
    <row r="162" spans="1:5">
      <c r="A162" s="137"/>
      <c r="B162" s="134"/>
      <c r="C162" s="131" t="s">
        <v>42</v>
      </c>
      <c r="D162" s="138"/>
    </row>
    <row r="163" spans="1:5" ht="22.5" customHeight="1">
      <c r="A163" s="139"/>
      <c r="B163" s="140"/>
      <c r="C163" s="131" t="s">
        <v>78</v>
      </c>
      <c r="D163" s="141"/>
    </row>
    <row r="164" spans="1:5">
      <c r="A164" s="180" t="s">
        <v>43</v>
      </c>
      <c r="B164" s="181"/>
      <c r="C164" s="144"/>
      <c r="D164" s="116"/>
    </row>
    <row r="165" spans="1:5">
      <c r="A165" s="151"/>
      <c r="B165" s="187">
        <v>12001</v>
      </c>
      <c r="C165" s="149" t="s">
        <v>6</v>
      </c>
      <c r="D165" s="116">
        <v>-154913</v>
      </c>
      <c r="E165" s="188"/>
    </row>
    <row r="166" spans="1:5" ht="38.25" customHeight="1">
      <c r="A166" s="134"/>
      <c r="B166" s="189"/>
      <c r="C166" s="149" t="s">
        <v>79</v>
      </c>
      <c r="D166" s="116"/>
    </row>
    <row r="167" spans="1:5">
      <c r="A167" s="134"/>
      <c r="B167" s="189"/>
      <c r="C167" s="149" t="s">
        <v>7</v>
      </c>
      <c r="D167" s="116"/>
    </row>
    <row r="168" spans="1:5" ht="40.5" customHeight="1">
      <c r="A168" s="134"/>
      <c r="B168" s="189"/>
      <c r="C168" s="149" t="s">
        <v>80</v>
      </c>
      <c r="D168" s="116"/>
    </row>
    <row r="169" spans="1:5">
      <c r="A169" s="134"/>
      <c r="B169" s="189"/>
      <c r="C169" s="149" t="s">
        <v>24</v>
      </c>
      <c r="D169" s="116"/>
    </row>
    <row r="170" spans="1:5">
      <c r="A170" s="140"/>
      <c r="B170" s="190"/>
      <c r="C170" s="149" t="s">
        <v>19</v>
      </c>
      <c r="D170" s="116"/>
    </row>
    <row r="171" spans="1:5">
      <c r="A171" s="137"/>
      <c r="B171" s="149">
        <v>12002</v>
      </c>
      <c r="C171" s="147" t="s">
        <v>6</v>
      </c>
      <c r="D171" s="116">
        <v>-200000</v>
      </c>
    </row>
    <row r="172" spans="1:5" ht="51.75">
      <c r="A172" s="137"/>
      <c r="B172" s="149"/>
      <c r="C172" s="149" t="s">
        <v>185</v>
      </c>
      <c r="D172" s="116"/>
    </row>
    <row r="173" spans="1:5">
      <c r="A173" s="137"/>
      <c r="B173" s="149"/>
      <c r="C173" s="147" t="s">
        <v>7</v>
      </c>
      <c r="D173" s="116"/>
    </row>
    <row r="174" spans="1:5" ht="51.75">
      <c r="A174" s="137"/>
      <c r="B174" s="149"/>
      <c r="C174" s="149" t="s">
        <v>186</v>
      </c>
      <c r="D174" s="116"/>
    </row>
    <row r="175" spans="1:5">
      <c r="A175" s="137"/>
      <c r="B175" s="149"/>
      <c r="C175" s="147" t="s">
        <v>24</v>
      </c>
      <c r="D175" s="116"/>
    </row>
    <row r="176" spans="1:5">
      <c r="A176" s="137"/>
      <c r="B176" s="149"/>
      <c r="C176" s="149" t="s">
        <v>19</v>
      </c>
      <c r="D176" s="116"/>
    </row>
    <row r="177" spans="1:4">
      <c r="A177" s="137"/>
      <c r="B177" s="149" t="s">
        <v>187</v>
      </c>
      <c r="C177" s="147" t="s">
        <v>6</v>
      </c>
      <c r="D177" s="116">
        <v>-3026</v>
      </c>
    </row>
    <row r="178" spans="1:4" ht="51.75">
      <c r="A178" s="137"/>
      <c r="B178" s="149"/>
      <c r="C178" s="149" t="s">
        <v>188</v>
      </c>
      <c r="D178" s="116"/>
    </row>
    <row r="179" spans="1:4">
      <c r="A179" s="137"/>
      <c r="B179" s="149"/>
      <c r="C179" s="147" t="s">
        <v>7</v>
      </c>
      <c r="D179" s="116"/>
    </row>
    <row r="180" spans="1:4" ht="69">
      <c r="A180" s="137"/>
      <c r="B180" s="149"/>
      <c r="C180" s="149" t="s">
        <v>189</v>
      </c>
      <c r="D180" s="116"/>
    </row>
    <row r="181" spans="1:4">
      <c r="A181" s="137"/>
      <c r="B181" s="149"/>
      <c r="C181" s="147" t="s">
        <v>24</v>
      </c>
      <c r="D181" s="116"/>
    </row>
    <row r="182" spans="1:4">
      <c r="A182" s="137"/>
      <c r="B182" s="149"/>
      <c r="C182" s="149" t="s">
        <v>19</v>
      </c>
      <c r="D182" s="116"/>
    </row>
    <row r="183" spans="1:4">
      <c r="A183" s="137"/>
      <c r="B183" s="149" t="s">
        <v>190</v>
      </c>
      <c r="C183" s="147" t="s">
        <v>6</v>
      </c>
      <c r="D183" s="116">
        <v>-247000</v>
      </c>
    </row>
    <row r="184" spans="1:4" ht="34.5">
      <c r="A184" s="137"/>
      <c r="B184" s="149"/>
      <c r="C184" s="149" t="s">
        <v>191</v>
      </c>
      <c r="D184" s="116"/>
    </row>
    <row r="185" spans="1:4">
      <c r="A185" s="137"/>
      <c r="B185" s="149"/>
      <c r="C185" s="147" t="s">
        <v>7</v>
      </c>
      <c r="D185" s="116"/>
    </row>
    <row r="186" spans="1:4" ht="51.75">
      <c r="A186" s="137"/>
      <c r="B186" s="149"/>
      <c r="C186" s="149" t="s">
        <v>192</v>
      </c>
      <c r="D186" s="116"/>
    </row>
    <row r="187" spans="1:4">
      <c r="A187" s="137"/>
      <c r="B187" s="149"/>
      <c r="C187" s="147" t="s">
        <v>24</v>
      </c>
      <c r="D187" s="116"/>
    </row>
    <row r="188" spans="1:4">
      <c r="A188" s="137"/>
      <c r="B188" s="149"/>
      <c r="C188" s="149" t="s">
        <v>19</v>
      </c>
      <c r="D188" s="116"/>
    </row>
    <row r="189" spans="1:4" ht="24.95" customHeight="1">
      <c r="A189" s="151">
        <v>1225</v>
      </c>
      <c r="B189" s="191"/>
      <c r="C189" s="147" t="s">
        <v>40</v>
      </c>
      <c r="D189" s="116">
        <f>D196</f>
        <v>400000</v>
      </c>
    </row>
    <row r="190" spans="1:4" ht="51.75">
      <c r="A190" s="134"/>
      <c r="B190" s="192"/>
      <c r="C190" s="149" t="s">
        <v>193</v>
      </c>
      <c r="D190" s="193"/>
    </row>
    <row r="191" spans="1:4" ht="24.95" customHeight="1">
      <c r="A191" s="134"/>
      <c r="B191" s="192"/>
      <c r="C191" s="147" t="s">
        <v>41</v>
      </c>
      <c r="D191" s="193"/>
    </row>
    <row r="192" spans="1:4" ht="51.75">
      <c r="A192" s="134"/>
      <c r="B192" s="192"/>
      <c r="C192" s="149" t="s">
        <v>194</v>
      </c>
      <c r="D192" s="193"/>
    </row>
    <row r="193" spans="1:4" ht="24.95" customHeight="1">
      <c r="A193" s="134"/>
      <c r="B193" s="192"/>
      <c r="C193" s="147" t="s">
        <v>42</v>
      </c>
      <c r="D193" s="193"/>
    </row>
    <row r="194" spans="1:4" ht="69">
      <c r="A194" s="140"/>
      <c r="B194" s="194"/>
      <c r="C194" s="149" t="s">
        <v>195</v>
      </c>
      <c r="D194" s="193"/>
    </row>
    <row r="195" spans="1:4" ht="24.95" customHeight="1">
      <c r="A195" s="142" t="s">
        <v>43</v>
      </c>
      <c r="B195" s="143"/>
      <c r="C195" s="195"/>
      <c r="D195" s="193"/>
    </row>
    <row r="196" spans="1:4" ht="24.95" customHeight="1">
      <c r="A196" s="196"/>
      <c r="B196" s="149">
        <v>12017</v>
      </c>
      <c r="C196" s="197" t="s">
        <v>6</v>
      </c>
      <c r="D196" s="116">
        <v>400000</v>
      </c>
    </row>
    <row r="197" spans="1:4" ht="34.5">
      <c r="A197" s="196"/>
      <c r="B197" s="149"/>
      <c r="C197" s="198" t="s">
        <v>196</v>
      </c>
      <c r="D197" s="193"/>
    </row>
    <row r="198" spans="1:4" ht="24.95" customHeight="1">
      <c r="A198" s="196"/>
      <c r="B198" s="149"/>
      <c r="C198" s="197" t="s">
        <v>7</v>
      </c>
      <c r="D198" s="193"/>
    </row>
    <row r="199" spans="1:4" ht="96" customHeight="1">
      <c r="A199" s="196"/>
      <c r="B199" s="149"/>
      <c r="C199" s="198" t="s">
        <v>197</v>
      </c>
      <c r="D199" s="193"/>
    </row>
    <row r="200" spans="1:4" ht="24.95" customHeight="1">
      <c r="A200" s="196"/>
      <c r="B200" s="149"/>
      <c r="C200" s="197" t="s">
        <v>24</v>
      </c>
      <c r="D200" s="193"/>
    </row>
    <row r="201" spans="1:4" ht="24.95" customHeight="1">
      <c r="A201" s="182"/>
      <c r="B201" s="199"/>
      <c r="C201" s="199" t="s">
        <v>19</v>
      </c>
      <c r="D201" s="193"/>
    </row>
    <row r="202" spans="1:4" ht="24.95" customHeight="1">
      <c r="A202" s="200" t="s">
        <v>144</v>
      </c>
      <c r="B202" s="201"/>
      <c r="C202" s="202"/>
      <c r="D202" s="203">
        <f>D203</f>
        <v>-26294702.199999999</v>
      </c>
    </row>
    <row r="203" spans="1:4" ht="24.95" customHeight="1">
      <c r="A203" s="137">
        <v>1139</v>
      </c>
      <c r="B203" s="134"/>
      <c r="C203" s="204" t="s">
        <v>126</v>
      </c>
      <c r="D203" s="205">
        <f>D209</f>
        <v>-26294702.199999999</v>
      </c>
    </row>
    <row r="204" spans="1:4" ht="24.95" customHeight="1">
      <c r="A204" s="137"/>
      <c r="B204" s="134"/>
      <c r="C204" s="149" t="s">
        <v>41</v>
      </c>
      <c r="D204" s="206"/>
    </row>
    <row r="205" spans="1:4" ht="54.75" customHeight="1">
      <c r="A205" s="137"/>
      <c r="B205" s="134"/>
      <c r="C205" s="149" t="s">
        <v>131</v>
      </c>
      <c r="D205" s="206"/>
    </row>
    <row r="206" spans="1:4" ht="24.95" customHeight="1">
      <c r="A206" s="137"/>
      <c r="B206" s="134"/>
      <c r="C206" s="149" t="s">
        <v>42</v>
      </c>
      <c r="D206" s="206"/>
    </row>
    <row r="207" spans="1:4" ht="35.25" customHeight="1">
      <c r="A207" s="139"/>
      <c r="B207" s="140"/>
      <c r="C207" s="149" t="s">
        <v>132</v>
      </c>
      <c r="D207" s="206"/>
    </row>
    <row r="208" spans="1:4" ht="29.25" customHeight="1">
      <c r="A208" s="180" t="s">
        <v>43</v>
      </c>
      <c r="B208" s="181"/>
      <c r="C208" s="144"/>
      <c r="D208" s="206"/>
    </row>
    <row r="209" spans="1:4" ht="24.95" customHeight="1">
      <c r="A209" s="207"/>
      <c r="B209" s="187" t="s">
        <v>133</v>
      </c>
      <c r="C209" s="149" t="s">
        <v>6</v>
      </c>
      <c r="D209" s="206">
        <f>-D10</f>
        <v>-26294702.199999999</v>
      </c>
    </row>
    <row r="210" spans="1:4" ht="24.95" customHeight="1">
      <c r="A210" s="208"/>
      <c r="B210" s="189"/>
      <c r="C210" s="149" t="s">
        <v>126</v>
      </c>
      <c r="D210" s="132"/>
    </row>
    <row r="211" spans="1:4" ht="24.95" customHeight="1">
      <c r="A211" s="208"/>
      <c r="B211" s="189"/>
      <c r="C211" s="149" t="s">
        <v>7</v>
      </c>
      <c r="D211" s="193"/>
    </row>
    <row r="212" spans="1:4" ht="32.25" customHeight="1">
      <c r="A212" s="208"/>
      <c r="B212" s="189"/>
      <c r="C212" s="149" t="s">
        <v>134</v>
      </c>
      <c r="D212" s="193"/>
    </row>
    <row r="213" spans="1:4" ht="24.95" customHeight="1">
      <c r="A213" s="208"/>
      <c r="B213" s="189"/>
      <c r="C213" s="149" t="s">
        <v>24</v>
      </c>
      <c r="D213" s="193"/>
    </row>
    <row r="214" spans="1:4" ht="24.95" customHeight="1">
      <c r="A214" s="209"/>
      <c r="B214" s="190"/>
      <c r="C214" s="149" t="s">
        <v>118</v>
      </c>
      <c r="D214" s="206"/>
    </row>
    <row r="215" spans="1:4" ht="24.95" hidden="1" customHeight="1">
      <c r="D215" s="136" t="e">
        <f>SUM(D30,#REF!,#REF!,#REF!,#REF!,#REF!,D42,D152,)</f>
        <v>#REF!</v>
      </c>
    </row>
    <row r="216" spans="1:4" ht="24.95" hidden="1" customHeight="1">
      <c r="D216" s="136" t="e">
        <f>SUM(D24,#REF!,#REF!,#REF!,#REF!,#REF!,D121,#REF!,D127,#REF!,D165)</f>
        <v>#REF!</v>
      </c>
    </row>
    <row r="217" spans="1:4" ht="24.95" customHeight="1"/>
    <row r="218" spans="1:4" ht="24.95" customHeight="1">
      <c r="D218" s="136">
        <f>D48+D54+D133+D196</f>
        <v>31558000</v>
      </c>
    </row>
    <row r="219" spans="1:4" ht="24.95" customHeight="1">
      <c r="D219" s="136">
        <f>D18+D24+D30+D42+D66+D72+D78+D84+D90+D96+D102+D108+D121+D127+D146+D152+D165+D171+D177+D183</f>
        <v>-5263297.8</v>
      </c>
    </row>
    <row r="220" spans="1:4" ht="24.95" customHeight="1">
      <c r="D220" s="136">
        <f>D218+D219</f>
        <v>26294702.199999999</v>
      </c>
    </row>
    <row r="221" spans="1:4" ht="24.95" customHeight="1"/>
    <row r="222" spans="1:4" ht="24.95" customHeight="1"/>
    <row r="223" spans="1:4" ht="24.95" customHeight="1"/>
    <row r="224" spans="1:4" ht="24.95" customHeight="1"/>
    <row r="225" ht="24.95" customHeight="1"/>
    <row r="226" ht="24.95" customHeight="1"/>
    <row r="227" ht="24.95" customHeight="1"/>
    <row r="228" ht="24.95" customHeight="1"/>
    <row r="229" ht="24.95" customHeight="1"/>
    <row r="230" ht="24.95" customHeight="1"/>
    <row r="231" ht="24.95" customHeight="1"/>
    <row r="232" ht="24.95" customHeight="1"/>
    <row r="233" ht="24.95" customHeight="1"/>
    <row r="234" ht="24.95" customHeight="1"/>
    <row r="235" ht="24.95" customHeight="1"/>
    <row r="236" ht="24.95" customHeight="1"/>
    <row r="237" ht="24.95" customHeight="1"/>
    <row r="238" ht="24.95" customHeight="1"/>
    <row r="239" ht="24.95" customHeight="1"/>
    <row r="240" ht="24.95" customHeight="1"/>
    <row r="241" ht="24.95" customHeight="1"/>
    <row r="242" ht="24.95" customHeight="1"/>
    <row r="243" ht="24.95" customHeight="1"/>
    <row r="244" ht="24.95" customHeight="1"/>
    <row r="245" ht="24.95" customHeight="1"/>
    <row r="246" ht="24.95" customHeight="1"/>
    <row r="247" ht="24.95" customHeight="1"/>
    <row r="248" ht="24.95" customHeight="1"/>
    <row r="249" ht="24.95" customHeight="1"/>
    <row r="250" ht="24.95" customHeight="1"/>
    <row r="251" ht="24.95" customHeight="1"/>
    <row r="252" ht="24.95" customHeight="1"/>
    <row r="253" ht="24.95" customHeight="1"/>
    <row r="254" ht="24.95" customHeight="1"/>
    <row r="255" ht="24.95" customHeight="1"/>
    <row r="256" ht="24.95" customHeight="1"/>
    <row r="257" ht="24.95" customHeight="1"/>
    <row r="258" ht="24.95" customHeight="1"/>
    <row r="259" ht="24.95" customHeight="1"/>
    <row r="260" ht="24.95" customHeight="1"/>
    <row r="261" ht="24.95" customHeight="1"/>
    <row r="262" ht="24.95" customHeight="1"/>
    <row r="263" ht="24.95" customHeight="1"/>
    <row r="264" ht="24.95" customHeight="1"/>
    <row r="265" ht="24.95" customHeight="1"/>
    <row r="266" ht="24.95" customHeight="1"/>
    <row r="267" ht="24.95" customHeight="1"/>
    <row r="268" ht="24.95" customHeight="1"/>
    <row r="269" ht="24.95" customHeight="1"/>
    <row r="270" ht="24.95" customHeight="1"/>
    <row r="271" ht="24.95" customHeight="1"/>
    <row r="272" ht="24.95" customHeight="1"/>
    <row r="273" ht="24.95" customHeight="1"/>
    <row r="274" ht="24.95" customHeight="1"/>
    <row r="275" ht="24.95" customHeight="1"/>
    <row r="276" ht="24.95" customHeight="1"/>
    <row r="277" ht="24.95" customHeight="1"/>
    <row r="278" ht="24.95" customHeight="1"/>
    <row r="279" ht="24.95" customHeight="1"/>
    <row r="280" ht="24.95" customHeight="1"/>
    <row r="281" ht="24.95" customHeight="1"/>
    <row r="282" ht="24.95" customHeight="1"/>
    <row r="283" ht="24.95" customHeight="1"/>
    <row r="284" ht="24.95" customHeight="1"/>
    <row r="285" ht="24.95" customHeight="1"/>
    <row r="286" ht="24.95" customHeight="1"/>
    <row r="287" ht="24.95" customHeight="1"/>
    <row r="288" ht="24.95" customHeight="1"/>
    <row r="289" ht="24.95" customHeight="1"/>
    <row r="290" ht="24.95" customHeight="1"/>
    <row r="291" ht="24.95" customHeight="1"/>
    <row r="292" ht="24.95" customHeight="1"/>
    <row r="293" ht="24.95" customHeight="1"/>
    <row r="294" ht="24.95" customHeight="1"/>
    <row r="295" ht="24.95" customHeight="1"/>
    <row r="296" ht="24.95" customHeight="1"/>
    <row r="297" ht="24.95" customHeight="1"/>
    <row r="298" ht="24.95" customHeight="1"/>
    <row r="299" ht="24.95" customHeight="1"/>
    <row r="300" ht="24.95" customHeight="1"/>
    <row r="301" ht="24.95" customHeight="1"/>
    <row r="302" ht="24.95" customHeight="1"/>
    <row r="303" ht="24.95" customHeight="1"/>
    <row r="304" ht="24.95" customHeight="1"/>
    <row r="305" ht="24.95" customHeight="1"/>
    <row r="306" ht="24.95" customHeight="1"/>
    <row r="307" ht="24.95" customHeight="1"/>
    <row r="308" ht="24.95" customHeight="1"/>
    <row r="309" ht="24.95" customHeight="1"/>
    <row r="310" ht="24.95" customHeight="1"/>
    <row r="311" ht="24.95" customHeight="1"/>
    <row r="312" ht="24.95" customHeight="1"/>
    <row r="313" ht="24.95" customHeight="1"/>
    <row r="314" ht="24.95" customHeight="1"/>
    <row r="315" ht="24.95" customHeight="1"/>
    <row r="316" ht="24.95" customHeight="1"/>
    <row r="317" ht="24.95" customHeight="1"/>
    <row r="318" ht="24.95" customHeight="1"/>
    <row r="319" ht="24.95" customHeight="1"/>
    <row r="320" ht="24.95" customHeight="1"/>
    <row r="321" ht="24.95" customHeight="1"/>
    <row r="322" ht="24.95" customHeight="1"/>
    <row r="323" ht="24.95" customHeight="1"/>
    <row r="324" ht="24.95" customHeight="1"/>
    <row r="325" ht="24.95" customHeight="1"/>
    <row r="326" ht="24.95" customHeight="1"/>
    <row r="327" ht="24.95" customHeight="1"/>
    <row r="328" ht="24.95" customHeight="1"/>
    <row r="329" ht="24.95" customHeight="1"/>
    <row r="330" ht="24.95" customHeight="1"/>
    <row r="331" ht="24.95" customHeight="1"/>
    <row r="332" ht="24.95" customHeight="1"/>
    <row r="333" ht="24.95" customHeight="1"/>
    <row r="334" ht="24.95" customHeight="1"/>
    <row r="335" ht="24.95" customHeight="1"/>
    <row r="336" ht="24.95" customHeight="1"/>
    <row r="337" ht="24.95" customHeight="1"/>
    <row r="338" ht="24.95" customHeight="1"/>
    <row r="339" ht="24.95" customHeight="1"/>
    <row r="340" ht="24.95" customHeight="1"/>
    <row r="341" ht="24.95" customHeight="1"/>
    <row r="342" ht="24.95" customHeight="1"/>
    <row r="343" ht="24.95" customHeight="1"/>
    <row r="344" ht="24.95" customHeight="1"/>
    <row r="345" ht="24.95" customHeight="1"/>
    <row r="346" ht="24.95" customHeight="1"/>
    <row r="347" ht="24.95" customHeight="1"/>
    <row r="348" ht="24.95" customHeight="1"/>
    <row r="349" ht="24.95" customHeight="1"/>
    <row r="350" ht="24.95" customHeight="1"/>
    <row r="351" ht="24.95" customHeight="1"/>
    <row r="352" ht="24.95" customHeight="1"/>
    <row r="353" ht="24.95" customHeight="1"/>
    <row r="354" ht="24.95" customHeight="1"/>
    <row r="355" ht="24.95" customHeight="1"/>
    <row r="356" ht="24.95" customHeight="1"/>
    <row r="357" ht="24.95" customHeight="1"/>
    <row r="358" ht="24.95" customHeight="1"/>
    <row r="359" ht="24.95" customHeight="1"/>
    <row r="360" ht="24.95" customHeight="1"/>
    <row r="361" ht="24.95" customHeight="1"/>
    <row r="362" ht="24.95" customHeight="1"/>
    <row r="363" ht="24.95" customHeight="1"/>
    <row r="364" ht="24.95" customHeight="1"/>
    <row r="365" ht="24.95" customHeight="1"/>
    <row r="366" ht="24.95" customHeight="1"/>
    <row r="367" ht="24.95" customHeight="1"/>
    <row r="368" ht="24.95" customHeight="1"/>
    <row r="369" ht="24.95" customHeight="1"/>
    <row r="370" ht="24.95" customHeight="1"/>
    <row r="371" ht="24.95" customHeight="1"/>
    <row r="372" ht="24.95" customHeight="1"/>
    <row r="373" ht="24.95" customHeight="1"/>
    <row r="374" ht="24.95" customHeight="1"/>
    <row r="375" ht="24.95" customHeight="1"/>
    <row r="376" ht="24.95" customHeight="1"/>
    <row r="377" ht="24.95" customHeight="1"/>
    <row r="378" ht="24.95" customHeight="1"/>
    <row r="379" ht="24.95" customHeight="1"/>
    <row r="380" ht="24.95" customHeight="1"/>
    <row r="381" ht="24.95" customHeight="1"/>
    <row r="382" ht="24.95" customHeight="1"/>
    <row r="383" ht="24.95" customHeight="1"/>
    <row r="384" ht="24.95" customHeight="1"/>
    <row r="385" ht="24.95" customHeight="1"/>
    <row r="386" ht="24.95" customHeight="1"/>
    <row r="387" ht="24.95" customHeight="1"/>
    <row r="388" ht="24.95" customHeight="1"/>
    <row r="389" ht="24.95" customHeight="1"/>
    <row r="390" ht="24.95" customHeight="1"/>
    <row r="391" ht="24.95" customHeight="1"/>
    <row r="392" ht="24.95" customHeight="1"/>
    <row r="393" ht="24.95" customHeight="1"/>
    <row r="394" ht="24.95" customHeight="1"/>
    <row r="395" ht="24.95" customHeight="1"/>
    <row r="396" ht="24.95" customHeight="1"/>
    <row r="397" ht="24.95" customHeight="1"/>
    <row r="398" ht="24.95" customHeight="1"/>
    <row r="399" ht="24.95" customHeight="1"/>
    <row r="400" ht="24.95" customHeight="1"/>
    <row r="401" ht="24.95" customHeight="1"/>
    <row r="402" ht="24.95" customHeight="1"/>
    <row r="403" ht="24.95" customHeight="1"/>
    <row r="404" ht="24.95" customHeight="1"/>
    <row r="405" ht="24.95" customHeight="1"/>
    <row r="406" ht="24.95" customHeight="1"/>
    <row r="407" ht="24.95" customHeight="1"/>
    <row r="408" ht="24.95" customHeight="1"/>
    <row r="409" ht="24.95" customHeight="1"/>
    <row r="410" ht="24.95" customHeight="1"/>
    <row r="411" ht="24.95" customHeight="1"/>
    <row r="412" ht="24.95" customHeight="1"/>
    <row r="413" ht="24.95" customHeight="1"/>
    <row r="414" ht="24.95" customHeight="1"/>
    <row r="415" ht="24.95" customHeight="1"/>
    <row r="416" ht="24.95" customHeight="1"/>
    <row r="417" ht="24.95" customHeight="1"/>
    <row r="418" ht="24.95" customHeight="1"/>
    <row r="419" ht="24.95" customHeight="1"/>
    <row r="420" ht="24.95" customHeight="1"/>
    <row r="421" ht="24.95" customHeight="1"/>
    <row r="422" ht="24.95" customHeight="1"/>
    <row r="423" ht="24.95" customHeight="1"/>
    <row r="424" ht="24.95" customHeight="1"/>
    <row r="425" ht="24.95" customHeight="1"/>
    <row r="426" ht="24.95" customHeight="1"/>
    <row r="427" ht="24.95" customHeight="1"/>
    <row r="428" ht="24.95" customHeight="1"/>
    <row r="429" ht="24.95" customHeight="1"/>
    <row r="430" ht="24.95" customHeight="1"/>
    <row r="431" ht="24.95" customHeight="1"/>
    <row r="432" ht="24.95" customHeight="1"/>
    <row r="433" ht="24.95" customHeight="1"/>
    <row r="434" ht="24.95" customHeight="1"/>
    <row r="435" ht="24.95" customHeight="1"/>
    <row r="436" ht="24.95" customHeight="1"/>
    <row r="437" ht="24.95" customHeight="1"/>
    <row r="438" ht="24.95" customHeight="1"/>
    <row r="439" ht="24.95" customHeight="1"/>
    <row r="440" ht="24.95" customHeight="1"/>
    <row r="441" ht="24.95" customHeight="1"/>
    <row r="442" ht="24.95" customHeight="1"/>
    <row r="443" ht="24.95" customHeight="1"/>
    <row r="444" ht="24.95" customHeight="1"/>
    <row r="445" ht="24.95" customHeight="1"/>
    <row r="446" ht="24.95" customHeight="1"/>
    <row r="447" ht="24.95" customHeight="1"/>
    <row r="448" ht="24.95" customHeight="1"/>
    <row r="449" ht="24.95" customHeight="1"/>
    <row r="450" ht="24.95" customHeight="1"/>
    <row r="451" ht="24.95" customHeight="1"/>
    <row r="452" ht="24.95" customHeight="1"/>
    <row r="453" ht="24.95" customHeight="1"/>
    <row r="454" ht="24.95" customHeight="1"/>
    <row r="455" ht="24.95" customHeight="1"/>
    <row r="456" ht="24.95" customHeight="1"/>
    <row r="457" ht="24.95" customHeight="1"/>
    <row r="458" ht="24.95" customHeight="1"/>
    <row r="459" ht="24.95" customHeight="1"/>
    <row r="460" ht="24.95" customHeight="1"/>
    <row r="461" ht="24.95" customHeight="1"/>
    <row r="462" ht="24.95" customHeight="1"/>
    <row r="463" ht="24.95" customHeight="1"/>
    <row r="464" ht="24.95" customHeight="1"/>
    <row r="465" ht="24.95" customHeight="1"/>
    <row r="466" ht="24.95" customHeight="1"/>
    <row r="467" ht="24.95" customHeight="1"/>
    <row r="468" ht="24.95" customHeight="1"/>
    <row r="469" ht="24.95" customHeight="1"/>
    <row r="470" ht="24.95" customHeight="1"/>
    <row r="471" ht="24.95" customHeight="1"/>
    <row r="472" ht="24.95" customHeight="1"/>
    <row r="473" ht="24.95" customHeight="1"/>
    <row r="474" ht="24.95" customHeight="1"/>
    <row r="475" ht="24.95" customHeight="1"/>
    <row r="476" ht="24.95" customHeight="1"/>
    <row r="477" ht="24.95" customHeight="1"/>
    <row r="478" ht="24.95" customHeight="1"/>
    <row r="479" ht="24.95" customHeight="1"/>
    <row r="480" ht="24.95" customHeight="1"/>
    <row r="481" ht="24.95" customHeight="1"/>
    <row r="482" ht="24.95" customHeight="1"/>
    <row r="483" ht="24.95" customHeight="1"/>
    <row r="484" ht="24.95" customHeight="1"/>
    <row r="485" ht="24.95" customHeight="1"/>
    <row r="486" ht="24.95" customHeight="1"/>
    <row r="487" ht="24.95" customHeight="1"/>
    <row r="488" ht="24.95" customHeight="1"/>
    <row r="489" ht="24.95" customHeight="1"/>
    <row r="490" ht="24.95" customHeight="1"/>
    <row r="491" ht="24.95" customHeight="1"/>
    <row r="492" ht="24.95" customHeight="1"/>
    <row r="493" ht="24.95" customHeight="1"/>
    <row r="494" ht="24.95" customHeight="1"/>
    <row r="495" ht="24.95" customHeight="1"/>
    <row r="496" ht="24.95" customHeight="1"/>
    <row r="497" ht="24.95" customHeight="1"/>
    <row r="498" ht="24.95" customHeight="1"/>
    <row r="499" ht="24.95" customHeight="1"/>
    <row r="500" ht="24.95" customHeight="1"/>
    <row r="501" ht="24.95" customHeight="1"/>
    <row r="502" ht="24.95" customHeight="1"/>
    <row r="503" ht="24.95" customHeight="1"/>
    <row r="504" ht="24.95" customHeight="1"/>
    <row r="505" ht="24.95" customHeight="1"/>
    <row r="506" ht="24.95" customHeight="1"/>
    <row r="507" ht="24.95" customHeight="1"/>
    <row r="508" ht="24.95" customHeight="1"/>
    <row r="509" ht="24.95" customHeight="1"/>
    <row r="510" ht="24.95" customHeight="1"/>
    <row r="511" ht="24.95" customHeight="1"/>
    <row r="512" ht="24.95" customHeight="1"/>
    <row r="513" ht="24.95" customHeight="1"/>
    <row r="514" ht="24.95" customHeight="1"/>
    <row r="515" ht="24.95" customHeight="1"/>
    <row r="516" ht="24.95" customHeight="1"/>
    <row r="517" ht="24.95" customHeight="1"/>
    <row r="518" ht="24.95" customHeight="1"/>
    <row r="519" ht="24.95" customHeight="1"/>
    <row r="520" ht="24.95" customHeight="1"/>
    <row r="521" ht="24.95" customHeight="1"/>
    <row r="522" ht="24.95" customHeight="1"/>
    <row r="523" ht="24.95" customHeight="1"/>
    <row r="524" ht="24.95" customHeight="1"/>
    <row r="525" ht="24.95" customHeight="1"/>
    <row r="526" ht="24.95" customHeight="1"/>
    <row r="527" ht="24.95" customHeight="1"/>
    <row r="528" ht="24.95" customHeight="1"/>
    <row r="529" ht="24.95" customHeight="1"/>
    <row r="530" ht="24.95" customHeight="1"/>
    <row r="531" ht="24.95" customHeight="1"/>
    <row r="532" ht="24.95" customHeight="1"/>
    <row r="533" ht="24.95" customHeight="1"/>
    <row r="534" ht="24.95" customHeight="1"/>
    <row r="535" ht="24.95" customHeight="1"/>
    <row r="536" ht="24.95" customHeight="1"/>
    <row r="537" ht="24.95" customHeight="1"/>
    <row r="538" ht="24.95" customHeight="1"/>
    <row r="539" ht="24.95" customHeight="1"/>
    <row r="540" ht="24.95" customHeight="1"/>
    <row r="541" ht="24.95" customHeight="1"/>
    <row r="542" ht="24.95" customHeight="1"/>
    <row r="543" ht="24.95" customHeight="1"/>
    <row r="544" ht="24.95" customHeight="1"/>
    <row r="545" ht="24.95" customHeight="1"/>
    <row r="546" ht="24.95" customHeight="1"/>
    <row r="547" ht="24.95" customHeight="1"/>
    <row r="548" ht="24.95" customHeight="1"/>
    <row r="549" ht="24.95" customHeight="1"/>
    <row r="550" ht="24.95" customHeight="1"/>
    <row r="551" ht="24.95" customHeight="1"/>
    <row r="552" ht="24.95" customHeight="1"/>
    <row r="553" ht="24.95" customHeight="1"/>
    <row r="554" ht="24.95" customHeight="1"/>
    <row r="555" ht="24.95" customHeight="1"/>
    <row r="556" ht="24.95" customHeight="1"/>
    <row r="557" ht="24.95" customHeight="1"/>
    <row r="558" ht="24.95" customHeight="1"/>
    <row r="559" ht="24.95" customHeight="1"/>
    <row r="560" ht="24.95" customHeight="1"/>
    <row r="561" ht="24.95" customHeight="1"/>
    <row r="562" ht="24.95" customHeight="1"/>
    <row r="563" ht="24.95" customHeight="1"/>
    <row r="564" ht="24.95" customHeight="1"/>
    <row r="565" ht="24.95" customHeight="1"/>
    <row r="566" ht="24.95" customHeight="1"/>
    <row r="567" ht="24.95" customHeight="1"/>
    <row r="568" ht="24.95" customHeight="1"/>
    <row r="569" ht="24.95" customHeight="1"/>
    <row r="570" ht="24.95" customHeight="1"/>
    <row r="571" ht="24.95" customHeight="1"/>
    <row r="572" ht="24.95" customHeight="1"/>
    <row r="573" ht="24.95" customHeight="1"/>
    <row r="574" ht="24.95" customHeight="1"/>
    <row r="575" ht="24.95" customHeight="1"/>
    <row r="576" ht="24.95" customHeight="1"/>
    <row r="577" ht="24.95" customHeight="1"/>
    <row r="578" ht="24.95" customHeight="1"/>
    <row r="579" ht="24.95" customHeight="1"/>
    <row r="580" ht="24.95" customHeight="1"/>
    <row r="581" ht="24.95" customHeight="1"/>
    <row r="582" ht="24.95" customHeight="1"/>
    <row r="583" ht="24.95" customHeight="1"/>
    <row r="584" ht="24.95" customHeight="1"/>
    <row r="585" ht="24.95" customHeight="1"/>
    <row r="586" ht="24.95" customHeight="1"/>
    <row r="587" ht="24.95" customHeight="1"/>
    <row r="588" ht="24.95" customHeight="1"/>
    <row r="589" ht="24.95" customHeight="1"/>
    <row r="590" ht="24.95" customHeight="1"/>
    <row r="591" ht="24.95" customHeight="1"/>
    <row r="592" ht="24.95" customHeight="1"/>
    <row r="593" ht="24.95" customHeight="1"/>
    <row r="594" ht="24.95" customHeight="1"/>
    <row r="595" ht="24.95" customHeight="1"/>
    <row r="596" ht="24.95" customHeight="1"/>
    <row r="597" ht="24.95" customHeight="1"/>
    <row r="598" ht="24.95" customHeight="1"/>
    <row r="599" ht="24.95" customHeight="1"/>
    <row r="600" ht="24.95" customHeight="1"/>
    <row r="601" ht="24.95" customHeight="1"/>
    <row r="602" ht="24.95" customHeight="1"/>
    <row r="603" ht="24.95" customHeight="1"/>
    <row r="604" ht="24.95" customHeight="1"/>
    <row r="605" ht="24.95" customHeight="1"/>
    <row r="606" ht="24.95" customHeight="1"/>
    <row r="607" ht="24.95" customHeight="1"/>
    <row r="608" ht="24.95" customHeight="1"/>
    <row r="609" ht="24.95" customHeight="1"/>
    <row r="610" ht="24.95" customHeight="1"/>
    <row r="611" ht="24.95" customHeight="1"/>
    <row r="612" ht="24.95" customHeight="1"/>
    <row r="613" ht="24.95" customHeight="1"/>
    <row r="614" ht="24.95" customHeight="1"/>
    <row r="615" ht="24.95" customHeight="1"/>
    <row r="616" ht="24.95" customHeight="1"/>
    <row r="617" ht="24.95" customHeight="1"/>
    <row r="618" ht="24.95" customHeight="1"/>
    <row r="619" ht="24.95" customHeight="1"/>
    <row r="620" ht="24.95" customHeight="1"/>
    <row r="621" ht="24.95" customHeight="1"/>
    <row r="622" ht="24.95" customHeight="1"/>
    <row r="623" ht="24.95" customHeight="1"/>
    <row r="624" ht="24.95" customHeight="1"/>
    <row r="625" ht="24.95" customHeight="1"/>
    <row r="626" ht="24.95" customHeight="1"/>
    <row r="627" ht="24.95" customHeight="1"/>
    <row r="628" ht="24.95" customHeight="1"/>
    <row r="629" ht="24.95" customHeight="1"/>
    <row r="630" ht="24.95" customHeight="1"/>
    <row r="631" ht="24.95" customHeight="1"/>
    <row r="632" ht="24.95" customHeight="1"/>
    <row r="633" ht="24.95" customHeight="1"/>
    <row r="634" ht="24.95" customHeight="1"/>
    <row r="635" ht="24.95" customHeight="1"/>
    <row r="636" ht="24.95" customHeight="1"/>
    <row r="637" ht="24.95" customHeight="1"/>
    <row r="638" ht="24.95" customHeight="1"/>
    <row r="639" ht="24.95" customHeight="1"/>
    <row r="640" ht="24.95" customHeight="1"/>
    <row r="641" ht="24.95" customHeight="1"/>
    <row r="642" ht="24.95" customHeight="1"/>
    <row r="643" ht="24.95" customHeight="1"/>
    <row r="644" ht="24.95" customHeight="1"/>
    <row r="645" ht="24.95" customHeight="1"/>
    <row r="646" ht="24.95" customHeight="1"/>
    <row r="647" ht="24.95" customHeight="1"/>
    <row r="648" ht="24.95" customHeight="1"/>
    <row r="649" ht="24.95" customHeight="1"/>
    <row r="650" ht="24.95" customHeight="1"/>
    <row r="651" ht="24.95" customHeight="1"/>
    <row r="652" ht="24.95" customHeight="1"/>
    <row r="653" ht="24.95" customHeight="1"/>
    <row r="654" ht="24.95" customHeight="1"/>
    <row r="655" ht="24.95" customHeight="1"/>
    <row r="656" ht="24.95" customHeight="1"/>
    <row r="657" ht="24.95" customHeight="1"/>
    <row r="658" ht="24.95" customHeight="1"/>
    <row r="659" ht="24.95" customHeight="1"/>
    <row r="660" ht="24.95" customHeight="1"/>
    <row r="661" ht="24.95" customHeight="1"/>
    <row r="662" ht="24.95" customHeight="1"/>
    <row r="663" ht="24.95" customHeight="1"/>
    <row r="664" ht="24.95" customHeight="1"/>
    <row r="665" ht="24.95" customHeight="1"/>
    <row r="666" ht="24.95" customHeight="1"/>
    <row r="667" ht="24.95" customHeight="1"/>
    <row r="668" ht="24.95" customHeight="1"/>
    <row r="669" ht="24.95" customHeight="1"/>
    <row r="670" ht="24.95" customHeight="1"/>
    <row r="671" ht="24.95" customHeight="1"/>
    <row r="672" ht="24.95" customHeight="1"/>
    <row r="673" ht="24.95" customHeight="1"/>
    <row r="674" ht="24.95" customHeight="1"/>
    <row r="675" ht="24.95" customHeight="1"/>
    <row r="676" ht="24.95" customHeight="1"/>
    <row r="677" ht="24.95" customHeight="1"/>
    <row r="678" ht="24.95" customHeight="1"/>
    <row r="679" ht="24.95" customHeight="1"/>
    <row r="680" ht="24.95" customHeight="1"/>
    <row r="681" ht="24.95" customHeight="1"/>
    <row r="682" ht="24.95" customHeight="1"/>
    <row r="683" ht="24.95" customHeight="1"/>
    <row r="684" ht="24.95" customHeight="1"/>
    <row r="685" ht="24.95" customHeight="1"/>
    <row r="686" ht="24.95" customHeight="1"/>
    <row r="687" ht="24.95" customHeight="1"/>
    <row r="688" ht="24.95" customHeight="1"/>
    <row r="689" ht="24.95" customHeight="1"/>
    <row r="690" ht="24.95" customHeight="1"/>
    <row r="691" ht="24.95" customHeight="1"/>
    <row r="692" ht="24.95" customHeight="1"/>
    <row r="693" ht="24.95" customHeight="1"/>
    <row r="694" ht="24.95" customHeight="1"/>
    <row r="695" ht="24.95" customHeight="1"/>
    <row r="696" ht="24.95" customHeight="1"/>
    <row r="697" ht="24.95" customHeight="1"/>
    <row r="698" ht="24.95" customHeight="1"/>
    <row r="699" ht="24.95" customHeight="1"/>
    <row r="700" ht="24.95" customHeight="1"/>
    <row r="701" ht="24.95" customHeight="1"/>
    <row r="702" ht="24.95" customHeight="1"/>
    <row r="703" ht="24.95" customHeight="1"/>
    <row r="704" ht="24.95" customHeight="1"/>
    <row r="705" ht="24.95" customHeight="1"/>
    <row r="706" ht="24.95" customHeight="1"/>
    <row r="707" ht="24.95" customHeight="1"/>
    <row r="708" ht="24.95" customHeight="1"/>
    <row r="709" ht="24.95" customHeight="1"/>
    <row r="710" ht="24.95" customHeight="1"/>
    <row r="711" ht="24.95" customHeight="1"/>
    <row r="712" ht="24.95" customHeight="1"/>
    <row r="713" ht="24.95" customHeight="1"/>
    <row r="714" ht="24.95" customHeight="1"/>
    <row r="715" ht="24.95" customHeight="1"/>
    <row r="716" ht="24.95" customHeight="1"/>
    <row r="717" ht="24.95" customHeight="1"/>
    <row r="718" ht="24.95" customHeight="1"/>
    <row r="719" ht="24.95" customHeight="1"/>
    <row r="720" ht="24.95" customHeight="1"/>
    <row r="721" ht="24.95" customHeight="1"/>
    <row r="722" ht="24.95" customHeight="1"/>
    <row r="723" ht="24.95" customHeight="1"/>
    <row r="724" ht="24.95" customHeight="1"/>
    <row r="725" ht="24.95" customHeight="1"/>
    <row r="726" ht="24.95" customHeight="1"/>
    <row r="727" ht="24.95" customHeight="1"/>
    <row r="728" ht="24.95" customHeight="1"/>
    <row r="729" ht="24.95" customHeight="1"/>
    <row r="730" ht="24.95" customHeight="1"/>
    <row r="731" ht="24.95" customHeight="1"/>
    <row r="732" ht="24.95" customHeight="1"/>
    <row r="733" ht="24.95" customHeight="1"/>
    <row r="734" ht="24.95" customHeight="1"/>
    <row r="735" ht="24.95" customHeight="1"/>
    <row r="736" ht="24.95" customHeight="1"/>
    <row r="737" ht="24.95" customHeight="1"/>
    <row r="738" ht="24.95" customHeight="1"/>
    <row r="739" ht="24.95" customHeight="1"/>
    <row r="740" ht="24.95" customHeight="1"/>
    <row r="741" ht="24.95" customHeight="1"/>
    <row r="742" ht="24.95" customHeight="1"/>
    <row r="743" ht="24.95" customHeight="1"/>
    <row r="744" ht="24.95" customHeight="1"/>
    <row r="745" ht="24.95" customHeight="1"/>
    <row r="746" ht="24.95" customHeight="1"/>
    <row r="747" ht="24.95" customHeight="1"/>
    <row r="748" ht="24.95" customHeight="1"/>
    <row r="749" ht="24.95" customHeight="1"/>
    <row r="750" ht="24.95" customHeight="1"/>
    <row r="751" ht="24.95" customHeight="1"/>
    <row r="752" ht="24.95" customHeight="1"/>
    <row r="753" ht="24.95" customHeight="1"/>
    <row r="754" ht="24.95" customHeight="1"/>
    <row r="755" ht="24.95" customHeight="1"/>
    <row r="756" ht="24.95" customHeight="1"/>
    <row r="757" ht="24.95" customHeight="1"/>
    <row r="758" ht="24.95" customHeight="1"/>
    <row r="759" ht="24.95" customHeight="1"/>
    <row r="760" ht="24.95" customHeight="1"/>
    <row r="761" ht="24.95" customHeight="1"/>
    <row r="762" ht="24.95" customHeight="1"/>
    <row r="763" ht="24.95" customHeight="1"/>
    <row r="764" ht="24.95" customHeight="1"/>
    <row r="765" ht="24.95" customHeight="1"/>
    <row r="766" ht="24.95" customHeight="1"/>
    <row r="767" ht="24.95" customHeight="1"/>
    <row r="768" ht="24.95" customHeight="1"/>
    <row r="769" ht="24.95" customHeight="1"/>
    <row r="770" ht="24.95" customHeight="1"/>
    <row r="771" ht="24.95" customHeight="1"/>
    <row r="772" ht="24.95" customHeight="1"/>
    <row r="773" ht="24.95" customHeight="1"/>
    <row r="774" ht="24.95" customHeight="1"/>
    <row r="775" ht="24.95" customHeight="1"/>
    <row r="776" ht="24.95" customHeight="1"/>
    <row r="777" ht="24.95" customHeight="1"/>
    <row r="778" ht="24.95" customHeight="1"/>
    <row r="779" ht="24.95" customHeight="1"/>
    <row r="780" ht="24.95" customHeight="1"/>
    <row r="781" ht="24.95" customHeight="1"/>
    <row r="782" ht="24.95" customHeight="1"/>
    <row r="783" ht="24.95" customHeight="1"/>
    <row r="784" ht="24.95" customHeight="1"/>
    <row r="785" ht="24.95" customHeight="1"/>
    <row r="786" ht="24.95" customHeight="1"/>
    <row r="787" ht="24.95" customHeight="1"/>
    <row r="788" ht="24.95" customHeight="1"/>
    <row r="789" ht="24.95" customHeight="1"/>
    <row r="790" ht="24.95" customHeight="1"/>
    <row r="791" ht="24.95" customHeight="1"/>
    <row r="792" ht="24.95" customHeight="1"/>
    <row r="793" ht="24.95" customHeight="1"/>
    <row r="794" ht="24.95" customHeight="1"/>
    <row r="795" ht="24.95" customHeight="1"/>
    <row r="796" ht="24.95" customHeight="1"/>
    <row r="797" ht="24.95" customHeight="1"/>
    <row r="798" ht="24.95" customHeight="1"/>
    <row r="799" ht="24.95" customHeight="1"/>
    <row r="800" ht="24.95" customHeight="1"/>
    <row r="801" ht="24.95" customHeight="1"/>
    <row r="802" ht="24.95" customHeight="1"/>
    <row r="803" ht="24.95" customHeight="1"/>
    <row r="804" ht="24.95" customHeight="1"/>
    <row r="805" ht="24.95" customHeight="1"/>
    <row r="806" ht="24.95" customHeight="1"/>
    <row r="807" ht="24.95" customHeight="1"/>
    <row r="808" ht="24.95" customHeight="1"/>
    <row r="809" ht="24.95" customHeight="1"/>
    <row r="810" ht="24.95" customHeight="1"/>
    <row r="811" ht="24.95" customHeight="1"/>
    <row r="812" ht="24.95" customHeight="1"/>
    <row r="813" ht="24.95" customHeight="1"/>
    <row r="814" ht="24.95" customHeight="1"/>
    <row r="815" ht="24.95" customHeight="1"/>
    <row r="816" ht="24.95" customHeight="1"/>
    <row r="817" ht="24.95" customHeight="1"/>
    <row r="818" ht="24.95" customHeight="1"/>
    <row r="819" ht="24.95" customHeight="1"/>
    <row r="820" ht="24.95" customHeight="1"/>
    <row r="821" ht="24.95" customHeight="1"/>
    <row r="822" ht="24.95" customHeight="1"/>
    <row r="823" ht="24.95" customHeight="1"/>
    <row r="824" ht="24.95" customHeight="1"/>
    <row r="825" ht="24.95" customHeight="1"/>
    <row r="826" ht="24.95" customHeight="1"/>
    <row r="827" ht="24.95" customHeight="1"/>
    <row r="828" ht="24.95" customHeight="1"/>
    <row r="829" ht="24.95" customHeight="1"/>
    <row r="830" ht="24.95" customHeight="1"/>
    <row r="831" ht="24.95" customHeight="1"/>
    <row r="832" ht="24.95" customHeight="1"/>
    <row r="833" ht="24.95" customHeight="1"/>
    <row r="834" ht="24.95" customHeight="1"/>
    <row r="835" ht="24.95" customHeight="1"/>
    <row r="836" ht="24.95" customHeight="1"/>
    <row r="837" ht="24.95" customHeight="1"/>
    <row r="838" ht="24.95" customHeight="1"/>
    <row r="839" ht="24.95" customHeight="1"/>
    <row r="840" ht="24.95" customHeight="1"/>
    <row r="841" ht="24.95" customHeight="1"/>
    <row r="842" ht="24.95" customHeight="1"/>
    <row r="843" ht="24.95" customHeight="1"/>
    <row r="844" ht="24.95" customHeight="1"/>
    <row r="845" ht="24.95" customHeight="1"/>
    <row r="846" ht="24.95" customHeight="1"/>
    <row r="847" ht="24.95" customHeight="1"/>
    <row r="848" ht="24.95" customHeight="1"/>
    <row r="849" ht="24.95" customHeight="1"/>
    <row r="850" ht="24.95" customHeight="1"/>
    <row r="851" ht="24.95" customHeight="1"/>
    <row r="852" ht="24.95" customHeight="1"/>
    <row r="853" ht="24.95" customHeight="1"/>
    <row r="854" ht="24.95" customHeight="1"/>
    <row r="855" ht="24.95" customHeight="1"/>
    <row r="856" ht="24.95" customHeight="1"/>
    <row r="857" ht="24.95" customHeight="1"/>
    <row r="858" ht="24.95" customHeight="1"/>
    <row r="859" ht="24.95" customHeight="1"/>
    <row r="860" ht="24.95" customHeight="1"/>
    <row r="861" ht="24.95" customHeight="1"/>
    <row r="862" ht="24.95" customHeight="1"/>
    <row r="863" ht="24.95" customHeight="1"/>
    <row r="864" ht="24.95" customHeight="1"/>
    <row r="865" ht="24.95" customHeight="1"/>
    <row r="866" ht="24.95" customHeight="1"/>
    <row r="867" ht="24.95" customHeight="1"/>
    <row r="868" ht="24.95" customHeight="1"/>
    <row r="869" ht="24.95" customHeight="1"/>
    <row r="870" ht="24.95" customHeight="1"/>
    <row r="871" ht="24.95" customHeight="1"/>
    <row r="872" ht="24.95" customHeight="1"/>
    <row r="873" ht="24.95" customHeight="1"/>
    <row r="874" ht="24.95" customHeight="1"/>
    <row r="875" ht="24.95" customHeight="1"/>
    <row r="876" ht="24.95" customHeight="1"/>
    <row r="877" ht="24.95" customHeight="1"/>
    <row r="878" ht="24.95" customHeight="1"/>
    <row r="879" ht="24.95" customHeight="1"/>
    <row r="880" ht="24.95" customHeight="1"/>
    <row r="881" ht="24.95" customHeight="1"/>
    <row r="882" ht="24.95" customHeight="1"/>
    <row r="883" ht="24.95" customHeight="1"/>
    <row r="884" ht="24.95" customHeight="1"/>
    <row r="885" ht="24.95" customHeight="1"/>
    <row r="886" ht="24.95" customHeight="1"/>
    <row r="887" ht="24.95" customHeight="1"/>
    <row r="888" ht="24.95" customHeight="1"/>
    <row r="889" ht="24.95" customHeight="1"/>
    <row r="890" ht="24.95" customHeight="1"/>
    <row r="891" ht="24.95" customHeight="1"/>
    <row r="892" ht="24.95" customHeight="1"/>
    <row r="893" ht="24.95" customHeight="1"/>
    <row r="894" ht="24.95" customHeight="1"/>
    <row r="895" ht="24.95" customHeight="1"/>
    <row r="896" ht="24.95" customHeight="1"/>
    <row r="897" ht="24.95" customHeight="1"/>
    <row r="898" ht="24.95" customHeight="1"/>
    <row r="899" ht="24.95" customHeight="1"/>
    <row r="900" ht="24.95" customHeight="1"/>
    <row r="901" ht="24.95" customHeight="1"/>
    <row r="902" ht="24.95" customHeight="1"/>
    <row r="903" ht="24.95" customHeight="1"/>
    <row r="904" ht="24.95" customHeight="1"/>
    <row r="905" ht="24.95" customHeight="1"/>
    <row r="906" ht="24.95" customHeight="1"/>
    <row r="907" ht="24.95" customHeight="1"/>
    <row r="908" ht="24.95" customHeight="1"/>
    <row r="909" ht="24.95" customHeight="1"/>
    <row r="910" ht="24.95" customHeight="1"/>
    <row r="911" ht="24.95" customHeight="1"/>
    <row r="912" ht="24.95" customHeight="1"/>
    <row r="913" ht="24.95" customHeight="1"/>
    <row r="914" ht="24.95" customHeight="1"/>
    <row r="915" ht="24.95" customHeight="1"/>
    <row r="916" ht="24.95" customHeight="1"/>
    <row r="917" ht="24.95" customHeight="1"/>
    <row r="918" ht="24.95" customHeight="1"/>
    <row r="919" ht="24.95" customHeight="1"/>
    <row r="920" ht="24.95" customHeight="1"/>
    <row r="921" ht="24.95" customHeight="1"/>
    <row r="922" ht="24.95" customHeight="1"/>
  </sheetData>
  <mergeCells count="17">
    <mergeCell ref="A120:C120"/>
    <mergeCell ref="C3:D3"/>
    <mergeCell ref="A5:D5"/>
    <mergeCell ref="A7:B7"/>
    <mergeCell ref="C7:C8"/>
    <mergeCell ref="A17:C17"/>
    <mergeCell ref="B121:B126"/>
    <mergeCell ref="B133:B138"/>
    <mergeCell ref="A208:C208"/>
    <mergeCell ref="A209:A214"/>
    <mergeCell ref="B209:B214"/>
    <mergeCell ref="B127:B132"/>
    <mergeCell ref="A145:C145"/>
    <mergeCell ref="A164:C164"/>
    <mergeCell ref="A195:C195"/>
    <mergeCell ref="A202:C202"/>
    <mergeCell ref="B165:B170"/>
  </mergeCells>
  <conditionalFormatting sqref="A120:A126">
    <cfRule type="expression" dxfId="64" priority="124" stopIfTrue="1">
      <formula>#REF!=1</formula>
    </cfRule>
  </conditionalFormatting>
  <conditionalFormatting sqref="C117 C115 C119">
    <cfRule type="expression" dxfId="63" priority="73" stopIfTrue="1">
      <formula>#REF!=1</formula>
    </cfRule>
  </conditionalFormatting>
  <conditionalFormatting sqref="C161 C159 C163">
    <cfRule type="expression" dxfId="62" priority="69" stopIfTrue="1">
      <formula>#REF!=1</formula>
    </cfRule>
  </conditionalFormatting>
  <conditionalFormatting sqref="A16">
    <cfRule type="expression" dxfId="61" priority="68" stopIfTrue="1">
      <formula>#REF!=1</formula>
    </cfRule>
  </conditionalFormatting>
  <conditionalFormatting sqref="C13 C11 C15">
    <cfRule type="expression" dxfId="60" priority="67" stopIfTrue="1">
      <formula>#REF!=1</formula>
    </cfRule>
  </conditionalFormatting>
  <conditionalFormatting sqref="C25">
    <cfRule type="expression" dxfId="59" priority="64" stopIfTrue="1">
      <formula>#REF!=1</formula>
    </cfRule>
  </conditionalFormatting>
  <conditionalFormatting sqref="C27">
    <cfRule type="expression" dxfId="58" priority="63" stopIfTrue="1">
      <formula>#REF!=1</formula>
    </cfRule>
  </conditionalFormatting>
  <conditionalFormatting sqref="C39 C37 C41">
    <cfRule type="expression" dxfId="57" priority="56" stopIfTrue="1">
      <formula>#REF!=1</formula>
    </cfRule>
  </conditionalFormatting>
  <conditionalFormatting sqref="C42">
    <cfRule type="expression" dxfId="56" priority="55" stopIfTrue="1">
      <formula>#REF!=1</formula>
    </cfRule>
  </conditionalFormatting>
  <conditionalFormatting sqref="C44">
    <cfRule type="expression" dxfId="55" priority="54" stopIfTrue="1">
      <formula>#REF!=1</formula>
    </cfRule>
  </conditionalFormatting>
  <conditionalFormatting sqref="C46">
    <cfRule type="expression" dxfId="54" priority="53" stopIfTrue="1">
      <formula>#REF!=1</formula>
    </cfRule>
  </conditionalFormatting>
  <conditionalFormatting sqref="C142 C140 C144">
    <cfRule type="expression" dxfId="53" priority="36" stopIfTrue="1">
      <formula>#REF!=1</formula>
    </cfRule>
  </conditionalFormatting>
  <conditionalFormatting sqref="C155">
    <cfRule type="expression" dxfId="52" priority="35" stopIfTrue="1">
      <formula>#REF!=1</formula>
    </cfRule>
  </conditionalFormatting>
  <conditionalFormatting sqref="C31">
    <cfRule type="expression" dxfId="51" priority="32" stopIfTrue="1">
      <formula>#REF!=1</formula>
    </cfRule>
  </conditionalFormatting>
  <conditionalFormatting sqref="C33">
    <cfRule type="expression" dxfId="50" priority="31" stopIfTrue="1">
      <formula>#REF!=1</formula>
    </cfRule>
  </conditionalFormatting>
  <conditionalFormatting sqref="C48">
    <cfRule type="expression" dxfId="49" priority="30" stopIfTrue="1">
      <formula>#REF!=1</formula>
    </cfRule>
  </conditionalFormatting>
  <conditionalFormatting sqref="C50">
    <cfRule type="expression" dxfId="48" priority="29" stopIfTrue="1">
      <formula>#REF!=1</formula>
    </cfRule>
  </conditionalFormatting>
  <conditionalFormatting sqref="C52">
    <cfRule type="expression" dxfId="47" priority="28" stopIfTrue="1">
      <formula>#REF!=1</formula>
    </cfRule>
  </conditionalFormatting>
  <conditionalFormatting sqref="C54">
    <cfRule type="expression" dxfId="46" priority="27" stopIfTrue="1">
      <formula>#REF!=1</formula>
    </cfRule>
  </conditionalFormatting>
  <conditionalFormatting sqref="C56">
    <cfRule type="expression" dxfId="45" priority="26" stopIfTrue="1">
      <formula>#REF!=1</formula>
    </cfRule>
  </conditionalFormatting>
  <conditionalFormatting sqref="C58">
    <cfRule type="expression" dxfId="44" priority="25" stopIfTrue="1">
      <formula>#REF!=1</formula>
    </cfRule>
  </conditionalFormatting>
  <conditionalFormatting sqref="A78:A83">
    <cfRule type="expression" dxfId="43" priority="23" stopIfTrue="1">
      <formula>#REF!=1</formula>
    </cfRule>
  </conditionalFormatting>
  <conditionalFormatting sqref="C91">
    <cfRule type="expression" dxfId="42" priority="22" stopIfTrue="1">
      <formula>#REF!=1</formula>
    </cfRule>
  </conditionalFormatting>
  <conditionalFormatting sqref="C93">
    <cfRule type="expression" dxfId="41" priority="21" stopIfTrue="1">
      <formula>#REF!=1</formula>
    </cfRule>
  </conditionalFormatting>
  <conditionalFormatting sqref="C95">
    <cfRule type="expression" dxfId="40" priority="20" stopIfTrue="1">
      <formula>#REF!=1</formula>
    </cfRule>
  </conditionalFormatting>
  <conditionalFormatting sqref="A71">
    <cfRule type="expression" dxfId="39" priority="19" stopIfTrue="1">
      <formula>#REF!=1</formula>
    </cfRule>
  </conditionalFormatting>
  <conditionalFormatting sqref="C68 C70 C62:C66">
    <cfRule type="expression" dxfId="38" priority="18" stopIfTrue="1">
      <formula>#REF!=1</formula>
    </cfRule>
  </conditionalFormatting>
  <conditionalFormatting sqref="C85">
    <cfRule type="expression" dxfId="37" priority="17" stopIfTrue="1">
      <formula>#REF!=1</formula>
    </cfRule>
  </conditionalFormatting>
  <conditionalFormatting sqref="C87">
    <cfRule type="expression" dxfId="36" priority="16" stopIfTrue="1">
      <formula>#REF!=1</formula>
    </cfRule>
  </conditionalFormatting>
  <conditionalFormatting sqref="C100 C98">
    <cfRule type="expression" dxfId="35" priority="14" stopIfTrue="1">
      <formula>#REF!=1</formula>
    </cfRule>
  </conditionalFormatting>
  <conditionalFormatting sqref="C77">
    <cfRule type="expression" dxfId="34" priority="12" stopIfTrue="1">
      <formula>#REF!=1</formula>
    </cfRule>
  </conditionalFormatting>
  <conditionalFormatting sqref="C79">
    <cfRule type="expression" dxfId="33" priority="11" stopIfTrue="1">
      <formula>#REF!=1</formula>
    </cfRule>
  </conditionalFormatting>
  <conditionalFormatting sqref="C81">
    <cfRule type="expression" dxfId="32" priority="10" stopIfTrue="1">
      <formula>#REF!=1</formula>
    </cfRule>
  </conditionalFormatting>
  <conditionalFormatting sqref="C83">
    <cfRule type="expression" dxfId="31" priority="9" stopIfTrue="1">
      <formula>#REF!=1</formula>
    </cfRule>
  </conditionalFormatting>
  <conditionalFormatting sqref="C72">
    <cfRule type="expression" dxfId="30" priority="8" stopIfTrue="1">
      <formula>#REF!=1</formula>
    </cfRule>
  </conditionalFormatting>
  <conditionalFormatting sqref="C74">
    <cfRule type="expression" dxfId="29" priority="7" stopIfTrue="1">
      <formula>#REF!=1</formula>
    </cfRule>
  </conditionalFormatting>
  <conditionalFormatting sqref="C106 C104">
    <cfRule type="expression" dxfId="28" priority="6" stopIfTrue="1">
      <formula>#REF!=1</formula>
    </cfRule>
  </conditionalFormatting>
  <conditionalFormatting sqref="C112 C110">
    <cfRule type="expression" dxfId="27" priority="5" stopIfTrue="1">
      <formula>#REF!=1</formula>
    </cfRule>
  </conditionalFormatting>
  <conditionalFormatting sqref="C89">
    <cfRule type="expression" dxfId="26" priority="4" stopIfTrue="1">
      <formula>#REF!=1</formula>
    </cfRule>
  </conditionalFormatting>
  <conditionalFormatting sqref="C101">
    <cfRule type="expression" dxfId="25" priority="3" stopIfTrue="1">
      <formula>#REF!=1</formula>
    </cfRule>
  </conditionalFormatting>
  <conditionalFormatting sqref="C19">
    <cfRule type="expression" dxfId="24" priority="2" stopIfTrue="1">
      <formula>#REF!=1</formula>
    </cfRule>
  </conditionalFormatting>
  <conditionalFormatting sqref="C21">
    <cfRule type="expression" dxfId="23" priority="1" stopIfTrue="1">
      <formula>#REF!=1</formula>
    </cfRule>
  </conditionalFormatting>
  <pageMargins left="0" right="0" top="0" bottom="0.25" header="0.05" footer="0.25"/>
  <pageSetup paperSize="9" scale="80" fitToHeight="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28"/>
  <sheetViews>
    <sheetView topLeftCell="A304" zoomScaleNormal="100" zoomScaleSheetLayoutView="85" workbookViewId="0">
      <selection activeCell="A304" sqref="A1:XFD1048576"/>
    </sheetView>
  </sheetViews>
  <sheetFormatPr defaultRowHeight="17.25"/>
  <cols>
    <col min="1" max="1" width="7.5703125" style="61" customWidth="1"/>
    <col min="2" max="2" width="8.28515625" style="61" customWidth="1"/>
    <col min="3" max="3" width="7.85546875" style="61" customWidth="1"/>
    <col min="4" max="4" width="11.140625" style="61" customWidth="1"/>
    <col min="5" max="5" width="11" style="61" customWidth="1"/>
    <col min="6" max="6" width="79.28515625" style="61" customWidth="1"/>
    <col min="7" max="7" width="43.7109375" style="210" bestFit="1" customWidth="1"/>
    <col min="8" max="8" width="18.85546875" style="61" bestFit="1" customWidth="1"/>
    <col min="9" max="9" width="16.140625" style="61" bestFit="1" customWidth="1"/>
    <col min="10" max="10" width="12.85546875" style="61" bestFit="1" customWidth="1"/>
    <col min="11" max="11" width="14.28515625" style="61" bestFit="1" customWidth="1"/>
    <col min="12" max="12" width="10.85546875" style="61" bestFit="1" customWidth="1"/>
    <col min="13" max="16384" width="9.140625" style="61"/>
  </cols>
  <sheetData>
    <row r="1" spans="1:8">
      <c r="G1" s="210" t="s">
        <v>2</v>
      </c>
    </row>
    <row r="2" spans="1:8">
      <c r="A2" s="211" t="s">
        <v>0</v>
      </c>
      <c r="D2" s="211" t="s">
        <v>0</v>
      </c>
      <c r="G2" s="210" t="s">
        <v>56</v>
      </c>
    </row>
    <row r="3" spans="1:8">
      <c r="G3" s="210" t="s">
        <v>1</v>
      </c>
    </row>
    <row r="4" spans="1:8">
      <c r="F4" s="212"/>
    </row>
    <row r="5" spans="1:8" ht="34.5" customHeight="1">
      <c r="A5" s="213" t="s">
        <v>168</v>
      </c>
      <c r="B5" s="213"/>
      <c r="C5" s="213"/>
      <c r="D5" s="213"/>
      <c r="E5" s="213"/>
      <c r="F5" s="213"/>
      <c r="G5" s="213"/>
    </row>
    <row r="6" spans="1:8" ht="18" thickBot="1">
      <c r="G6" s="214" t="s">
        <v>51</v>
      </c>
    </row>
    <row r="7" spans="1:8" ht="69">
      <c r="A7" s="215" t="s">
        <v>17</v>
      </c>
      <c r="B7" s="216"/>
      <c r="C7" s="216"/>
      <c r="D7" s="217" t="s">
        <v>3</v>
      </c>
      <c r="E7" s="216"/>
      <c r="F7" s="216" t="s">
        <v>13</v>
      </c>
      <c r="G7" s="218" t="s">
        <v>55</v>
      </c>
      <c r="H7" s="219"/>
    </row>
    <row r="8" spans="1:8" ht="63.75" customHeight="1">
      <c r="A8" s="220" t="s">
        <v>8</v>
      </c>
      <c r="B8" s="221" t="s">
        <v>9</v>
      </c>
      <c r="C8" s="221" t="s">
        <v>10</v>
      </c>
      <c r="D8" s="222" t="s">
        <v>11</v>
      </c>
      <c r="E8" s="221" t="s">
        <v>12</v>
      </c>
      <c r="F8" s="223"/>
      <c r="G8" s="224" t="s">
        <v>14</v>
      </c>
    </row>
    <row r="9" spans="1:8">
      <c r="A9" s="59"/>
      <c r="B9" s="59"/>
      <c r="C9" s="59"/>
      <c r="D9" s="59"/>
      <c r="E9" s="59"/>
      <c r="F9" s="59" t="s">
        <v>32</v>
      </c>
      <c r="G9" s="73">
        <f>G10+G29+G309</f>
        <v>0</v>
      </c>
    </row>
    <row r="10" spans="1:8" ht="34.5">
      <c r="A10" s="58" t="s">
        <v>84</v>
      </c>
      <c r="B10" s="59"/>
      <c r="C10" s="59"/>
      <c r="D10" s="59"/>
      <c r="E10" s="59"/>
      <c r="F10" s="58" t="s">
        <v>203</v>
      </c>
      <c r="G10" s="60">
        <f>G12</f>
        <v>-3026</v>
      </c>
    </row>
    <row r="11" spans="1:8">
      <c r="A11" s="59"/>
      <c r="B11" s="59"/>
      <c r="C11" s="59"/>
      <c r="D11" s="59"/>
      <c r="E11" s="59"/>
      <c r="F11" s="59" t="s">
        <v>31</v>
      </c>
      <c r="G11" s="60"/>
    </row>
    <row r="12" spans="1:8">
      <c r="A12" s="59"/>
      <c r="B12" s="58" t="s">
        <v>34</v>
      </c>
      <c r="C12" s="59"/>
      <c r="D12" s="59"/>
      <c r="E12" s="59"/>
      <c r="F12" s="58" t="s">
        <v>204</v>
      </c>
      <c r="G12" s="60">
        <f>G14</f>
        <v>-3026</v>
      </c>
    </row>
    <row r="13" spans="1:8">
      <c r="A13" s="59"/>
      <c r="B13" s="59"/>
      <c r="C13" s="59"/>
      <c r="D13" s="59"/>
      <c r="E13" s="59"/>
      <c r="F13" s="59" t="s">
        <v>31</v>
      </c>
      <c r="G13" s="60"/>
    </row>
    <row r="14" spans="1:8">
      <c r="A14" s="59"/>
      <c r="B14" s="59"/>
      <c r="C14" s="58" t="s">
        <v>34</v>
      </c>
      <c r="D14" s="59"/>
      <c r="E14" s="59"/>
      <c r="F14" s="58" t="s">
        <v>205</v>
      </c>
      <c r="G14" s="60">
        <f>G16</f>
        <v>-3026</v>
      </c>
    </row>
    <row r="15" spans="1:8">
      <c r="A15" s="59"/>
      <c r="B15" s="59"/>
      <c r="C15" s="59"/>
      <c r="D15" s="59"/>
      <c r="E15" s="59"/>
      <c r="F15" s="59" t="s">
        <v>31</v>
      </c>
      <c r="G15" s="60"/>
    </row>
    <row r="16" spans="1:8">
      <c r="A16" s="59"/>
      <c r="B16" s="59"/>
      <c r="C16" s="59"/>
      <c r="D16" s="59"/>
      <c r="E16" s="59"/>
      <c r="F16" s="59" t="s">
        <v>35</v>
      </c>
      <c r="G16" s="60">
        <f>G18</f>
        <v>-3026</v>
      </c>
    </row>
    <row r="17" spans="1:9">
      <c r="A17" s="59"/>
      <c r="B17" s="59"/>
      <c r="C17" s="59"/>
      <c r="D17" s="59"/>
      <c r="E17" s="59"/>
      <c r="F17" s="59" t="s">
        <v>31</v>
      </c>
      <c r="G17" s="60"/>
    </row>
    <row r="18" spans="1:9">
      <c r="A18" s="59"/>
      <c r="B18" s="59"/>
      <c r="C18" s="59"/>
      <c r="D18" s="59">
        <v>1205</v>
      </c>
      <c r="E18" s="59"/>
      <c r="F18" s="62" t="s">
        <v>83</v>
      </c>
      <c r="G18" s="60">
        <f>G20</f>
        <v>-3026</v>
      </c>
    </row>
    <row r="19" spans="1:9">
      <c r="A19" s="59"/>
      <c r="B19" s="59"/>
      <c r="C19" s="59"/>
      <c r="D19" s="59"/>
      <c r="E19" s="59"/>
      <c r="F19" s="59" t="s">
        <v>31</v>
      </c>
      <c r="G19" s="60"/>
    </row>
    <row r="20" spans="1:9" ht="51.75">
      <c r="A20" s="63"/>
      <c r="B20" s="63"/>
      <c r="C20" s="63"/>
      <c r="D20" s="63"/>
      <c r="E20" s="59" t="s">
        <v>187</v>
      </c>
      <c r="F20" s="59" t="s">
        <v>188</v>
      </c>
      <c r="G20" s="60">
        <f>G22</f>
        <v>-3026</v>
      </c>
    </row>
    <row r="21" spans="1:9">
      <c r="A21" s="63"/>
      <c r="B21" s="63"/>
      <c r="C21" s="63"/>
      <c r="D21" s="63"/>
      <c r="E21" s="59"/>
      <c r="F21" s="59" t="s">
        <v>22</v>
      </c>
      <c r="G21" s="60"/>
    </row>
    <row r="22" spans="1:9" ht="34.5">
      <c r="A22" s="63"/>
      <c r="B22" s="63"/>
      <c r="C22" s="63"/>
      <c r="D22" s="63"/>
      <c r="E22" s="59"/>
      <c r="F22" s="64" t="s">
        <v>49</v>
      </c>
      <c r="G22" s="60">
        <f>G24</f>
        <v>-3026</v>
      </c>
    </row>
    <row r="23" spans="1:9" ht="34.5">
      <c r="A23" s="63"/>
      <c r="B23" s="63"/>
      <c r="C23" s="63"/>
      <c r="D23" s="63"/>
      <c r="E23" s="59"/>
      <c r="F23" s="59" t="s">
        <v>23</v>
      </c>
      <c r="G23" s="60"/>
    </row>
    <row r="24" spans="1:9">
      <c r="A24" s="63"/>
      <c r="B24" s="63"/>
      <c r="C24" s="63"/>
      <c r="D24" s="63"/>
      <c r="E24" s="59"/>
      <c r="F24" s="59" t="s">
        <v>32</v>
      </c>
      <c r="G24" s="60">
        <f>G25</f>
        <v>-3026</v>
      </c>
    </row>
    <row r="25" spans="1:9">
      <c r="A25" s="63"/>
      <c r="B25" s="63"/>
      <c r="C25" s="63"/>
      <c r="D25" s="63"/>
      <c r="E25" s="59"/>
      <c r="F25" s="59" t="s">
        <v>36</v>
      </c>
      <c r="G25" s="60">
        <f>G26</f>
        <v>-3026</v>
      </c>
    </row>
    <row r="26" spans="1:9">
      <c r="A26" s="63"/>
      <c r="B26" s="63"/>
      <c r="C26" s="63"/>
      <c r="D26" s="63"/>
      <c r="E26" s="59"/>
      <c r="F26" s="59" t="s">
        <v>200</v>
      </c>
      <c r="G26" s="60">
        <f>G27</f>
        <v>-3026</v>
      </c>
    </row>
    <row r="27" spans="1:9">
      <c r="A27" s="63"/>
      <c r="B27" s="63"/>
      <c r="C27" s="63"/>
      <c r="D27" s="63"/>
      <c r="E27" s="59"/>
      <c r="F27" s="59" t="s">
        <v>201</v>
      </c>
      <c r="G27" s="60">
        <f>G28</f>
        <v>-3026</v>
      </c>
    </row>
    <row r="28" spans="1:9">
      <c r="A28" s="63"/>
      <c r="B28" s="63"/>
      <c r="C28" s="63"/>
      <c r="D28" s="63"/>
      <c r="E28" s="59"/>
      <c r="F28" s="59" t="s">
        <v>202</v>
      </c>
      <c r="G28" s="60">
        <f>+'1.'!D177</f>
        <v>-3026</v>
      </c>
    </row>
    <row r="29" spans="1:9" ht="23.25" customHeight="1">
      <c r="A29" s="65">
        <v>10</v>
      </c>
      <c r="B29" s="62"/>
      <c r="C29" s="62"/>
      <c r="D29" s="62"/>
      <c r="E29" s="62"/>
      <c r="F29" s="62" t="s">
        <v>33</v>
      </c>
      <c r="G29" s="66">
        <f>G31+G48+G103+G131+G148+G222+G259</f>
        <v>26297728.199999999</v>
      </c>
      <c r="H29" s="67"/>
    </row>
    <row r="30" spans="1:9">
      <c r="A30" s="59"/>
      <c r="B30" s="59"/>
      <c r="C30" s="59"/>
      <c r="D30" s="59"/>
      <c r="E30" s="59"/>
      <c r="F30" s="59" t="s">
        <v>31</v>
      </c>
      <c r="G30" s="68"/>
      <c r="H30" s="69"/>
      <c r="I30" s="69"/>
    </row>
    <row r="31" spans="1:9">
      <c r="A31" s="59"/>
      <c r="B31" s="70" t="s">
        <v>373</v>
      </c>
      <c r="C31" s="59"/>
      <c r="D31" s="59"/>
      <c r="E31" s="59"/>
      <c r="F31" s="59" t="s">
        <v>372</v>
      </c>
      <c r="G31" s="71">
        <f>G33</f>
        <v>5000</v>
      </c>
    </row>
    <row r="32" spans="1:9">
      <c r="A32" s="59"/>
      <c r="B32" s="59"/>
      <c r="C32" s="59"/>
      <c r="D32" s="59"/>
      <c r="E32" s="59"/>
      <c r="F32" s="72" t="s">
        <v>31</v>
      </c>
      <c r="G32" s="68"/>
    </row>
    <row r="33" spans="1:7">
      <c r="A33" s="59"/>
      <c r="B33" s="59"/>
      <c r="C33" s="58" t="s">
        <v>34</v>
      </c>
      <c r="D33" s="59"/>
      <c r="E33" s="59"/>
      <c r="F33" s="59" t="s">
        <v>371</v>
      </c>
      <c r="G33" s="73">
        <f>G35</f>
        <v>5000</v>
      </c>
    </row>
    <row r="34" spans="1:7">
      <c r="A34" s="59"/>
      <c r="B34" s="59"/>
      <c r="C34" s="59"/>
      <c r="D34" s="59"/>
      <c r="E34" s="59"/>
      <c r="F34" s="59" t="s">
        <v>31</v>
      </c>
      <c r="G34" s="74"/>
    </row>
    <row r="35" spans="1:7">
      <c r="A35" s="59"/>
      <c r="B35" s="59"/>
      <c r="C35" s="59"/>
      <c r="D35" s="59"/>
      <c r="E35" s="59"/>
      <c r="F35" s="75" t="s">
        <v>35</v>
      </c>
      <c r="G35" s="74">
        <f>G37+G66</f>
        <v>5000</v>
      </c>
    </row>
    <row r="36" spans="1:7">
      <c r="A36" s="59"/>
      <c r="B36" s="59"/>
      <c r="C36" s="59"/>
      <c r="D36" s="59"/>
      <c r="E36" s="59"/>
      <c r="F36" s="59" t="s">
        <v>31</v>
      </c>
      <c r="G36" s="74"/>
    </row>
    <row r="37" spans="1:7">
      <c r="A37" s="59"/>
      <c r="B37" s="59"/>
      <c r="C37" s="59"/>
      <c r="D37" s="59">
        <v>1082</v>
      </c>
      <c r="E37" s="59"/>
      <c r="F37" s="59" t="s">
        <v>106</v>
      </c>
      <c r="G37" s="76">
        <f>G39</f>
        <v>5000</v>
      </c>
    </row>
    <row r="38" spans="1:7">
      <c r="A38" s="59"/>
      <c r="B38" s="59"/>
      <c r="C38" s="59"/>
      <c r="D38" s="59"/>
      <c r="E38" s="59"/>
      <c r="F38" s="59" t="s">
        <v>31</v>
      </c>
      <c r="G38" s="77"/>
    </row>
    <row r="39" spans="1:7" ht="69">
      <c r="A39" s="59"/>
      <c r="B39" s="59"/>
      <c r="C39" s="59"/>
      <c r="D39" s="59"/>
      <c r="E39" s="59">
        <v>12003</v>
      </c>
      <c r="F39" s="59" t="s">
        <v>237</v>
      </c>
      <c r="G39" s="77">
        <f>+G41</f>
        <v>5000</v>
      </c>
    </row>
    <row r="40" spans="1:7">
      <c r="A40" s="59"/>
      <c r="B40" s="59"/>
      <c r="C40" s="59"/>
      <c r="D40" s="59"/>
      <c r="E40" s="59"/>
      <c r="F40" s="59" t="s">
        <v>22</v>
      </c>
      <c r="G40" s="77"/>
    </row>
    <row r="41" spans="1:7" ht="34.5">
      <c r="A41" s="59"/>
      <c r="B41" s="59"/>
      <c r="C41" s="59"/>
      <c r="D41" s="59"/>
      <c r="E41" s="59"/>
      <c r="F41" s="59" t="s">
        <v>49</v>
      </c>
      <c r="G41" s="77">
        <f>+G43</f>
        <v>5000</v>
      </c>
    </row>
    <row r="42" spans="1:7" ht="34.5">
      <c r="A42" s="59"/>
      <c r="B42" s="59"/>
      <c r="C42" s="59"/>
      <c r="D42" s="59"/>
      <c r="E42" s="59"/>
      <c r="F42" s="59" t="s">
        <v>23</v>
      </c>
      <c r="G42" s="77"/>
    </row>
    <row r="43" spans="1:7">
      <c r="A43" s="59"/>
      <c r="B43" s="59"/>
      <c r="C43" s="59"/>
      <c r="D43" s="59"/>
      <c r="E43" s="59"/>
      <c r="F43" s="59" t="s">
        <v>32</v>
      </c>
      <c r="G43" s="77">
        <f>+G44</f>
        <v>5000</v>
      </c>
    </row>
    <row r="44" spans="1:7">
      <c r="A44" s="59"/>
      <c r="B44" s="59"/>
      <c r="C44" s="59"/>
      <c r="D44" s="59"/>
      <c r="E44" s="59"/>
      <c r="F44" s="59" t="s">
        <v>36</v>
      </c>
      <c r="G44" s="77">
        <f>+G45</f>
        <v>5000</v>
      </c>
    </row>
    <row r="45" spans="1:7">
      <c r="A45" s="59"/>
      <c r="B45" s="59"/>
      <c r="C45" s="59"/>
      <c r="D45" s="59"/>
      <c r="E45" s="59"/>
      <c r="F45" s="59" t="s">
        <v>37</v>
      </c>
      <c r="G45" s="77">
        <f>+G46</f>
        <v>5000</v>
      </c>
    </row>
    <row r="46" spans="1:7" ht="34.5">
      <c r="A46" s="59"/>
      <c r="B46" s="59"/>
      <c r="C46" s="59"/>
      <c r="D46" s="59"/>
      <c r="E46" s="59"/>
      <c r="F46" s="59" t="s">
        <v>370</v>
      </c>
      <c r="G46" s="77">
        <f>+G47</f>
        <v>5000</v>
      </c>
    </row>
    <row r="47" spans="1:7">
      <c r="A47" s="59"/>
      <c r="B47" s="59"/>
      <c r="C47" s="59"/>
      <c r="D47" s="59"/>
      <c r="E47" s="59"/>
      <c r="F47" s="59" t="s">
        <v>82</v>
      </c>
      <c r="G47" s="56">
        <f>+'1.'!D54</f>
        <v>5000</v>
      </c>
    </row>
    <row r="48" spans="1:7">
      <c r="A48" s="59"/>
      <c r="B48" s="58" t="s">
        <v>57</v>
      </c>
      <c r="C48" s="59"/>
      <c r="D48" s="59"/>
      <c r="E48" s="59"/>
      <c r="F48" s="59" t="s">
        <v>58</v>
      </c>
      <c r="G48" s="71">
        <f>G50</f>
        <v>24923641</v>
      </c>
    </row>
    <row r="49" spans="1:8">
      <c r="A49" s="59"/>
      <c r="B49" s="59"/>
      <c r="C49" s="59"/>
      <c r="D49" s="59"/>
      <c r="E49" s="59"/>
      <c r="F49" s="72" t="s">
        <v>31</v>
      </c>
      <c r="G49" s="68"/>
    </row>
    <row r="50" spans="1:8">
      <c r="A50" s="59"/>
      <c r="B50" s="59"/>
      <c r="C50" s="58" t="s">
        <v>34</v>
      </c>
      <c r="D50" s="59"/>
      <c r="E50" s="59"/>
      <c r="F50" s="59" t="s">
        <v>58</v>
      </c>
      <c r="G50" s="73">
        <f>G52</f>
        <v>24923641</v>
      </c>
    </row>
    <row r="51" spans="1:8">
      <c r="A51" s="59"/>
      <c r="B51" s="59"/>
      <c r="C51" s="59"/>
      <c r="D51" s="59"/>
      <c r="E51" s="59"/>
      <c r="F51" s="59" t="s">
        <v>31</v>
      </c>
      <c r="G51" s="74"/>
    </row>
    <row r="52" spans="1:8">
      <c r="A52" s="59"/>
      <c r="B52" s="59"/>
      <c r="C52" s="59"/>
      <c r="D52" s="59"/>
      <c r="E52" s="59"/>
      <c r="F52" s="75" t="s">
        <v>35</v>
      </c>
      <c r="G52" s="74">
        <f>G54+G83</f>
        <v>24923641</v>
      </c>
    </row>
    <row r="53" spans="1:8">
      <c r="A53" s="59"/>
      <c r="B53" s="59"/>
      <c r="C53" s="59"/>
      <c r="D53" s="59"/>
      <c r="E53" s="59"/>
      <c r="F53" s="59" t="s">
        <v>31</v>
      </c>
      <c r="G53" s="74"/>
    </row>
    <row r="54" spans="1:8">
      <c r="A54" s="59"/>
      <c r="B54" s="59"/>
      <c r="C54" s="59"/>
      <c r="D54" s="59" t="s">
        <v>59</v>
      </c>
      <c r="E54" s="59"/>
      <c r="F54" s="59" t="s">
        <v>60</v>
      </c>
      <c r="G54" s="76">
        <f>G56+G65+G74</f>
        <v>25325554</v>
      </c>
      <c r="H54" s="67"/>
    </row>
    <row r="55" spans="1:8">
      <c r="A55" s="59"/>
      <c r="B55" s="59"/>
      <c r="C55" s="59"/>
      <c r="D55" s="59"/>
      <c r="E55" s="59"/>
      <c r="F55" s="59" t="s">
        <v>31</v>
      </c>
      <c r="G55" s="77"/>
    </row>
    <row r="56" spans="1:8" ht="34.5">
      <c r="A56" s="59"/>
      <c r="B56" s="59"/>
      <c r="C56" s="59"/>
      <c r="D56" s="59"/>
      <c r="E56" s="59">
        <v>12001</v>
      </c>
      <c r="F56" s="59" t="s">
        <v>122</v>
      </c>
      <c r="G56" s="77">
        <f>+G58</f>
        <v>-1374497</v>
      </c>
    </row>
    <row r="57" spans="1:8">
      <c r="A57" s="59"/>
      <c r="B57" s="59"/>
      <c r="C57" s="59"/>
      <c r="D57" s="59"/>
      <c r="E57" s="59"/>
      <c r="F57" s="59" t="s">
        <v>22</v>
      </c>
      <c r="G57" s="77"/>
    </row>
    <row r="58" spans="1:8" ht="34.5">
      <c r="A58" s="59"/>
      <c r="B58" s="59"/>
      <c r="C58" s="59"/>
      <c r="D58" s="59"/>
      <c r="E58" s="59"/>
      <c r="F58" s="59" t="s">
        <v>49</v>
      </c>
      <c r="G58" s="77">
        <f>+G60</f>
        <v>-1374497</v>
      </c>
    </row>
    <row r="59" spans="1:8" ht="34.5">
      <c r="A59" s="59"/>
      <c r="B59" s="59"/>
      <c r="C59" s="59"/>
      <c r="D59" s="59"/>
      <c r="E59" s="59"/>
      <c r="F59" s="59" t="s">
        <v>23</v>
      </c>
      <c r="G59" s="77"/>
    </row>
    <row r="60" spans="1:8">
      <c r="A60" s="59"/>
      <c r="B60" s="59"/>
      <c r="C60" s="59"/>
      <c r="D60" s="59"/>
      <c r="E60" s="59"/>
      <c r="F60" s="59" t="s">
        <v>32</v>
      </c>
      <c r="G60" s="77">
        <f>+G61</f>
        <v>-1374497</v>
      </c>
    </row>
    <row r="61" spans="1:8">
      <c r="A61" s="59"/>
      <c r="B61" s="59"/>
      <c r="C61" s="59"/>
      <c r="D61" s="59"/>
      <c r="E61" s="59"/>
      <c r="F61" s="59" t="s">
        <v>36</v>
      </c>
      <c r="G61" s="77">
        <f>+G62</f>
        <v>-1374497</v>
      </c>
    </row>
    <row r="62" spans="1:8">
      <c r="A62" s="59"/>
      <c r="B62" s="59"/>
      <c r="C62" s="59"/>
      <c r="D62" s="59"/>
      <c r="E62" s="59"/>
      <c r="F62" s="59" t="s">
        <v>37</v>
      </c>
      <c r="G62" s="77">
        <f>+G63</f>
        <v>-1374497</v>
      </c>
    </row>
    <row r="63" spans="1:8">
      <c r="A63" s="59"/>
      <c r="B63" s="59"/>
      <c r="C63" s="59"/>
      <c r="D63" s="59"/>
      <c r="E63" s="59"/>
      <c r="F63" s="59" t="s">
        <v>71</v>
      </c>
      <c r="G63" s="77">
        <f>+G64</f>
        <v>-1374497</v>
      </c>
    </row>
    <row r="64" spans="1:8">
      <c r="A64" s="59"/>
      <c r="B64" s="59"/>
      <c r="C64" s="59"/>
      <c r="D64" s="59"/>
      <c r="E64" s="59"/>
      <c r="F64" s="59" t="s">
        <v>70</v>
      </c>
      <c r="G64" s="56">
        <f>+'1.'!D121</f>
        <v>-1374497</v>
      </c>
    </row>
    <row r="65" spans="1:8">
      <c r="A65" s="59"/>
      <c r="B65" s="59"/>
      <c r="C65" s="59"/>
      <c r="D65" s="59"/>
      <c r="E65" s="59">
        <v>12003</v>
      </c>
      <c r="F65" s="59" t="s">
        <v>63</v>
      </c>
      <c r="G65" s="77">
        <f>+G67</f>
        <v>-2899949</v>
      </c>
      <c r="H65" s="78"/>
    </row>
    <row r="66" spans="1:8">
      <c r="A66" s="59"/>
      <c r="B66" s="59"/>
      <c r="C66" s="59"/>
      <c r="D66" s="59"/>
      <c r="E66" s="59"/>
      <c r="F66" s="59" t="s">
        <v>22</v>
      </c>
      <c r="G66" s="77"/>
    </row>
    <row r="67" spans="1:8" ht="34.5">
      <c r="A67" s="59"/>
      <c r="B67" s="59"/>
      <c r="C67" s="59"/>
      <c r="D67" s="59"/>
      <c r="E67" s="59"/>
      <c r="F67" s="59" t="s">
        <v>49</v>
      </c>
      <c r="G67" s="77">
        <f>G69</f>
        <v>-2899949</v>
      </c>
    </row>
    <row r="68" spans="1:8" ht="34.5">
      <c r="A68" s="59"/>
      <c r="B68" s="59"/>
      <c r="C68" s="59"/>
      <c r="D68" s="59"/>
      <c r="E68" s="59"/>
      <c r="F68" s="59" t="s">
        <v>23</v>
      </c>
      <c r="G68" s="77"/>
    </row>
    <row r="69" spans="1:8">
      <c r="A69" s="59"/>
      <c r="B69" s="59"/>
      <c r="C69" s="59"/>
      <c r="D69" s="59"/>
      <c r="E69" s="59"/>
      <c r="F69" s="59" t="s">
        <v>32</v>
      </c>
      <c r="G69" s="77">
        <f>G70</f>
        <v>-2899949</v>
      </c>
    </row>
    <row r="70" spans="1:8">
      <c r="A70" s="59"/>
      <c r="B70" s="59"/>
      <c r="C70" s="59"/>
      <c r="D70" s="59"/>
      <c r="E70" s="59"/>
      <c r="F70" s="59" t="s">
        <v>36</v>
      </c>
      <c r="G70" s="77">
        <f>G71</f>
        <v>-2899949</v>
      </c>
    </row>
    <row r="71" spans="1:8">
      <c r="A71" s="59"/>
      <c r="B71" s="59"/>
      <c r="C71" s="59"/>
      <c r="D71" s="59"/>
      <c r="E71" s="59"/>
      <c r="F71" s="59" t="s">
        <v>37</v>
      </c>
      <c r="G71" s="77">
        <f>G72</f>
        <v>-2899949</v>
      </c>
    </row>
    <row r="72" spans="1:8">
      <c r="A72" s="59"/>
      <c r="B72" s="59"/>
      <c r="C72" s="59"/>
      <c r="D72" s="59"/>
      <c r="E72" s="59"/>
      <c r="F72" s="59" t="s">
        <v>71</v>
      </c>
      <c r="G72" s="77">
        <f>G73</f>
        <v>-2899949</v>
      </c>
    </row>
    <row r="73" spans="1:8">
      <c r="A73" s="59"/>
      <c r="B73" s="59"/>
      <c r="C73" s="59"/>
      <c r="D73" s="59"/>
      <c r="E73" s="59"/>
      <c r="F73" s="59" t="s">
        <v>70</v>
      </c>
      <c r="G73" s="56">
        <f>+'1.'!D127</f>
        <v>-2899949</v>
      </c>
    </row>
    <row r="74" spans="1:8">
      <c r="A74" s="62"/>
      <c r="B74" s="62"/>
      <c r="C74" s="62"/>
      <c r="D74" s="62"/>
      <c r="E74" s="62">
        <v>12005</v>
      </c>
      <c r="F74" s="59" t="s">
        <v>170</v>
      </c>
      <c r="G74" s="79">
        <f>G76</f>
        <v>29600000</v>
      </c>
    </row>
    <row r="75" spans="1:8">
      <c r="A75" s="62"/>
      <c r="B75" s="62"/>
      <c r="C75" s="62"/>
      <c r="D75" s="62"/>
      <c r="E75" s="62"/>
      <c r="F75" s="59" t="s">
        <v>22</v>
      </c>
      <c r="G75" s="79"/>
    </row>
    <row r="76" spans="1:8">
      <c r="A76" s="62"/>
      <c r="B76" s="62"/>
      <c r="C76" s="62"/>
      <c r="D76" s="62"/>
      <c r="E76" s="62"/>
      <c r="F76" s="59" t="s">
        <v>172</v>
      </c>
      <c r="G76" s="79">
        <f>G78</f>
        <v>29600000</v>
      </c>
    </row>
    <row r="77" spans="1:8" ht="34.5">
      <c r="A77" s="62"/>
      <c r="B77" s="62"/>
      <c r="C77" s="62"/>
      <c r="D77" s="62"/>
      <c r="E77" s="62"/>
      <c r="F77" s="59" t="s">
        <v>23</v>
      </c>
      <c r="G77" s="79"/>
    </row>
    <row r="78" spans="1:8">
      <c r="A78" s="62"/>
      <c r="B78" s="62"/>
      <c r="C78" s="62"/>
      <c r="D78" s="62"/>
      <c r="E78" s="62"/>
      <c r="F78" s="59" t="s">
        <v>32</v>
      </c>
      <c r="G78" s="79">
        <f>G79</f>
        <v>29600000</v>
      </c>
    </row>
    <row r="79" spans="1:8">
      <c r="A79" s="62"/>
      <c r="B79" s="62"/>
      <c r="C79" s="62"/>
      <c r="D79" s="62"/>
      <c r="E79" s="62"/>
      <c r="F79" s="59" t="s">
        <v>36</v>
      </c>
      <c r="G79" s="79">
        <f>G80</f>
        <v>29600000</v>
      </c>
    </row>
    <row r="80" spans="1:8">
      <c r="A80" s="62"/>
      <c r="B80" s="62"/>
      <c r="C80" s="62"/>
      <c r="D80" s="62"/>
      <c r="E80" s="62"/>
      <c r="F80" s="59" t="s">
        <v>37</v>
      </c>
      <c r="G80" s="79">
        <f>G81</f>
        <v>29600000</v>
      </c>
    </row>
    <row r="81" spans="1:7">
      <c r="A81" s="62"/>
      <c r="B81" s="62"/>
      <c r="C81" s="62"/>
      <c r="D81" s="62"/>
      <c r="E81" s="62"/>
      <c r="F81" s="59" t="s">
        <v>71</v>
      </c>
      <c r="G81" s="79">
        <f>G82</f>
        <v>29600000</v>
      </c>
    </row>
    <row r="82" spans="1:7">
      <c r="A82" s="62"/>
      <c r="B82" s="62"/>
      <c r="C82" s="62"/>
      <c r="D82" s="62"/>
      <c r="E82" s="62"/>
      <c r="F82" s="59" t="s">
        <v>70</v>
      </c>
      <c r="G82" s="79">
        <f>+'1.'!D133</f>
        <v>29600000</v>
      </c>
    </row>
    <row r="83" spans="1:7">
      <c r="A83" s="62"/>
      <c r="B83" s="62"/>
      <c r="C83" s="62"/>
      <c r="D83" s="62">
        <v>1205</v>
      </c>
      <c r="E83" s="62"/>
      <c r="F83" s="62" t="s">
        <v>83</v>
      </c>
      <c r="G83" s="76">
        <f>G85+G94</f>
        <v>-401913</v>
      </c>
    </row>
    <row r="84" spans="1:7">
      <c r="A84" s="59"/>
      <c r="B84" s="59"/>
      <c r="C84" s="59"/>
      <c r="D84" s="59"/>
      <c r="E84" s="59"/>
      <c r="F84" s="59" t="s">
        <v>31</v>
      </c>
      <c r="G84" s="77"/>
    </row>
    <row r="85" spans="1:7" ht="34.5">
      <c r="A85" s="59"/>
      <c r="B85" s="59"/>
      <c r="C85" s="59"/>
      <c r="D85" s="59"/>
      <c r="E85" s="59">
        <v>12001</v>
      </c>
      <c r="F85" s="59" t="s">
        <v>79</v>
      </c>
      <c r="G85" s="77">
        <f>+G87</f>
        <v>-154913</v>
      </c>
    </row>
    <row r="86" spans="1:7">
      <c r="A86" s="59"/>
      <c r="B86" s="59"/>
      <c r="C86" s="59"/>
      <c r="D86" s="59"/>
      <c r="E86" s="59"/>
      <c r="F86" s="59" t="s">
        <v>22</v>
      </c>
      <c r="G86" s="77"/>
    </row>
    <row r="87" spans="1:7" ht="34.5">
      <c r="A87" s="59"/>
      <c r="B87" s="59"/>
      <c r="C87" s="59"/>
      <c r="D87" s="59"/>
      <c r="E87" s="59"/>
      <c r="F87" s="59" t="s">
        <v>49</v>
      </c>
      <c r="G87" s="77">
        <f>+G89</f>
        <v>-154913</v>
      </c>
    </row>
    <row r="88" spans="1:7" ht="34.5">
      <c r="A88" s="59"/>
      <c r="B88" s="59"/>
      <c r="C88" s="59"/>
      <c r="D88" s="59"/>
      <c r="E88" s="59"/>
      <c r="F88" s="59" t="s">
        <v>23</v>
      </c>
      <c r="G88" s="56">
        <f>+G90</f>
        <v>-154913</v>
      </c>
    </row>
    <row r="89" spans="1:7">
      <c r="A89" s="59"/>
      <c r="B89" s="59"/>
      <c r="C89" s="59"/>
      <c r="D89" s="59"/>
      <c r="E89" s="59"/>
      <c r="F89" s="59" t="s">
        <v>32</v>
      </c>
      <c r="G89" s="77">
        <f>+G90</f>
        <v>-154913</v>
      </c>
    </row>
    <row r="90" spans="1:7">
      <c r="A90" s="59"/>
      <c r="B90" s="59"/>
      <c r="C90" s="59"/>
      <c r="D90" s="59"/>
      <c r="E90" s="59"/>
      <c r="F90" s="59" t="s">
        <v>36</v>
      </c>
      <c r="G90" s="77">
        <f>+G91</f>
        <v>-154913</v>
      </c>
    </row>
    <row r="91" spans="1:7">
      <c r="A91" s="59"/>
      <c r="B91" s="59"/>
      <c r="C91" s="59"/>
      <c r="D91" s="59"/>
      <c r="E91" s="59"/>
      <c r="F91" s="59" t="s">
        <v>37</v>
      </c>
      <c r="G91" s="77">
        <f>+G92</f>
        <v>-154913</v>
      </c>
    </row>
    <row r="92" spans="1:7" ht="34.5">
      <c r="A92" s="59"/>
      <c r="B92" s="59"/>
      <c r="C92" s="59"/>
      <c r="D92" s="59"/>
      <c r="E92" s="59"/>
      <c r="F92" s="59" t="s">
        <v>38</v>
      </c>
      <c r="G92" s="77">
        <f>+G93</f>
        <v>-154913</v>
      </c>
    </row>
    <row r="93" spans="1:7">
      <c r="A93" s="59"/>
      <c r="B93" s="59"/>
      <c r="C93" s="59"/>
      <c r="D93" s="59"/>
      <c r="E93" s="59"/>
      <c r="F93" s="59" t="s">
        <v>82</v>
      </c>
      <c r="G93" s="77">
        <f>+'1.'!D165</f>
        <v>-154913</v>
      </c>
    </row>
    <row r="94" spans="1:7" ht="34.5">
      <c r="A94" s="59"/>
      <c r="B94" s="59"/>
      <c r="C94" s="59"/>
      <c r="D94" s="59"/>
      <c r="E94" s="59" t="s">
        <v>190</v>
      </c>
      <c r="F94" s="59" t="s">
        <v>191</v>
      </c>
      <c r="G94" s="77">
        <f>G96</f>
        <v>-247000</v>
      </c>
    </row>
    <row r="95" spans="1:7">
      <c r="A95" s="59"/>
      <c r="B95" s="59"/>
      <c r="C95" s="59"/>
      <c r="D95" s="59"/>
      <c r="E95" s="59"/>
      <c r="F95" s="59" t="s">
        <v>22</v>
      </c>
      <c r="G95" s="77"/>
    </row>
    <row r="96" spans="1:7" ht="34.5">
      <c r="A96" s="59"/>
      <c r="B96" s="59"/>
      <c r="C96" s="59"/>
      <c r="D96" s="59"/>
      <c r="E96" s="59"/>
      <c r="F96" s="59" t="s">
        <v>49</v>
      </c>
      <c r="G96" s="77">
        <f>G98</f>
        <v>-247000</v>
      </c>
    </row>
    <row r="97" spans="1:7" ht="34.5">
      <c r="A97" s="59"/>
      <c r="B97" s="59"/>
      <c r="C97" s="59"/>
      <c r="D97" s="59"/>
      <c r="E97" s="59"/>
      <c r="F97" s="59" t="s">
        <v>23</v>
      </c>
      <c r="G97" s="77"/>
    </row>
    <row r="98" spans="1:7">
      <c r="A98" s="59"/>
      <c r="B98" s="59"/>
      <c r="C98" s="59"/>
      <c r="D98" s="59"/>
      <c r="E98" s="59"/>
      <c r="F98" s="59" t="s">
        <v>32</v>
      </c>
      <c r="G98" s="77">
        <f>G99</f>
        <v>-247000</v>
      </c>
    </row>
    <row r="99" spans="1:7">
      <c r="A99" s="59"/>
      <c r="B99" s="59"/>
      <c r="C99" s="59"/>
      <c r="D99" s="59"/>
      <c r="E99" s="59"/>
      <c r="F99" s="59" t="s">
        <v>36</v>
      </c>
      <c r="G99" s="77">
        <f>G100</f>
        <v>-247000</v>
      </c>
    </row>
    <row r="100" spans="1:7">
      <c r="A100" s="59"/>
      <c r="B100" s="59"/>
      <c r="C100" s="59"/>
      <c r="D100" s="59"/>
      <c r="E100" s="59"/>
      <c r="F100" s="59" t="s">
        <v>37</v>
      </c>
      <c r="G100" s="77">
        <f>G101</f>
        <v>-247000</v>
      </c>
    </row>
    <row r="101" spans="1:7" ht="34.5">
      <c r="A101" s="59"/>
      <c r="B101" s="59"/>
      <c r="C101" s="59"/>
      <c r="D101" s="59"/>
      <c r="E101" s="59"/>
      <c r="F101" s="59" t="s">
        <v>38</v>
      </c>
      <c r="G101" s="77">
        <f>G102</f>
        <v>-247000</v>
      </c>
    </row>
    <row r="102" spans="1:7">
      <c r="A102" s="59"/>
      <c r="B102" s="59"/>
      <c r="C102" s="59"/>
      <c r="D102" s="59"/>
      <c r="E102" s="59"/>
      <c r="F102" s="59" t="s">
        <v>82</v>
      </c>
      <c r="G102" s="77">
        <f>+'1.'!D183</f>
        <v>-247000</v>
      </c>
    </row>
    <row r="103" spans="1:7">
      <c r="A103" s="59"/>
      <c r="B103" s="58" t="s">
        <v>84</v>
      </c>
      <c r="C103" s="59"/>
      <c r="D103" s="59"/>
      <c r="E103" s="59"/>
      <c r="F103" s="59" t="s">
        <v>85</v>
      </c>
      <c r="G103" s="56">
        <f>+G105</f>
        <v>-216358</v>
      </c>
    </row>
    <row r="104" spans="1:7">
      <c r="A104" s="59"/>
      <c r="B104" s="59"/>
      <c r="C104" s="59"/>
      <c r="D104" s="59"/>
      <c r="E104" s="59"/>
      <c r="F104" s="59" t="s">
        <v>31</v>
      </c>
      <c r="G104" s="80"/>
    </row>
    <row r="105" spans="1:7">
      <c r="A105" s="59"/>
      <c r="B105" s="59"/>
      <c r="C105" s="58" t="s">
        <v>34</v>
      </c>
      <c r="D105" s="59"/>
      <c r="E105" s="59"/>
      <c r="F105" s="59" t="s">
        <v>85</v>
      </c>
      <c r="G105" s="77">
        <f>G107</f>
        <v>-216358</v>
      </c>
    </row>
    <row r="106" spans="1:7">
      <c r="A106" s="59"/>
      <c r="B106" s="59"/>
      <c r="C106" s="59"/>
      <c r="D106" s="59"/>
      <c r="E106" s="59"/>
      <c r="F106" s="59" t="s">
        <v>31</v>
      </c>
      <c r="G106" s="80"/>
    </row>
    <row r="107" spans="1:7">
      <c r="A107" s="59"/>
      <c r="B107" s="59"/>
      <c r="C107" s="59"/>
      <c r="D107" s="59"/>
      <c r="E107" s="59"/>
      <c r="F107" s="75" t="s">
        <v>35</v>
      </c>
      <c r="G107" s="76">
        <f>G109+G120</f>
        <v>-216358</v>
      </c>
    </row>
    <row r="108" spans="1:7">
      <c r="A108" s="59"/>
      <c r="B108" s="59"/>
      <c r="C108" s="59"/>
      <c r="D108" s="59"/>
      <c r="E108" s="59"/>
      <c r="F108" s="59" t="s">
        <v>31</v>
      </c>
      <c r="G108" s="81"/>
    </row>
    <row r="109" spans="1:7">
      <c r="A109" s="59"/>
      <c r="B109" s="59"/>
      <c r="C109" s="59"/>
      <c r="D109" s="59">
        <v>1005</v>
      </c>
      <c r="E109" s="59"/>
      <c r="F109" s="59" t="s">
        <v>148</v>
      </c>
      <c r="G109" s="82">
        <f>+G111</f>
        <v>-16358</v>
      </c>
    </row>
    <row r="110" spans="1:7">
      <c r="A110" s="59"/>
      <c r="B110" s="59"/>
      <c r="C110" s="59"/>
      <c r="D110" s="59"/>
      <c r="E110" s="59"/>
      <c r="F110" s="59" t="s">
        <v>31</v>
      </c>
      <c r="G110" s="68"/>
    </row>
    <row r="111" spans="1:7" ht="67.5" customHeight="1">
      <c r="A111" s="59"/>
      <c r="B111" s="59"/>
      <c r="C111" s="59"/>
      <c r="D111" s="59"/>
      <c r="E111" s="59">
        <v>12003</v>
      </c>
      <c r="F111" s="59" t="s">
        <v>146</v>
      </c>
      <c r="G111" s="77">
        <f>G113</f>
        <v>-16358</v>
      </c>
    </row>
    <row r="112" spans="1:7">
      <c r="A112" s="59"/>
      <c r="B112" s="59"/>
      <c r="C112" s="59"/>
      <c r="D112" s="59"/>
      <c r="E112" s="59"/>
      <c r="F112" s="59" t="s">
        <v>22</v>
      </c>
      <c r="G112" s="68"/>
    </row>
    <row r="113" spans="1:7" ht="34.5">
      <c r="A113" s="59"/>
      <c r="B113" s="59"/>
      <c r="C113" s="59"/>
      <c r="D113" s="59"/>
      <c r="E113" s="59"/>
      <c r="F113" s="59" t="s">
        <v>49</v>
      </c>
      <c r="G113" s="83">
        <f>SUM(G115)</f>
        <v>-16358</v>
      </c>
    </row>
    <row r="114" spans="1:7" ht="34.5">
      <c r="A114" s="59"/>
      <c r="B114" s="59"/>
      <c r="C114" s="59"/>
      <c r="D114" s="59"/>
      <c r="E114" s="59"/>
      <c r="F114" s="59" t="s">
        <v>23</v>
      </c>
      <c r="G114" s="68"/>
    </row>
    <row r="115" spans="1:7">
      <c r="A115" s="59"/>
      <c r="B115" s="59"/>
      <c r="C115" s="59"/>
      <c r="D115" s="59"/>
      <c r="E115" s="59"/>
      <c r="F115" s="59" t="s">
        <v>32</v>
      </c>
      <c r="G115" s="83">
        <f>SUM(G116)</f>
        <v>-16358</v>
      </c>
    </row>
    <row r="116" spans="1:7">
      <c r="A116" s="59"/>
      <c r="B116" s="59"/>
      <c r="C116" s="59"/>
      <c r="D116" s="59"/>
      <c r="E116" s="59"/>
      <c r="F116" s="59" t="s">
        <v>36</v>
      </c>
      <c r="G116" s="56">
        <f>+G117</f>
        <v>-16358</v>
      </c>
    </row>
    <row r="117" spans="1:7">
      <c r="A117" s="59"/>
      <c r="B117" s="59"/>
      <c r="C117" s="59"/>
      <c r="D117" s="59"/>
      <c r="E117" s="59"/>
      <c r="F117" s="59" t="s">
        <v>37</v>
      </c>
      <c r="G117" s="56">
        <f>+G119</f>
        <v>-16358</v>
      </c>
    </row>
    <row r="118" spans="1:7" ht="34.5">
      <c r="A118" s="59"/>
      <c r="B118" s="59"/>
      <c r="C118" s="59"/>
      <c r="D118" s="59"/>
      <c r="E118" s="59"/>
      <c r="F118" s="59" t="s">
        <v>38</v>
      </c>
      <c r="G118" s="77">
        <f>SUM(G119)</f>
        <v>-16358</v>
      </c>
    </row>
    <row r="119" spans="1:7">
      <c r="A119" s="59"/>
      <c r="B119" s="59"/>
      <c r="C119" s="59"/>
      <c r="D119" s="59"/>
      <c r="E119" s="59"/>
      <c r="F119" s="59" t="s">
        <v>54</v>
      </c>
      <c r="G119" s="56">
        <f>+'1.'!D30</f>
        <v>-16358</v>
      </c>
    </row>
    <row r="120" spans="1:7">
      <c r="A120" s="59"/>
      <c r="B120" s="59"/>
      <c r="C120" s="59"/>
      <c r="D120" s="59">
        <v>1205</v>
      </c>
      <c r="E120" s="59"/>
      <c r="F120" s="59" t="s">
        <v>148</v>
      </c>
      <c r="G120" s="82">
        <f>+G122</f>
        <v>-200000</v>
      </c>
    </row>
    <row r="121" spans="1:7">
      <c r="A121" s="59"/>
      <c r="B121" s="59"/>
      <c r="C121" s="59"/>
      <c r="D121" s="59"/>
      <c r="E121" s="59"/>
      <c r="F121" s="59" t="s">
        <v>31</v>
      </c>
      <c r="G121" s="68"/>
    </row>
    <row r="122" spans="1:7" ht="67.5" customHeight="1">
      <c r="A122" s="59"/>
      <c r="B122" s="59"/>
      <c r="C122" s="59"/>
      <c r="D122" s="59"/>
      <c r="E122" s="59">
        <v>12002</v>
      </c>
      <c r="F122" s="59" t="s">
        <v>369</v>
      </c>
      <c r="G122" s="77">
        <f>G124</f>
        <v>-200000</v>
      </c>
    </row>
    <row r="123" spans="1:7">
      <c r="A123" s="59"/>
      <c r="B123" s="59"/>
      <c r="C123" s="59"/>
      <c r="D123" s="59"/>
      <c r="E123" s="59"/>
      <c r="F123" s="59" t="s">
        <v>22</v>
      </c>
      <c r="G123" s="68"/>
    </row>
    <row r="124" spans="1:7" ht="34.5">
      <c r="A124" s="59"/>
      <c r="B124" s="59"/>
      <c r="C124" s="59"/>
      <c r="D124" s="59"/>
      <c r="E124" s="59"/>
      <c r="F124" s="59" t="s">
        <v>49</v>
      </c>
      <c r="G124" s="83">
        <f>SUM(G126)</f>
        <v>-200000</v>
      </c>
    </row>
    <row r="125" spans="1:7" ht="34.5">
      <c r="A125" s="59"/>
      <c r="B125" s="59"/>
      <c r="C125" s="59"/>
      <c r="D125" s="59"/>
      <c r="E125" s="59"/>
      <c r="F125" s="59" t="s">
        <v>23</v>
      </c>
      <c r="G125" s="68"/>
    </row>
    <row r="126" spans="1:7">
      <c r="A126" s="59"/>
      <c r="B126" s="59"/>
      <c r="C126" s="59"/>
      <c r="D126" s="59"/>
      <c r="E126" s="59"/>
      <c r="F126" s="59" t="s">
        <v>32</v>
      </c>
      <c r="G126" s="83">
        <f>SUM(G127)</f>
        <v>-200000</v>
      </c>
    </row>
    <row r="127" spans="1:7">
      <c r="A127" s="59"/>
      <c r="B127" s="59"/>
      <c r="C127" s="59"/>
      <c r="D127" s="59"/>
      <c r="E127" s="59"/>
      <c r="F127" s="59" t="s">
        <v>36</v>
      </c>
      <c r="G127" s="56">
        <f>+G128</f>
        <v>-200000</v>
      </c>
    </row>
    <row r="128" spans="1:7">
      <c r="A128" s="59"/>
      <c r="B128" s="59"/>
      <c r="C128" s="59"/>
      <c r="D128" s="59"/>
      <c r="E128" s="59"/>
      <c r="F128" s="59" t="s">
        <v>37</v>
      </c>
      <c r="G128" s="56">
        <f>+G130</f>
        <v>-200000</v>
      </c>
    </row>
    <row r="129" spans="1:7" ht="34.5">
      <c r="A129" s="59"/>
      <c r="B129" s="59"/>
      <c r="C129" s="59"/>
      <c r="D129" s="59"/>
      <c r="E129" s="59"/>
      <c r="F129" s="59" t="s">
        <v>38</v>
      </c>
      <c r="G129" s="77">
        <f>SUM(G130)</f>
        <v>-200000</v>
      </c>
    </row>
    <row r="130" spans="1:7">
      <c r="A130" s="59"/>
      <c r="B130" s="59"/>
      <c r="C130" s="59"/>
      <c r="D130" s="59"/>
      <c r="E130" s="59"/>
      <c r="F130" s="59" t="s">
        <v>198</v>
      </c>
      <c r="G130" s="56">
        <f>+'1.'!D171</f>
        <v>-200000</v>
      </c>
    </row>
    <row r="131" spans="1:7">
      <c r="A131" s="59"/>
      <c r="B131" s="70" t="s">
        <v>368</v>
      </c>
      <c r="C131" s="59"/>
      <c r="D131" s="59"/>
      <c r="E131" s="59"/>
      <c r="F131" s="59" t="s">
        <v>367</v>
      </c>
      <c r="G131" s="56">
        <f>+G133</f>
        <v>1553000</v>
      </c>
    </row>
    <row r="132" spans="1:7">
      <c r="A132" s="59"/>
      <c r="B132" s="59"/>
      <c r="C132" s="59"/>
      <c r="D132" s="59"/>
      <c r="E132" s="59"/>
      <c r="F132" s="59" t="s">
        <v>31</v>
      </c>
      <c r="G132" s="80"/>
    </row>
    <row r="133" spans="1:7">
      <c r="A133" s="59"/>
      <c r="B133" s="59"/>
      <c r="C133" s="58" t="s">
        <v>34</v>
      </c>
      <c r="D133" s="59"/>
      <c r="E133" s="59"/>
      <c r="F133" s="59" t="s">
        <v>367</v>
      </c>
      <c r="G133" s="77">
        <f>G135</f>
        <v>1553000</v>
      </c>
    </row>
    <row r="134" spans="1:7">
      <c r="A134" s="59"/>
      <c r="B134" s="59"/>
      <c r="C134" s="59"/>
      <c r="D134" s="59"/>
      <c r="E134" s="59"/>
      <c r="F134" s="59" t="s">
        <v>31</v>
      </c>
      <c r="G134" s="80"/>
    </row>
    <row r="135" spans="1:7">
      <c r="A135" s="59"/>
      <c r="B135" s="59"/>
      <c r="C135" s="59"/>
      <c r="D135" s="59"/>
      <c r="E135" s="59"/>
      <c r="F135" s="75" t="s">
        <v>35</v>
      </c>
      <c r="G135" s="76">
        <f>G137</f>
        <v>1553000</v>
      </c>
    </row>
    <row r="136" spans="1:7">
      <c r="A136" s="59"/>
      <c r="B136" s="59"/>
      <c r="C136" s="59"/>
      <c r="D136" s="59"/>
      <c r="E136" s="59"/>
      <c r="F136" s="59" t="s">
        <v>31</v>
      </c>
      <c r="G136" s="81"/>
    </row>
    <row r="137" spans="1:7">
      <c r="A137" s="59"/>
      <c r="B137" s="59"/>
      <c r="C137" s="59"/>
      <c r="D137" s="59">
        <v>1082</v>
      </c>
      <c r="E137" s="59"/>
      <c r="F137" s="59" t="s">
        <v>366</v>
      </c>
      <c r="G137" s="82">
        <f>+G139</f>
        <v>1553000</v>
      </c>
    </row>
    <row r="138" spans="1:7">
      <c r="A138" s="59"/>
      <c r="B138" s="59"/>
      <c r="C138" s="59"/>
      <c r="D138" s="59"/>
      <c r="E138" s="59"/>
      <c r="F138" s="59" t="s">
        <v>31</v>
      </c>
      <c r="G138" s="68"/>
    </row>
    <row r="139" spans="1:7">
      <c r="A139" s="59"/>
      <c r="B139" s="59"/>
      <c r="C139" s="59"/>
      <c r="D139" s="59"/>
      <c r="E139" s="59">
        <v>12002</v>
      </c>
      <c r="F139" s="59" t="s">
        <v>365</v>
      </c>
      <c r="G139" s="77">
        <f>G141</f>
        <v>1553000</v>
      </c>
    </row>
    <row r="140" spans="1:7">
      <c r="A140" s="59"/>
      <c r="B140" s="59"/>
      <c r="C140" s="59"/>
      <c r="D140" s="59"/>
      <c r="E140" s="59"/>
      <c r="F140" s="59" t="s">
        <v>22</v>
      </c>
      <c r="G140" s="68"/>
    </row>
    <row r="141" spans="1:7" ht="34.5">
      <c r="A141" s="59"/>
      <c r="B141" s="59"/>
      <c r="C141" s="59"/>
      <c r="D141" s="59"/>
      <c r="E141" s="59"/>
      <c r="F141" s="59" t="s">
        <v>49</v>
      </c>
      <c r="G141" s="83">
        <f>SUM(G143)</f>
        <v>1553000</v>
      </c>
    </row>
    <row r="142" spans="1:7" ht="34.5">
      <c r="A142" s="59"/>
      <c r="B142" s="59"/>
      <c r="C142" s="59"/>
      <c r="D142" s="59"/>
      <c r="E142" s="59"/>
      <c r="F142" s="59" t="s">
        <v>23</v>
      </c>
      <c r="G142" s="68"/>
    </row>
    <row r="143" spans="1:7">
      <c r="A143" s="59"/>
      <c r="B143" s="59"/>
      <c r="C143" s="59"/>
      <c r="D143" s="59"/>
      <c r="E143" s="59"/>
      <c r="F143" s="59" t="s">
        <v>32</v>
      </c>
      <c r="G143" s="83">
        <f>SUM(G144)</f>
        <v>1553000</v>
      </c>
    </row>
    <row r="144" spans="1:7">
      <c r="A144" s="59"/>
      <c r="B144" s="59"/>
      <c r="C144" s="59"/>
      <c r="D144" s="59"/>
      <c r="E144" s="59"/>
      <c r="F144" s="59" t="s">
        <v>36</v>
      </c>
      <c r="G144" s="56">
        <f>+G145</f>
        <v>1553000</v>
      </c>
    </row>
    <row r="145" spans="1:7">
      <c r="A145" s="59"/>
      <c r="B145" s="59"/>
      <c r="C145" s="59"/>
      <c r="D145" s="59"/>
      <c r="E145" s="59"/>
      <c r="F145" s="59" t="s">
        <v>37</v>
      </c>
      <c r="G145" s="56">
        <f>+G147</f>
        <v>1553000</v>
      </c>
    </row>
    <row r="146" spans="1:7" ht="34.5">
      <c r="A146" s="59"/>
      <c r="B146" s="59"/>
      <c r="C146" s="59"/>
      <c r="D146" s="59"/>
      <c r="E146" s="59"/>
      <c r="F146" s="59" t="s">
        <v>38</v>
      </c>
      <c r="G146" s="77">
        <f>SUM(G147)</f>
        <v>1553000</v>
      </c>
    </row>
    <row r="147" spans="1:7">
      <c r="A147" s="59"/>
      <c r="B147" s="59"/>
      <c r="C147" s="59"/>
      <c r="D147" s="59"/>
      <c r="E147" s="59"/>
      <c r="F147" s="59" t="s">
        <v>364</v>
      </c>
      <c r="G147" s="56">
        <f>+'1.'!D48</f>
        <v>1553000</v>
      </c>
    </row>
    <row r="148" spans="1:7">
      <c r="A148" s="59"/>
      <c r="B148" s="70" t="s">
        <v>363</v>
      </c>
      <c r="C148" s="59"/>
      <c r="D148" s="59"/>
      <c r="E148" s="59"/>
      <c r="F148" s="59" t="s">
        <v>336</v>
      </c>
      <c r="G148" s="56">
        <f>+G150</f>
        <v>-265251.7</v>
      </c>
    </row>
    <row r="149" spans="1:7">
      <c r="A149" s="59"/>
      <c r="B149" s="59"/>
      <c r="C149" s="59"/>
      <c r="D149" s="59"/>
      <c r="E149" s="59"/>
      <c r="F149" s="59" t="s">
        <v>31</v>
      </c>
      <c r="G149" s="80"/>
    </row>
    <row r="150" spans="1:7">
      <c r="A150" s="59"/>
      <c r="B150" s="59"/>
      <c r="C150" s="58" t="s">
        <v>34</v>
      </c>
      <c r="D150" s="59"/>
      <c r="E150" s="59"/>
      <c r="F150" s="59" t="s">
        <v>336</v>
      </c>
      <c r="G150" s="77">
        <f>G152</f>
        <v>-265251.7</v>
      </c>
    </row>
    <row r="151" spans="1:7">
      <c r="A151" s="59"/>
      <c r="B151" s="59"/>
      <c r="C151" s="59"/>
      <c r="D151" s="59"/>
      <c r="E151" s="59"/>
      <c r="F151" s="59" t="s">
        <v>31</v>
      </c>
      <c r="G151" s="80"/>
    </row>
    <row r="152" spans="1:7">
      <c r="A152" s="59"/>
      <c r="B152" s="59"/>
      <c r="C152" s="59"/>
      <c r="D152" s="59"/>
      <c r="E152" s="59"/>
      <c r="F152" s="75" t="s">
        <v>35</v>
      </c>
      <c r="G152" s="76">
        <f>+G154</f>
        <v>-265251.7</v>
      </c>
    </row>
    <row r="153" spans="1:7">
      <c r="A153" s="59"/>
      <c r="B153" s="59"/>
      <c r="C153" s="59"/>
      <c r="D153" s="59"/>
      <c r="E153" s="59"/>
      <c r="F153" s="59" t="s">
        <v>31</v>
      </c>
      <c r="G153" s="81"/>
    </row>
    <row r="154" spans="1:7">
      <c r="A154" s="59"/>
      <c r="B154" s="59"/>
      <c r="C154" s="59"/>
      <c r="D154" s="59">
        <v>1088</v>
      </c>
      <c r="E154" s="59"/>
      <c r="F154" s="59" t="s">
        <v>241</v>
      </c>
      <c r="G154" s="82">
        <f>G156+G165+G174+G183+G192+G204+G213</f>
        <v>-265251.7</v>
      </c>
    </row>
    <row r="155" spans="1:7">
      <c r="A155" s="59"/>
      <c r="B155" s="59"/>
      <c r="C155" s="59"/>
      <c r="D155" s="59"/>
      <c r="E155" s="59"/>
      <c r="F155" s="59" t="s">
        <v>31</v>
      </c>
      <c r="G155" s="68"/>
    </row>
    <row r="156" spans="1:7" ht="69">
      <c r="A156" s="59"/>
      <c r="B156" s="59"/>
      <c r="C156" s="59"/>
      <c r="D156" s="59"/>
      <c r="E156" s="59">
        <v>11001</v>
      </c>
      <c r="F156" s="59" t="s">
        <v>362</v>
      </c>
      <c r="G156" s="77">
        <f>G158</f>
        <v>-42411.1</v>
      </c>
    </row>
    <row r="157" spans="1:7">
      <c r="A157" s="59"/>
      <c r="B157" s="59"/>
      <c r="C157" s="59"/>
      <c r="D157" s="59"/>
      <c r="E157" s="59"/>
      <c r="F157" s="59" t="s">
        <v>22</v>
      </c>
      <c r="G157" s="68"/>
    </row>
    <row r="158" spans="1:7" ht="34.5">
      <c r="A158" s="59"/>
      <c r="B158" s="59"/>
      <c r="C158" s="59"/>
      <c r="D158" s="59"/>
      <c r="E158" s="59"/>
      <c r="F158" s="59" t="s">
        <v>49</v>
      </c>
      <c r="G158" s="83">
        <f>SUM(G160)</f>
        <v>-42411.1</v>
      </c>
    </row>
    <row r="159" spans="1:7" ht="34.5">
      <c r="A159" s="59"/>
      <c r="B159" s="59"/>
      <c r="C159" s="59"/>
      <c r="D159" s="59"/>
      <c r="E159" s="59"/>
      <c r="F159" s="59" t="s">
        <v>23</v>
      </c>
      <c r="G159" s="68"/>
    </row>
    <row r="160" spans="1:7">
      <c r="A160" s="59"/>
      <c r="B160" s="59"/>
      <c r="C160" s="59"/>
      <c r="D160" s="59"/>
      <c r="E160" s="59"/>
      <c r="F160" s="59" t="s">
        <v>32</v>
      </c>
      <c r="G160" s="83">
        <f>SUM(G161)</f>
        <v>-42411.1</v>
      </c>
    </row>
    <row r="161" spans="1:7">
      <c r="A161" s="59"/>
      <c r="B161" s="59"/>
      <c r="C161" s="59"/>
      <c r="D161" s="59"/>
      <c r="E161" s="59"/>
      <c r="F161" s="59" t="s">
        <v>36</v>
      </c>
      <c r="G161" s="56">
        <f>+G162</f>
        <v>-42411.1</v>
      </c>
    </row>
    <row r="162" spans="1:7">
      <c r="A162" s="59"/>
      <c r="B162" s="59"/>
      <c r="C162" s="59"/>
      <c r="D162" s="59"/>
      <c r="E162" s="59"/>
      <c r="F162" s="59" t="s">
        <v>119</v>
      </c>
      <c r="G162" s="56">
        <f>+G164</f>
        <v>-42411.1</v>
      </c>
    </row>
    <row r="163" spans="1:7">
      <c r="A163" s="59"/>
      <c r="B163" s="59"/>
      <c r="C163" s="59"/>
      <c r="D163" s="59"/>
      <c r="E163" s="59"/>
      <c r="F163" s="59" t="s">
        <v>361</v>
      </c>
      <c r="G163" s="77">
        <f>SUM(G164)</f>
        <v>-42411.1</v>
      </c>
    </row>
    <row r="164" spans="1:7">
      <c r="A164" s="59"/>
      <c r="B164" s="59"/>
      <c r="C164" s="59"/>
      <c r="D164" s="59"/>
      <c r="E164" s="59"/>
      <c r="F164" s="59" t="s">
        <v>360</v>
      </c>
      <c r="G164" s="56">
        <f>+'1.'!D66</f>
        <v>-42411.1</v>
      </c>
    </row>
    <row r="165" spans="1:7" ht="34.5">
      <c r="A165" s="59"/>
      <c r="B165" s="59"/>
      <c r="C165" s="59"/>
      <c r="D165" s="59"/>
      <c r="E165" s="59">
        <v>12005</v>
      </c>
      <c r="F165" s="59" t="s">
        <v>250</v>
      </c>
      <c r="G165" s="77">
        <f>G167</f>
        <v>-65088.9</v>
      </c>
    </row>
    <row r="166" spans="1:7">
      <c r="A166" s="59"/>
      <c r="B166" s="59"/>
      <c r="C166" s="59"/>
      <c r="D166" s="59"/>
      <c r="E166" s="59"/>
      <c r="F166" s="59" t="s">
        <v>22</v>
      </c>
      <c r="G166" s="68"/>
    </row>
    <row r="167" spans="1:7" ht="34.5">
      <c r="A167" s="59"/>
      <c r="B167" s="59"/>
      <c r="C167" s="59"/>
      <c r="D167" s="59"/>
      <c r="E167" s="59"/>
      <c r="F167" s="59" t="s">
        <v>49</v>
      </c>
      <c r="G167" s="83">
        <f>SUM(G169)</f>
        <v>-65088.9</v>
      </c>
    </row>
    <row r="168" spans="1:7" ht="34.5">
      <c r="A168" s="59"/>
      <c r="B168" s="59"/>
      <c r="C168" s="59"/>
      <c r="D168" s="59"/>
      <c r="E168" s="59"/>
      <c r="F168" s="59" t="s">
        <v>23</v>
      </c>
      <c r="G168" s="68"/>
    </row>
    <row r="169" spans="1:7">
      <c r="A169" s="59"/>
      <c r="B169" s="59"/>
      <c r="C169" s="59"/>
      <c r="D169" s="59"/>
      <c r="E169" s="59"/>
      <c r="F169" s="59" t="s">
        <v>32</v>
      </c>
      <c r="G169" s="83">
        <f>SUM(G170)</f>
        <v>-65088.9</v>
      </c>
    </row>
    <row r="170" spans="1:7">
      <c r="A170" s="59"/>
      <c r="B170" s="59"/>
      <c r="C170" s="59"/>
      <c r="D170" s="59"/>
      <c r="E170" s="59"/>
      <c r="F170" s="59" t="s">
        <v>36</v>
      </c>
      <c r="G170" s="56">
        <f>+G171</f>
        <v>-65088.9</v>
      </c>
    </row>
    <row r="171" spans="1:7">
      <c r="A171" s="59"/>
      <c r="B171" s="59"/>
      <c r="C171" s="59"/>
      <c r="D171" s="59"/>
      <c r="E171" s="59"/>
      <c r="F171" s="59" t="s">
        <v>200</v>
      </c>
      <c r="G171" s="56">
        <f>+G173</f>
        <v>-65088.9</v>
      </c>
    </row>
    <row r="172" spans="1:7" ht="20.25" customHeight="1">
      <c r="A172" s="59"/>
      <c r="B172" s="59"/>
      <c r="C172" s="59"/>
      <c r="D172" s="59"/>
      <c r="E172" s="59"/>
      <c r="F172" s="59" t="s">
        <v>354</v>
      </c>
      <c r="G172" s="77">
        <f>SUM(G173)</f>
        <v>-65088.9</v>
      </c>
    </row>
    <row r="173" spans="1:7">
      <c r="A173" s="59"/>
      <c r="B173" s="59"/>
      <c r="C173" s="59"/>
      <c r="D173" s="59"/>
      <c r="E173" s="59"/>
      <c r="F173" s="59" t="s">
        <v>202</v>
      </c>
      <c r="G173" s="56">
        <f>+'1.'!D78</f>
        <v>-65088.9</v>
      </c>
    </row>
    <row r="174" spans="1:7" ht="34.5">
      <c r="A174" s="59"/>
      <c r="B174" s="59"/>
      <c r="C174" s="59"/>
      <c r="D174" s="59"/>
      <c r="E174" s="59">
        <v>12006</v>
      </c>
      <c r="F174" s="59" t="s">
        <v>359</v>
      </c>
      <c r="G174" s="77">
        <f>G176</f>
        <v>-40885.599999999999</v>
      </c>
    </row>
    <row r="175" spans="1:7">
      <c r="A175" s="59"/>
      <c r="B175" s="59"/>
      <c r="C175" s="59"/>
      <c r="D175" s="59"/>
      <c r="E175" s="59"/>
      <c r="F175" s="59" t="s">
        <v>22</v>
      </c>
      <c r="G175" s="68"/>
    </row>
    <row r="176" spans="1:7" ht="34.5">
      <c r="A176" s="59"/>
      <c r="B176" s="59"/>
      <c r="C176" s="59"/>
      <c r="D176" s="59"/>
      <c r="E176" s="59"/>
      <c r="F176" s="59" t="s">
        <v>49</v>
      </c>
      <c r="G176" s="83">
        <f>SUM(G178)</f>
        <v>-40885.599999999999</v>
      </c>
    </row>
    <row r="177" spans="1:7" ht="34.5">
      <c r="A177" s="59"/>
      <c r="B177" s="59"/>
      <c r="C177" s="59"/>
      <c r="D177" s="59"/>
      <c r="E177" s="59"/>
      <c r="F177" s="59" t="s">
        <v>23</v>
      </c>
      <c r="G177" s="68"/>
    </row>
    <row r="178" spans="1:7">
      <c r="A178" s="59"/>
      <c r="B178" s="59"/>
      <c r="C178" s="59"/>
      <c r="D178" s="59"/>
      <c r="E178" s="59"/>
      <c r="F178" s="59" t="s">
        <v>32</v>
      </c>
      <c r="G178" s="83">
        <f>SUM(G179)</f>
        <v>-40885.599999999999</v>
      </c>
    </row>
    <row r="179" spans="1:7">
      <c r="A179" s="59"/>
      <c r="B179" s="59"/>
      <c r="C179" s="59"/>
      <c r="D179" s="59"/>
      <c r="E179" s="59"/>
      <c r="F179" s="59" t="s">
        <v>36</v>
      </c>
      <c r="G179" s="56">
        <f>+G180</f>
        <v>-40885.599999999999</v>
      </c>
    </row>
    <row r="180" spans="1:7">
      <c r="A180" s="59"/>
      <c r="B180" s="59"/>
      <c r="C180" s="59"/>
      <c r="D180" s="59"/>
      <c r="E180" s="59"/>
      <c r="F180" s="59" t="s">
        <v>37</v>
      </c>
      <c r="G180" s="56">
        <f>+G182</f>
        <v>-40885.599999999999</v>
      </c>
    </row>
    <row r="181" spans="1:7" ht="37.5" customHeight="1">
      <c r="A181" s="59"/>
      <c r="B181" s="59"/>
      <c r="C181" s="59"/>
      <c r="D181" s="59"/>
      <c r="E181" s="59"/>
      <c r="F181" s="59" t="s">
        <v>358</v>
      </c>
      <c r="G181" s="77">
        <f>SUM(G182)</f>
        <v>-40885.599999999999</v>
      </c>
    </row>
    <row r="182" spans="1:7">
      <c r="A182" s="59"/>
      <c r="B182" s="59"/>
      <c r="C182" s="59"/>
      <c r="D182" s="59"/>
      <c r="E182" s="59"/>
      <c r="F182" s="59" t="s">
        <v>357</v>
      </c>
      <c r="G182" s="56">
        <f>+'1.'!D84</f>
        <v>-40885.599999999999</v>
      </c>
    </row>
    <row r="183" spans="1:7" ht="69">
      <c r="A183" s="59"/>
      <c r="B183" s="59"/>
      <c r="C183" s="59"/>
      <c r="D183" s="59"/>
      <c r="E183" s="59">
        <v>12009</v>
      </c>
      <c r="F183" s="59" t="s">
        <v>253</v>
      </c>
      <c r="G183" s="77">
        <f>G185</f>
        <v>-3685.2</v>
      </c>
    </row>
    <row r="184" spans="1:7">
      <c r="A184" s="59"/>
      <c r="B184" s="59"/>
      <c r="C184" s="59"/>
      <c r="D184" s="59"/>
      <c r="E184" s="59"/>
      <c r="F184" s="59" t="s">
        <v>22</v>
      </c>
      <c r="G184" s="68"/>
    </row>
    <row r="185" spans="1:7" ht="34.5">
      <c r="A185" s="59"/>
      <c r="B185" s="59"/>
      <c r="C185" s="59"/>
      <c r="D185" s="59"/>
      <c r="E185" s="59"/>
      <c r="F185" s="59" t="s">
        <v>49</v>
      </c>
      <c r="G185" s="83">
        <f>SUM(G187)</f>
        <v>-3685.2</v>
      </c>
    </row>
    <row r="186" spans="1:7" ht="34.5">
      <c r="A186" s="59"/>
      <c r="B186" s="59"/>
      <c r="C186" s="59"/>
      <c r="D186" s="59"/>
      <c r="E186" s="59"/>
      <c r="F186" s="59" t="s">
        <v>23</v>
      </c>
      <c r="G186" s="68"/>
    </row>
    <row r="187" spans="1:7">
      <c r="A187" s="59"/>
      <c r="B187" s="59"/>
      <c r="C187" s="59"/>
      <c r="D187" s="59"/>
      <c r="E187" s="59"/>
      <c r="F187" s="59" t="s">
        <v>32</v>
      </c>
      <c r="G187" s="83">
        <f>SUM(G188)</f>
        <v>-3685.2</v>
      </c>
    </row>
    <row r="188" spans="1:7">
      <c r="A188" s="59"/>
      <c r="B188" s="59"/>
      <c r="C188" s="59"/>
      <c r="D188" s="59"/>
      <c r="E188" s="59"/>
      <c r="F188" s="59" t="s">
        <v>36</v>
      </c>
      <c r="G188" s="56">
        <f>+G189</f>
        <v>-3685.2</v>
      </c>
    </row>
    <row r="189" spans="1:7">
      <c r="A189" s="59"/>
      <c r="B189" s="59"/>
      <c r="C189" s="59"/>
      <c r="D189" s="59"/>
      <c r="E189" s="59"/>
      <c r="F189" s="59" t="s">
        <v>200</v>
      </c>
      <c r="G189" s="56">
        <f>+G191</f>
        <v>-3685.2</v>
      </c>
    </row>
    <row r="190" spans="1:7" ht="16.5" customHeight="1">
      <c r="A190" s="59"/>
      <c r="B190" s="59"/>
      <c r="C190" s="59"/>
      <c r="D190" s="59"/>
      <c r="E190" s="59"/>
      <c r="F190" s="59" t="s">
        <v>354</v>
      </c>
      <c r="G190" s="77">
        <f>SUM(G191)</f>
        <v>-3685.2</v>
      </c>
    </row>
    <row r="191" spans="1:7">
      <c r="A191" s="59"/>
      <c r="B191" s="59"/>
      <c r="C191" s="59"/>
      <c r="D191" s="59"/>
      <c r="E191" s="59"/>
      <c r="F191" s="59" t="s">
        <v>356</v>
      </c>
      <c r="G191" s="56">
        <f>+'1.'!D90</f>
        <v>-3685.2</v>
      </c>
    </row>
    <row r="192" spans="1:7" ht="69">
      <c r="A192" s="59"/>
      <c r="B192" s="59"/>
      <c r="C192" s="59"/>
      <c r="D192" s="59"/>
      <c r="E192" s="59">
        <v>12018</v>
      </c>
      <c r="F192" s="59" t="s">
        <v>257</v>
      </c>
      <c r="G192" s="77">
        <f>+G194</f>
        <v>-107500</v>
      </c>
    </row>
    <row r="193" spans="1:7">
      <c r="A193" s="59"/>
      <c r="B193" s="59"/>
      <c r="C193" s="59"/>
      <c r="D193" s="59"/>
      <c r="E193" s="59"/>
      <c r="F193" s="59" t="s">
        <v>22</v>
      </c>
      <c r="G193" s="68"/>
    </row>
    <row r="194" spans="1:7" ht="34.5">
      <c r="A194" s="59"/>
      <c r="B194" s="59"/>
      <c r="C194" s="59"/>
      <c r="D194" s="59"/>
      <c r="E194" s="59"/>
      <c r="F194" s="59" t="s">
        <v>49</v>
      </c>
      <c r="G194" s="83">
        <f>SUM(G196)</f>
        <v>-107500</v>
      </c>
    </row>
    <row r="195" spans="1:7" ht="34.5">
      <c r="A195" s="59"/>
      <c r="B195" s="59"/>
      <c r="C195" s="59"/>
      <c r="D195" s="59"/>
      <c r="E195" s="59"/>
      <c r="F195" s="59" t="s">
        <v>23</v>
      </c>
      <c r="G195" s="68"/>
    </row>
    <row r="196" spans="1:7">
      <c r="A196" s="59"/>
      <c r="B196" s="59"/>
      <c r="C196" s="59"/>
      <c r="D196" s="59"/>
      <c r="E196" s="59"/>
      <c r="F196" s="84" t="s">
        <v>32</v>
      </c>
      <c r="G196" s="83">
        <f>+G197</f>
        <v>-107500</v>
      </c>
    </row>
    <row r="197" spans="1:7">
      <c r="A197" s="59"/>
      <c r="B197" s="59"/>
      <c r="C197" s="59"/>
      <c r="D197" s="59"/>
      <c r="E197" s="59"/>
      <c r="F197" s="84" t="s">
        <v>36</v>
      </c>
      <c r="G197" s="56">
        <f>+'1.'!D96</f>
        <v>-107500</v>
      </c>
    </row>
    <row r="198" spans="1:7">
      <c r="A198" s="59"/>
      <c r="B198" s="59"/>
      <c r="C198" s="59"/>
      <c r="D198" s="59"/>
      <c r="E198" s="59"/>
      <c r="F198" s="84" t="s">
        <v>37</v>
      </c>
      <c r="G198" s="56">
        <f>+G200</f>
        <v>-25000</v>
      </c>
    </row>
    <row r="199" spans="1:7" ht="16.5" customHeight="1">
      <c r="A199" s="59"/>
      <c r="B199" s="59"/>
      <c r="C199" s="59"/>
      <c r="D199" s="59"/>
      <c r="E199" s="59"/>
      <c r="F199" s="84" t="s">
        <v>38</v>
      </c>
      <c r="G199" s="77">
        <f>SUM(G200)</f>
        <v>-25000</v>
      </c>
    </row>
    <row r="200" spans="1:7">
      <c r="A200" s="59"/>
      <c r="B200" s="59"/>
      <c r="C200" s="59"/>
      <c r="D200" s="59"/>
      <c r="E200" s="59"/>
      <c r="F200" s="84" t="s">
        <v>355</v>
      </c>
      <c r="G200" s="56">
        <v>-25000</v>
      </c>
    </row>
    <row r="201" spans="1:7">
      <c r="A201" s="59"/>
      <c r="B201" s="59"/>
      <c r="C201" s="59"/>
      <c r="D201" s="59"/>
      <c r="E201" s="59"/>
      <c r="F201" s="84" t="s">
        <v>200</v>
      </c>
      <c r="G201" s="56">
        <f>+G203</f>
        <v>-82500</v>
      </c>
    </row>
    <row r="202" spans="1:7" ht="16.5" customHeight="1">
      <c r="A202" s="59"/>
      <c r="B202" s="59"/>
      <c r="C202" s="59"/>
      <c r="D202" s="59"/>
      <c r="E202" s="59"/>
      <c r="F202" s="84" t="s">
        <v>201</v>
      </c>
      <c r="G202" s="77">
        <f>SUM(G203)</f>
        <v>-82500</v>
      </c>
    </row>
    <row r="203" spans="1:7">
      <c r="A203" s="59"/>
      <c r="B203" s="59"/>
      <c r="C203" s="59"/>
      <c r="D203" s="59"/>
      <c r="E203" s="59"/>
      <c r="F203" s="84" t="s">
        <v>202</v>
      </c>
      <c r="G203" s="56">
        <v>-82500</v>
      </c>
    </row>
    <row r="204" spans="1:7">
      <c r="A204" s="59"/>
      <c r="B204" s="59"/>
      <c r="C204" s="59"/>
      <c r="D204" s="59"/>
      <c r="E204" s="59">
        <v>12019</v>
      </c>
      <c r="F204" s="59" t="s">
        <v>259</v>
      </c>
      <c r="G204" s="77">
        <f>G206</f>
        <v>-5126.8999999999996</v>
      </c>
    </row>
    <row r="205" spans="1:7">
      <c r="A205" s="59"/>
      <c r="B205" s="59"/>
      <c r="C205" s="59"/>
      <c r="D205" s="59"/>
      <c r="E205" s="59"/>
      <c r="F205" s="59" t="s">
        <v>22</v>
      </c>
      <c r="G205" s="68"/>
    </row>
    <row r="206" spans="1:7" ht="34.5">
      <c r="A206" s="59"/>
      <c r="B206" s="59"/>
      <c r="C206" s="59"/>
      <c r="D206" s="59"/>
      <c r="E206" s="59"/>
      <c r="F206" s="59" t="s">
        <v>49</v>
      </c>
      <c r="G206" s="83">
        <f>SUM(G208)</f>
        <v>-5126.8999999999996</v>
      </c>
    </row>
    <row r="207" spans="1:7" ht="34.5">
      <c r="A207" s="59"/>
      <c r="B207" s="59"/>
      <c r="C207" s="59"/>
      <c r="D207" s="59"/>
      <c r="E207" s="59"/>
      <c r="F207" s="59" t="s">
        <v>23</v>
      </c>
      <c r="G207" s="68"/>
    </row>
    <row r="208" spans="1:7">
      <c r="A208" s="59"/>
      <c r="B208" s="59"/>
      <c r="C208" s="59"/>
      <c r="D208" s="59"/>
      <c r="E208" s="59"/>
      <c r="F208" s="59" t="s">
        <v>32</v>
      </c>
      <c r="G208" s="83">
        <f>SUM(G209)</f>
        <v>-5126.8999999999996</v>
      </c>
    </row>
    <row r="209" spans="1:7">
      <c r="A209" s="59"/>
      <c r="B209" s="59"/>
      <c r="C209" s="59"/>
      <c r="D209" s="59"/>
      <c r="E209" s="59"/>
      <c r="F209" s="59" t="s">
        <v>36</v>
      </c>
      <c r="G209" s="56">
        <f>+G210</f>
        <v>-5126.8999999999996</v>
      </c>
    </row>
    <row r="210" spans="1:7">
      <c r="A210" s="59"/>
      <c r="B210" s="59"/>
      <c r="C210" s="59"/>
      <c r="D210" s="59"/>
      <c r="E210" s="59"/>
      <c r="F210" s="59" t="s">
        <v>200</v>
      </c>
      <c r="G210" s="56">
        <f>+G212</f>
        <v>-5126.8999999999996</v>
      </c>
    </row>
    <row r="211" spans="1:7" ht="16.5" customHeight="1">
      <c r="A211" s="59"/>
      <c r="B211" s="59"/>
      <c r="C211" s="59"/>
      <c r="D211" s="59"/>
      <c r="E211" s="59"/>
      <c r="F211" s="59" t="s">
        <v>354</v>
      </c>
      <c r="G211" s="77">
        <f>SUM(G212)</f>
        <v>-5126.8999999999996</v>
      </c>
    </row>
    <row r="212" spans="1:7">
      <c r="A212" s="59"/>
      <c r="B212" s="59"/>
      <c r="C212" s="59"/>
      <c r="D212" s="59"/>
      <c r="E212" s="59"/>
      <c r="F212" s="59" t="s">
        <v>202</v>
      </c>
      <c r="G212" s="56">
        <f>+'1.'!D102</f>
        <v>-5126.8999999999996</v>
      </c>
    </row>
    <row r="213" spans="1:7">
      <c r="A213" s="59"/>
      <c r="B213" s="59"/>
      <c r="C213" s="59"/>
      <c r="D213" s="59"/>
      <c r="E213" s="59">
        <v>12020</v>
      </c>
      <c r="F213" s="59" t="s">
        <v>261</v>
      </c>
      <c r="G213" s="77">
        <f>G215</f>
        <v>-554</v>
      </c>
    </row>
    <row r="214" spans="1:7">
      <c r="A214" s="59"/>
      <c r="B214" s="59"/>
      <c r="C214" s="59"/>
      <c r="D214" s="59"/>
      <c r="E214" s="59"/>
      <c r="F214" s="59" t="s">
        <v>22</v>
      </c>
      <c r="G214" s="68"/>
    </row>
    <row r="215" spans="1:7" ht="34.5">
      <c r="A215" s="59"/>
      <c r="B215" s="59"/>
      <c r="C215" s="59"/>
      <c r="D215" s="59"/>
      <c r="E215" s="59"/>
      <c r="F215" s="59" t="s">
        <v>49</v>
      </c>
      <c r="G215" s="83">
        <f>SUM(G217)</f>
        <v>-554</v>
      </c>
    </row>
    <row r="216" spans="1:7" ht="34.5">
      <c r="A216" s="59"/>
      <c r="B216" s="59"/>
      <c r="C216" s="59"/>
      <c r="D216" s="59"/>
      <c r="E216" s="59"/>
      <c r="F216" s="59" t="s">
        <v>23</v>
      </c>
      <c r="G216" s="68"/>
    </row>
    <row r="217" spans="1:7">
      <c r="A217" s="59"/>
      <c r="B217" s="59"/>
      <c r="C217" s="59"/>
      <c r="D217" s="59"/>
      <c r="E217" s="59"/>
      <c r="F217" s="59" t="s">
        <v>32</v>
      </c>
      <c r="G217" s="83">
        <f>SUM(G218)</f>
        <v>-554</v>
      </c>
    </row>
    <row r="218" spans="1:7">
      <c r="A218" s="59"/>
      <c r="B218" s="59"/>
      <c r="C218" s="59"/>
      <c r="D218" s="59"/>
      <c r="E218" s="59"/>
      <c r="F218" s="59" t="s">
        <v>36</v>
      </c>
      <c r="G218" s="56">
        <f>+G219</f>
        <v>-554</v>
      </c>
    </row>
    <row r="219" spans="1:7">
      <c r="A219" s="59"/>
      <c r="B219" s="59"/>
      <c r="C219" s="59"/>
      <c r="D219" s="59"/>
      <c r="E219" s="59"/>
      <c r="F219" s="59" t="s">
        <v>200</v>
      </c>
      <c r="G219" s="56">
        <f>+G221</f>
        <v>-554</v>
      </c>
    </row>
    <row r="220" spans="1:7" ht="16.5" customHeight="1">
      <c r="A220" s="59"/>
      <c r="B220" s="59"/>
      <c r="C220" s="59"/>
      <c r="D220" s="59"/>
      <c r="E220" s="59"/>
      <c r="F220" s="59" t="s">
        <v>354</v>
      </c>
      <c r="G220" s="77">
        <f>SUM(G221)</f>
        <v>-554</v>
      </c>
    </row>
    <row r="221" spans="1:7">
      <c r="A221" s="59"/>
      <c r="B221" s="59"/>
      <c r="C221" s="59"/>
      <c r="D221" s="59"/>
      <c r="E221" s="59"/>
      <c r="F221" s="59" t="s">
        <v>202</v>
      </c>
      <c r="G221" s="56">
        <f>+'1.'!D108</f>
        <v>-554</v>
      </c>
    </row>
    <row r="222" spans="1:7">
      <c r="A222" s="59"/>
      <c r="B222" s="58" t="s">
        <v>101</v>
      </c>
      <c r="C222" s="59"/>
      <c r="D222" s="59"/>
      <c r="E222" s="59"/>
      <c r="F222" s="59" t="s">
        <v>102</v>
      </c>
      <c r="G222" s="77">
        <f>+G224</f>
        <v>-88645.1</v>
      </c>
    </row>
    <row r="223" spans="1:7">
      <c r="A223" s="59"/>
      <c r="B223" s="59"/>
      <c r="C223" s="59"/>
      <c r="D223" s="59"/>
      <c r="E223" s="59"/>
      <c r="F223" s="59" t="s">
        <v>31</v>
      </c>
      <c r="G223" s="80"/>
    </row>
    <row r="224" spans="1:7">
      <c r="A224" s="59"/>
      <c r="B224" s="59"/>
      <c r="C224" s="58" t="s">
        <v>34</v>
      </c>
      <c r="D224" s="59"/>
      <c r="E224" s="59"/>
      <c r="F224" s="59" t="s">
        <v>102</v>
      </c>
      <c r="G224" s="77">
        <f>G226</f>
        <v>-88645.1</v>
      </c>
    </row>
    <row r="225" spans="1:7">
      <c r="A225" s="59"/>
      <c r="B225" s="59"/>
      <c r="C225" s="59"/>
      <c r="D225" s="59"/>
      <c r="E225" s="59"/>
      <c r="F225" s="59" t="s">
        <v>31</v>
      </c>
      <c r="G225" s="77"/>
    </row>
    <row r="226" spans="1:7">
      <c r="A226" s="59"/>
      <c r="B226" s="59"/>
      <c r="C226" s="59"/>
      <c r="D226" s="59"/>
      <c r="E226" s="59"/>
      <c r="F226" s="75" t="s">
        <v>35</v>
      </c>
      <c r="G226" s="77">
        <f>G228+G248</f>
        <v>-88645.1</v>
      </c>
    </row>
    <row r="227" spans="1:7">
      <c r="A227" s="59"/>
      <c r="B227" s="59"/>
      <c r="C227" s="59"/>
      <c r="D227" s="59"/>
      <c r="E227" s="59"/>
      <c r="F227" s="59" t="s">
        <v>31</v>
      </c>
      <c r="G227" s="77"/>
    </row>
    <row r="228" spans="1:7">
      <c r="A228" s="59"/>
      <c r="B228" s="59"/>
      <c r="C228" s="59"/>
      <c r="D228" s="59">
        <v>1005</v>
      </c>
      <c r="E228" s="59"/>
      <c r="F228" s="75" t="s">
        <v>89</v>
      </c>
      <c r="G228" s="77">
        <f>G230+G239</f>
        <v>-34330.1</v>
      </c>
    </row>
    <row r="229" spans="1:7">
      <c r="A229" s="59"/>
      <c r="B229" s="59"/>
      <c r="C229" s="59"/>
      <c r="D229" s="59"/>
      <c r="E229" s="59"/>
      <c r="F229" s="59" t="s">
        <v>31</v>
      </c>
      <c r="G229" s="80"/>
    </row>
    <row r="230" spans="1:7" ht="69">
      <c r="A230" s="59"/>
      <c r="B230" s="59"/>
      <c r="C230" s="59"/>
      <c r="D230" s="59"/>
      <c r="E230" s="59">
        <v>12001</v>
      </c>
      <c r="F230" s="59" t="s">
        <v>263</v>
      </c>
      <c r="G230" s="77">
        <f>G232</f>
        <v>-29333.1</v>
      </c>
    </row>
    <row r="231" spans="1:7">
      <c r="A231" s="59"/>
      <c r="B231" s="59"/>
      <c r="C231" s="59"/>
      <c r="D231" s="59"/>
      <c r="E231" s="59"/>
      <c r="F231" s="59" t="s">
        <v>22</v>
      </c>
      <c r="G231" s="77"/>
    </row>
    <row r="232" spans="1:7" ht="34.5">
      <c r="A232" s="59"/>
      <c r="B232" s="59"/>
      <c r="C232" s="59"/>
      <c r="D232" s="59"/>
      <c r="E232" s="59"/>
      <c r="F232" s="59" t="s">
        <v>49</v>
      </c>
      <c r="G232" s="77">
        <f>G234</f>
        <v>-29333.1</v>
      </c>
    </row>
    <row r="233" spans="1:7" ht="34.5">
      <c r="A233" s="59"/>
      <c r="B233" s="59"/>
      <c r="C233" s="59"/>
      <c r="D233" s="59"/>
      <c r="E233" s="59"/>
      <c r="F233" s="59" t="s">
        <v>23</v>
      </c>
      <c r="G233" s="77"/>
    </row>
    <row r="234" spans="1:7">
      <c r="A234" s="59"/>
      <c r="B234" s="59"/>
      <c r="C234" s="59"/>
      <c r="D234" s="59"/>
      <c r="E234" s="59"/>
      <c r="F234" s="59" t="s">
        <v>32</v>
      </c>
      <c r="G234" s="77">
        <f>G235</f>
        <v>-29333.1</v>
      </c>
    </row>
    <row r="235" spans="1:7">
      <c r="A235" s="59"/>
      <c r="B235" s="59"/>
      <c r="C235" s="59"/>
      <c r="D235" s="59"/>
      <c r="E235" s="59"/>
      <c r="F235" s="59" t="s">
        <v>36</v>
      </c>
      <c r="G235" s="77">
        <f>G236</f>
        <v>-29333.1</v>
      </c>
    </row>
    <row r="236" spans="1:7">
      <c r="A236" s="59"/>
      <c r="B236" s="59"/>
      <c r="C236" s="59"/>
      <c r="D236" s="59"/>
      <c r="E236" s="59"/>
      <c r="F236" s="59" t="s">
        <v>37</v>
      </c>
      <c r="G236" s="77">
        <f>G237</f>
        <v>-29333.1</v>
      </c>
    </row>
    <row r="237" spans="1:7" ht="34.5">
      <c r="A237" s="59"/>
      <c r="B237" s="59"/>
      <c r="C237" s="59"/>
      <c r="D237" s="59"/>
      <c r="E237" s="59"/>
      <c r="F237" s="59" t="s">
        <v>38</v>
      </c>
      <c r="G237" s="77">
        <f>G238</f>
        <v>-29333.1</v>
      </c>
    </row>
    <row r="238" spans="1:7">
      <c r="A238" s="59"/>
      <c r="B238" s="59"/>
      <c r="C238" s="59"/>
      <c r="D238" s="59"/>
      <c r="E238" s="59"/>
      <c r="F238" s="59" t="s">
        <v>82</v>
      </c>
      <c r="G238" s="56">
        <f>+'1.'!D18</f>
        <v>-29333.1</v>
      </c>
    </row>
    <row r="239" spans="1:7">
      <c r="A239" s="59"/>
      <c r="B239" s="59"/>
      <c r="C239" s="59"/>
      <c r="D239" s="59"/>
      <c r="E239" s="59">
        <v>12002</v>
      </c>
      <c r="F239" s="59" t="s">
        <v>92</v>
      </c>
      <c r="G239" s="77">
        <f>G241</f>
        <v>-4997</v>
      </c>
    </row>
    <row r="240" spans="1:7">
      <c r="A240" s="59"/>
      <c r="B240" s="59"/>
      <c r="C240" s="59"/>
      <c r="D240" s="59"/>
      <c r="E240" s="59"/>
      <c r="F240" s="59" t="s">
        <v>22</v>
      </c>
      <c r="G240" s="77"/>
    </row>
    <row r="241" spans="1:7" ht="34.5">
      <c r="A241" s="59"/>
      <c r="B241" s="59"/>
      <c r="C241" s="59"/>
      <c r="D241" s="59"/>
      <c r="E241" s="59"/>
      <c r="F241" s="59" t="s">
        <v>49</v>
      </c>
      <c r="G241" s="77">
        <f>G243</f>
        <v>-4997</v>
      </c>
    </row>
    <row r="242" spans="1:7" ht="34.5">
      <c r="A242" s="59"/>
      <c r="B242" s="59"/>
      <c r="C242" s="59"/>
      <c r="D242" s="59"/>
      <c r="E242" s="59"/>
      <c r="F242" s="59" t="s">
        <v>23</v>
      </c>
      <c r="G242" s="77"/>
    </row>
    <row r="243" spans="1:7">
      <c r="A243" s="59"/>
      <c r="B243" s="59"/>
      <c r="C243" s="59"/>
      <c r="D243" s="59"/>
      <c r="E243" s="59"/>
      <c r="F243" s="59" t="s">
        <v>32</v>
      </c>
      <c r="G243" s="77">
        <f>G244</f>
        <v>-4997</v>
      </c>
    </row>
    <row r="244" spans="1:7">
      <c r="A244" s="59"/>
      <c r="B244" s="59"/>
      <c r="C244" s="59"/>
      <c r="D244" s="59"/>
      <c r="E244" s="59"/>
      <c r="F244" s="59" t="s">
        <v>36</v>
      </c>
      <c r="G244" s="77">
        <f>G245</f>
        <v>-4997</v>
      </c>
    </row>
    <row r="245" spans="1:7">
      <c r="A245" s="59"/>
      <c r="B245" s="59"/>
      <c r="C245" s="59"/>
      <c r="D245" s="59"/>
      <c r="E245" s="59"/>
      <c r="F245" s="59" t="s">
        <v>37</v>
      </c>
      <c r="G245" s="77">
        <f>G246</f>
        <v>-4997</v>
      </c>
    </row>
    <row r="246" spans="1:7" ht="34.5">
      <c r="A246" s="59"/>
      <c r="B246" s="59"/>
      <c r="C246" s="59"/>
      <c r="D246" s="59"/>
      <c r="E246" s="59"/>
      <c r="F246" s="59" t="s">
        <v>38</v>
      </c>
      <c r="G246" s="77">
        <f>G247</f>
        <v>-4997</v>
      </c>
    </row>
    <row r="247" spans="1:7">
      <c r="A247" s="59"/>
      <c r="B247" s="59"/>
      <c r="C247" s="59"/>
      <c r="D247" s="59"/>
      <c r="E247" s="59"/>
      <c r="F247" s="59" t="s">
        <v>82</v>
      </c>
      <c r="G247" s="56">
        <f>+'1.'!D24</f>
        <v>-4997</v>
      </c>
    </row>
    <row r="248" spans="1:7">
      <c r="A248" s="59"/>
      <c r="B248" s="59"/>
      <c r="C248" s="59"/>
      <c r="D248" s="59">
        <v>1184</v>
      </c>
      <c r="E248" s="59"/>
      <c r="F248" s="59" t="s">
        <v>199</v>
      </c>
      <c r="G248" s="56">
        <f>G250</f>
        <v>-54315</v>
      </c>
    </row>
    <row r="249" spans="1:7">
      <c r="A249" s="59"/>
      <c r="B249" s="59"/>
      <c r="C249" s="59"/>
      <c r="D249" s="59"/>
      <c r="E249" s="59"/>
      <c r="F249" s="59" t="s">
        <v>31</v>
      </c>
      <c r="G249" s="56"/>
    </row>
    <row r="250" spans="1:7" ht="69">
      <c r="A250" s="59"/>
      <c r="B250" s="59"/>
      <c r="C250" s="59"/>
      <c r="D250" s="59"/>
      <c r="E250" s="59">
        <v>12001</v>
      </c>
      <c r="F250" s="59" t="s">
        <v>183</v>
      </c>
      <c r="G250" s="77">
        <f>G252</f>
        <v>-54315</v>
      </c>
    </row>
    <row r="251" spans="1:7">
      <c r="A251" s="59"/>
      <c r="B251" s="59"/>
      <c r="C251" s="59"/>
      <c r="D251" s="59"/>
      <c r="E251" s="59"/>
      <c r="F251" s="59" t="s">
        <v>22</v>
      </c>
      <c r="G251" s="77"/>
    </row>
    <row r="252" spans="1:7" ht="34.5">
      <c r="A252" s="59"/>
      <c r="B252" s="59"/>
      <c r="C252" s="59"/>
      <c r="D252" s="59"/>
      <c r="E252" s="59"/>
      <c r="F252" s="64" t="s">
        <v>49</v>
      </c>
      <c r="G252" s="77">
        <f>G254</f>
        <v>-54315</v>
      </c>
    </row>
    <row r="253" spans="1:7" ht="34.5">
      <c r="A253" s="59"/>
      <c r="B253" s="59"/>
      <c r="C253" s="59"/>
      <c r="D253" s="59"/>
      <c r="E253" s="59"/>
      <c r="F253" s="59" t="s">
        <v>23</v>
      </c>
      <c r="G253" s="77"/>
    </row>
    <row r="254" spans="1:7">
      <c r="A254" s="59"/>
      <c r="B254" s="59"/>
      <c r="C254" s="59"/>
      <c r="D254" s="59"/>
      <c r="E254" s="59"/>
      <c r="F254" s="59" t="s">
        <v>32</v>
      </c>
      <c r="G254" s="77">
        <f>G255</f>
        <v>-54315</v>
      </c>
    </row>
    <row r="255" spans="1:7">
      <c r="A255" s="59"/>
      <c r="B255" s="59"/>
      <c r="C255" s="59"/>
      <c r="D255" s="59"/>
      <c r="E255" s="59"/>
      <c r="F255" s="59" t="s">
        <v>36</v>
      </c>
      <c r="G255" s="77">
        <f>G256</f>
        <v>-54315</v>
      </c>
    </row>
    <row r="256" spans="1:7">
      <c r="A256" s="59"/>
      <c r="B256" s="59"/>
      <c r="C256" s="59"/>
      <c r="D256" s="59"/>
      <c r="E256" s="59"/>
      <c r="F256" s="59" t="s">
        <v>37</v>
      </c>
      <c r="G256" s="77">
        <f>G257</f>
        <v>-54315</v>
      </c>
    </row>
    <row r="257" spans="1:7" ht="34.5">
      <c r="A257" s="59"/>
      <c r="B257" s="59"/>
      <c r="C257" s="59"/>
      <c r="D257" s="59"/>
      <c r="E257" s="59"/>
      <c r="F257" s="59" t="s">
        <v>38</v>
      </c>
      <c r="G257" s="77">
        <f>G258</f>
        <v>-54315</v>
      </c>
    </row>
    <row r="258" spans="1:7">
      <c r="A258" s="59"/>
      <c r="B258" s="59"/>
      <c r="C258" s="59"/>
      <c r="D258" s="59"/>
      <c r="E258" s="59"/>
      <c r="F258" s="59" t="s">
        <v>82</v>
      </c>
      <c r="G258" s="56">
        <f>+'1.'!D152</f>
        <v>-54315</v>
      </c>
    </row>
    <row r="259" spans="1:7">
      <c r="A259" s="59"/>
      <c r="B259" s="58" t="s">
        <v>109</v>
      </c>
      <c r="C259" s="59"/>
      <c r="D259" s="59"/>
      <c r="E259" s="59"/>
      <c r="F259" s="59" t="s">
        <v>110</v>
      </c>
      <c r="G259" s="56">
        <f>G261</f>
        <v>386342</v>
      </c>
    </row>
    <row r="260" spans="1:7">
      <c r="A260" s="59"/>
      <c r="B260" s="59"/>
      <c r="C260" s="59"/>
      <c r="D260" s="59"/>
      <c r="E260" s="59"/>
      <c r="F260" s="59" t="s">
        <v>31</v>
      </c>
      <c r="G260" s="56"/>
    </row>
    <row r="261" spans="1:7" ht="34.5">
      <c r="A261" s="59"/>
      <c r="B261" s="59"/>
      <c r="C261" s="58" t="s">
        <v>57</v>
      </c>
      <c r="D261" s="59"/>
      <c r="E261" s="59"/>
      <c r="F261" s="59" t="s">
        <v>111</v>
      </c>
      <c r="G261" s="77">
        <f>G263</f>
        <v>386342</v>
      </c>
    </row>
    <row r="262" spans="1:7">
      <c r="A262" s="59"/>
      <c r="B262" s="59"/>
      <c r="C262" s="59"/>
      <c r="D262" s="59"/>
      <c r="E262" s="59"/>
      <c r="F262" s="59" t="s">
        <v>31</v>
      </c>
      <c r="G262" s="80"/>
    </row>
    <row r="263" spans="1:7">
      <c r="A263" s="59"/>
      <c r="B263" s="59"/>
      <c r="C263" s="59"/>
      <c r="D263" s="59"/>
      <c r="E263" s="59"/>
      <c r="F263" s="75" t="s">
        <v>35</v>
      </c>
      <c r="G263" s="68">
        <f>G265+G276+G287+G298</f>
        <v>386342</v>
      </c>
    </row>
    <row r="264" spans="1:7">
      <c r="A264" s="59"/>
      <c r="B264" s="59"/>
      <c r="C264" s="59"/>
      <c r="D264" s="59"/>
      <c r="E264" s="59"/>
      <c r="F264" s="59" t="s">
        <v>31</v>
      </c>
      <c r="G264" s="80"/>
    </row>
    <row r="265" spans="1:7">
      <c r="A265" s="59"/>
      <c r="B265" s="59"/>
      <c r="C265" s="59"/>
      <c r="D265" s="85">
        <v>1082</v>
      </c>
      <c r="E265" s="59"/>
      <c r="F265" s="59" t="s">
        <v>103</v>
      </c>
      <c r="G265" s="77">
        <f>+G267</f>
        <v>-11123</v>
      </c>
    </row>
    <row r="266" spans="1:7">
      <c r="A266" s="59"/>
      <c r="B266" s="59"/>
      <c r="C266" s="59"/>
      <c r="D266" s="59"/>
      <c r="E266" s="59"/>
      <c r="F266" s="59" t="s">
        <v>31</v>
      </c>
      <c r="G266" s="77"/>
    </row>
    <row r="267" spans="1:7">
      <c r="A267" s="59"/>
      <c r="B267" s="59"/>
      <c r="C267" s="59"/>
      <c r="D267" s="59"/>
      <c r="E267" s="59">
        <v>12001</v>
      </c>
      <c r="F267" s="59" t="s">
        <v>112</v>
      </c>
      <c r="G267" s="86">
        <f>+G269</f>
        <v>-11123</v>
      </c>
    </row>
    <row r="268" spans="1:7">
      <c r="A268" s="59"/>
      <c r="B268" s="59"/>
      <c r="C268" s="59"/>
      <c r="D268" s="59"/>
      <c r="E268" s="59"/>
      <c r="F268" s="59" t="s">
        <v>22</v>
      </c>
      <c r="G268" s="77"/>
    </row>
    <row r="269" spans="1:7" ht="34.5">
      <c r="A269" s="59"/>
      <c r="B269" s="59"/>
      <c r="C269" s="59"/>
      <c r="D269" s="59"/>
      <c r="E269" s="59"/>
      <c r="F269" s="59" t="s">
        <v>49</v>
      </c>
      <c r="G269" s="77">
        <f>+G271</f>
        <v>-11123</v>
      </c>
    </row>
    <row r="270" spans="1:7" ht="34.5">
      <c r="A270" s="59"/>
      <c r="B270" s="59"/>
      <c r="C270" s="59"/>
      <c r="D270" s="59"/>
      <c r="E270" s="59"/>
      <c r="F270" s="59" t="s">
        <v>23</v>
      </c>
      <c r="G270" s="77"/>
    </row>
    <row r="271" spans="1:7">
      <c r="A271" s="59"/>
      <c r="B271" s="59"/>
      <c r="C271" s="59"/>
      <c r="D271" s="59"/>
      <c r="E271" s="59"/>
      <c r="F271" s="59" t="s">
        <v>32</v>
      </c>
      <c r="G271" s="77">
        <f>+G272</f>
        <v>-11123</v>
      </c>
    </row>
    <row r="272" spans="1:7">
      <c r="A272" s="59"/>
      <c r="B272" s="59"/>
      <c r="C272" s="59"/>
      <c r="D272" s="59"/>
      <c r="E272" s="59"/>
      <c r="F272" s="59" t="s">
        <v>36</v>
      </c>
      <c r="G272" s="77">
        <f>+G273</f>
        <v>-11123</v>
      </c>
    </row>
    <row r="273" spans="1:7">
      <c r="A273" s="59"/>
      <c r="B273" s="59"/>
      <c r="C273" s="59"/>
      <c r="D273" s="59"/>
      <c r="E273" s="59"/>
      <c r="F273" s="59" t="s">
        <v>37</v>
      </c>
      <c r="G273" s="77">
        <f>+G274</f>
        <v>-11123</v>
      </c>
    </row>
    <row r="274" spans="1:7" ht="34.5">
      <c r="A274" s="59"/>
      <c r="B274" s="59"/>
      <c r="C274" s="59"/>
      <c r="D274" s="59"/>
      <c r="E274" s="59"/>
      <c r="F274" s="59" t="s">
        <v>38</v>
      </c>
      <c r="G274" s="77">
        <f>+G275</f>
        <v>-11123</v>
      </c>
    </row>
    <row r="275" spans="1:7">
      <c r="A275" s="59"/>
      <c r="B275" s="59"/>
      <c r="C275" s="59"/>
      <c r="D275" s="59"/>
      <c r="E275" s="59"/>
      <c r="F275" s="59" t="s">
        <v>113</v>
      </c>
      <c r="G275" s="56">
        <f>+'1.'!D42</f>
        <v>-11123</v>
      </c>
    </row>
    <row r="276" spans="1:7">
      <c r="A276" s="59"/>
      <c r="B276" s="59"/>
      <c r="C276" s="59"/>
      <c r="D276" s="85">
        <v>1088</v>
      </c>
      <c r="E276" s="59"/>
      <c r="F276" s="59" t="s">
        <v>241</v>
      </c>
      <c r="G276" s="77">
        <f>+G278</f>
        <v>-1500</v>
      </c>
    </row>
    <row r="277" spans="1:7">
      <c r="A277" s="59"/>
      <c r="B277" s="59"/>
      <c r="C277" s="59"/>
      <c r="D277" s="59"/>
      <c r="E277" s="59"/>
      <c r="F277" s="59" t="s">
        <v>31</v>
      </c>
      <c r="G277" s="77"/>
    </row>
    <row r="278" spans="1:7" ht="34.5">
      <c r="A278" s="59"/>
      <c r="B278" s="59"/>
      <c r="C278" s="59"/>
      <c r="D278" s="59"/>
      <c r="E278" s="59">
        <v>11006</v>
      </c>
      <c r="F278" s="59" t="s">
        <v>353</v>
      </c>
      <c r="G278" s="86">
        <f>+G280</f>
        <v>-1500</v>
      </c>
    </row>
    <row r="279" spans="1:7">
      <c r="A279" s="59"/>
      <c r="B279" s="59"/>
      <c r="C279" s="59"/>
      <c r="D279" s="59"/>
      <c r="E279" s="59"/>
      <c r="F279" s="59" t="s">
        <v>22</v>
      </c>
      <c r="G279" s="77"/>
    </row>
    <row r="280" spans="1:7" ht="34.5">
      <c r="A280" s="59"/>
      <c r="B280" s="59"/>
      <c r="C280" s="59"/>
      <c r="D280" s="59"/>
      <c r="E280" s="59"/>
      <c r="F280" s="59" t="s">
        <v>49</v>
      </c>
      <c r="G280" s="77">
        <f>+G282</f>
        <v>-1500</v>
      </c>
    </row>
    <row r="281" spans="1:7" ht="34.5">
      <c r="A281" s="59"/>
      <c r="B281" s="59"/>
      <c r="C281" s="59"/>
      <c r="D281" s="59"/>
      <c r="E281" s="59"/>
      <c r="F281" s="59" t="s">
        <v>23</v>
      </c>
      <c r="G281" s="77"/>
    </row>
    <row r="282" spans="1:7">
      <c r="A282" s="59"/>
      <c r="B282" s="59"/>
      <c r="C282" s="59"/>
      <c r="D282" s="59"/>
      <c r="E282" s="59"/>
      <c r="F282" s="59" t="s">
        <v>32</v>
      </c>
      <c r="G282" s="77">
        <f>+G283</f>
        <v>-1500</v>
      </c>
    </row>
    <row r="283" spans="1:7">
      <c r="A283" s="59"/>
      <c r="B283" s="59"/>
      <c r="C283" s="59"/>
      <c r="D283" s="59"/>
      <c r="E283" s="59"/>
      <c r="F283" s="59" t="s">
        <v>36</v>
      </c>
      <c r="G283" s="77">
        <f>+G284</f>
        <v>-1500</v>
      </c>
    </row>
    <row r="284" spans="1:7">
      <c r="A284" s="59"/>
      <c r="B284" s="59"/>
      <c r="C284" s="59"/>
      <c r="D284" s="59"/>
      <c r="E284" s="59"/>
      <c r="F284" s="59" t="s">
        <v>352</v>
      </c>
      <c r="G284" s="77">
        <f>+G285</f>
        <v>-1500</v>
      </c>
    </row>
    <row r="285" spans="1:7">
      <c r="A285" s="59"/>
      <c r="B285" s="59"/>
      <c r="C285" s="59"/>
      <c r="D285" s="59"/>
      <c r="E285" s="59"/>
      <c r="F285" s="59" t="s">
        <v>351</v>
      </c>
      <c r="G285" s="77">
        <f>+G286</f>
        <v>-1500</v>
      </c>
    </row>
    <row r="286" spans="1:7">
      <c r="A286" s="59"/>
      <c r="B286" s="59"/>
      <c r="C286" s="59"/>
      <c r="D286" s="59"/>
      <c r="E286" s="59"/>
      <c r="F286" s="59" t="s">
        <v>350</v>
      </c>
      <c r="G286" s="56">
        <f>+'1.'!D72</f>
        <v>-1500</v>
      </c>
    </row>
    <row r="287" spans="1:7">
      <c r="A287" s="59"/>
      <c r="B287" s="59"/>
      <c r="C287" s="59"/>
      <c r="D287" s="85">
        <v>1184</v>
      </c>
      <c r="E287" s="59"/>
      <c r="F287" s="59" t="s">
        <v>199</v>
      </c>
      <c r="G287" s="77">
        <f>+G289</f>
        <v>-1035</v>
      </c>
    </row>
    <row r="288" spans="1:7">
      <c r="A288" s="59"/>
      <c r="B288" s="59"/>
      <c r="C288" s="59"/>
      <c r="D288" s="59"/>
      <c r="E288" s="59"/>
      <c r="F288" s="59" t="s">
        <v>31</v>
      </c>
      <c r="G288" s="77"/>
    </row>
    <row r="289" spans="1:7" ht="39.75" customHeight="1">
      <c r="A289" s="59"/>
      <c r="B289" s="59"/>
      <c r="C289" s="59"/>
      <c r="D289" s="59"/>
      <c r="E289" s="59">
        <v>11001</v>
      </c>
      <c r="F289" s="59" t="s">
        <v>181</v>
      </c>
      <c r="G289" s="86">
        <f>+G291</f>
        <v>-1035</v>
      </c>
    </row>
    <row r="290" spans="1:7">
      <c r="A290" s="59"/>
      <c r="B290" s="59"/>
      <c r="C290" s="59"/>
      <c r="D290" s="59"/>
      <c r="E290" s="59"/>
      <c r="F290" s="59" t="s">
        <v>22</v>
      </c>
      <c r="G290" s="77"/>
    </row>
    <row r="291" spans="1:7" ht="34.5">
      <c r="A291" s="59"/>
      <c r="B291" s="59"/>
      <c r="C291" s="59"/>
      <c r="D291" s="59"/>
      <c r="E291" s="59"/>
      <c r="F291" s="64" t="s">
        <v>49</v>
      </c>
      <c r="G291" s="77">
        <f>+G293</f>
        <v>-1035</v>
      </c>
    </row>
    <row r="292" spans="1:7" ht="34.5">
      <c r="A292" s="59"/>
      <c r="B292" s="59"/>
      <c r="C292" s="59"/>
      <c r="D292" s="59"/>
      <c r="E292" s="59"/>
      <c r="F292" s="59" t="s">
        <v>23</v>
      </c>
      <c r="G292" s="77"/>
    </row>
    <row r="293" spans="1:7">
      <c r="A293" s="59"/>
      <c r="B293" s="59"/>
      <c r="C293" s="59"/>
      <c r="D293" s="59"/>
      <c r="E293" s="59"/>
      <c r="F293" s="59" t="s">
        <v>32</v>
      </c>
      <c r="G293" s="77">
        <f>+G294</f>
        <v>-1035</v>
      </c>
    </row>
    <row r="294" spans="1:7">
      <c r="A294" s="59"/>
      <c r="B294" s="59"/>
      <c r="C294" s="59"/>
      <c r="D294" s="59"/>
      <c r="E294" s="59"/>
      <c r="F294" s="59" t="s">
        <v>36</v>
      </c>
      <c r="G294" s="77">
        <f>+G295</f>
        <v>-1035</v>
      </c>
    </row>
    <row r="295" spans="1:7">
      <c r="A295" s="59"/>
      <c r="B295" s="59"/>
      <c r="C295" s="59"/>
      <c r="D295" s="59"/>
      <c r="E295" s="59"/>
      <c r="F295" s="59" t="s">
        <v>119</v>
      </c>
      <c r="G295" s="77">
        <f>+G296</f>
        <v>-1035</v>
      </c>
    </row>
    <row r="296" spans="1:7">
      <c r="A296" s="59"/>
      <c r="B296" s="59"/>
      <c r="C296" s="59"/>
      <c r="D296" s="59"/>
      <c r="E296" s="59"/>
      <c r="F296" s="59" t="s">
        <v>120</v>
      </c>
      <c r="G296" s="77">
        <f>+G297</f>
        <v>-1035</v>
      </c>
    </row>
    <row r="297" spans="1:7">
      <c r="A297" s="59"/>
      <c r="B297" s="59"/>
      <c r="C297" s="59"/>
      <c r="D297" s="59"/>
      <c r="E297" s="59"/>
      <c r="F297" s="59" t="s">
        <v>121</v>
      </c>
      <c r="G297" s="56">
        <f>+'1.'!D146</f>
        <v>-1035</v>
      </c>
    </row>
    <row r="298" spans="1:7" ht="51.75">
      <c r="A298" s="59"/>
      <c r="B298" s="59"/>
      <c r="C298" s="59"/>
      <c r="D298" s="59">
        <v>1225</v>
      </c>
      <c r="E298" s="59"/>
      <c r="F298" s="87" t="s">
        <v>193</v>
      </c>
      <c r="G298" s="56">
        <f>G300</f>
        <v>400000</v>
      </c>
    </row>
    <row r="299" spans="1:7">
      <c r="A299" s="59"/>
      <c r="B299" s="59"/>
      <c r="C299" s="59"/>
      <c r="D299" s="59"/>
      <c r="E299" s="59"/>
      <c r="F299" s="88" t="s">
        <v>31</v>
      </c>
      <c r="G299" s="56"/>
    </row>
    <row r="300" spans="1:7" ht="34.5">
      <c r="A300" s="59"/>
      <c r="B300" s="59"/>
      <c r="C300" s="59"/>
      <c r="D300" s="59"/>
      <c r="E300" s="89">
        <v>12017</v>
      </c>
      <c r="F300" s="59" t="s">
        <v>196</v>
      </c>
      <c r="G300" s="56">
        <f>G302</f>
        <v>400000</v>
      </c>
    </row>
    <row r="301" spans="1:7">
      <c r="A301" s="59"/>
      <c r="B301" s="59"/>
      <c r="C301" s="59"/>
      <c r="D301" s="59"/>
      <c r="E301" s="89"/>
      <c r="F301" s="90" t="s">
        <v>178</v>
      </c>
      <c r="G301" s="56"/>
    </row>
    <row r="302" spans="1:7" ht="34.5">
      <c r="A302" s="59"/>
      <c r="B302" s="59"/>
      <c r="C302" s="59"/>
      <c r="D302" s="59"/>
      <c r="E302" s="91"/>
      <c r="F302" s="90" t="s">
        <v>49</v>
      </c>
      <c r="G302" s="56">
        <f>G304</f>
        <v>400000</v>
      </c>
    </row>
    <row r="303" spans="1:7" ht="34.5">
      <c r="A303" s="59"/>
      <c r="B303" s="59"/>
      <c r="C303" s="59"/>
      <c r="D303" s="59"/>
      <c r="E303" s="89"/>
      <c r="F303" s="92" t="s">
        <v>23</v>
      </c>
      <c r="G303" s="56"/>
    </row>
    <row r="304" spans="1:7">
      <c r="A304" s="59"/>
      <c r="B304" s="59"/>
      <c r="C304" s="59"/>
      <c r="D304" s="59"/>
      <c r="E304" s="89"/>
      <c r="F304" s="92" t="s">
        <v>32</v>
      </c>
      <c r="G304" s="56">
        <f>G305</f>
        <v>400000</v>
      </c>
    </row>
    <row r="305" spans="1:7">
      <c r="A305" s="59"/>
      <c r="B305" s="59"/>
      <c r="C305" s="59"/>
      <c r="D305" s="59"/>
      <c r="E305" s="89"/>
      <c r="F305" s="92" t="s">
        <v>36</v>
      </c>
      <c r="G305" s="56">
        <f>G306</f>
        <v>400000</v>
      </c>
    </row>
    <row r="306" spans="1:7">
      <c r="A306" s="59"/>
      <c r="B306" s="59"/>
      <c r="C306" s="59"/>
      <c r="D306" s="59"/>
      <c r="E306" s="89"/>
      <c r="F306" s="92" t="s">
        <v>37</v>
      </c>
      <c r="G306" s="56">
        <f>G307</f>
        <v>400000</v>
      </c>
    </row>
    <row r="307" spans="1:7" ht="34.5">
      <c r="A307" s="59"/>
      <c r="B307" s="59"/>
      <c r="C307" s="59"/>
      <c r="D307" s="59"/>
      <c r="E307" s="89"/>
      <c r="F307" s="92" t="s">
        <v>38</v>
      </c>
      <c r="G307" s="56">
        <f>G308</f>
        <v>400000</v>
      </c>
    </row>
    <row r="308" spans="1:7">
      <c r="A308" s="59"/>
      <c r="B308" s="59"/>
      <c r="C308" s="59"/>
      <c r="D308" s="59"/>
      <c r="E308" s="89"/>
      <c r="F308" s="92" t="s">
        <v>82</v>
      </c>
      <c r="G308" s="56">
        <f>+'1.'!D196</f>
        <v>400000</v>
      </c>
    </row>
    <row r="309" spans="1:7">
      <c r="A309" s="58" t="s">
        <v>123</v>
      </c>
      <c r="B309" s="59"/>
      <c r="C309" s="59"/>
      <c r="D309" s="59"/>
      <c r="E309" s="59"/>
      <c r="F309" s="59" t="s">
        <v>124</v>
      </c>
      <c r="G309" s="77">
        <f>SUM(G311)</f>
        <v>-26294702.199999999</v>
      </c>
    </row>
    <row r="310" spans="1:7">
      <c r="A310" s="59"/>
      <c r="B310" s="59"/>
      <c r="C310" s="59"/>
      <c r="D310" s="59"/>
      <c r="E310" s="59"/>
      <c r="F310" s="59" t="s">
        <v>31</v>
      </c>
      <c r="G310" s="77"/>
    </row>
    <row r="311" spans="1:7">
      <c r="A311" s="59"/>
      <c r="B311" s="58" t="s">
        <v>34</v>
      </c>
      <c r="C311" s="59"/>
      <c r="D311" s="59"/>
      <c r="E311" s="59"/>
      <c r="F311" s="59" t="s">
        <v>125</v>
      </c>
      <c r="G311" s="77">
        <f>SUM(G313)</f>
        <v>-26294702.199999999</v>
      </c>
    </row>
    <row r="312" spans="1:7">
      <c r="A312" s="59"/>
      <c r="B312" s="59"/>
      <c r="C312" s="59"/>
      <c r="D312" s="59"/>
      <c r="E312" s="59"/>
      <c r="F312" s="59" t="s">
        <v>31</v>
      </c>
      <c r="G312" s="77"/>
    </row>
    <row r="313" spans="1:7">
      <c r="A313" s="59"/>
      <c r="B313" s="59"/>
      <c r="C313" s="58" t="s">
        <v>34</v>
      </c>
      <c r="D313" s="59"/>
      <c r="E313" s="59"/>
      <c r="F313" s="59" t="s">
        <v>126</v>
      </c>
      <c r="G313" s="77">
        <f>G315</f>
        <v>-26294702.199999999</v>
      </c>
    </row>
    <row r="314" spans="1:7">
      <c r="A314" s="59"/>
      <c r="B314" s="59"/>
      <c r="C314" s="59"/>
      <c r="D314" s="59"/>
      <c r="E314" s="59"/>
      <c r="F314" s="59" t="s">
        <v>31</v>
      </c>
      <c r="G314" s="77"/>
    </row>
    <row r="315" spans="1:7">
      <c r="A315" s="59"/>
      <c r="B315" s="59"/>
      <c r="C315" s="59"/>
      <c r="D315" s="59"/>
      <c r="E315" s="59"/>
      <c r="F315" s="59" t="s">
        <v>144</v>
      </c>
      <c r="G315" s="77">
        <f>G317</f>
        <v>-26294702.199999999</v>
      </c>
    </row>
    <row r="316" spans="1:7">
      <c r="A316" s="59"/>
      <c r="B316" s="59"/>
      <c r="C316" s="59"/>
      <c r="D316" s="59"/>
      <c r="E316" s="59"/>
      <c r="F316" s="59" t="s">
        <v>31</v>
      </c>
      <c r="G316" s="77"/>
    </row>
    <row r="317" spans="1:7">
      <c r="A317" s="59"/>
      <c r="B317" s="59"/>
      <c r="C317" s="59"/>
      <c r="D317" s="59" t="s">
        <v>127</v>
      </c>
      <c r="E317" s="59"/>
      <c r="F317" s="59" t="s">
        <v>126</v>
      </c>
      <c r="G317" s="77">
        <f>SUM(G319)</f>
        <v>-26294702.199999999</v>
      </c>
    </row>
    <row r="318" spans="1:7">
      <c r="A318" s="59"/>
      <c r="B318" s="59"/>
      <c r="C318" s="59"/>
      <c r="D318" s="59"/>
      <c r="E318" s="59"/>
      <c r="F318" s="59" t="s">
        <v>22</v>
      </c>
      <c r="G318" s="77"/>
    </row>
    <row r="319" spans="1:7">
      <c r="A319" s="59"/>
      <c r="B319" s="59"/>
      <c r="C319" s="59"/>
      <c r="D319" s="59"/>
      <c r="E319" s="59">
        <v>11001</v>
      </c>
      <c r="F319" s="59" t="s">
        <v>126</v>
      </c>
      <c r="G319" s="77">
        <f>G321</f>
        <v>-26294702.199999999</v>
      </c>
    </row>
    <row r="320" spans="1:7">
      <c r="A320" s="59"/>
      <c r="B320" s="59"/>
      <c r="C320" s="59"/>
      <c r="D320" s="59"/>
      <c r="E320" s="59"/>
      <c r="F320" s="59" t="s">
        <v>22</v>
      </c>
      <c r="G320" s="77"/>
    </row>
    <row r="321" spans="1:7">
      <c r="A321" s="59"/>
      <c r="B321" s="59"/>
      <c r="C321" s="59"/>
      <c r="D321" s="59"/>
      <c r="E321" s="59"/>
      <c r="F321" s="59" t="s">
        <v>128</v>
      </c>
      <c r="G321" s="77">
        <f>G322</f>
        <v>-26294702.199999999</v>
      </c>
    </row>
    <row r="322" spans="1:7" ht="34.5">
      <c r="A322" s="59"/>
      <c r="B322" s="59"/>
      <c r="C322" s="59"/>
      <c r="D322" s="59"/>
      <c r="E322" s="59"/>
      <c r="F322" s="59" t="s">
        <v>23</v>
      </c>
      <c r="G322" s="77">
        <f>SUM(G324)</f>
        <v>-26294702.199999999</v>
      </c>
    </row>
    <row r="323" spans="1:7">
      <c r="A323" s="59"/>
      <c r="B323" s="59"/>
      <c r="C323" s="59"/>
      <c r="D323" s="59"/>
      <c r="E323" s="59"/>
      <c r="F323" s="59" t="s">
        <v>32</v>
      </c>
      <c r="G323" s="77">
        <f>SUM(G325)</f>
        <v>-26294702.199999999</v>
      </c>
    </row>
    <row r="324" spans="1:7">
      <c r="A324" s="59"/>
      <c r="B324" s="59"/>
      <c r="C324" s="59"/>
      <c r="D324" s="59"/>
      <c r="E324" s="59"/>
      <c r="F324" s="59" t="s">
        <v>36</v>
      </c>
      <c r="G324" s="77">
        <f>SUM(G326)</f>
        <v>-26294702.199999999</v>
      </c>
    </row>
    <row r="325" spans="1:7">
      <c r="A325" s="59"/>
      <c r="B325" s="59"/>
      <c r="C325" s="59"/>
      <c r="D325" s="59"/>
      <c r="E325" s="59"/>
      <c r="F325" s="59" t="s">
        <v>129</v>
      </c>
      <c r="G325" s="77">
        <f>SUM(G326)</f>
        <v>-26294702.199999999</v>
      </c>
    </row>
    <row r="326" spans="1:7">
      <c r="A326" s="59"/>
      <c r="B326" s="59"/>
      <c r="C326" s="59"/>
      <c r="D326" s="59"/>
      <c r="E326" s="59"/>
      <c r="F326" s="59" t="s">
        <v>130</v>
      </c>
      <c r="G326" s="77">
        <f>+'1.'!D209</f>
        <v>-26294702.199999999</v>
      </c>
    </row>
    <row r="327" spans="1:7">
      <c r="G327" s="225"/>
    </row>
    <row r="328" spans="1:7">
      <c r="G328" s="225"/>
    </row>
  </sheetData>
  <autoFilter ref="A1:E330"/>
  <mergeCells count="4">
    <mergeCell ref="A5:G5"/>
    <mergeCell ref="A7:C7"/>
    <mergeCell ref="D7:E7"/>
    <mergeCell ref="F7:F8"/>
  </mergeCells>
  <conditionalFormatting sqref="F54">
    <cfRule type="expression" dxfId="22" priority="16" stopIfTrue="1">
      <formula>#REF!=1</formula>
    </cfRule>
  </conditionalFormatting>
  <conditionalFormatting sqref="F83">
    <cfRule type="expression" dxfId="21" priority="15" stopIfTrue="1">
      <formula>#REF!=1</formula>
    </cfRule>
  </conditionalFormatting>
  <conditionalFormatting sqref="F250">
    <cfRule type="expression" dxfId="20" priority="14" stopIfTrue="1">
      <formula>#REF!=1</formula>
    </cfRule>
  </conditionalFormatting>
  <conditionalFormatting sqref="F113">
    <cfRule type="expression" dxfId="19" priority="13" stopIfTrue="1">
      <formula>#REF!=1</formula>
    </cfRule>
  </conditionalFormatting>
  <conditionalFormatting sqref="F18">
    <cfRule type="expression" dxfId="18" priority="12" stopIfTrue="1">
      <formula>#REF!=1</formula>
    </cfRule>
  </conditionalFormatting>
  <conditionalFormatting sqref="F248">
    <cfRule type="expression" dxfId="17" priority="11" stopIfTrue="1">
      <formula>#REF!=1</formula>
    </cfRule>
  </conditionalFormatting>
  <conditionalFormatting sqref="F141">
    <cfRule type="expression" dxfId="16" priority="10" stopIfTrue="1">
      <formula>#REF!=1</formula>
    </cfRule>
  </conditionalFormatting>
  <conditionalFormatting sqref="F37">
    <cfRule type="expression" dxfId="15" priority="9" stopIfTrue="1">
      <formula>#REF!=1</formula>
    </cfRule>
  </conditionalFormatting>
  <conditionalFormatting sqref="F158">
    <cfRule type="expression" dxfId="14" priority="8" stopIfTrue="1">
      <formula>#REF!=1</formula>
    </cfRule>
  </conditionalFormatting>
  <conditionalFormatting sqref="F167">
    <cfRule type="expression" dxfId="13" priority="7" stopIfTrue="1">
      <formula>#REF!=1</formula>
    </cfRule>
  </conditionalFormatting>
  <conditionalFormatting sqref="F176">
    <cfRule type="expression" dxfId="12" priority="6" stopIfTrue="1">
      <formula>#REF!=1</formula>
    </cfRule>
  </conditionalFormatting>
  <conditionalFormatting sqref="F185">
    <cfRule type="expression" dxfId="11" priority="5" stopIfTrue="1">
      <formula>#REF!=1</formula>
    </cfRule>
  </conditionalFormatting>
  <conditionalFormatting sqref="F194">
    <cfRule type="expression" dxfId="10" priority="4" stopIfTrue="1">
      <formula>#REF!=1</formula>
    </cfRule>
  </conditionalFormatting>
  <conditionalFormatting sqref="F206">
    <cfRule type="expression" dxfId="9" priority="3" stopIfTrue="1">
      <formula>#REF!=1</formula>
    </cfRule>
  </conditionalFormatting>
  <conditionalFormatting sqref="F215">
    <cfRule type="expression" dxfId="8" priority="2" stopIfTrue="1">
      <formula>#REF!=1</formula>
    </cfRule>
  </conditionalFormatting>
  <conditionalFormatting sqref="F124">
    <cfRule type="expression" dxfId="7" priority="1" stopIfTrue="1">
      <formula>#REF!=1</formula>
    </cfRule>
  </conditionalFormatting>
  <pageMargins left="0" right="0" top="0.25" bottom="0" header="0.3" footer="0.3"/>
  <pageSetup paperSize="9" scale="36" orientation="portrait" r:id="rId1"/>
  <rowBreaks count="2" manualBreakCount="2">
    <brk id="223" max="6" man="1"/>
    <brk id="326" max="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0"/>
  <sheetViews>
    <sheetView topLeftCell="B7" zoomScaleNormal="100" workbookViewId="0">
      <selection activeCell="E35" sqref="E35"/>
    </sheetView>
  </sheetViews>
  <sheetFormatPr defaultRowHeight="17.25"/>
  <cols>
    <col min="1" max="1" width="3.140625" style="7" hidden="1" customWidth="1"/>
    <col min="2" max="2" width="10.28515625" style="7" customWidth="1"/>
    <col min="3" max="3" width="14.7109375" style="7" customWidth="1"/>
    <col min="4" max="4" width="6.7109375" style="7" customWidth="1"/>
    <col min="5" max="5" width="9.140625" style="7" customWidth="1"/>
    <col min="6" max="6" width="48.85546875" style="7" customWidth="1"/>
    <col min="7" max="7" width="55.5703125" style="7" customWidth="1"/>
    <col min="8" max="8" width="22.85546875" style="7" customWidth="1"/>
    <col min="9" max="259" width="9.140625" style="7"/>
    <col min="260" max="260" width="3.140625" style="7" customWidth="1"/>
    <col min="261" max="261" width="14" style="7" customWidth="1"/>
    <col min="262" max="262" width="14.85546875" style="7" customWidth="1"/>
    <col min="263" max="263" width="48.28515625" style="7" customWidth="1"/>
    <col min="264" max="264" width="31.140625" style="7" customWidth="1"/>
    <col min="265" max="515" width="9.140625" style="7"/>
    <col min="516" max="516" width="3.140625" style="7" customWidth="1"/>
    <col min="517" max="517" width="14" style="7" customWidth="1"/>
    <col min="518" max="518" width="14.85546875" style="7" customWidth="1"/>
    <col min="519" max="519" width="48.28515625" style="7" customWidth="1"/>
    <col min="520" max="520" width="31.140625" style="7" customWidth="1"/>
    <col min="521" max="771" width="9.140625" style="7"/>
    <col min="772" max="772" width="3.140625" style="7" customWidth="1"/>
    <col min="773" max="773" width="14" style="7" customWidth="1"/>
    <col min="774" max="774" width="14.85546875" style="7" customWidth="1"/>
    <col min="775" max="775" width="48.28515625" style="7" customWidth="1"/>
    <col min="776" max="776" width="31.140625" style="7" customWidth="1"/>
    <col min="777" max="1027" width="9.140625" style="7"/>
    <col min="1028" max="1028" width="3.140625" style="7" customWidth="1"/>
    <col min="1029" max="1029" width="14" style="7" customWidth="1"/>
    <col min="1030" max="1030" width="14.85546875" style="7" customWidth="1"/>
    <col min="1031" max="1031" width="48.28515625" style="7" customWidth="1"/>
    <col min="1032" max="1032" width="31.140625" style="7" customWidth="1"/>
    <col min="1033" max="1283" width="9.140625" style="7"/>
    <col min="1284" max="1284" width="3.140625" style="7" customWidth="1"/>
    <col min="1285" max="1285" width="14" style="7" customWidth="1"/>
    <col min="1286" max="1286" width="14.85546875" style="7" customWidth="1"/>
    <col min="1287" max="1287" width="48.28515625" style="7" customWidth="1"/>
    <col min="1288" max="1288" width="31.140625" style="7" customWidth="1"/>
    <col min="1289" max="1539" width="9.140625" style="7"/>
    <col min="1540" max="1540" width="3.140625" style="7" customWidth="1"/>
    <col min="1541" max="1541" width="14" style="7" customWidth="1"/>
    <col min="1542" max="1542" width="14.85546875" style="7" customWidth="1"/>
    <col min="1543" max="1543" width="48.28515625" style="7" customWidth="1"/>
    <col min="1544" max="1544" width="31.140625" style="7" customWidth="1"/>
    <col min="1545" max="1795" width="9.140625" style="7"/>
    <col min="1796" max="1796" width="3.140625" style="7" customWidth="1"/>
    <col min="1797" max="1797" width="14" style="7" customWidth="1"/>
    <col min="1798" max="1798" width="14.85546875" style="7" customWidth="1"/>
    <col min="1799" max="1799" width="48.28515625" style="7" customWidth="1"/>
    <col min="1800" max="1800" width="31.140625" style="7" customWidth="1"/>
    <col min="1801" max="2051" width="9.140625" style="7"/>
    <col min="2052" max="2052" width="3.140625" style="7" customWidth="1"/>
    <col min="2053" max="2053" width="14" style="7" customWidth="1"/>
    <col min="2054" max="2054" width="14.85546875" style="7" customWidth="1"/>
    <col min="2055" max="2055" width="48.28515625" style="7" customWidth="1"/>
    <col min="2056" max="2056" width="31.140625" style="7" customWidth="1"/>
    <col min="2057" max="2307" width="9.140625" style="7"/>
    <col min="2308" max="2308" width="3.140625" style="7" customWidth="1"/>
    <col min="2309" max="2309" width="14" style="7" customWidth="1"/>
    <col min="2310" max="2310" width="14.85546875" style="7" customWidth="1"/>
    <col min="2311" max="2311" width="48.28515625" style="7" customWidth="1"/>
    <col min="2312" max="2312" width="31.140625" style="7" customWidth="1"/>
    <col min="2313" max="2563" width="9.140625" style="7"/>
    <col min="2564" max="2564" width="3.140625" style="7" customWidth="1"/>
    <col min="2565" max="2565" width="14" style="7" customWidth="1"/>
    <col min="2566" max="2566" width="14.85546875" style="7" customWidth="1"/>
    <col min="2567" max="2567" width="48.28515625" style="7" customWidth="1"/>
    <col min="2568" max="2568" width="31.140625" style="7" customWidth="1"/>
    <col min="2569" max="2819" width="9.140625" style="7"/>
    <col min="2820" max="2820" width="3.140625" style="7" customWidth="1"/>
    <col min="2821" max="2821" width="14" style="7" customWidth="1"/>
    <col min="2822" max="2822" width="14.85546875" style="7" customWidth="1"/>
    <col min="2823" max="2823" width="48.28515625" style="7" customWidth="1"/>
    <col min="2824" max="2824" width="31.140625" style="7" customWidth="1"/>
    <col min="2825" max="3075" width="9.140625" style="7"/>
    <col min="3076" max="3076" width="3.140625" style="7" customWidth="1"/>
    <col min="3077" max="3077" width="14" style="7" customWidth="1"/>
    <col min="3078" max="3078" width="14.85546875" style="7" customWidth="1"/>
    <col min="3079" max="3079" width="48.28515625" style="7" customWidth="1"/>
    <col min="3080" max="3080" width="31.140625" style="7" customWidth="1"/>
    <col min="3081" max="3331" width="9.140625" style="7"/>
    <col min="3332" max="3332" width="3.140625" style="7" customWidth="1"/>
    <col min="3333" max="3333" width="14" style="7" customWidth="1"/>
    <col min="3334" max="3334" width="14.85546875" style="7" customWidth="1"/>
    <col min="3335" max="3335" width="48.28515625" style="7" customWidth="1"/>
    <col min="3336" max="3336" width="31.140625" style="7" customWidth="1"/>
    <col min="3337" max="3587" width="9.140625" style="7"/>
    <col min="3588" max="3588" width="3.140625" style="7" customWidth="1"/>
    <col min="3589" max="3589" width="14" style="7" customWidth="1"/>
    <col min="3590" max="3590" width="14.85546875" style="7" customWidth="1"/>
    <col min="3591" max="3591" width="48.28515625" style="7" customWidth="1"/>
    <col min="3592" max="3592" width="31.140625" style="7" customWidth="1"/>
    <col min="3593" max="3843" width="9.140625" style="7"/>
    <col min="3844" max="3844" width="3.140625" style="7" customWidth="1"/>
    <col min="3845" max="3845" width="14" style="7" customWidth="1"/>
    <col min="3846" max="3846" width="14.85546875" style="7" customWidth="1"/>
    <col min="3847" max="3847" width="48.28515625" style="7" customWidth="1"/>
    <col min="3848" max="3848" width="31.140625" style="7" customWidth="1"/>
    <col min="3849" max="4099" width="9.140625" style="7"/>
    <col min="4100" max="4100" width="3.140625" style="7" customWidth="1"/>
    <col min="4101" max="4101" width="14" style="7" customWidth="1"/>
    <col min="4102" max="4102" width="14.85546875" style="7" customWidth="1"/>
    <col min="4103" max="4103" width="48.28515625" style="7" customWidth="1"/>
    <col min="4104" max="4104" width="31.140625" style="7" customWidth="1"/>
    <col min="4105" max="4355" width="9.140625" style="7"/>
    <col min="4356" max="4356" width="3.140625" style="7" customWidth="1"/>
    <col min="4357" max="4357" width="14" style="7" customWidth="1"/>
    <col min="4358" max="4358" width="14.85546875" style="7" customWidth="1"/>
    <col min="4359" max="4359" width="48.28515625" style="7" customWidth="1"/>
    <col min="4360" max="4360" width="31.140625" style="7" customWidth="1"/>
    <col min="4361" max="4611" width="9.140625" style="7"/>
    <col min="4612" max="4612" width="3.140625" style="7" customWidth="1"/>
    <col min="4613" max="4613" width="14" style="7" customWidth="1"/>
    <col min="4614" max="4614" width="14.85546875" style="7" customWidth="1"/>
    <col min="4615" max="4615" width="48.28515625" style="7" customWidth="1"/>
    <col min="4616" max="4616" width="31.140625" style="7" customWidth="1"/>
    <col min="4617" max="4867" width="9.140625" style="7"/>
    <col min="4868" max="4868" width="3.140625" style="7" customWidth="1"/>
    <col min="4869" max="4869" width="14" style="7" customWidth="1"/>
    <col min="4870" max="4870" width="14.85546875" style="7" customWidth="1"/>
    <col min="4871" max="4871" width="48.28515625" style="7" customWidth="1"/>
    <col min="4872" max="4872" width="31.140625" style="7" customWidth="1"/>
    <col min="4873" max="5123" width="9.140625" style="7"/>
    <col min="5124" max="5124" width="3.140625" style="7" customWidth="1"/>
    <col min="5125" max="5125" width="14" style="7" customWidth="1"/>
    <col min="5126" max="5126" width="14.85546875" style="7" customWidth="1"/>
    <col min="5127" max="5127" width="48.28515625" style="7" customWidth="1"/>
    <col min="5128" max="5128" width="31.140625" style="7" customWidth="1"/>
    <col min="5129" max="5379" width="9.140625" style="7"/>
    <col min="5380" max="5380" width="3.140625" style="7" customWidth="1"/>
    <col min="5381" max="5381" width="14" style="7" customWidth="1"/>
    <col min="5382" max="5382" width="14.85546875" style="7" customWidth="1"/>
    <col min="5383" max="5383" width="48.28515625" style="7" customWidth="1"/>
    <col min="5384" max="5384" width="31.140625" style="7" customWidth="1"/>
    <col min="5385" max="5635" width="9.140625" style="7"/>
    <col min="5636" max="5636" width="3.140625" style="7" customWidth="1"/>
    <col min="5637" max="5637" width="14" style="7" customWidth="1"/>
    <col min="5638" max="5638" width="14.85546875" style="7" customWidth="1"/>
    <col min="5639" max="5639" width="48.28515625" style="7" customWidth="1"/>
    <col min="5640" max="5640" width="31.140625" style="7" customWidth="1"/>
    <col min="5641" max="5891" width="9.140625" style="7"/>
    <col min="5892" max="5892" width="3.140625" style="7" customWidth="1"/>
    <col min="5893" max="5893" width="14" style="7" customWidth="1"/>
    <col min="5894" max="5894" width="14.85546875" style="7" customWidth="1"/>
    <col min="5895" max="5895" width="48.28515625" style="7" customWidth="1"/>
    <col min="5896" max="5896" width="31.140625" style="7" customWidth="1"/>
    <col min="5897" max="6147" width="9.140625" style="7"/>
    <col min="6148" max="6148" width="3.140625" style="7" customWidth="1"/>
    <col min="6149" max="6149" width="14" style="7" customWidth="1"/>
    <col min="6150" max="6150" width="14.85546875" style="7" customWidth="1"/>
    <col min="6151" max="6151" width="48.28515625" style="7" customWidth="1"/>
    <col min="6152" max="6152" width="31.140625" style="7" customWidth="1"/>
    <col min="6153" max="6403" width="9.140625" style="7"/>
    <col min="6404" max="6404" width="3.140625" style="7" customWidth="1"/>
    <col min="6405" max="6405" width="14" style="7" customWidth="1"/>
    <col min="6406" max="6406" width="14.85546875" style="7" customWidth="1"/>
    <col min="6407" max="6407" width="48.28515625" style="7" customWidth="1"/>
    <col min="6408" max="6408" width="31.140625" style="7" customWidth="1"/>
    <col min="6409" max="6659" width="9.140625" style="7"/>
    <col min="6660" max="6660" width="3.140625" style="7" customWidth="1"/>
    <col min="6661" max="6661" width="14" style="7" customWidth="1"/>
    <col min="6662" max="6662" width="14.85546875" style="7" customWidth="1"/>
    <col min="6663" max="6663" width="48.28515625" style="7" customWidth="1"/>
    <col min="6664" max="6664" width="31.140625" style="7" customWidth="1"/>
    <col min="6665" max="6915" width="9.140625" style="7"/>
    <col min="6916" max="6916" width="3.140625" style="7" customWidth="1"/>
    <col min="6917" max="6917" width="14" style="7" customWidth="1"/>
    <col min="6918" max="6918" width="14.85546875" style="7" customWidth="1"/>
    <col min="6919" max="6919" width="48.28515625" style="7" customWidth="1"/>
    <col min="6920" max="6920" width="31.140625" style="7" customWidth="1"/>
    <col min="6921" max="7171" width="9.140625" style="7"/>
    <col min="7172" max="7172" width="3.140625" style="7" customWidth="1"/>
    <col min="7173" max="7173" width="14" style="7" customWidth="1"/>
    <col min="7174" max="7174" width="14.85546875" style="7" customWidth="1"/>
    <col min="7175" max="7175" width="48.28515625" style="7" customWidth="1"/>
    <col min="7176" max="7176" width="31.140625" style="7" customWidth="1"/>
    <col min="7177" max="7427" width="9.140625" style="7"/>
    <col min="7428" max="7428" width="3.140625" style="7" customWidth="1"/>
    <col min="7429" max="7429" width="14" style="7" customWidth="1"/>
    <col min="7430" max="7430" width="14.85546875" style="7" customWidth="1"/>
    <col min="7431" max="7431" width="48.28515625" style="7" customWidth="1"/>
    <col min="7432" max="7432" width="31.140625" style="7" customWidth="1"/>
    <col min="7433" max="7683" width="9.140625" style="7"/>
    <col min="7684" max="7684" width="3.140625" style="7" customWidth="1"/>
    <col min="7685" max="7685" width="14" style="7" customWidth="1"/>
    <col min="7686" max="7686" width="14.85546875" style="7" customWidth="1"/>
    <col min="7687" max="7687" width="48.28515625" style="7" customWidth="1"/>
    <col min="7688" max="7688" width="31.140625" style="7" customWidth="1"/>
    <col min="7689" max="7939" width="9.140625" style="7"/>
    <col min="7940" max="7940" width="3.140625" style="7" customWidth="1"/>
    <col min="7941" max="7941" width="14" style="7" customWidth="1"/>
    <col min="7942" max="7942" width="14.85546875" style="7" customWidth="1"/>
    <col min="7943" max="7943" width="48.28515625" style="7" customWidth="1"/>
    <col min="7944" max="7944" width="31.140625" style="7" customWidth="1"/>
    <col min="7945" max="8195" width="9.140625" style="7"/>
    <col min="8196" max="8196" width="3.140625" style="7" customWidth="1"/>
    <col min="8197" max="8197" width="14" style="7" customWidth="1"/>
    <col min="8198" max="8198" width="14.85546875" style="7" customWidth="1"/>
    <col min="8199" max="8199" width="48.28515625" style="7" customWidth="1"/>
    <col min="8200" max="8200" width="31.140625" style="7" customWidth="1"/>
    <col min="8201" max="8451" width="9.140625" style="7"/>
    <col min="8452" max="8452" width="3.140625" style="7" customWidth="1"/>
    <col min="8453" max="8453" width="14" style="7" customWidth="1"/>
    <col min="8454" max="8454" width="14.85546875" style="7" customWidth="1"/>
    <col min="8455" max="8455" width="48.28515625" style="7" customWidth="1"/>
    <col min="8456" max="8456" width="31.140625" style="7" customWidth="1"/>
    <col min="8457" max="8707" width="9.140625" style="7"/>
    <col min="8708" max="8708" width="3.140625" style="7" customWidth="1"/>
    <col min="8709" max="8709" width="14" style="7" customWidth="1"/>
    <col min="8710" max="8710" width="14.85546875" style="7" customWidth="1"/>
    <col min="8711" max="8711" width="48.28515625" style="7" customWidth="1"/>
    <col min="8712" max="8712" width="31.140625" style="7" customWidth="1"/>
    <col min="8713" max="8963" width="9.140625" style="7"/>
    <col min="8964" max="8964" width="3.140625" style="7" customWidth="1"/>
    <col min="8965" max="8965" width="14" style="7" customWidth="1"/>
    <col min="8966" max="8966" width="14.85546875" style="7" customWidth="1"/>
    <col min="8967" max="8967" width="48.28515625" style="7" customWidth="1"/>
    <col min="8968" max="8968" width="31.140625" style="7" customWidth="1"/>
    <col min="8969" max="9219" width="9.140625" style="7"/>
    <col min="9220" max="9220" width="3.140625" style="7" customWidth="1"/>
    <col min="9221" max="9221" width="14" style="7" customWidth="1"/>
    <col min="9222" max="9222" width="14.85546875" style="7" customWidth="1"/>
    <col min="9223" max="9223" width="48.28515625" style="7" customWidth="1"/>
    <col min="9224" max="9224" width="31.140625" style="7" customWidth="1"/>
    <col min="9225" max="9475" width="9.140625" style="7"/>
    <col min="9476" max="9476" width="3.140625" style="7" customWidth="1"/>
    <col min="9477" max="9477" width="14" style="7" customWidth="1"/>
    <col min="9478" max="9478" width="14.85546875" style="7" customWidth="1"/>
    <col min="9479" max="9479" width="48.28515625" style="7" customWidth="1"/>
    <col min="9480" max="9480" width="31.140625" style="7" customWidth="1"/>
    <col min="9481" max="9731" width="9.140625" style="7"/>
    <col min="9732" max="9732" width="3.140625" style="7" customWidth="1"/>
    <col min="9733" max="9733" width="14" style="7" customWidth="1"/>
    <col min="9734" max="9734" width="14.85546875" style="7" customWidth="1"/>
    <col min="9735" max="9735" width="48.28515625" style="7" customWidth="1"/>
    <col min="9736" max="9736" width="31.140625" style="7" customWidth="1"/>
    <col min="9737" max="9987" width="9.140625" style="7"/>
    <col min="9988" max="9988" width="3.140625" style="7" customWidth="1"/>
    <col min="9989" max="9989" width="14" style="7" customWidth="1"/>
    <col min="9990" max="9990" width="14.85546875" style="7" customWidth="1"/>
    <col min="9991" max="9991" width="48.28515625" style="7" customWidth="1"/>
    <col min="9992" max="9992" width="31.140625" style="7" customWidth="1"/>
    <col min="9993" max="10243" width="9.140625" style="7"/>
    <col min="10244" max="10244" width="3.140625" style="7" customWidth="1"/>
    <col min="10245" max="10245" width="14" style="7" customWidth="1"/>
    <col min="10246" max="10246" width="14.85546875" style="7" customWidth="1"/>
    <col min="10247" max="10247" width="48.28515625" style="7" customWidth="1"/>
    <col min="10248" max="10248" width="31.140625" style="7" customWidth="1"/>
    <col min="10249" max="10499" width="9.140625" style="7"/>
    <col min="10500" max="10500" width="3.140625" style="7" customWidth="1"/>
    <col min="10501" max="10501" width="14" style="7" customWidth="1"/>
    <col min="10502" max="10502" width="14.85546875" style="7" customWidth="1"/>
    <col min="10503" max="10503" width="48.28515625" style="7" customWidth="1"/>
    <col min="10504" max="10504" width="31.140625" style="7" customWidth="1"/>
    <col min="10505" max="10755" width="9.140625" style="7"/>
    <col min="10756" max="10756" width="3.140625" style="7" customWidth="1"/>
    <col min="10757" max="10757" width="14" style="7" customWidth="1"/>
    <col min="10758" max="10758" width="14.85546875" style="7" customWidth="1"/>
    <col min="10759" max="10759" width="48.28515625" style="7" customWidth="1"/>
    <col min="10760" max="10760" width="31.140625" style="7" customWidth="1"/>
    <col min="10761" max="11011" width="9.140625" style="7"/>
    <col min="11012" max="11012" width="3.140625" style="7" customWidth="1"/>
    <col min="11013" max="11013" width="14" style="7" customWidth="1"/>
    <col min="11014" max="11014" width="14.85546875" style="7" customWidth="1"/>
    <col min="11015" max="11015" width="48.28515625" style="7" customWidth="1"/>
    <col min="11016" max="11016" width="31.140625" style="7" customWidth="1"/>
    <col min="11017" max="11267" width="9.140625" style="7"/>
    <col min="11268" max="11268" width="3.140625" style="7" customWidth="1"/>
    <col min="11269" max="11269" width="14" style="7" customWidth="1"/>
    <col min="11270" max="11270" width="14.85546875" style="7" customWidth="1"/>
    <col min="11271" max="11271" width="48.28515625" style="7" customWidth="1"/>
    <col min="11272" max="11272" width="31.140625" style="7" customWidth="1"/>
    <col min="11273" max="11523" width="9.140625" style="7"/>
    <col min="11524" max="11524" width="3.140625" style="7" customWidth="1"/>
    <col min="11525" max="11525" width="14" style="7" customWidth="1"/>
    <col min="11526" max="11526" width="14.85546875" style="7" customWidth="1"/>
    <col min="11527" max="11527" width="48.28515625" style="7" customWidth="1"/>
    <col min="11528" max="11528" width="31.140625" style="7" customWidth="1"/>
    <col min="11529" max="11779" width="9.140625" style="7"/>
    <col min="11780" max="11780" width="3.140625" style="7" customWidth="1"/>
    <col min="11781" max="11781" width="14" style="7" customWidth="1"/>
    <col min="11782" max="11782" width="14.85546875" style="7" customWidth="1"/>
    <col min="11783" max="11783" width="48.28515625" style="7" customWidth="1"/>
    <col min="11784" max="11784" width="31.140625" style="7" customWidth="1"/>
    <col min="11785" max="12035" width="9.140625" style="7"/>
    <col min="12036" max="12036" width="3.140625" style="7" customWidth="1"/>
    <col min="12037" max="12037" width="14" style="7" customWidth="1"/>
    <col min="12038" max="12038" width="14.85546875" style="7" customWidth="1"/>
    <col min="12039" max="12039" width="48.28515625" style="7" customWidth="1"/>
    <col min="12040" max="12040" width="31.140625" style="7" customWidth="1"/>
    <col min="12041" max="12291" width="9.140625" style="7"/>
    <col min="12292" max="12292" width="3.140625" style="7" customWidth="1"/>
    <col min="12293" max="12293" width="14" style="7" customWidth="1"/>
    <col min="12294" max="12294" width="14.85546875" style="7" customWidth="1"/>
    <col min="12295" max="12295" width="48.28515625" style="7" customWidth="1"/>
    <col min="12296" max="12296" width="31.140625" style="7" customWidth="1"/>
    <col min="12297" max="12547" width="9.140625" style="7"/>
    <col min="12548" max="12548" width="3.140625" style="7" customWidth="1"/>
    <col min="12549" max="12549" width="14" style="7" customWidth="1"/>
    <col min="12550" max="12550" width="14.85546875" style="7" customWidth="1"/>
    <col min="12551" max="12551" width="48.28515625" style="7" customWidth="1"/>
    <col min="12552" max="12552" width="31.140625" style="7" customWidth="1"/>
    <col min="12553" max="12803" width="9.140625" style="7"/>
    <col min="12804" max="12804" width="3.140625" style="7" customWidth="1"/>
    <col min="12805" max="12805" width="14" style="7" customWidth="1"/>
    <col min="12806" max="12806" width="14.85546875" style="7" customWidth="1"/>
    <col min="12807" max="12807" width="48.28515625" style="7" customWidth="1"/>
    <col min="12808" max="12808" width="31.140625" style="7" customWidth="1"/>
    <col min="12809" max="13059" width="9.140625" style="7"/>
    <col min="13060" max="13060" width="3.140625" style="7" customWidth="1"/>
    <col min="13061" max="13061" width="14" style="7" customWidth="1"/>
    <col min="13062" max="13062" width="14.85546875" style="7" customWidth="1"/>
    <col min="13063" max="13063" width="48.28515625" style="7" customWidth="1"/>
    <col min="13064" max="13064" width="31.140625" style="7" customWidth="1"/>
    <col min="13065" max="13315" width="9.140625" style="7"/>
    <col min="13316" max="13316" width="3.140625" style="7" customWidth="1"/>
    <col min="13317" max="13317" width="14" style="7" customWidth="1"/>
    <col min="13318" max="13318" width="14.85546875" style="7" customWidth="1"/>
    <col min="13319" max="13319" width="48.28515625" style="7" customWidth="1"/>
    <col min="13320" max="13320" width="31.140625" style="7" customWidth="1"/>
    <col min="13321" max="13571" width="9.140625" style="7"/>
    <col min="13572" max="13572" width="3.140625" style="7" customWidth="1"/>
    <col min="13573" max="13573" width="14" style="7" customWidth="1"/>
    <col min="13574" max="13574" width="14.85546875" style="7" customWidth="1"/>
    <col min="13575" max="13575" width="48.28515625" style="7" customWidth="1"/>
    <col min="13576" max="13576" width="31.140625" style="7" customWidth="1"/>
    <col min="13577" max="13827" width="9.140625" style="7"/>
    <col min="13828" max="13828" width="3.140625" style="7" customWidth="1"/>
    <col min="13829" max="13829" width="14" style="7" customWidth="1"/>
    <col min="13830" max="13830" width="14.85546875" style="7" customWidth="1"/>
    <col min="13831" max="13831" width="48.28515625" style="7" customWidth="1"/>
    <col min="13832" max="13832" width="31.140625" style="7" customWidth="1"/>
    <col min="13833" max="14083" width="9.140625" style="7"/>
    <col min="14084" max="14084" width="3.140625" style="7" customWidth="1"/>
    <col min="14085" max="14085" width="14" style="7" customWidth="1"/>
    <col min="14086" max="14086" width="14.85546875" style="7" customWidth="1"/>
    <col min="14087" max="14087" width="48.28515625" style="7" customWidth="1"/>
    <col min="14088" max="14088" width="31.140625" style="7" customWidth="1"/>
    <col min="14089" max="14339" width="9.140625" style="7"/>
    <col min="14340" max="14340" width="3.140625" style="7" customWidth="1"/>
    <col min="14341" max="14341" width="14" style="7" customWidth="1"/>
    <col min="14342" max="14342" width="14.85546875" style="7" customWidth="1"/>
    <col min="14343" max="14343" width="48.28515625" style="7" customWidth="1"/>
    <col min="14344" max="14344" width="31.140625" style="7" customWidth="1"/>
    <col min="14345" max="14595" width="9.140625" style="7"/>
    <col min="14596" max="14596" width="3.140625" style="7" customWidth="1"/>
    <col min="14597" max="14597" width="14" style="7" customWidth="1"/>
    <col min="14598" max="14598" width="14.85546875" style="7" customWidth="1"/>
    <col min="14599" max="14599" width="48.28515625" style="7" customWidth="1"/>
    <col min="14600" max="14600" width="31.140625" style="7" customWidth="1"/>
    <col min="14601" max="14851" width="9.140625" style="7"/>
    <col min="14852" max="14852" width="3.140625" style="7" customWidth="1"/>
    <col min="14853" max="14853" width="14" style="7" customWidth="1"/>
    <col min="14854" max="14854" width="14.85546875" style="7" customWidth="1"/>
    <col min="14855" max="14855" width="48.28515625" style="7" customWidth="1"/>
    <col min="14856" max="14856" width="31.140625" style="7" customWidth="1"/>
    <col min="14857" max="15107" width="9.140625" style="7"/>
    <col min="15108" max="15108" width="3.140625" style="7" customWidth="1"/>
    <col min="15109" max="15109" width="14" style="7" customWidth="1"/>
    <col min="15110" max="15110" width="14.85546875" style="7" customWidth="1"/>
    <col min="15111" max="15111" width="48.28515625" style="7" customWidth="1"/>
    <col min="15112" max="15112" width="31.140625" style="7" customWidth="1"/>
    <col min="15113" max="15363" width="9.140625" style="7"/>
    <col min="15364" max="15364" width="3.140625" style="7" customWidth="1"/>
    <col min="15365" max="15365" width="14" style="7" customWidth="1"/>
    <col min="15366" max="15366" width="14.85546875" style="7" customWidth="1"/>
    <col min="15367" max="15367" width="48.28515625" style="7" customWidth="1"/>
    <col min="15368" max="15368" width="31.140625" style="7" customWidth="1"/>
    <col min="15369" max="15619" width="9.140625" style="7"/>
    <col min="15620" max="15620" width="3.140625" style="7" customWidth="1"/>
    <col min="15621" max="15621" width="14" style="7" customWidth="1"/>
    <col min="15622" max="15622" width="14.85546875" style="7" customWidth="1"/>
    <col min="15623" max="15623" width="48.28515625" style="7" customWidth="1"/>
    <col min="15624" max="15624" width="31.140625" style="7" customWidth="1"/>
    <col min="15625" max="15875" width="9.140625" style="7"/>
    <col min="15876" max="15876" width="3.140625" style="7" customWidth="1"/>
    <col min="15877" max="15877" width="14" style="7" customWidth="1"/>
    <col min="15878" max="15878" width="14.85546875" style="7" customWidth="1"/>
    <col min="15879" max="15879" width="48.28515625" style="7" customWidth="1"/>
    <col min="15880" max="15880" width="31.140625" style="7" customWidth="1"/>
    <col min="15881" max="16131" width="9.140625" style="7"/>
    <col min="16132" max="16132" width="3.140625" style="7" customWidth="1"/>
    <col min="16133" max="16133" width="14" style="7" customWidth="1"/>
    <col min="16134" max="16134" width="14.85546875" style="7" customWidth="1"/>
    <col min="16135" max="16135" width="48.28515625" style="7" customWidth="1"/>
    <col min="16136" max="16136" width="31.140625" style="7" customWidth="1"/>
    <col min="16137" max="16384" width="9.140625" style="7"/>
  </cols>
  <sheetData>
    <row r="1" spans="1:13">
      <c r="G1" s="8"/>
      <c r="H1" s="8" t="s">
        <v>52</v>
      </c>
    </row>
    <row r="2" spans="1:13">
      <c r="A2" s="9" t="s">
        <v>0</v>
      </c>
      <c r="G2" s="8"/>
      <c r="H2" s="8" t="s">
        <v>56</v>
      </c>
    </row>
    <row r="3" spans="1:13">
      <c r="G3" s="8"/>
      <c r="H3" s="8" t="s">
        <v>1</v>
      </c>
    </row>
    <row r="5" spans="1:13" ht="48.75" customHeight="1">
      <c r="B5" s="93" t="s">
        <v>320</v>
      </c>
      <c r="C5" s="94"/>
      <c r="D5" s="94"/>
      <c r="E5" s="94"/>
      <c r="F5" s="94"/>
      <c r="G5" s="94"/>
      <c r="H5" s="94"/>
    </row>
    <row r="6" spans="1:13">
      <c r="G6" s="10"/>
      <c r="H6" s="10" t="s">
        <v>51</v>
      </c>
    </row>
    <row r="7" spans="1:13" s="11" customFormat="1" ht="120.75" customHeight="1">
      <c r="A7" s="23"/>
      <c r="B7" s="95" t="s">
        <v>321</v>
      </c>
      <c r="C7" s="95"/>
      <c r="D7" s="96" t="s">
        <v>322</v>
      </c>
      <c r="E7" s="96"/>
      <c r="F7" s="96"/>
      <c r="G7" s="97" t="s">
        <v>323</v>
      </c>
      <c r="H7" s="24" t="s">
        <v>324</v>
      </c>
      <c r="J7" s="12"/>
      <c r="K7" s="12"/>
      <c r="L7" s="12"/>
      <c r="M7" s="12"/>
    </row>
    <row r="8" spans="1:13" s="11" customFormat="1">
      <c r="A8" s="23"/>
      <c r="B8" s="95" t="s">
        <v>11</v>
      </c>
      <c r="C8" s="95" t="s">
        <v>12</v>
      </c>
      <c r="D8" s="96"/>
      <c r="E8" s="96"/>
      <c r="F8" s="96"/>
      <c r="G8" s="97"/>
      <c r="H8" s="97" t="s">
        <v>14</v>
      </c>
      <c r="J8" s="12"/>
      <c r="K8" s="12"/>
      <c r="L8" s="12"/>
      <c r="M8" s="12"/>
    </row>
    <row r="9" spans="1:13">
      <c r="A9" s="25"/>
      <c r="B9" s="95"/>
      <c r="C9" s="95"/>
      <c r="D9" s="96"/>
      <c r="E9" s="96"/>
      <c r="F9" s="96"/>
      <c r="G9" s="97"/>
      <c r="H9" s="97"/>
    </row>
    <row r="10" spans="1:13">
      <c r="A10" s="25"/>
      <c r="B10" s="13" t="s">
        <v>325</v>
      </c>
      <c r="C10" s="13" t="s">
        <v>326</v>
      </c>
      <c r="D10" s="96">
        <v>3</v>
      </c>
      <c r="E10" s="96"/>
      <c r="F10" s="96"/>
      <c r="G10" s="14">
        <v>4</v>
      </c>
      <c r="H10" s="14">
        <v>5</v>
      </c>
    </row>
    <row r="11" spans="1:13" ht="28.5" customHeight="1">
      <c r="A11" s="25"/>
      <c r="B11" s="98" t="s">
        <v>327</v>
      </c>
      <c r="C11" s="98"/>
      <c r="D11" s="98"/>
      <c r="E11" s="98"/>
      <c r="F11" s="98"/>
      <c r="G11" s="98"/>
      <c r="H11" s="26">
        <f>+H12</f>
        <v>-204807.9</v>
      </c>
    </row>
    <row r="12" spans="1:13">
      <c r="A12" s="25"/>
      <c r="B12" s="22">
        <v>1088</v>
      </c>
      <c r="C12" s="98" t="s">
        <v>328</v>
      </c>
      <c r="D12" s="98"/>
      <c r="E12" s="98"/>
      <c r="F12" s="98"/>
      <c r="G12" s="15"/>
      <c r="H12" s="26">
        <f>+H13+H15+H17+H19</f>
        <v>-204807.9</v>
      </c>
    </row>
    <row r="13" spans="1:13" s="18" customFormat="1" ht="55.9" customHeight="1">
      <c r="A13" s="99"/>
      <c r="B13" s="99"/>
      <c r="C13" s="16">
        <v>12005</v>
      </c>
      <c r="D13" s="100" t="s">
        <v>330</v>
      </c>
      <c r="E13" s="101"/>
      <c r="F13" s="101"/>
      <c r="G13" s="17" t="s">
        <v>329</v>
      </c>
      <c r="H13" s="27">
        <f>H14</f>
        <v>-116627</v>
      </c>
    </row>
    <row r="14" spans="1:13" s="18" customFormat="1" ht="42.75" customHeight="1">
      <c r="A14" s="99"/>
      <c r="B14" s="99"/>
      <c r="C14" s="19"/>
      <c r="D14" s="20"/>
      <c r="E14" s="20"/>
      <c r="F14" s="20"/>
      <c r="G14" s="21" t="s">
        <v>331</v>
      </c>
      <c r="H14" s="28">
        <f>+'[1]2.'!G98</f>
        <v>-116627</v>
      </c>
    </row>
    <row r="15" spans="1:13" ht="42.75">
      <c r="A15" s="25"/>
      <c r="B15" s="102"/>
      <c r="C15" s="22">
        <v>12018</v>
      </c>
      <c r="D15" s="100" t="str">
        <f>+#REF!</f>
        <v>Զբաղվածության ապահովում Ադրբեջանի կողմից 2016 և 2020 թվականներին սանձազերծված ռազմական գործողություններին մասնակցած գործազուրկ անձանց համար</v>
      </c>
      <c r="E15" s="101"/>
      <c r="F15" s="101"/>
      <c r="G15" s="17" t="s">
        <v>329</v>
      </c>
      <c r="H15" s="26">
        <f>+H16</f>
        <v>-82500</v>
      </c>
    </row>
    <row r="16" spans="1:13" ht="27">
      <c r="A16" s="25"/>
      <c r="B16" s="102"/>
      <c r="C16" s="29"/>
      <c r="D16" s="30"/>
      <c r="E16" s="30"/>
      <c r="F16" s="30"/>
      <c r="G16" s="21" t="s">
        <v>332</v>
      </c>
      <c r="H16" s="57">
        <f>+'2.'!G203</f>
        <v>-82500</v>
      </c>
    </row>
    <row r="17" spans="1:8" ht="42.75">
      <c r="A17" s="25"/>
      <c r="B17" s="102"/>
      <c r="C17" s="22">
        <v>12019</v>
      </c>
      <c r="D17" s="100" t="s">
        <v>259</v>
      </c>
      <c r="E17" s="101"/>
      <c r="F17" s="101"/>
      <c r="G17" s="17" t="s">
        <v>329</v>
      </c>
      <c r="H17" s="26">
        <f>+H18</f>
        <v>-5126.8999999999996</v>
      </c>
    </row>
    <row r="18" spans="1:8" ht="27">
      <c r="A18" s="25"/>
      <c r="B18" s="102"/>
      <c r="C18" s="29"/>
      <c r="D18" s="30"/>
      <c r="E18" s="30"/>
      <c r="F18" s="30"/>
      <c r="G18" s="21" t="s">
        <v>332</v>
      </c>
      <c r="H18" s="31">
        <f>'1.'!D102</f>
        <v>-5126.8999999999996</v>
      </c>
    </row>
    <row r="19" spans="1:8" s="32" customFormat="1" ht="42.75">
      <c r="B19" s="103"/>
      <c r="C19" s="33">
        <v>12020</v>
      </c>
      <c r="D19" s="105" t="s">
        <v>261</v>
      </c>
      <c r="E19" s="106"/>
      <c r="F19" s="106"/>
      <c r="G19" s="34" t="s">
        <v>329</v>
      </c>
      <c r="H19" s="35">
        <f>+H20</f>
        <v>-554</v>
      </c>
    </row>
    <row r="20" spans="1:8" s="32" customFormat="1" ht="27.75" thickBot="1">
      <c r="B20" s="104"/>
      <c r="C20" s="36"/>
      <c r="D20" s="37"/>
      <c r="E20" s="37"/>
      <c r="F20" s="37"/>
      <c r="G20" s="38" t="s">
        <v>332</v>
      </c>
      <c r="H20" s="39">
        <f>+'1.'!D108</f>
        <v>-554</v>
      </c>
    </row>
  </sheetData>
  <mergeCells count="18">
    <mergeCell ref="B15:B16"/>
    <mergeCell ref="D15:F15"/>
    <mergeCell ref="B17:B18"/>
    <mergeCell ref="D17:F17"/>
    <mergeCell ref="B19:B20"/>
    <mergeCell ref="D19:F19"/>
    <mergeCell ref="D10:F10"/>
    <mergeCell ref="B11:G11"/>
    <mergeCell ref="C12:F12"/>
    <mergeCell ref="A13:B14"/>
    <mergeCell ref="D13:F13"/>
    <mergeCell ref="B5:H5"/>
    <mergeCell ref="B7:C7"/>
    <mergeCell ref="D7:F9"/>
    <mergeCell ref="G7:G9"/>
    <mergeCell ref="B8:B9"/>
    <mergeCell ref="C8:C9"/>
    <mergeCell ref="H8:H9"/>
  </mergeCells>
  <pageMargins left="0.7" right="0.7" top="0.75" bottom="0.75" header="0.3" footer="0.3"/>
  <pageSetup scale="74"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309"/>
  <sheetViews>
    <sheetView view="pageBreakPreview" topLeftCell="A293" zoomScaleNormal="100" zoomScaleSheetLayoutView="100" workbookViewId="0">
      <selection activeCell="A293" sqref="A1:XFD1048576"/>
    </sheetView>
  </sheetViews>
  <sheetFormatPr defaultRowHeight="17.25"/>
  <cols>
    <col min="1" max="1" width="50.42578125" style="228" customWidth="1"/>
    <col min="2" max="2" width="74.140625" style="228" customWidth="1"/>
    <col min="3" max="3" width="30.5703125" style="226" customWidth="1"/>
    <col min="4" max="4" width="13.140625" style="227" hidden="1" customWidth="1"/>
    <col min="5" max="5" width="46.7109375" style="228" customWidth="1"/>
    <col min="6" max="6" width="12.5703125" style="228" customWidth="1"/>
    <col min="7" max="16384" width="9.140625" style="228"/>
  </cols>
  <sheetData>
    <row r="1" spans="1:4">
      <c r="A1" s="119"/>
      <c r="B1" s="119"/>
      <c r="C1" s="226" t="s">
        <v>53</v>
      </c>
    </row>
    <row r="2" spans="1:4">
      <c r="A2" s="119"/>
      <c r="B2" s="119"/>
      <c r="C2" s="226" t="s">
        <v>56</v>
      </c>
    </row>
    <row r="3" spans="1:4">
      <c r="A3" s="119"/>
      <c r="B3" s="119"/>
      <c r="C3" s="226" t="s">
        <v>1</v>
      </c>
    </row>
    <row r="4" spans="1:4" ht="14.25" customHeight="1">
      <c r="A4" s="229" t="s">
        <v>47</v>
      </c>
      <c r="B4" s="229"/>
      <c r="C4" s="229"/>
    </row>
    <row r="5" spans="1:4" ht="72.75" customHeight="1">
      <c r="A5" s="230" t="s">
        <v>169</v>
      </c>
      <c r="B5" s="230"/>
      <c r="C5" s="230"/>
    </row>
    <row r="6" spans="1:4" ht="30.75" customHeight="1">
      <c r="A6" s="231" t="s">
        <v>48</v>
      </c>
      <c r="B6" s="231"/>
      <c r="C6" s="231"/>
    </row>
    <row r="7" spans="1:4" ht="30.75" customHeight="1">
      <c r="A7" s="232"/>
      <c r="B7" s="232"/>
      <c r="C7" s="232"/>
    </row>
    <row r="8" spans="1:4">
      <c r="A8" s="233" t="s">
        <v>50</v>
      </c>
      <c r="B8" s="233"/>
      <c r="C8" s="233"/>
    </row>
    <row r="9" spans="1:4">
      <c r="A9" s="234" t="s">
        <v>44</v>
      </c>
      <c r="B9" s="235" t="s">
        <v>45</v>
      </c>
      <c r="C9" s="236"/>
    </row>
    <row r="10" spans="1:4" ht="26.25" customHeight="1">
      <c r="A10" s="234" t="s">
        <v>94</v>
      </c>
      <c r="B10" s="235" t="s">
        <v>95</v>
      </c>
      <c r="C10" s="236"/>
    </row>
    <row r="11" spans="1:4">
      <c r="A11" s="193" t="s">
        <v>46</v>
      </c>
      <c r="C11" s="236"/>
    </row>
    <row r="12" spans="1:4" ht="27" customHeight="1">
      <c r="A12" s="237"/>
      <c r="B12" s="237"/>
      <c r="C12" s="236"/>
    </row>
    <row r="13" spans="1:4" ht="69">
      <c r="A13" s="149" t="s">
        <v>29</v>
      </c>
      <c r="B13" s="147" t="s">
        <v>94</v>
      </c>
      <c r="C13" s="238" t="s">
        <v>166</v>
      </c>
      <c r="D13" s="228"/>
    </row>
    <row r="14" spans="1:4">
      <c r="A14" s="149" t="s">
        <v>25</v>
      </c>
      <c r="B14" s="147" t="s">
        <v>96</v>
      </c>
      <c r="C14" s="239" t="s">
        <v>14</v>
      </c>
      <c r="D14" s="228"/>
    </row>
    <row r="15" spans="1:4" ht="69">
      <c r="A15" s="149" t="s">
        <v>26</v>
      </c>
      <c r="B15" s="147" t="s">
        <v>265</v>
      </c>
      <c r="C15" s="240"/>
      <c r="D15" s="228"/>
    </row>
    <row r="16" spans="1:4" ht="69">
      <c r="A16" s="149" t="s">
        <v>27</v>
      </c>
      <c r="B16" s="147" t="s">
        <v>266</v>
      </c>
      <c r="C16" s="241"/>
      <c r="D16" s="228"/>
    </row>
    <row r="17" spans="1:4">
      <c r="A17" s="149" t="s">
        <v>21</v>
      </c>
      <c r="B17" s="147" t="s">
        <v>20</v>
      </c>
      <c r="C17" s="241"/>
      <c r="D17" s="228"/>
    </row>
    <row r="18" spans="1:4" ht="51.75">
      <c r="A18" s="149" t="s">
        <v>15</v>
      </c>
      <c r="B18" s="147" t="s">
        <v>267</v>
      </c>
      <c r="C18" s="242"/>
      <c r="D18" s="228"/>
    </row>
    <row r="19" spans="1:4">
      <c r="A19" s="243" t="s">
        <v>30</v>
      </c>
      <c r="B19" s="244"/>
      <c r="C19" s="245"/>
      <c r="D19" s="228"/>
    </row>
    <row r="20" spans="1:4">
      <c r="A20" s="246" t="s">
        <v>268</v>
      </c>
      <c r="B20" s="247"/>
      <c r="C20" s="49"/>
      <c r="D20" s="228"/>
    </row>
    <row r="21" spans="1:4">
      <c r="A21" s="248" t="s">
        <v>28</v>
      </c>
      <c r="B21" s="248"/>
      <c r="C21" s="48">
        <f>+'1.'!D18</f>
        <v>-29333.1</v>
      </c>
      <c r="D21" s="249"/>
    </row>
    <row r="22" spans="1:4" ht="27" customHeight="1">
      <c r="A22" s="237"/>
      <c r="B22" s="237"/>
      <c r="C22" s="236"/>
    </row>
    <row r="23" spans="1:4" ht="69">
      <c r="A23" s="198" t="s">
        <v>29</v>
      </c>
      <c r="B23" s="198" t="s">
        <v>94</v>
      </c>
      <c r="C23" s="238" t="s">
        <v>166</v>
      </c>
    </row>
    <row r="24" spans="1:4">
      <c r="A24" s="198" t="s">
        <v>25</v>
      </c>
      <c r="B24" s="198" t="s">
        <v>97</v>
      </c>
      <c r="C24" s="239" t="s">
        <v>14</v>
      </c>
    </row>
    <row r="25" spans="1:4">
      <c r="A25" s="198" t="s">
        <v>26</v>
      </c>
      <c r="B25" s="149" t="s">
        <v>98</v>
      </c>
      <c r="C25" s="240"/>
    </row>
    <row r="26" spans="1:4">
      <c r="A26" s="198" t="s">
        <v>27</v>
      </c>
      <c r="B26" s="149" t="s">
        <v>99</v>
      </c>
      <c r="C26" s="241"/>
    </row>
    <row r="27" spans="1:4">
      <c r="A27" s="198" t="s">
        <v>21</v>
      </c>
      <c r="B27" s="149" t="s">
        <v>20</v>
      </c>
      <c r="C27" s="241"/>
    </row>
    <row r="28" spans="1:4" ht="34.5">
      <c r="A28" s="198" t="s">
        <v>15</v>
      </c>
      <c r="B28" s="149" t="s">
        <v>100</v>
      </c>
      <c r="C28" s="242"/>
    </row>
    <row r="29" spans="1:4">
      <c r="A29" s="243" t="s">
        <v>30</v>
      </c>
      <c r="B29" s="244"/>
      <c r="C29" s="245"/>
    </row>
    <row r="30" spans="1:4">
      <c r="A30" s="248" t="s">
        <v>28</v>
      </c>
      <c r="B30" s="248"/>
      <c r="C30" s="48">
        <f>'1.'!D24</f>
        <v>-4997</v>
      </c>
      <c r="D30" s="250"/>
    </row>
    <row r="31" spans="1:4">
      <c r="A31" s="251"/>
      <c r="B31" s="251"/>
      <c r="C31" s="236"/>
    </row>
    <row r="32" spans="1:4" ht="69">
      <c r="A32" s="198" t="s">
        <v>29</v>
      </c>
      <c r="B32" s="198" t="s">
        <v>94</v>
      </c>
      <c r="C32" s="238" t="s">
        <v>166</v>
      </c>
    </row>
    <row r="33" spans="1:4">
      <c r="A33" s="198" t="s">
        <v>25</v>
      </c>
      <c r="B33" s="198">
        <v>12003</v>
      </c>
      <c r="C33" s="239" t="s">
        <v>14</v>
      </c>
    </row>
    <row r="34" spans="1:4" ht="69">
      <c r="A34" s="198" t="s">
        <v>26</v>
      </c>
      <c r="B34" s="149" t="s">
        <v>149</v>
      </c>
      <c r="C34" s="240"/>
    </row>
    <row r="35" spans="1:4" ht="69">
      <c r="A35" s="198" t="s">
        <v>27</v>
      </c>
      <c r="B35" s="149" t="s">
        <v>150</v>
      </c>
      <c r="C35" s="241"/>
    </row>
    <row r="36" spans="1:4">
      <c r="A36" s="198" t="s">
        <v>21</v>
      </c>
      <c r="B36" s="149" t="s">
        <v>20</v>
      </c>
      <c r="C36" s="241"/>
    </row>
    <row r="37" spans="1:4" ht="51.75">
      <c r="A37" s="198" t="s">
        <v>15</v>
      </c>
      <c r="B37" s="149" t="s">
        <v>151</v>
      </c>
      <c r="C37" s="242"/>
    </row>
    <row r="38" spans="1:4">
      <c r="A38" s="243" t="s">
        <v>30</v>
      </c>
      <c r="B38" s="244"/>
      <c r="C38" s="245"/>
    </row>
    <row r="39" spans="1:4">
      <c r="A39" s="248" t="s">
        <v>28</v>
      </c>
      <c r="B39" s="248"/>
      <c r="C39" s="48">
        <f>'1.'!D30</f>
        <v>-16358</v>
      </c>
      <c r="D39" s="250"/>
    </row>
    <row r="40" spans="1:4">
      <c r="A40" s="250"/>
      <c r="B40" s="250"/>
      <c r="C40" s="250"/>
      <c r="D40" s="250"/>
    </row>
    <row r="41" spans="1:4">
      <c r="A41" s="252" t="s">
        <v>29</v>
      </c>
      <c r="B41" s="252" t="s">
        <v>26</v>
      </c>
      <c r="C41" s="253"/>
      <c r="D41" s="253"/>
    </row>
    <row r="42" spans="1:4">
      <c r="A42" s="254">
        <v>1082</v>
      </c>
      <c r="B42" s="255" t="s">
        <v>103</v>
      </c>
      <c r="C42" s="253"/>
      <c r="D42" s="253"/>
    </row>
    <row r="43" spans="1:4">
      <c r="A43" s="256" t="s">
        <v>46</v>
      </c>
      <c r="B43" s="256"/>
      <c r="C43" s="253"/>
      <c r="D43" s="253"/>
    </row>
    <row r="44" spans="1:4" ht="81.75" customHeight="1">
      <c r="A44" s="257" t="s">
        <v>29</v>
      </c>
      <c r="B44" s="257" t="s">
        <v>114</v>
      </c>
      <c r="C44" s="238" t="s">
        <v>166</v>
      </c>
      <c r="D44" s="253"/>
    </row>
    <row r="45" spans="1:4">
      <c r="A45" s="258" t="s">
        <v>25</v>
      </c>
      <c r="B45" s="258" t="s">
        <v>96</v>
      </c>
      <c r="C45" s="129" t="s">
        <v>14</v>
      </c>
      <c r="D45" s="253"/>
    </row>
    <row r="46" spans="1:4">
      <c r="A46" s="258" t="s">
        <v>26</v>
      </c>
      <c r="B46" s="258" t="s">
        <v>115</v>
      </c>
      <c r="C46" s="259"/>
      <c r="D46" s="253"/>
    </row>
    <row r="47" spans="1:4" ht="86.25">
      <c r="A47" s="258" t="s">
        <v>27</v>
      </c>
      <c r="B47" s="260" t="s">
        <v>117</v>
      </c>
      <c r="C47" s="259"/>
      <c r="D47" s="253"/>
    </row>
    <row r="48" spans="1:4">
      <c r="A48" s="258" t="s">
        <v>21</v>
      </c>
      <c r="B48" s="260" t="s">
        <v>20</v>
      </c>
      <c r="C48" s="259"/>
      <c r="D48" s="253"/>
    </row>
    <row r="49" spans="1:4" ht="51.75">
      <c r="A49" s="258" t="s">
        <v>15</v>
      </c>
      <c r="B49" s="257" t="s">
        <v>116</v>
      </c>
      <c r="C49" s="259"/>
      <c r="D49" s="253"/>
    </row>
    <row r="50" spans="1:4">
      <c r="A50" s="261" t="s">
        <v>30</v>
      </c>
      <c r="B50" s="262"/>
      <c r="C50" s="263"/>
    </row>
    <row r="51" spans="1:4">
      <c r="A51" s="264" t="s">
        <v>28</v>
      </c>
      <c r="B51" s="265"/>
      <c r="C51" s="48">
        <f>'1.'!D42</f>
        <v>-11123</v>
      </c>
      <c r="D51" s="250"/>
    </row>
    <row r="52" spans="1:4" ht="27.75" customHeight="1">
      <c r="A52" s="237"/>
      <c r="B52" s="237"/>
      <c r="C52" s="266"/>
      <c r="D52" s="267"/>
    </row>
    <row r="53" spans="1:4" ht="109.5" customHeight="1">
      <c r="A53" s="257" t="s">
        <v>29</v>
      </c>
      <c r="B53" s="257" t="s">
        <v>114</v>
      </c>
      <c r="C53" s="268" t="s">
        <v>165</v>
      </c>
      <c r="D53" s="267"/>
    </row>
    <row r="54" spans="1:4" ht="27.75" customHeight="1">
      <c r="A54" s="258" t="s">
        <v>25</v>
      </c>
      <c r="B54" s="258">
        <v>12002</v>
      </c>
      <c r="C54" s="129" t="s">
        <v>14</v>
      </c>
      <c r="D54" s="267"/>
    </row>
    <row r="55" spans="1:4" ht="27.75" customHeight="1">
      <c r="A55" s="258" t="s">
        <v>26</v>
      </c>
      <c r="B55" s="252" t="s">
        <v>269</v>
      </c>
      <c r="C55" s="259"/>
      <c r="D55" s="267"/>
    </row>
    <row r="56" spans="1:4" ht="27.75" customHeight="1">
      <c r="A56" s="258" t="s">
        <v>27</v>
      </c>
      <c r="B56" s="260" t="s">
        <v>236</v>
      </c>
      <c r="C56" s="259"/>
      <c r="D56" s="267"/>
    </row>
    <row r="57" spans="1:4" ht="27.75" customHeight="1">
      <c r="A57" s="258" t="s">
        <v>21</v>
      </c>
      <c r="B57" s="260" t="s">
        <v>20</v>
      </c>
      <c r="C57" s="259"/>
      <c r="D57" s="267"/>
    </row>
    <row r="58" spans="1:4" ht="48" customHeight="1">
      <c r="A58" s="258" t="s">
        <v>15</v>
      </c>
      <c r="B58" s="269" t="s">
        <v>270</v>
      </c>
      <c r="C58" s="259"/>
      <c r="D58" s="267"/>
    </row>
    <row r="59" spans="1:4" ht="27.75" customHeight="1">
      <c r="A59" s="261" t="s">
        <v>30</v>
      </c>
      <c r="B59" s="262"/>
      <c r="C59" s="263"/>
      <c r="D59" s="267"/>
    </row>
    <row r="60" spans="1:4">
      <c r="A60" s="270" t="s">
        <v>271</v>
      </c>
      <c r="B60" s="271"/>
      <c r="C60" s="272">
        <v>12000</v>
      </c>
      <c r="D60" s="267"/>
    </row>
    <row r="61" spans="1:4">
      <c r="A61" s="270" t="s">
        <v>272</v>
      </c>
      <c r="B61" s="271"/>
      <c r="C61" s="272">
        <v>2357</v>
      </c>
      <c r="D61" s="267"/>
    </row>
    <row r="62" spans="1:4">
      <c r="A62" s="270" t="s">
        <v>273</v>
      </c>
      <c r="B62" s="271"/>
      <c r="C62" s="272">
        <v>15</v>
      </c>
      <c r="D62" s="267"/>
    </row>
    <row r="63" spans="1:4" ht="27.75" customHeight="1">
      <c r="A63" s="264" t="s">
        <v>28</v>
      </c>
      <c r="B63" s="265"/>
      <c r="C63" s="48">
        <f>+'1.'!D48</f>
        <v>1553000</v>
      </c>
      <c r="D63" s="267"/>
    </row>
    <row r="64" spans="1:4" ht="27.75" customHeight="1">
      <c r="A64" s="273"/>
      <c r="B64" s="273"/>
      <c r="C64" s="273"/>
      <c r="D64" s="267"/>
    </row>
    <row r="65" spans="1:4" ht="111" customHeight="1">
      <c r="A65" s="149" t="s">
        <v>29</v>
      </c>
      <c r="B65" s="149">
        <v>1082</v>
      </c>
      <c r="C65" s="268" t="s">
        <v>165</v>
      </c>
      <c r="D65" s="267"/>
    </row>
    <row r="66" spans="1:4" ht="27.75" customHeight="1">
      <c r="A66" s="149" t="s">
        <v>25</v>
      </c>
      <c r="B66" s="149">
        <v>12003</v>
      </c>
      <c r="C66" s="129" t="s">
        <v>14</v>
      </c>
      <c r="D66" s="267"/>
    </row>
    <row r="67" spans="1:4" ht="73.5" customHeight="1">
      <c r="A67" s="149" t="s">
        <v>26</v>
      </c>
      <c r="B67" s="149" t="s">
        <v>274</v>
      </c>
      <c r="C67" s="274"/>
      <c r="D67" s="267"/>
    </row>
    <row r="68" spans="1:4" ht="82.5" customHeight="1">
      <c r="A68" s="149" t="s">
        <v>27</v>
      </c>
      <c r="B68" s="149" t="s">
        <v>238</v>
      </c>
      <c r="C68" s="275"/>
      <c r="D68" s="267"/>
    </row>
    <row r="69" spans="1:4" ht="27.75" customHeight="1">
      <c r="A69" s="149" t="s">
        <v>21</v>
      </c>
      <c r="B69" s="149" t="s">
        <v>20</v>
      </c>
      <c r="C69" s="276"/>
      <c r="D69" s="267"/>
    </row>
    <row r="70" spans="1:4" ht="63" customHeight="1">
      <c r="A70" s="149" t="s">
        <v>15</v>
      </c>
      <c r="B70" s="149" t="s">
        <v>275</v>
      </c>
      <c r="C70" s="277"/>
      <c r="D70" s="267"/>
    </row>
    <row r="71" spans="1:4" ht="27.75" customHeight="1">
      <c r="A71" s="180" t="s">
        <v>30</v>
      </c>
      <c r="B71" s="144"/>
      <c r="C71" s="278"/>
      <c r="D71" s="267"/>
    </row>
    <row r="72" spans="1:4" ht="27.75" customHeight="1">
      <c r="A72" s="279" t="s">
        <v>276</v>
      </c>
      <c r="B72" s="280"/>
      <c r="C72" s="272">
        <v>1</v>
      </c>
      <c r="D72" s="267"/>
    </row>
    <row r="73" spans="1:4" ht="27.75" customHeight="1">
      <c r="A73" s="281" t="s">
        <v>28</v>
      </c>
      <c r="B73" s="282"/>
      <c r="C73" s="283">
        <f>+'1.'!D54</f>
        <v>5000</v>
      </c>
      <c r="D73" s="267"/>
    </row>
    <row r="74" spans="1:4">
      <c r="A74" s="237"/>
      <c r="B74" s="237"/>
      <c r="C74" s="266"/>
    </row>
    <row r="75" spans="1:4">
      <c r="A75" s="273"/>
      <c r="B75" s="273"/>
      <c r="C75" s="273"/>
      <c r="D75" s="228"/>
    </row>
    <row r="76" spans="1:4">
      <c r="A76" s="234" t="s">
        <v>44</v>
      </c>
      <c r="B76" s="235" t="s">
        <v>45</v>
      </c>
      <c r="C76" s="236"/>
      <c r="D76" s="228"/>
    </row>
    <row r="77" spans="1:4" ht="26.25" customHeight="1">
      <c r="A77" s="234">
        <v>1088</v>
      </c>
      <c r="B77" s="167" t="s">
        <v>241</v>
      </c>
      <c r="C77" s="236"/>
      <c r="D77" s="228"/>
    </row>
    <row r="78" spans="1:4" ht="39" customHeight="1">
      <c r="A78" s="193" t="s">
        <v>46</v>
      </c>
      <c r="C78" s="236"/>
      <c r="D78" s="228"/>
    </row>
    <row r="79" spans="1:4" ht="27" customHeight="1">
      <c r="A79" s="237"/>
      <c r="B79" s="237"/>
      <c r="C79" s="236"/>
      <c r="D79" s="228"/>
    </row>
    <row r="80" spans="1:4" ht="66.75" customHeight="1">
      <c r="A80" s="284" t="s">
        <v>29</v>
      </c>
      <c r="B80" s="284" t="s">
        <v>277</v>
      </c>
      <c r="C80" s="238" t="s">
        <v>166</v>
      </c>
      <c r="D80" s="228"/>
    </row>
    <row r="81" spans="1:4">
      <c r="A81" s="284" t="s">
        <v>25</v>
      </c>
      <c r="B81" s="284">
        <v>11001</v>
      </c>
      <c r="C81" s="239" t="s">
        <v>14</v>
      </c>
      <c r="D81" s="228"/>
    </row>
    <row r="82" spans="1:4" ht="69">
      <c r="A82" s="284" t="s">
        <v>26</v>
      </c>
      <c r="B82" s="284" t="s">
        <v>278</v>
      </c>
      <c r="C82" s="285"/>
      <c r="D82" s="228"/>
    </row>
    <row r="83" spans="1:4" ht="69">
      <c r="A83" s="284" t="s">
        <v>27</v>
      </c>
      <c r="B83" s="284" t="s">
        <v>279</v>
      </c>
      <c r="C83" s="285"/>
      <c r="D83" s="228"/>
    </row>
    <row r="84" spans="1:4" ht="17.25" customHeight="1">
      <c r="A84" s="284" t="s">
        <v>21</v>
      </c>
      <c r="B84" s="284" t="s">
        <v>135</v>
      </c>
      <c r="C84" s="285"/>
      <c r="D84" s="228"/>
    </row>
    <row r="85" spans="1:4" ht="17.25" customHeight="1">
      <c r="A85" s="284" t="s">
        <v>280</v>
      </c>
      <c r="B85" s="284" t="s">
        <v>136</v>
      </c>
      <c r="C85" s="285"/>
      <c r="D85" s="228"/>
    </row>
    <row r="86" spans="1:4">
      <c r="A86" s="286" t="s">
        <v>30</v>
      </c>
      <c r="B86" s="286"/>
      <c r="C86" s="245"/>
      <c r="D86" s="228"/>
    </row>
    <row r="87" spans="1:4">
      <c r="A87" s="287" t="s">
        <v>281</v>
      </c>
      <c r="B87" s="287"/>
      <c r="C87" s="49">
        <f>-(465)</f>
        <v>-465</v>
      </c>
      <c r="D87" s="249"/>
    </row>
    <row r="88" spans="1:4" ht="17.25" customHeight="1">
      <c r="A88" s="288" t="s">
        <v>282</v>
      </c>
      <c r="B88" s="288"/>
      <c r="C88" s="49">
        <v>-33</v>
      </c>
      <c r="D88" s="249"/>
    </row>
    <row r="89" spans="1:4" ht="17.25" customHeight="1">
      <c r="A89" s="289" t="s">
        <v>283</v>
      </c>
      <c r="B89" s="290"/>
      <c r="C89" s="49">
        <v>-100</v>
      </c>
      <c r="D89" s="249"/>
    </row>
    <row r="90" spans="1:4" ht="17.25" customHeight="1">
      <c r="A90" s="289" t="s">
        <v>284</v>
      </c>
      <c r="B90" s="290"/>
      <c r="C90" s="48" t="s">
        <v>285</v>
      </c>
      <c r="D90" s="249"/>
    </row>
    <row r="91" spans="1:4" ht="17.25" customHeight="1">
      <c r="A91" s="288" t="s">
        <v>28</v>
      </c>
      <c r="B91" s="288"/>
      <c r="C91" s="47">
        <f>+'1.'!D66</f>
        <v>-42411.1</v>
      </c>
      <c r="D91" s="228"/>
    </row>
    <row r="92" spans="1:4">
      <c r="A92" s="291"/>
      <c r="B92" s="291"/>
      <c r="C92" s="291"/>
      <c r="D92" s="228"/>
    </row>
    <row r="93" spans="1:4" ht="69">
      <c r="A93" s="284"/>
      <c r="B93" s="284"/>
      <c r="C93" s="238" t="s">
        <v>166</v>
      </c>
      <c r="D93" s="228"/>
    </row>
    <row r="94" spans="1:4">
      <c r="A94" s="284" t="s">
        <v>29</v>
      </c>
      <c r="B94" s="284" t="s">
        <v>277</v>
      </c>
      <c r="C94" s="239" t="s">
        <v>14</v>
      </c>
      <c r="D94" s="228"/>
    </row>
    <row r="95" spans="1:4">
      <c r="A95" s="284" t="s">
        <v>25</v>
      </c>
      <c r="B95" s="284" t="s">
        <v>286</v>
      </c>
      <c r="C95" s="285"/>
      <c r="D95" s="228"/>
    </row>
    <row r="96" spans="1:4" ht="34.5">
      <c r="A96" s="284" t="s">
        <v>26</v>
      </c>
      <c r="B96" s="284" t="s">
        <v>287</v>
      </c>
      <c r="C96" s="285"/>
      <c r="D96" s="228"/>
    </row>
    <row r="97" spans="1:4" ht="51.75">
      <c r="A97" s="284" t="s">
        <v>27</v>
      </c>
      <c r="B97" s="284" t="s">
        <v>288</v>
      </c>
      <c r="C97" s="285"/>
      <c r="D97" s="228"/>
    </row>
    <row r="98" spans="1:4">
      <c r="A98" s="284" t="s">
        <v>21</v>
      </c>
      <c r="B98" s="284" t="s">
        <v>135</v>
      </c>
      <c r="C98" s="285"/>
      <c r="D98" s="228"/>
    </row>
    <row r="99" spans="1:4" ht="17.25" customHeight="1">
      <c r="A99" s="286" t="s">
        <v>280</v>
      </c>
      <c r="B99" s="286" t="s">
        <v>289</v>
      </c>
      <c r="C99" s="245"/>
      <c r="D99" s="228"/>
    </row>
    <row r="100" spans="1:4">
      <c r="A100" s="286" t="s">
        <v>30</v>
      </c>
      <c r="B100" s="286"/>
      <c r="C100" s="48"/>
      <c r="D100" s="228"/>
    </row>
    <row r="101" spans="1:4" ht="17.25" customHeight="1">
      <c r="A101" s="288" t="s">
        <v>290</v>
      </c>
      <c r="B101" s="288"/>
      <c r="C101" s="49">
        <v>-100</v>
      </c>
      <c r="D101" s="228"/>
    </row>
    <row r="102" spans="1:4" ht="17.25" customHeight="1">
      <c r="A102" s="289" t="s">
        <v>291</v>
      </c>
      <c r="B102" s="290"/>
      <c r="C102" s="49">
        <v>-600</v>
      </c>
      <c r="D102" s="228"/>
    </row>
    <row r="103" spans="1:4" ht="17.25" customHeight="1">
      <c r="A103" s="289" t="s">
        <v>292</v>
      </c>
      <c r="B103" s="290"/>
      <c r="C103" s="49">
        <v>-3</v>
      </c>
      <c r="D103" s="228"/>
    </row>
    <row r="104" spans="1:4" ht="17.25" customHeight="1">
      <c r="A104" s="289" t="s">
        <v>28</v>
      </c>
      <c r="B104" s="290"/>
      <c r="C104" s="47">
        <f>+'1.'!D72</f>
        <v>-1500</v>
      </c>
      <c r="D104" s="228"/>
    </row>
    <row r="105" spans="1:4">
      <c r="C105" s="228"/>
      <c r="D105" s="228"/>
    </row>
    <row r="106" spans="1:4" ht="69.75" customHeight="1">
      <c r="A106" s="284" t="s">
        <v>29</v>
      </c>
      <c r="B106" s="284" t="s">
        <v>277</v>
      </c>
      <c r="C106" s="238" t="s">
        <v>166</v>
      </c>
      <c r="D106" s="228"/>
    </row>
    <row r="107" spans="1:4">
      <c r="A107" s="284" t="s">
        <v>25</v>
      </c>
      <c r="B107" s="284">
        <v>12005</v>
      </c>
      <c r="C107" s="285" t="s">
        <v>14</v>
      </c>
      <c r="D107" s="228"/>
    </row>
    <row r="108" spans="1:4" ht="51.75">
      <c r="A108" s="284" t="s">
        <v>26</v>
      </c>
      <c r="B108" s="284" t="s">
        <v>293</v>
      </c>
      <c r="C108" s="285"/>
      <c r="D108" s="228"/>
    </row>
    <row r="109" spans="1:4" ht="103.5">
      <c r="A109" s="284" t="s">
        <v>27</v>
      </c>
      <c r="B109" s="284" t="s">
        <v>294</v>
      </c>
      <c r="C109" s="285"/>
      <c r="D109" s="228"/>
    </row>
    <row r="110" spans="1:4">
      <c r="A110" s="284" t="s">
        <v>21</v>
      </c>
      <c r="B110" s="284" t="s">
        <v>20</v>
      </c>
      <c r="C110" s="228"/>
      <c r="D110" s="228"/>
    </row>
    <row r="111" spans="1:4" ht="34.5">
      <c r="A111" s="284" t="s">
        <v>15</v>
      </c>
      <c r="B111" s="284" t="s">
        <v>295</v>
      </c>
      <c r="C111" s="228"/>
      <c r="D111" s="228"/>
    </row>
    <row r="112" spans="1:4" ht="17.25" customHeight="1">
      <c r="A112" s="286" t="s">
        <v>30</v>
      </c>
      <c r="B112" s="286"/>
      <c r="C112" s="245"/>
      <c r="D112" s="228"/>
    </row>
    <row r="113" spans="1:4" ht="17.25" customHeight="1">
      <c r="A113" s="288" t="s">
        <v>296</v>
      </c>
      <c r="B113" s="288"/>
      <c r="C113" s="49">
        <v>-85</v>
      </c>
      <c r="D113" s="228"/>
    </row>
    <row r="114" spans="1:4" ht="17.25" customHeight="1">
      <c r="A114" s="289" t="s">
        <v>297</v>
      </c>
      <c r="B114" s="290"/>
      <c r="C114" s="49">
        <v>-50</v>
      </c>
      <c r="D114" s="228"/>
    </row>
    <row r="115" spans="1:4" ht="17.25" customHeight="1">
      <c r="A115" s="289" t="s">
        <v>28</v>
      </c>
      <c r="B115" s="290"/>
      <c r="C115" s="47">
        <f>+'1.'!D78</f>
        <v>-65088.9</v>
      </c>
      <c r="D115" s="228"/>
    </row>
    <row r="116" spans="1:4" ht="17.25" customHeight="1">
      <c r="A116" s="292"/>
      <c r="B116" s="292"/>
      <c r="C116" s="292"/>
      <c r="D116" s="228"/>
    </row>
    <row r="117" spans="1:4" ht="70.5" customHeight="1">
      <c r="A117" s="284" t="s">
        <v>29</v>
      </c>
      <c r="B117" s="284" t="s">
        <v>277</v>
      </c>
      <c r="C117" s="238" t="s">
        <v>166</v>
      </c>
      <c r="D117" s="228"/>
    </row>
    <row r="118" spans="1:4" ht="17.25" customHeight="1">
      <c r="A118" s="284" t="s">
        <v>25</v>
      </c>
      <c r="B118" s="284">
        <v>12006</v>
      </c>
      <c r="C118" s="285" t="s">
        <v>14</v>
      </c>
      <c r="D118" s="228"/>
    </row>
    <row r="119" spans="1:4" ht="34.5">
      <c r="A119" s="284" t="s">
        <v>26</v>
      </c>
      <c r="B119" s="284" t="s">
        <v>303</v>
      </c>
      <c r="C119" s="285"/>
      <c r="D119" s="228"/>
    </row>
    <row r="120" spans="1:4" ht="69">
      <c r="A120" s="284" t="s">
        <v>27</v>
      </c>
      <c r="B120" s="284" t="s">
        <v>304</v>
      </c>
      <c r="C120" s="285"/>
      <c r="D120" s="228"/>
    </row>
    <row r="121" spans="1:4" ht="17.25" customHeight="1">
      <c r="A121" s="284" t="s">
        <v>21</v>
      </c>
      <c r="B121" s="284" t="s">
        <v>20</v>
      </c>
      <c r="C121" s="228"/>
      <c r="D121" s="228"/>
    </row>
    <row r="122" spans="1:4" ht="94.5" customHeight="1">
      <c r="A122" s="284" t="s">
        <v>15</v>
      </c>
      <c r="B122" s="284" t="s">
        <v>305</v>
      </c>
      <c r="C122" s="228"/>
      <c r="D122" s="228"/>
    </row>
    <row r="123" spans="1:4" ht="17.25" customHeight="1">
      <c r="A123" s="286" t="s">
        <v>30</v>
      </c>
      <c r="B123" s="286"/>
      <c r="C123" s="245"/>
      <c r="D123" s="228"/>
    </row>
    <row r="124" spans="1:4" ht="17.25" customHeight="1">
      <c r="A124" s="293" t="s">
        <v>306</v>
      </c>
      <c r="B124" s="294"/>
      <c r="C124" s="49">
        <v>860</v>
      </c>
      <c r="D124" s="228"/>
    </row>
    <row r="125" spans="1:4" ht="17.25" customHeight="1">
      <c r="A125" s="289" t="s">
        <v>28</v>
      </c>
      <c r="B125" s="290"/>
      <c r="C125" s="48">
        <f>+'1.'!D84</f>
        <v>-40885.599999999999</v>
      </c>
      <c r="D125" s="228"/>
    </row>
    <row r="126" spans="1:4">
      <c r="A126" s="292"/>
      <c r="B126" s="292"/>
      <c r="C126" s="292"/>
      <c r="D126" s="228"/>
    </row>
    <row r="127" spans="1:4" ht="17.25" customHeight="1">
      <c r="A127" s="292"/>
      <c r="B127" s="292"/>
      <c r="C127" s="292"/>
      <c r="D127" s="228"/>
    </row>
    <row r="128" spans="1:4" ht="90" customHeight="1">
      <c r="A128" s="284" t="s">
        <v>29</v>
      </c>
      <c r="B128" s="284" t="s">
        <v>277</v>
      </c>
      <c r="C128" s="238" t="s">
        <v>166</v>
      </c>
      <c r="D128" s="228"/>
    </row>
    <row r="129" spans="1:4">
      <c r="A129" s="284" t="s">
        <v>25</v>
      </c>
      <c r="B129" s="284">
        <v>12009</v>
      </c>
      <c r="C129" s="228" t="s">
        <v>14</v>
      </c>
      <c r="D129" s="228"/>
    </row>
    <row r="130" spans="1:4" ht="69">
      <c r="A130" s="284" t="s">
        <v>26</v>
      </c>
      <c r="B130" s="284" t="s">
        <v>298</v>
      </c>
      <c r="C130" s="285"/>
      <c r="D130" s="228"/>
    </row>
    <row r="131" spans="1:4" ht="21" customHeight="1">
      <c r="A131" s="284" t="s">
        <v>27</v>
      </c>
      <c r="B131" s="284" t="s">
        <v>299</v>
      </c>
      <c r="C131" s="228"/>
      <c r="D131" s="228"/>
    </row>
    <row r="132" spans="1:4" ht="21" customHeight="1">
      <c r="A132" s="284" t="s">
        <v>21</v>
      </c>
      <c r="B132" s="284" t="s">
        <v>20</v>
      </c>
      <c r="C132" s="228"/>
      <c r="D132" s="228"/>
    </row>
    <row r="133" spans="1:4" ht="51.75" customHeight="1">
      <c r="A133" s="284" t="s">
        <v>15</v>
      </c>
      <c r="B133" s="284" t="s">
        <v>300</v>
      </c>
      <c r="C133" s="228"/>
      <c r="D133" s="228"/>
    </row>
    <row r="134" spans="1:4" ht="26.25" customHeight="1">
      <c r="A134" s="286" t="s">
        <v>30</v>
      </c>
      <c r="B134" s="286"/>
      <c r="C134" s="245"/>
      <c r="D134" s="228"/>
    </row>
    <row r="135" spans="1:4" ht="17.25" customHeight="1">
      <c r="A135" s="289" t="s">
        <v>28</v>
      </c>
      <c r="B135" s="290"/>
      <c r="C135" s="48">
        <f>+'1.'!D90</f>
        <v>-3685.2</v>
      </c>
      <c r="D135" s="228"/>
    </row>
    <row r="136" spans="1:4">
      <c r="A136" s="295"/>
      <c r="B136" s="296"/>
      <c r="C136" s="295"/>
      <c r="D136" s="228"/>
    </row>
    <row r="137" spans="1:4" ht="17.25" customHeight="1">
      <c r="C137" s="266"/>
      <c r="D137" s="228"/>
    </row>
    <row r="138" spans="1:4" ht="73.5" customHeight="1">
      <c r="A138" s="284" t="s">
        <v>29</v>
      </c>
      <c r="B138" s="284" t="s">
        <v>277</v>
      </c>
      <c r="C138" s="238" t="s">
        <v>166</v>
      </c>
      <c r="D138" s="228"/>
    </row>
    <row r="139" spans="1:4" ht="27" customHeight="1">
      <c r="A139" s="284" t="s">
        <v>25</v>
      </c>
      <c r="B139" s="284">
        <v>12018</v>
      </c>
      <c r="C139" s="228" t="s">
        <v>14</v>
      </c>
      <c r="D139" s="228"/>
    </row>
    <row r="140" spans="1:4" ht="17.25" customHeight="1">
      <c r="A140" s="284" t="s">
        <v>26</v>
      </c>
      <c r="B140" s="284" t="s">
        <v>257</v>
      </c>
      <c r="C140" s="285"/>
      <c r="D140" s="228"/>
    </row>
    <row r="141" spans="1:4" ht="51.75">
      <c r="A141" s="284" t="s">
        <v>27</v>
      </c>
      <c r="B141" s="284" t="s">
        <v>258</v>
      </c>
      <c r="C141" s="228"/>
      <c r="D141" s="228"/>
    </row>
    <row r="142" spans="1:4">
      <c r="A142" s="284" t="s">
        <v>21</v>
      </c>
      <c r="B142" s="284" t="s">
        <v>20</v>
      </c>
      <c r="C142" s="228"/>
      <c r="D142" s="228"/>
    </row>
    <row r="143" spans="1:4" ht="34.5">
      <c r="A143" s="284" t="s">
        <v>15</v>
      </c>
      <c r="B143" s="284" t="s">
        <v>307</v>
      </c>
      <c r="C143" s="228"/>
      <c r="D143" s="228"/>
    </row>
    <row r="144" spans="1:4" ht="17.25" customHeight="1">
      <c r="A144" s="286" t="s">
        <v>30</v>
      </c>
      <c r="B144" s="286"/>
      <c r="C144" s="245"/>
      <c r="D144" s="249"/>
    </row>
    <row r="145" spans="1:4" ht="17.25" hidden="1" customHeight="1">
      <c r="A145" s="288" t="s">
        <v>301</v>
      </c>
      <c r="B145" s="288"/>
      <c r="C145" s="48">
        <v>0</v>
      </c>
      <c r="D145" s="249"/>
    </row>
    <row r="146" spans="1:4" hidden="1">
      <c r="A146" s="288" t="s">
        <v>302</v>
      </c>
      <c r="B146" s="288"/>
      <c r="C146" s="48">
        <v>0</v>
      </c>
      <c r="D146" s="228"/>
    </row>
    <row r="147" spans="1:4" hidden="1">
      <c r="A147" s="297" t="s">
        <v>308</v>
      </c>
      <c r="B147" s="298"/>
      <c r="C147" s="48"/>
      <c r="D147" s="228"/>
    </row>
    <row r="148" spans="1:4" hidden="1">
      <c r="A148" s="297" t="s">
        <v>309</v>
      </c>
      <c r="B148" s="298"/>
      <c r="C148" s="48"/>
      <c r="D148" s="228"/>
    </row>
    <row r="149" spans="1:4" hidden="1">
      <c r="A149" s="297" t="s">
        <v>310</v>
      </c>
      <c r="B149" s="298"/>
      <c r="C149" s="48"/>
      <c r="D149" s="228"/>
    </row>
    <row r="150" spans="1:4">
      <c r="A150" s="297" t="s">
        <v>311</v>
      </c>
      <c r="B150" s="298"/>
      <c r="C150" s="49">
        <v>11</v>
      </c>
      <c r="D150" s="228"/>
    </row>
    <row r="151" spans="1:4" ht="17.25" customHeight="1">
      <c r="A151" s="289" t="s">
        <v>28</v>
      </c>
      <c r="B151" s="290"/>
      <c r="C151" s="48">
        <f>+'1.'!D96</f>
        <v>-107500</v>
      </c>
      <c r="D151" s="228"/>
    </row>
    <row r="152" spans="1:4" ht="17.25" customHeight="1">
      <c r="D152" s="228"/>
    </row>
    <row r="153" spans="1:4" ht="74.25" customHeight="1">
      <c r="A153" s="284" t="s">
        <v>29</v>
      </c>
      <c r="B153" s="284" t="s">
        <v>277</v>
      </c>
      <c r="C153" s="238" t="s">
        <v>166</v>
      </c>
      <c r="D153" s="299"/>
    </row>
    <row r="154" spans="1:4" ht="17.25" customHeight="1">
      <c r="A154" s="284" t="s">
        <v>25</v>
      </c>
      <c r="B154" s="284">
        <v>12019</v>
      </c>
      <c r="C154" s="228" t="s">
        <v>14</v>
      </c>
      <c r="D154" s="228"/>
    </row>
    <row r="155" spans="1:4" ht="17.25" customHeight="1">
      <c r="A155" s="284" t="s">
        <v>26</v>
      </c>
      <c r="B155" s="284" t="s">
        <v>259</v>
      </c>
      <c r="C155" s="285"/>
      <c r="D155" s="228"/>
    </row>
    <row r="156" spans="1:4" ht="120.75">
      <c r="A156" s="284" t="s">
        <v>27</v>
      </c>
      <c r="B156" s="284" t="s">
        <v>260</v>
      </c>
      <c r="C156" s="228"/>
      <c r="D156" s="228"/>
    </row>
    <row r="157" spans="1:4">
      <c r="A157" s="284" t="s">
        <v>21</v>
      </c>
      <c r="B157" s="284" t="s">
        <v>20</v>
      </c>
      <c r="C157" s="228"/>
      <c r="D157" s="228"/>
    </row>
    <row r="158" spans="1:4" ht="44.25" customHeight="1">
      <c r="A158" s="284" t="s">
        <v>15</v>
      </c>
      <c r="B158" s="284" t="s">
        <v>312</v>
      </c>
      <c r="C158" s="228"/>
      <c r="D158" s="249"/>
    </row>
    <row r="159" spans="1:4" ht="17.25" customHeight="1">
      <c r="A159" s="286" t="s">
        <v>30</v>
      </c>
      <c r="B159" s="286"/>
      <c r="C159" s="245"/>
      <c r="D159" s="249"/>
    </row>
    <row r="160" spans="1:4" ht="17.25" customHeight="1">
      <c r="A160" s="293" t="s">
        <v>313</v>
      </c>
      <c r="B160" s="294"/>
      <c r="C160" s="48">
        <v>-203</v>
      </c>
      <c r="D160" s="249"/>
    </row>
    <row r="161" spans="1:4" ht="17.25" customHeight="1">
      <c r="A161" s="293" t="s">
        <v>314</v>
      </c>
      <c r="B161" s="294"/>
      <c r="C161" s="48">
        <v>-3</v>
      </c>
      <c r="D161" s="249"/>
    </row>
    <row r="162" spans="1:4" ht="17.25" customHeight="1">
      <c r="A162" s="288" t="s">
        <v>28</v>
      </c>
      <c r="B162" s="288"/>
      <c r="C162" s="48">
        <f>+'1.'!D102</f>
        <v>-5126.8999999999996</v>
      </c>
      <c r="D162" s="249"/>
    </row>
    <row r="163" spans="1:4" ht="17.25" customHeight="1">
      <c r="D163" s="228"/>
    </row>
    <row r="164" spans="1:4" ht="17.25" customHeight="1">
      <c r="D164" s="228"/>
    </row>
    <row r="165" spans="1:4" ht="74.25" customHeight="1">
      <c r="A165" s="284" t="s">
        <v>29</v>
      </c>
      <c r="B165" s="284" t="s">
        <v>277</v>
      </c>
      <c r="C165" s="238" t="s">
        <v>166</v>
      </c>
      <c r="D165" s="299"/>
    </row>
    <row r="166" spans="1:4" ht="17.25" customHeight="1">
      <c r="A166" s="284" t="s">
        <v>25</v>
      </c>
      <c r="B166" s="284">
        <v>12020</v>
      </c>
      <c r="C166" s="228" t="s">
        <v>14</v>
      </c>
      <c r="D166" s="228"/>
    </row>
    <row r="167" spans="1:4" ht="17.25" customHeight="1">
      <c r="A167" s="284" t="s">
        <v>26</v>
      </c>
      <c r="B167" s="284" t="s">
        <v>261</v>
      </c>
      <c r="C167" s="285"/>
      <c r="D167" s="228"/>
    </row>
    <row r="168" spans="1:4" ht="138">
      <c r="A168" s="284" t="s">
        <v>27</v>
      </c>
      <c r="B168" s="284" t="s">
        <v>315</v>
      </c>
      <c r="C168" s="228"/>
      <c r="D168" s="228"/>
    </row>
    <row r="169" spans="1:4">
      <c r="A169" s="284" t="s">
        <v>21</v>
      </c>
      <c r="B169" s="284" t="s">
        <v>20</v>
      </c>
      <c r="C169" s="228"/>
      <c r="D169" s="228"/>
    </row>
    <row r="170" spans="1:4" ht="44.25" customHeight="1">
      <c r="A170" s="284" t="s">
        <v>15</v>
      </c>
      <c r="B170" s="284" t="s">
        <v>316</v>
      </c>
      <c r="C170" s="228"/>
      <c r="D170" s="249"/>
    </row>
    <row r="171" spans="1:4" ht="17.25" customHeight="1">
      <c r="A171" s="286" t="s">
        <v>30</v>
      </c>
      <c r="B171" s="286"/>
      <c r="C171" s="245"/>
      <c r="D171" s="249"/>
    </row>
    <row r="172" spans="1:4" ht="17.25" customHeight="1">
      <c r="A172" s="297" t="s">
        <v>317</v>
      </c>
      <c r="B172" s="294"/>
      <c r="C172" s="49">
        <v>-1</v>
      </c>
      <c r="D172" s="249"/>
    </row>
    <row r="173" spans="1:4" ht="17.25" customHeight="1">
      <c r="A173" s="297" t="s">
        <v>318</v>
      </c>
      <c r="B173" s="294"/>
      <c r="C173" s="49">
        <v>-1</v>
      </c>
      <c r="D173" s="249"/>
    </row>
    <row r="174" spans="1:4" ht="17.25" customHeight="1">
      <c r="A174" s="288" t="s">
        <v>28</v>
      </c>
      <c r="B174" s="288"/>
      <c r="C174" s="48">
        <f>+'1.'!D108</f>
        <v>-554</v>
      </c>
      <c r="D174" s="249"/>
    </row>
    <row r="175" spans="1:4" ht="17.25" customHeight="1">
      <c r="D175" s="228"/>
    </row>
    <row r="176" spans="1:4">
      <c r="A176" s="237"/>
      <c r="B176" s="237"/>
      <c r="C176" s="266"/>
    </row>
    <row r="177" spans="1:4">
      <c r="A177" s="300" t="s">
        <v>44</v>
      </c>
      <c r="B177" s="300" t="s">
        <v>45</v>
      </c>
      <c r="C177" s="266"/>
    </row>
    <row r="178" spans="1:4">
      <c r="A178" s="301" t="s">
        <v>65</v>
      </c>
      <c r="B178" s="301" t="s">
        <v>66</v>
      </c>
      <c r="C178" s="266"/>
    </row>
    <row r="179" spans="1:4">
      <c r="A179" s="302" t="s">
        <v>46</v>
      </c>
      <c r="B179" s="303"/>
      <c r="C179" s="266"/>
    </row>
    <row r="180" spans="1:4">
      <c r="A180" s="237"/>
      <c r="B180" s="237"/>
      <c r="C180" s="266"/>
      <c r="D180" s="304"/>
    </row>
    <row r="181" spans="1:4">
      <c r="A181" s="237"/>
      <c r="B181" s="237"/>
      <c r="C181" s="266"/>
      <c r="D181" s="304"/>
    </row>
    <row r="182" spans="1:4" ht="86.25" customHeight="1">
      <c r="A182" s="149" t="s">
        <v>29</v>
      </c>
      <c r="B182" s="149" t="s">
        <v>65</v>
      </c>
      <c r="C182" s="238" t="s">
        <v>166</v>
      </c>
      <c r="D182" s="304"/>
    </row>
    <row r="183" spans="1:4">
      <c r="A183" s="149" t="s">
        <v>25</v>
      </c>
      <c r="B183" s="149">
        <v>12001</v>
      </c>
      <c r="C183" s="129" t="s">
        <v>14</v>
      </c>
      <c r="D183" s="304"/>
    </row>
    <row r="184" spans="1:4" ht="45.75" customHeight="1">
      <c r="A184" s="149" t="s">
        <v>26</v>
      </c>
      <c r="B184" s="305" t="s">
        <v>72</v>
      </c>
      <c r="C184" s="274"/>
    </row>
    <row r="185" spans="1:4" ht="69">
      <c r="A185" s="149" t="s">
        <v>27</v>
      </c>
      <c r="B185" s="306" t="s">
        <v>73</v>
      </c>
      <c r="C185" s="307"/>
    </row>
    <row r="186" spans="1:4">
      <c r="A186" s="149" t="s">
        <v>21</v>
      </c>
      <c r="B186" s="305" t="s">
        <v>20</v>
      </c>
      <c r="C186" s="276"/>
    </row>
    <row r="187" spans="1:4" ht="69">
      <c r="A187" s="149" t="s">
        <v>15</v>
      </c>
      <c r="B187" s="306" t="s">
        <v>74</v>
      </c>
      <c r="C187" s="277"/>
    </row>
    <row r="188" spans="1:4">
      <c r="A188" s="308" t="s">
        <v>30</v>
      </c>
      <c r="B188" s="180"/>
      <c r="C188" s="278"/>
    </row>
    <row r="189" spans="1:4">
      <c r="A189" s="248" t="s">
        <v>28</v>
      </c>
      <c r="B189" s="281"/>
      <c r="C189" s="48">
        <f>'1.'!D121</f>
        <v>-1374497</v>
      </c>
      <c r="D189" s="250"/>
    </row>
    <row r="190" spans="1:4" ht="31.5" customHeight="1">
      <c r="A190" s="237"/>
      <c r="B190" s="237"/>
      <c r="C190" s="266"/>
    </row>
    <row r="191" spans="1:4">
      <c r="A191" s="237"/>
      <c r="B191" s="237"/>
      <c r="C191" s="266"/>
    </row>
    <row r="192" spans="1:4" ht="93.75" customHeight="1">
      <c r="A192" s="149" t="s">
        <v>29</v>
      </c>
      <c r="B192" s="149" t="s">
        <v>65</v>
      </c>
      <c r="C192" s="238" t="s">
        <v>166</v>
      </c>
    </row>
    <row r="193" spans="1:4">
      <c r="A193" s="149" t="s">
        <v>25</v>
      </c>
      <c r="B193" s="149">
        <v>12003</v>
      </c>
      <c r="C193" s="129" t="s">
        <v>14</v>
      </c>
    </row>
    <row r="194" spans="1:4">
      <c r="A194" s="149" t="s">
        <v>26</v>
      </c>
      <c r="B194" s="149" t="s">
        <v>67</v>
      </c>
      <c r="C194" s="274"/>
    </row>
    <row r="195" spans="1:4" ht="69">
      <c r="A195" s="149" t="s">
        <v>27</v>
      </c>
      <c r="B195" s="149" t="s">
        <v>68</v>
      </c>
      <c r="C195" s="276"/>
    </row>
    <row r="196" spans="1:4">
      <c r="A196" s="149" t="s">
        <v>21</v>
      </c>
      <c r="B196" s="149" t="s">
        <v>20</v>
      </c>
      <c r="C196" s="276"/>
    </row>
    <row r="197" spans="1:4" ht="86.25">
      <c r="A197" s="149" t="s">
        <v>15</v>
      </c>
      <c r="B197" s="149" t="s">
        <v>69</v>
      </c>
      <c r="C197" s="277"/>
    </row>
    <row r="198" spans="1:4" ht="21.75" customHeight="1">
      <c r="A198" s="308" t="s">
        <v>30</v>
      </c>
      <c r="B198" s="308"/>
      <c r="C198" s="309"/>
    </row>
    <row r="199" spans="1:4" ht="28.5" customHeight="1">
      <c r="A199" s="248" t="s">
        <v>28</v>
      </c>
      <c r="B199" s="248"/>
      <c r="C199" s="48">
        <f>'1.'!D127</f>
        <v>-2899949</v>
      </c>
      <c r="D199" s="250">
        <v>48123</v>
      </c>
    </row>
    <row r="200" spans="1:4" ht="29.25" customHeight="1">
      <c r="A200" s="237"/>
      <c r="B200" s="237"/>
      <c r="C200" s="266"/>
    </row>
    <row r="201" spans="1:4" ht="17.25" customHeight="1">
      <c r="A201" s="184"/>
      <c r="B201" s="184"/>
      <c r="C201" s="310"/>
      <c r="D201" s="250"/>
    </row>
    <row r="202" spans="1:4" ht="69">
      <c r="A202" s="149" t="s">
        <v>29</v>
      </c>
      <c r="B202" s="147" t="s">
        <v>65</v>
      </c>
      <c r="C202" s="268" t="s">
        <v>165</v>
      </c>
      <c r="D202" s="250"/>
    </row>
    <row r="203" spans="1:4" ht="17.25" customHeight="1">
      <c r="A203" s="149" t="s">
        <v>25</v>
      </c>
      <c r="B203" s="147" t="s">
        <v>173</v>
      </c>
      <c r="C203" s="239" t="s">
        <v>14</v>
      </c>
      <c r="D203" s="250"/>
    </row>
    <row r="204" spans="1:4" ht="34.5">
      <c r="A204" s="149" t="s">
        <v>26</v>
      </c>
      <c r="B204" s="147" t="s">
        <v>174</v>
      </c>
      <c r="C204" s="311"/>
      <c r="D204" s="250"/>
    </row>
    <row r="205" spans="1:4" ht="51.75">
      <c r="A205" s="149" t="s">
        <v>27</v>
      </c>
      <c r="B205" s="147" t="s">
        <v>175</v>
      </c>
      <c r="C205" s="312"/>
      <c r="D205" s="250"/>
    </row>
    <row r="206" spans="1:4" ht="17.25" customHeight="1">
      <c r="A206" s="149" t="s">
        <v>21</v>
      </c>
      <c r="B206" s="147" t="s">
        <v>20</v>
      </c>
      <c r="C206" s="312"/>
      <c r="D206" s="250"/>
    </row>
    <row r="207" spans="1:4">
      <c r="A207" s="149" t="s">
        <v>15</v>
      </c>
      <c r="B207" s="147" t="s">
        <v>176</v>
      </c>
      <c r="C207" s="313"/>
      <c r="D207" s="250"/>
    </row>
    <row r="208" spans="1:4" ht="17.25" customHeight="1">
      <c r="A208" s="308" t="s">
        <v>30</v>
      </c>
      <c r="B208" s="308"/>
      <c r="C208" s="48"/>
      <c r="D208" s="250"/>
    </row>
    <row r="209" spans="1:4" ht="17.25" customHeight="1">
      <c r="A209" s="149" t="s">
        <v>180</v>
      </c>
      <c r="B209" s="126"/>
      <c r="C209" s="49">
        <v>1000</v>
      </c>
      <c r="D209" s="250"/>
    </row>
    <row r="210" spans="1:4" ht="17.25" customHeight="1">
      <c r="A210" s="248" t="s">
        <v>28</v>
      </c>
      <c r="B210" s="248"/>
      <c r="C210" s="48">
        <f>'1.'!D133</f>
        <v>29600000</v>
      </c>
      <c r="D210" s="250"/>
    </row>
    <row r="211" spans="1:4" ht="17.25" customHeight="1">
      <c r="A211" s="184"/>
      <c r="B211" s="184"/>
      <c r="C211" s="310"/>
      <c r="D211" s="250"/>
    </row>
    <row r="212" spans="1:4" ht="17.25" customHeight="1">
      <c r="A212" s="184"/>
      <c r="B212" s="184"/>
      <c r="C212" s="310"/>
      <c r="D212" s="250"/>
    </row>
    <row r="213" spans="1:4">
      <c r="A213" s="237"/>
      <c r="B213" s="237"/>
      <c r="C213" s="266"/>
    </row>
    <row r="214" spans="1:4">
      <c r="A214" s="300" t="s">
        <v>44</v>
      </c>
      <c r="B214" s="300" t="s">
        <v>45</v>
      </c>
      <c r="C214" s="266"/>
    </row>
    <row r="215" spans="1:4">
      <c r="A215" s="301">
        <v>1184</v>
      </c>
      <c r="B215" s="314" t="s">
        <v>208</v>
      </c>
      <c r="C215" s="266"/>
    </row>
    <row r="216" spans="1:4">
      <c r="A216" s="302" t="s">
        <v>46</v>
      </c>
      <c r="B216" s="303"/>
      <c r="C216" s="266"/>
    </row>
    <row r="217" spans="1:4">
      <c r="A217" s="237"/>
      <c r="B217" s="237"/>
      <c r="C217" s="266"/>
    </row>
    <row r="218" spans="1:4" ht="69">
      <c r="A218" s="149" t="s">
        <v>29</v>
      </c>
      <c r="B218" s="147" t="s">
        <v>209</v>
      </c>
      <c r="C218" s="268" t="s">
        <v>166</v>
      </c>
    </row>
    <row r="219" spans="1:4">
      <c r="A219" s="149" t="s">
        <v>25</v>
      </c>
      <c r="B219" s="147" t="s">
        <v>210</v>
      </c>
      <c r="C219" s="239" t="s">
        <v>14</v>
      </c>
    </row>
    <row r="220" spans="1:4" ht="51.75">
      <c r="A220" s="149" t="s">
        <v>26</v>
      </c>
      <c r="B220" s="147" t="s">
        <v>211</v>
      </c>
      <c r="C220" s="315"/>
      <c r="D220" s="228"/>
    </row>
    <row r="221" spans="1:4" ht="86.25">
      <c r="A221" s="149" t="s">
        <v>27</v>
      </c>
      <c r="B221" s="147" t="s">
        <v>212</v>
      </c>
      <c r="C221" s="316"/>
      <c r="D221" s="228"/>
    </row>
    <row r="222" spans="1:4">
      <c r="A222" s="149" t="s">
        <v>21</v>
      </c>
      <c r="B222" s="147" t="s">
        <v>135</v>
      </c>
      <c r="C222" s="315"/>
      <c r="D222" s="228"/>
    </row>
    <row r="223" spans="1:4" ht="17.25" customHeight="1">
      <c r="A223" s="149" t="s">
        <v>145</v>
      </c>
      <c r="B223" s="147" t="s">
        <v>136</v>
      </c>
      <c r="C223" s="278"/>
      <c r="D223" s="228"/>
    </row>
    <row r="224" spans="1:4">
      <c r="A224" s="317" t="s">
        <v>30</v>
      </c>
      <c r="B224" s="317"/>
      <c r="C224" s="318"/>
    </row>
    <row r="225" spans="1:3" ht="17.25" hidden="1" customHeight="1">
      <c r="A225" s="319" t="s">
        <v>213</v>
      </c>
      <c r="B225" s="319"/>
      <c r="C225" s="52"/>
    </row>
    <row r="226" spans="1:3" ht="17.25" customHeight="1">
      <c r="A226" s="248" t="s">
        <v>28</v>
      </c>
      <c r="B226" s="248"/>
      <c r="C226" s="48">
        <f>'1.'!D146</f>
        <v>-1035</v>
      </c>
    </row>
    <row r="227" spans="1:3">
      <c r="A227" s="237"/>
      <c r="B227" s="237"/>
      <c r="C227" s="266"/>
    </row>
    <row r="228" spans="1:3" ht="69">
      <c r="A228" s="320" t="s">
        <v>29</v>
      </c>
      <c r="B228" s="321" t="s">
        <v>209</v>
      </c>
      <c r="C228" s="238" t="s">
        <v>166</v>
      </c>
    </row>
    <row r="229" spans="1:3">
      <c r="A229" s="320" t="s">
        <v>25</v>
      </c>
      <c r="B229" s="321" t="s">
        <v>96</v>
      </c>
      <c r="C229" s="129" t="s">
        <v>14</v>
      </c>
    </row>
    <row r="230" spans="1:3" ht="38.25">
      <c r="A230" s="320" t="s">
        <v>26</v>
      </c>
      <c r="B230" s="321" t="s">
        <v>214</v>
      </c>
      <c r="C230" s="55"/>
    </row>
    <row r="231" spans="1:3" ht="38.25">
      <c r="A231" s="320" t="s">
        <v>27</v>
      </c>
      <c r="B231" s="321" t="s">
        <v>215</v>
      </c>
      <c r="C231" s="55"/>
    </row>
    <row r="232" spans="1:3">
      <c r="A232" s="320" t="s">
        <v>21</v>
      </c>
      <c r="B232" s="321" t="s">
        <v>20</v>
      </c>
      <c r="C232" s="55"/>
    </row>
    <row r="233" spans="1:3" ht="25.5">
      <c r="A233" s="320" t="s">
        <v>15</v>
      </c>
      <c r="B233" s="321" t="s">
        <v>216</v>
      </c>
      <c r="C233" s="55"/>
    </row>
    <row r="234" spans="1:3">
      <c r="A234" s="322" t="s">
        <v>30</v>
      </c>
      <c r="B234" s="322"/>
      <c r="C234" s="55"/>
    </row>
    <row r="235" spans="1:3" hidden="1">
      <c r="A235" s="323" t="s">
        <v>213</v>
      </c>
      <c r="B235" s="323"/>
      <c r="C235" s="55"/>
    </row>
    <row r="236" spans="1:3">
      <c r="A236" s="324" t="s">
        <v>28</v>
      </c>
      <c r="B236" s="324"/>
      <c r="C236" s="55">
        <f>'1.'!D152</f>
        <v>-54315</v>
      </c>
    </row>
    <row r="237" spans="1:3">
      <c r="A237" s="237"/>
      <c r="B237" s="237"/>
      <c r="C237" s="266"/>
    </row>
    <row r="238" spans="1:3">
      <c r="A238" s="300" t="s">
        <v>44</v>
      </c>
      <c r="B238" s="300" t="s">
        <v>45</v>
      </c>
      <c r="C238" s="266"/>
    </row>
    <row r="239" spans="1:3">
      <c r="A239" s="301">
        <v>1205</v>
      </c>
      <c r="B239" s="314" t="s">
        <v>76</v>
      </c>
      <c r="C239" s="266"/>
    </row>
    <row r="240" spans="1:3">
      <c r="A240" s="302" t="s">
        <v>46</v>
      </c>
      <c r="B240" s="303"/>
      <c r="C240" s="266"/>
    </row>
    <row r="241" spans="1:4">
      <c r="A241" s="237"/>
      <c r="B241" s="237"/>
      <c r="C241" s="266"/>
    </row>
    <row r="242" spans="1:4" ht="68.25" customHeight="1">
      <c r="A242" s="149" t="s">
        <v>29</v>
      </c>
      <c r="B242" s="149">
        <v>1205</v>
      </c>
      <c r="C242" s="268" t="s">
        <v>166</v>
      </c>
    </row>
    <row r="243" spans="1:4">
      <c r="A243" s="149" t="s">
        <v>25</v>
      </c>
      <c r="B243" s="149">
        <v>12001</v>
      </c>
      <c r="C243" s="129" t="s">
        <v>14</v>
      </c>
    </row>
    <row r="244" spans="1:4" ht="34.5">
      <c r="A244" s="149" t="s">
        <v>26</v>
      </c>
      <c r="B244" s="149" t="s">
        <v>86</v>
      </c>
      <c r="C244" s="274"/>
    </row>
    <row r="245" spans="1:4" ht="34.5">
      <c r="A245" s="149" t="s">
        <v>27</v>
      </c>
      <c r="B245" s="149" t="s">
        <v>87</v>
      </c>
      <c r="C245" s="307"/>
    </row>
    <row r="246" spans="1:4">
      <c r="A246" s="149" t="s">
        <v>21</v>
      </c>
      <c r="B246" s="149" t="s">
        <v>20</v>
      </c>
      <c r="C246" s="276"/>
    </row>
    <row r="247" spans="1:4" ht="51.75">
      <c r="A247" s="149" t="s">
        <v>15</v>
      </c>
      <c r="B247" s="149" t="s">
        <v>88</v>
      </c>
      <c r="C247" s="277"/>
    </row>
    <row r="248" spans="1:4">
      <c r="A248" s="308" t="s">
        <v>30</v>
      </c>
      <c r="B248" s="180"/>
      <c r="C248" s="278"/>
    </row>
    <row r="249" spans="1:4">
      <c r="A249" s="248" t="s">
        <v>28</v>
      </c>
      <c r="B249" s="281"/>
      <c r="C249" s="48">
        <f>'1.'!D165</f>
        <v>-154913</v>
      </c>
      <c r="D249" s="250"/>
    </row>
    <row r="250" spans="1:4">
      <c r="A250" s="149"/>
      <c r="B250" s="305"/>
      <c r="C250" s="310"/>
      <c r="D250" s="250"/>
    </row>
    <row r="251" spans="1:4" ht="69">
      <c r="A251" s="320" t="s">
        <v>29</v>
      </c>
      <c r="B251" s="321" t="s">
        <v>221</v>
      </c>
      <c r="C251" s="268" t="s">
        <v>166</v>
      </c>
    </row>
    <row r="252" spans="1:4">
      <c r="A252" s="320" t="s">
        <v>25</v>
      </c>
      <c r="B252" s="321" t="s">
        <v>97</v>
      </c>
      <c r="C252" s="129" t="s">
        <v>14</v>
      </c>
    </row>
    <row r="253" spans="1:4" ht="38.25">
      <c r="A253" s="320" t="s">
        <v>26</v>
      </c>
      <c r="B253" s="321" t="s">
        <v>222</v>
      </c>
      <c r="C253" s="274"/>
    </row>
    <row r="254" spans="1:4" ht="38.25">
      <c r="A254" s="320" t="s">
        <v>27</v>
      </c>
      <c r="B254" s="321" t="s">
        <v>223</v>
      </c>
      <c r="C254" s="307"/>
    </row>
    <row r="255" spans="1:4">
      <c r="A255" s="320" t="s">
        <v>21</v>
      </c>
      <c r="B255" s="321" t="s">
        <v>20</v>
      </c>
      <c r="C255" s="276"/>
    </row>
    <row r="256" spans="1:4" ht="25.5">
      <c r="A256" s="320" t="s">
        <v>15</v>
      </c>
      <c r="B256" s="321" t="s">
        <v>224</v>
      </c>
      <c r="C256" s="277"/>
    </row>
    <row r="257" spans="1:3">
      <c r="A257" s="322" t="s">
        <v>30</v>
      </c>
      <c r="B257" s="322"/>
      <c r="C257" s="278"/>
    </row>
    <row r="258" spans="1:3">
      <c r="A258" s="323" t="s">
        <v>225</v>
      </c>
      <c r="B258" s="323"/>
      <c r="C258" s="49">
        <v>-1000</v>
      </c>
    </row>
    <row r="259" spans="1:3">
      <c r="A259" s="324" t="s">
        <v>28</v>
      </c>
      <c r="B259" s="324"/>
      <c r="C259" s="55">
        <f>'1.'!D171</f>
        <v>-200000</v>
      </c>
    </row>
    <row r="261" spans="1:3" ht="69">
      <c r="A261" s="320" t="s">
        <v>29</v>
      </c>
      <c r="B261" s="321" t="s">
        <v>221</v>
      </c>
      <c r="C261" s="268" t="s">
        <v>166</v>
      </c>
    </row>
    <row r="262" spans="1:3">
      <c r="A262" s="320" t="s">
        <v>25</v>
      </c>
      <c r="B262" s="321" t="s">
        <v>226</v>
      </c>
      <c r="C262" s="129" t="s">
        <v>14</v>
      </c>
    </row>
    <row r="263" spans="1:3" ht="25.5">
      <c r="A263" s="320" t="s">
        <v>26</v>
      </c>
      <c r="B263" s="321" t="s">
        <v>227</v>
      </c>
      <c r="C263" s="274"/>
    </row>
    <row r="264" spans="1:3" ht="38.25">
      <c r="A264" s="320" t="s">
        <v>27</v>
      </c>
      <c r="B264" s="321" t="s">
        <v>228</v>
      </c>
      <c r="C264" s="307"/>
    </row>
    <row r="265" spans="1:3">
      <c r="A265" s="320" t="s">
        <v>21</v>
      </c>
      <c r="B265" s="321" t="s">
        <v>20</v>
      </c>
      <c r="C265" s="276"/>
    </row>
    <row r="266" spans="1:3">
      <c r="A266" s="320" t="s">
        <v>229</v>
      </c>
      <c r="B266" s="321" t="s">
        <v>230</v>
      </c>
      <c r="C266" s="277"/>
    </row>
    <row r="267" spans="1:3">
      <c r="A267" s="322" t="s">
        <v>30</v>
      </c>
      <c r="B267" s="322"/>
      <c r="C267" s="278"/>
    </row>
    <row r="268" spans="1:3">
      <c r="A268" s="323" t="s">
        <v>319</v>
      </c>
      <c r="B268" s="323"/>
      <c r="C268" s="49">
        <v>-900</v>
      </c>
    </row>
    <row r="269" spans="1:3">
      <c r="A269" s="324" t="s">
        <v>28</v>
      </c>
      <c r="B269" s="324"/>
      <c r="C269" s="55">
        <f>'1.'!D177</f>
        <v>-3026</v>
      </c>
    </row>
    <row r="271" spans="1:3" ht="69">
      <c r="A271" s="320" t="s">
        <v>29</v>
      </c>
      <c r="B271" s="321" t="s">
        <v>221</v>
      </c>
      <c r="C271" s="268" t="s">
        <v>166</v>
      </c>
    </row>
    <row r="272" spans="1:3">
      <c r="A272" s="320" t="s">
        <v>25</v>
      </c>
      <c r="B272" s="321" t="s">
        <v>231</v>
      </c>
      <c r="C272" s="129" t="s">
        <v>14</v>
      </c>
    </row>
    <row r="273" spans="1:3">
      <c r="A273" s="320" t="s">
        <v>26</v>
      </c>
      <c r="B273" s="321" t="s">
        <v>232</v>
      </c>
      <c r="C273" s="274"/>
    </row>
    <row r="274" spans="1:3" ht="25.5">
      <c r="A274" s="320" t="s">
        <v>27</v>
      </c>
      <c r="B274" s="321" t="s">
        <v>233</v>
      </c>
      <c r="C274" s="307"/>
    </row>
    <row r="275" spans="1:3">
      <c r="A275" s="320" t="s">
        <v>21</v>
      </c>
      <c r="B275" s="321" t="s">
        <v>20</v>
      </c>
      <c r="C275" s="276"/>
    </row>
    <row r="276" spans="1:3" ht="25.5">
      <c r="A276" s="320" t="s">
        <v>145</v>
      </c>
      <c r="B276" s="321" t="s">
        <v>137</v>
      </c>
      <c r="C276" s="277"/>
    </row>
    <row r="277" spans="1:3">
      <c r="A277" s="322" t="s">
        <v>30</v>
      </c>
      <c r="B277" s="322"/>
      <c r="C277" s="278"/>
    </row>
    <row r="278" spans="1:3">
      <c r="A278" s="323" t="s">
        <v>234</v>
      </c>
      <c r="B278" s="323"/>
      <c r="C278" s="49">
        <v>-50</v>
      </c>
    </row>
    <row r="279" spans="1:3">
      <c r="A279" s="324" t="s">
        <v>28</v>
      </c>
      <c r="B279" s="324"/>
      <c r="C279" s="55">
        <f>'1.'!D183</f>
        <v>-247000</v>
      </c>
    </row>
    <row r="280" spans="1:3">
      <c r="C280" s="266"/>
    </row>
    <row r="281" spans="1:3">
      <c r="A281" s="300" t="s">
        <v>44</v>
      </c>
      <c r="B281" s="325" t="s">
        <v>45</v>
      </c>
      <c r="C281" s="326"/>
    </row>
    <row r="282" spans="1:3" ht="51.75">
      <c r="A282" s="301">
        <v>1225</v>
      </c>
      <c r="B282" s="327" t="s">
        <v>193</v>
      </c>
      <c r="C282" s="326"/>
    </row>
    <row r="283" spans="1:3">
      <c r="A283" s="328" t="s">
        <v>217</v>
      </c>
      <c r="B283" s="328"/>
      <c r="C283" s="329"/>
    </row>
    <row r="284" spans="1:3">
      <c r="A284" s="330"/>
      <c r="B284" s="330"/>
      <c r="C284" s="331"/>
    </row>
    <row r="285" spans="1:3" ht="69">
      <c r="A285" s="332" t="s">
        <v>29</v>
      </c>
      <c r="B285" s="149">
        <v>1225</v>
      </c>
      <c r="C285" s="268" t="s">
        <v>165</v>
      </c>
    </row>
    <row r="286" spans="1:3">
      <c r="A286" s="332" t="s">
        <v>25</v>
      </c>
      <c r="B286" s="149">
        <v>12017</v>
      </c>
      <c r="C286" s="333" t="s">
        <v>218</v>
      </c>
    </row>
    <row r="287" spans="1:3" ht="34.5">
      <c r="A287" s="332" t="s">
        <v>26</v>
      </c>
      <c r="B287" s="149" t="s">
        <v>196</v>
      </c>
      <c r="C287" s="334"/>
    </row>
    <row r="288" spans="1:3" ht="86.25">
      <c r="A288" s="332" t="s">
        <v>27</v>
      </c>
      <c r="B288" s="149" t="s">
        <v>197</v>
      </c>
      <c r="C288" s="335"/>
    </row>
    <row r="289" spans="1:3">
      <c r="A289" s="336" t="s">
        <v>21</v>
      </c>
      <c r="B289" s="149" t="s">
        <v>20</v>
      </c>
      <c r="C289" s="335"/>
    </row>
    <row r="290" spans="1:3" ht="34.5">
      <c r="A290" s="337" t="s">
        <v>15</v>
      </c>
      <c r="B290" s="198" t="s">
        <v>219</v>
      </c>
      <c r="C290" s="338"/>
    </row>
    <row r="291" spans="1:3">
      <c r="A291" s="339" t="s">
        <v>30</v>
      </c>
      <c r="B291" s="340"/>
      <c r="C291" s="341"/>
    </row>
    <row r="292" spans="1:3">
      <c r="A292" s="342" t="s">
        <v>220</v>
      </c>
      <c r="B292" s="343"/>
      <c r="C292" s="50">
        <v>4000</v>
      </c>
    </row>
    <row r="293" spans="1:3">
      <c r="A293" s="248" t="s">
        <v>28</v>
      </c>
      <c r="B293" s="248"/>
      <c r="C293" s="344">
        <f>'1.'!D196</f>
        <v>400000</v>
      </c>
    </row>
    <row r="295" spans="1:3">
      <c r="A295" s="300" t="s">
        <v>44</v>
      </c>
      <c r="B295" s="300" t="s">
        <v>45</v>
      </c>
    </row>
    <row r="296" spans="1:3">
      <c r="A296" s="301">
        <v>1139</v>
      </c>
      <c r="B296" s="301" t="s">
        <v>141</v>
      </c>
    </row>
    <row r="297" spans="1:3">
      <c r="A297" s="302" t="s">
        <v>46</v>
      </c>
      <c r="B297" s="303"/>
    </row>
    <row r="298" spans="1:3">
      <c r="A298" s="345"/>
      <c r="B298" s="345"/>
    </row>
    <row r="299" spans="1:3" ht="69">
      <c r="A299" s="149" t="s">
        <v>29</v>
      </c>
      <c r="B299" s="149">
        <v>1139</v>
      </c>
      <c r="C299" s="238" t="s">
        <v>166</v>
      </c>
    </row>
    <row r="300" spans="1:3">
      <c r="A300" s="149" t="s">
        <v>25</v>
      </c>
      <c r="B300" s="149">
        <v>11001</v>
      </c>
      <c r="C300" s="129" t="s">
        <v>14</v>
      </c>
    </row>
    <row r="301" spans="1:3">
      <c r="A301" s="149" t="s">
        <v>26</v>
      </c>
      <c r="B301" s="149" t="s">
        <v>141</v>
      </c>
      <c r="C301" s="274"/>
    </row>
    <row r="302" spans="1:3" ht="69">
      <c r="A302" s="149" t="s">
        <v>139</v>
      </c>
      <c r="B302" s="193" t="s">
        <v>134</v>
      </c>
      <c r="C302" s="307"/>
    </row>
    <row r="303" spans="1:3">
      <c r="A303" s="149" t="s">
        <v>24</v>
      </c>
      <c r="B303" s="149" t="s">
        <v>142</v>
      </c>
      <c r="C303" s="276"/>
    </row>
    <row r="304" spans="1:3">
      <c r="A304" s="149" t="s">
        <v>143</v>
      </c>
      <c r="B304" s="193" t="s">
        <v>144</v>
      </c>
      <c r="C304" s="277"/>
    </row>
    <row r="305" spans="1:3">
      <c r="A305" s="308" t="s">
        <v>30</v>
      </c>
      <c r="B305" s="180"/>
      <c r="C305" s="278"/>
    </row>
    <row r="306" spans="1:3">
      <c r="A306" s="248" t="s">
        <v>140</v>
      </c>
      <c r="B306" s="281"/>
      <c r="C306" s="48">
        <f>'1.'!D209</f>
        <v>-26294702.199999999</v>
      </c>
    </row>
    <row r="308" spans="1:3" hidden="1">
      <c r="C308" s="226" t="e">
        <f>SUM(C30,C39,#REF!,#REF!,#REF!,#REF!,#REF!,#REF!,#REF!,C51,#REF!,#REF!,#REF!,C189,#REF!,C199,#REF!,C226,C249)</f>
        <v>#REF!</v>
      </c>
    </row>
    <row r="309" spans="1:3">
      <c r="C309" s="228"/>
    </row>
  </sheetData>
  <sortState ref="A17:O22">
    <sortCondition ref="C12"/>
  </sortState>
  <mergeCells count="78">
    <mergeCell ref="A174:B174"/>
    <mergeCell ref="A162:B162"/>
    <mergeCell ref="A171:B171"/>
    <mergeCell ref="A146:B146"/>
    <mergeCell ref="A151:B151"/>
    <mergeCell ref="A159:B159"/>
    <mergeCell ref="A135:B135"/>
    <mergeCell ref="A144:B144"/>
    <mergeCell ref="A145:B145"/>
    <mergeCell ref="A125:B125"/>
    <mergeCell ref="A134:B134"/>
    <mergeCell ref="A114:B114"/>
    <mergeCell ref="A115:B115"/>
    <mergeCell ref="A123:B123"/>
    <mergeCell ref="A101:B101"/>
    <mergeCell ref="A102:B102"/>
    <mergeCell ref="A103:B103"/>
    <mergeCell ref="A104:B104"/>
    <mergeCell ref="A112:B112"/>
    <mergeCell ref="A90:B90"/>
    <mergeCell ref="A91:B91"/>
    <mergeCell ref="A99:B99"/>
    <mergeCell ref="A100:B100"/>
    <mergeCell ref="A113:B113"/>
    <mergeCell ref="A4:C4"/>
    <mergeCell ref="A5:C5"/>
    <mergeCell ref="A8:C8"/>
    <mergeCell ref="A6:C6"/>
    <mergeCell ref="A39:B39"/>
    <mergeCell ref="A29:B29"/>
    <mergeCell ref="A30:B30"/>
    <mergeCell ref="A38:B38"/>
    <mergeCell ref="A19:B19"/>
    <mergeCell ref="A20:B20"/>
    <mergeCell ref="A21:B21"/>
    <mergeCell ref="A306:B306"/>
    <mergeCell ref="A248:B248"/>
    <mergeCell ref="A249:B249"/>
    <mergeCell ref="A305:B305"/>
    <mergeCell ref="A224:B224"/>
    <mergeCell ref="A293:B293"/>
    <mergeCell ref="A291:B291"/>
    <mergeCell ref="A292:B292"/>
    <mergeCell ref="A277:B277"/>
    <mergeCell ref="A278:B278"/>
    <mergeCell ref="A279:B279"/>
    <mergeCell ref="A50:B50"/>
    <mergeCell ref="A43:B43"/>
    <mergeCell ref="A189:B189"/>
    <mergeCell ref="A199:B199"/>
    <mergeCell ref="A51:B51"/>
    <mergeCell ref="A188:B188"/>
    <mergeCell ref="A198:B198"/>
    <mergeCell ref="A59:B59"/>
    <mergeCell ref="A63:B63"/>
    <mergeCell ref="A71:B71"/>
    <mergeCell ref="A72:B72"/>
    <mergeCell ref="A73:B73"/>
    <mergeCell ref="A86:B86"/>
    <mergeCell ref="A87:B87"/>
    <mergeCell ref="A88:B88"/>
    <mergeCell ref="A89:B89"/>
    <mergeCell ref="C287:C290"/>
    <mergeCell ref="A234:B234"/>
    <mergeCell ref="A235:B235"/>
    <mergeCell ref="A236:B236"/>
    <mergeCell ref="C204:C207"/>
    <mergeCell ref="A225:B225"/>
    <mergeCell ref="A226:B226"/>
    <mergeCell ref="A208:B208"/>
    <mergeCell ref="A210:B210"/>
    <mergeCell ref="A257:B257"/>
    <mergeCell ref="A258:B258"/>
    <mergeCell ref="A259:B259"/>
    <mergeCell ref="A267:B267"/>
    <mergeCell ref="A283:B283"/>
    <mergeCell ref="A268:B268"/>
    <mergeCell ref="A269:B269"/>
  </mergeCells>
  <conditionalFormatting sqref="B239">
    <cfRule type="expression" dxfId="6" priority="4" stopIfTrue="1">
      <formula>#REF!=1</formula>
    </cfRule>
  </conditionalFormatting>
  <conditionalFormatting sqref="B215">
    <cfRule type="expression" dxfId="5" priority="2" stopIfTrue="1">
      <formula>#REF!=1</formula>
    </cfRule>
  </conditionalFormatting>
  <conditionalFormatting sqref="B221">
    <cfRule type="expression" dxfId="4" priority="1" stopIfTrue="1">
      <formula>#REF!=1</formula>
    </cfRule>
  </conditionalFormatting>
  <pageMargins left="0.2" right="0" top="0.25" bottom="0.25" header="0.3" footer="0.3"/>
  <pageSetup paperSize="9" scale="10" fitToHeight="8" orientation="landscape"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316"/>
  <sheetViews>
    <sheetView view="pageBreakPreview" topLeftCell="A296" zoomScaleNormal="100" zoomScaleSheetLayoutView="100" workbookViewId="0">
      <selection activeCell="A296" sqref="A1:XFD1048576"/>
    </sheetView>
  </sheetViews>
  <sheetFormatPr defaultRowHeight="17.25"/>
  <cols>
    <col min="1" max="1" width="50.42578125" style="228" customWidth="1"/>
    <col min="2" max="2" width="72" style="228" customWidth="1"/>
    <col min="3" max="3" width="27.42578125" style="228" customWidth="1"/>
    <col min="4" max="4" width="16.140625" style="228" hidden="1" customWidth="1"/>
    <col min="5" max="5" width="12.42578125" style="228" hidden="1" customWidth="1"/>
    <col min="6" max="6" width="11" style="228" customWidth="1"/>
    <col min="7" max="7" width="9.5703125" style="228" customWidth="1"/>
    <col min="8" max="8" width="16.5703125" style="228" customWidth="1"/>
    <col min="9" max="9" width="10" style="228" customWidth="1"/>
    <col min="10" max="16384" width="9.140625" style="228"/>
  </cols>
  <sheetData>
    <row r="1" spans="1:4">
      <c r="A1" s="119"/>
      <c r="B1" s="119"/>
      <c r="C1" s="226" t="s">
        <v>161</v>
      </c>
    </row>
    <row r="2" spans="1:4">
      <c r="A2" s="119"/>
      <c r="B2" s="119"/>
      <c r="C2" s="226" t="s">
        <v>56</v>
      </c>
    </row>
    <row r="3" spans="1:4">
      <c r="A3" s="119"/>
      <c r="B3" s="119"/>
      <c r="C3" s="226" t="s">
        <v>1</v>
      </c>
    </row>
    <row r="4" spans="1:4" ht="14.25" customHeight="1">
      <c r="A4" s="346" t="s">
        <v>47</v>
      </c>
      <c r="B4" s="346"/>
      <c r="C4" s="346"/>
      <c r="D4" s="346"/>
    </row>
    <row r="5" spans="1:4" ht="61.5" customHeight="1">
      <c r="A5" s="230" t="s">
        <v>179</v>
      </c>
      <c r="B5" s="230"/>
      <c r="C5" s="230"/>
      <c r="D5" s="346"/>
    </row>
    <row r="6" spans="1:4">
      <c r="A6" s="347" t="s">
        <v>18</v>
      </c>
      <c r="B6" s="347"/>
      <c r="C6" s="347"/>
      <c r="D6" s="347"/>
    </row>
    <row r="7" spans="1:4" s="237" customFormat="1" ht="20.25" customHeight="1">
      <c r="A7" s="348"/>
      <c r="B7" s="348"/>
      <c r="C7" s="348"/>
      <c r="D7" s="348"/>
    </row>
    <row r="8" spans="1:4" ht="27.75" customHeight="1">
      <c r="A8" s="349" t="s">
        <v>49</v>
      </c>
      <c r="B8" s="349"/>
      <c r="C8" s="349"/>
      <c r="D8" s="348"/>
    </row>
    <row r="9" spans="1:4">
      <c r="A9" s="234" t="s">
        <v>44</v>
      </c>
      <c r="B9" s="235" t="s">
        <v>45</v>
      </c>
      <c r="C9" s="236"/>
      <c r="D9" s="227"/>
    </row>
    <row r="10" spans="1:4" ht="26.25" customHeight="1">
      <c r="A10" s="234" t="s">
        <v>94</v>
      </c>
      <c r="B10" s="235" t="s">
        <v>95</v>
      </c>
      <c r="C10" s="236"/>
      <c r="D10" s="227"/>
    </row>
    <row r="11" spans="1:4">
      <c r="A11" s="193" t="s">
        <v>46</v>
      </c>
      <c r="C11" s="236"/>
      <c r="D11" s="227"/>
    </row>
    <row r="12" spans="1:4" ht="27" customHeight="1">
      <c r="A12" s="237"/>
      <c r="B12" s="237"/>
      <c r="C12" s="236"/>
      <c r="D12" s="227"/>
    </row>
    <row r="13" spans="1:4" ht="69">
      <c r="A13" s="149" t="s">
        <v>29</v>
      </c>
      <c r="B13" s="147" t="s">
        <v>94</v>
      </c>
      <c r="C13" s="238" t="s">
        <v>166</v>
      </c>
    </row>
    <row r="14" spans="1:4">
      <c r="A14" s="149" t="s">
        <v>25</v>
      </c>
      <c r="B14" s="147" t="s">
        <v>96</v>
      </c>
      <c r="C14" s="239" t="s">
        <v>14</v>
      </c>
    </row>
    <row r="15" spans="1:4" ht="69">
      <c r="A15" s="149" t="s">
        <v>26</v>
      </c>
      <c r="B15" s="147" t="s">
        <v>265</v>
      </c>
      <c r="C15" s="240"/>
    </row>
    <row r="16" spans="1:4" ht="86.25">
      <c r="A16" s="149" t="s">
        <v>27</v>
      </c>
      <c r="B16" s="147" t="s">
        <v>266</v>
      </c>
      <c r="C16" s="241"/>
    </row>
    <row r="17" spans="1:4">
      <c r="A17" s="149" t="s">
        <v>21</v>
      </c>
      <c r="B17" s="147" t="s">
        <v>20</v>
      </c>
      <c r="C17" s="241"/>
    </row>
    <row r="18" spans="1:4" ht="51.75">
      <c r="A18" s="149" t="s">
        <v>15</v>
      </c>
      <c r="B18" s="147" t="s">
        <v>267</v>
      </c>
      <c r="C18" s="242"/>
    </row>
    <row r="19" spans="1:4">
      <c r="A19" s="243" t="s">
        <v>30</v>
      </c>
      <c r="B19" s="244"/>
      <c r="C19" s="245"/>
    </row>
    <row r="20" spans="1:4">
      <c r="A20" s="246" t="s">
        <v>268</v>
      </c>
      <c r="B20" s="247"/>
      <c r="C20" s="49"/>
    </row>
    <row r="21" spans="1:4">
      <c r="A21" s="248" t="s">
        <v>28</v>
      </c>
      <c r="B21" s="248"/>
      <c r="C21" s="48">
        <f>+'4'!C21</f>
        <v>-29333.1</v>
      </c>
      <c r="D21" s="249"/>
    </row>
    <row r="22" spans="1:4" ht="27" customHeight="1">
      <c r="A22" s="237"/>
      <c r="B22" s="237"/>
      <c r="C22" s="236"/>
      <c r="D22" s="227"/>
    </row>
    <row r="23" spans="1:4" ht="69">
      <c r="A23" s="198" t="s">
        <v>29</v>
      </c>
      <c r="B23" s="198" t="s">
        <v>94</v>
      </c>
      <c r="C23" s="238" t="s">
        <v>166</v>
      </c>
      <c r="D23" s="227"/>
    </row>
    <row r="24" spans="1:4">
      <c r="A24" s="198" t="s">
        <v>25</v>
      </c>
      <c r="B24" s="198" t="s">
        <v>97</v>
      </c>
      <c r="C24" s="239" t="s">
        <v>14</v>
      </c>
      <c r="D24" s="227"/>
    </row>
    <row r="25" spans="1:4">
      <c r="A25" s="198" t="s">
        <v>26</v>
      </c>
      <c r="B25" s="149" t="s">
        <v>98</v>
      </c>
      <c r="C25" s="240"/>
      <c r="D25" s="227"/>
    </row>
    <row r="26" spans="1:4">
      <c r="A26" s="198" t="s">
        <v>27</v>
      </c>
      <c r="B26" s="149" t="s">
        <v>99</v>
      </c>
      <c r="C26" s="241"/>
      <c r="D26" s="227"/>
    </row>
    <row r="27" spans="1:4">
      <c r="A27" s="198" t="s">
        <v>21</v>
      </c>
      <c r="B27" s="149" t="s">
        <v>20</v>
      </c>
      <c r="C27" s="241"/>
      <c r="D27" s="227"/>
    </row>
    <row r="28" spans="1:4" ht="34.5">
      <c r="A28" s="198" t="s">
        <v>15</v>
      </c>
      <c r="B28" s="149" t="s">
        <v>100</v>
      </c>
      <c r="C28" s="242"/>
      <c r="D28" s="227"/>
    </row>
    <row r="29" spans="1:4">
      <c r="A29" s="243" t="s">
        <v>30</v>
      </c>
      <c r="B29" s="244"/>
      <c r="C29" s="245"/>
      <c r="D29" s="227"/>
    </row>
    <row r="30" spans="1:4">
      <c r="A30" s="248" t="s">
        <v>28</v>
      </c>
      <c r="B30" s="248"/>
      <c r="C30" s="48">
        <f>+'4'!C30</f>
        <v>-4997</v>
      </c>
      <c r="D30" s="250"/>
    </row>
    <row r="31" spans="1:4">
      <c r="A31" s="251"/>
      <c r="B31" s="251"/>
      <c r="C31" s="236"/>
      <c r="D31" s="227"/>
    </row>
    <row r="32" spans="1:4" ht="69">
      <c r="A32" s="198" t="s">
        <v>29</v>
      </c>
      <c r="B32" s="198" t="s">
        <v>94</v>
      </c>
      <c r="C32" s="238" t="s">
        <v>166</v>
      </c>
      <c r="D32" s="227"/>
    </row>
    <row r="33" spans="1:4">
      <c r="A33" s="198" t="s">
        <v>25</v>
      </c>
      <c r="B33" s="198">
        <v>12003</v>
      </c>
      <c r="C33" s="239" t="s">
        <v>14</v>
      </c>
      <c r="D33" s="227"/>
    </row>
    <row r="34" spans="1:4" ht="69">
      <c r="A34" s="198" t="s">
        <v>26</v>
      </c>
      <c r="B34" s="149" t="s">
        <v>149</v>
      </c>
      <c r="C34" s="240"/>
      <c r="D34" s="227"/>
    </row>
    <row r="35" spans="1:4" ht="69">
      <c r="A35" s="198" t="s">
        <v>27</v>
      </c>
      <c r="B35" s="149" t="s">
        <v>150</v>
      </c>
      <c r="C35" s="241"/>
      <c r="D35" s="227"/>
    </row>
    <row r="36" spans="1:4">
      <c r="A36" s="198" t="s">
        <v>21</v>
      </c>
      <c r="B36" s="149" t="s">
        <v>20</v>
      </c>
      <c r="C36" s="241"/>
      <c r="D36" s="227"/>
    </row>
    <row r="37" spans="1:4" ht="51.75">
      <c r="A37" s="198" t="s">
        <v>15</v>
      </c>
      <c r="B37" s="149" t="s">
        <v>151</v>
      </c>
      <c r="C37" s="242"/>
      <c r="D37" s="227"/>
    </row>
    <row r="38" spans="1:4">
      <c r="A38" s="243" t="s">
        <v>30</v>
      </c>
      <c r="B38" s="244"/>
      <c r="C38" s="245"/>
      <c r="D38" s="227"/>
    </row>
    <row r="39" spans="1:4">
      <c r="A39" s="248" t="s">
        <v>28</v>
      </c>
      <c r="B39" s="248"/>
      <c r="C39" s="48">
        <f>+'4'!C39</f>
        <v>-16358</v>
      </c>
      <c r="D39" s="250"/>
    </row>
    <row r="40" spans="1:4">
      <c r="A40" s="250"/>
      <c r="B40" s="250"/>
      <c r="C40" s="250"/>
      <c r="D40" s="250"/>
    </row>
    <row r="41" spans="1:4">
      <c r="A41" s="252" t="s">
        <v>29</v>
      </c>
      <c r="B41" s="252" t="s">
        <v>26</v>
      </c>
      <c r="C41" s="253"/>
      <c r="D41" s="253"/>
    </row>
    <row r="42" spans="1:4" ht="34.5">
      <c r="A42" s="254">
        <v>1082</v>
      </c>
      <c r="B42" s="255" t="s">
        <v>103</v>
      </c>
      <c r="C42" s="253"/>
      <c r="D42" s="253"/>
    </row>
    <row r="43" spans="1:4">
      <c r="A43" s="256" t="s">
        <v>46</v>
      </c>
      <c r="B43" s="256"/>
      <c r="C43" s="253"/>
      <c r="D43" s="253"/>
    </row>
    <row r="44" spans="1:4" ht="81.75" customHeight="1">
      <c r="A44" s="257" t="s">
        <v>29</v>
      </c>
      <c r="B44" s="257" t="s">
        <v>114</v>
      </c>
      <c r="C44" s="238" t="s">
        <v>166</v>
      </c>
      <c r="D44" s="253"/>
    </row>
    <row r="45" spans="1:4">
      <c r="A45" s="258" t="s">
        <v>25</v>
      </c>
      <c r="B45" s="258" t="s">
        <v>96</v>
      </c>
      <c r="C45" s="129" t="s">
        <v>14</v>
      </c>
      <c r="D45" s="253"/>
    </row>
    <row r="46" spans="1:4">
      <c r="A46" s="258" t="s">
        <v>26</v>
      </c>
      <c r="B46" s="258" t="s">
        <v>115</v>
      </c>
      <c r="C46" s="259"/>
      <c r="D46" s="253"/>
    </row>
    <row r="47" spans="1:4" ht="86.25">
      <c r="A47" s="258" t="s">
        <v>27</v>
      </c>
      <c r="B47" s="260" t="s">
        <v>117</v>
      </c>
      <c r="C47" s="259"/>
      <c r="D47" s="253"/>
    </row>
    <row r="48" spans="1:4">
      <c r="A48" s="258" t="s">
        <v>21</v>
      </c>
      <c r="B48" s="260" t="s">
        <v>20</v>
      </c>
      <c r="C48" s="259"/>
      <c r="D48" s="253"/>
    </row>
    <row r="49" spans="1:4" ht="51.75">
      <c r="A49" s="258" t="s">
        <v>15</v>
      </c>
      <c r="B49" s="257" t="s">
        <v>116</v>
      </c>
      <c r="C49" s="259"/>
      <c r="D49" s="253"/>
    </row>
    <row r="50" spans="1:4">
      <c r="A50" s="261" t="s">
        <v>30</v>
      </c>
      <c r="B50" s="262"/>
      <c r="C50" s="263"/>
      <c r="D50" s="227"/>
    </row>
    <row r="51" spans="1:4">
      <c r="A51" s="264" t="s">
        <v>28</v>
      </c>
      <c r="B51" s="265"/>
      <c r="C51" s="48">
        <f>+'4'!C51</f>
        <v>-11123</v>
      </c>
      <c r="D51" s="250"/>
    </row>
    <row r="52" spans="1:4" ht="27.75" customHeight="1">
      <c r="A52" s="237"/>
      <c r="B52" s="237"/>
      <c r="C52" s="266"/>
      <c r="D52" s="267"/>
    </row>
    <row r="53" spans="1:4" ht="109.5" customHeight="1">
      <c r="A53" s="257" t="s">
        <v>29</v>
      </c>
      <c r="B53" s="257" t="s">
        <v>114</v>
      </c>
      <c r="C53" s="268" t="s">
        <v>165</v>
      </c>
      <c r="D53" s="267"/>
    </row>
    <row r="54" spans="1:4" ht="27.75" customHeight="1">
      <c r="A54" s="258" t="s">
        <v>25</v>
      </c>
      <c r="B54" s="258">
        <v>12002</v>
      </c>
      <c r="C54" s="129" t="s">
        <v>14</v>
      </c>
      <c r="D54" s="267"/>
    </row>
    <row r="55" spans="1:4" ht="27.75" customHeight="1">
      <c r="A55" s="258" t="s">
        <v>26</v>
      </c>
      <c r="B55" s="252" t="s">
        <v>269</v>
      </c>
      <c r="C55" s="259"/>
      <c r="D55" s="267"/>
    </row>
    <row r="56" spans="1:4" ht="27.75" customHeight="1">
      <c r="A56" s="258" t="s">
        <v>27</v>
      </c>
      <c r="B56" s="260" t="s">
        <v>236</v>
      </c>
      <c r="C56" s="259"/>
      <c r="D56" s="267"/>
    </row>
    <row r="57" spans="1:4" ht="27.75" customHeight="1">
      <c r="A57" s="258" t="s">
        <v>21</v>
      </c>
      <c r="B57" s="260" t="s">
        <v>20</v>
      </c>
      <c r="C57" s="259"/>
      <c r="D57" s="267"/>
    </row>
    <row r="58" spans="1:4" ht="48" customHeight="1">
      <c r="A58" s="258" t="s">
        <v>15</v>
      </c>
      <c r="B58" s="269" t="s">
        <v>270</v>
      </c>
      <c r="C58" s="259"/>
      <c r="D58" s="267"/>
    </row>
    <row r="59" spans="1:4" ht="27.75" customHeight="1">
      <c r="A59" s="261" t="s">
        <v>30</v>
      </c>
      <c r="B59" s="262"/>
      <c r="C59" s="263"/>
      <c r="D59" s="267"/>
    </row>
    <row r="60" spans="1:4">
      <c r="A60" s="270" t="s">
        <v>271</v>
      </c>
      <c r="B60" s="271"/>
      <c r="C60" s="272">
        <f>+'4'!C60</f>
        <v>12000</v>
      </c>
      <c r="D60" s="267"/>
    </row>
    <row r="61" spans="1:4">
      <c r="A61" s="270" t="s">
        <v>272</v>
      </c>
      <c r="B61" s="271"/>
      <c r="C61" s="272">
        <f>+'4'!C61</f>
        <v>2357</v>
      </c>
      <c r="D61" s="267"/>
    </row>
    <row r="62" spans="1:4">
      <c r="A62" s="270" t="s">
        <v>273</v>
      </c>
      <c r="B62" s="271"/>
      <c r="C62" s="272">
        <f>+'4'!C62</f>
        <v>15</v>
      </c>
      <c r="D62" s="267"/>
    </row>
    <row r="63" spans="1:4" ht="27.75" customHeight="1">
      <c r="A63" s="264" t="s">
        <v>28</v>
      </c>
      <c r="B63" s="265"/>
      <c r="C63" s="350">
        <f>+'4'!C63</f>
        <v>1553000</v>
      </c>
      <c r="D63" s="267"/>
    </row>
    <row r="64" spans="1:4" ht="27.75" customHeight="1">
      <c r="A64" s="273"/>
      <c r="B64" s="273"/>
      <c r="C64" s="273"/>
      <c r="D64" s="267"/>
    </row>
    <row r="65" spans="1:4" ht="111" customHeight="1">
      <c r="A65" s="149" t="s">
        <v>29</v>
      </c>
      <c r="B65" s="149">
        <v>1082</v>
      </c>
      <c r="C65" s="268" t="s">
        <v>165</v>
      </c>
      <c r="D65" s="267"/>
    </row>
    <row r="66" spans="1:4" ht="27.75" customHeight="1">
      <c r="A66" s="149" t="s">
        <v>25</v>
      </c>
      <c r="B66" s="149">
        <v>12003</v>
      </c>
      <c r="C66" s="129" t="s">
        <v>14</v>
      </c>
      <c r="D66" s="267"/>
    </row>
    <row r="67" spans="1:4" ht="73.5" customHeight="1">
      <c r="A67" s="149" t="s">
        <v>26</v>
      </c>
      <c r="B67" s="149" t="s">
        <v>274</v>
      </c>
      <c r="C67" s="274"/>
      <c r="D67" s="267"/>
    </row>
    <row r="68" spans="1:4" ht="82.5" customHeight="1">
      <c r="A68" s="149" t="s">
        <v>27</v>
      </c>
      <c r="B68" s="149" t="s">
        <v>238</v>
      </c>
      <c r="C68" s="275"/>
      <c r="D68" s="267"/>
    </row>
    <row r="69" spans="1:4" ht="27.75" customHeight="1">
      <c r="A69" s="149" t="s">
        <v>21</v>
      </c>
      <c r="B69" s="149" t="s">
        <v>20</v>
      </c>
      <c r="C69" s="276"/>
      <c r="D69" s="267"/>
    </row>
    <row r="70" spans="1:4" ht="63" customHeight="1">
      <c r="A70" s="149" t="s">
        <v>15</v>
      </c>
      <c r="B70" s="149" t="s">
        <v>275</v>
      </c>
      <c r="C70" s="277"/>
      <c r="D70" s="267"/>
    </row>
    <row r="71" spans="1:4" ht="27.75" customHeight="1">
      <c r="A71" s="180" t="s">
        <v>30</v>
      </c>
      <c r="B71" s="144"/>
      <c r="C71" s="278"/>
      <c r="D71" s="267"/>
    </row>
    <row r="72" spans="1:4" ht="27.75" customHeight="1">
      <c r="A72" s="279" t="s">
        <v>276</v>
      </c>
      <c r="B72" s="280"/>
      <c r="C72" s="272">
        <f>+'4'!C72</f>
        <v>1</v>
      </c>
      <c r="D72" s="267"/>
    </row>
    <row r="73" spans="1:4" ht="27.75" customHeight="1">
      <c r="A73" s="281" t="s">
        <v>28</v>
      </c>
      <c r="B73" s="282"/>
      <c r="C73" s="350">
        <f>+'4'!C73</f>
        <v>5000</v>
      </c>
      <c r="D73" s="267"/>
    </row>
    <row r="74" spans="1:4">
      <c r="A74" s="237"/>
      <c r="B74" s="237"/>
      <c r="C74" s="266"/>
      <c r="D74" s="227"/>
    </row>
    <row r="75" spans="1:4">
      <c r="A75" s="273"/>
      <c r="B75" s="273"/>
      <c r="C75" s="273"/>
    </row>
    <row r="76" spans="1:4">
      <c r="A76" s="234" t="s">
        <v>44</v>
      </c>
      <c r="B76" s="235" t="s">
        <v>45</v>
      </c>
      <c r="C76" s="236"/>
    </row>
    <row r="77" spans="1:4" ht="26.25" customHeight="1">
      <c r="A77" s="234">
        <v>1088</v>
      </c>
      <c r="B77" s="167" t="s">
        <v>241</v>
      </c>
      <c r="C77" s="236"/>
    </row>
    <row r="78" spans="1:4" ht="39" customHeight="1">
      <c r="A78" s="193" t="s">
        <v>46</v>
      </c>
      <c r="C78" s="236"/>
    </row>
    <row r="79" spans="1:4" ht="27" customHeight="1">
      <c r="A79" s="237"/>
      <c r="B79" s="237"/>
      <c r="C79" s="236"/>
    </row>
    <row r="80" spans="1:4" ht="66.75" customHeight="1">
      <c r="A80" s="284" t="s">
        <v>29</v>
      </c>
      <c r="B80" s="284" t="s">
        <v>277</v>
      </c>
      <c r="C80" s="238" t="s">
        <v>166</v>
      </c>
    </row>
    <row r="81" spans="1:4">
      <c r="A81" s="284" t="s">
        <v>25</v>
      </c>
      <c r="B81" s="284">
        <v>11001</v>
      </c>
      <c r="C81" s="239" t="s">
        <v>14</v>
      </c>
    </row>
    <row r="82" spans="1:4" ht="69">
      <c r="A82" s="284" t="s">
        <v>26</v>
      </c>
      <c r="B82" s="284" t="s">
        <v>278</v>
      </c>
      <c r="C82" s="285"/>
    </row>
    <row r="83" spans="1:4" ht="86.25">
      <c r="A83" s="284" t="s">
        <v>27</v>
      </c>
      <c r="B83" s="284" t="s">
        <v>279</v>
      </c>
      <c r="C83" s="285"/>
    </row>
    <row r="84" spans="1:4" ht="17.25" customHeight="1">
      <c r="A84" s="284" t="s">
        <v>21</v>
      </c>
      <c r="B84" s="284" t="s">
        <v>135</v>
      </c>
      <c r="C84" s="285"/>
    </row>
    <row r="85" spans="1:4" ht="17.25" customHeight="1">
      <c r="A85" s="284" t="s">
        <v>280</v>
      </c>
      <c r="B85" s="284" t="s">
        <v>136</v>
      </c>
      <c r="C85" s="285"/>
    </row>
    <row r="86" spans="1:4">
      <c r="A86" s="286" t="s">
        <v>30</v>
      </c>
      <c r="B86" s="286"/>
      <c r="C86" s="245"/>
    </row>
    <row r="87" spans="1:4">
      <c r="A87" s="287" t="s">
        <v>281</v>
      </c>
      <c r="B87" s="287"/>
      <c r="C87" s="49">
        <f>+'4'!C87</f>
        <v>-465</v>
      </c>
      <c r="D87" s="249"/>
    </row>
    <row r="88" spans="1:4" ht="17.25" customHeight="1">
      <c r="A88" s="288" t="s">
        <v>282</v>
      </c>
      <c r="B88" s="288"/>
      <c r="C88" s="49">
        <f>+'4'!C88</f>
        <v>-33</v>
      </c>
      <c r="D88" s="249"/>
    </row>
    <row r="89" spans="1:4" ht="17.25" customHeight="1">
      <c r="A89" s="289" t="s">
        <v>283</v>
      </c>
      <c r="B89" s="290"/>
      <c r="C89" s="49">
        <f>+'4'!C89</f>
        <v>-100</v>
      </c>
      <c r="D89" s="249"/>
    </row>
    <row r="90" spans="1:4" ht="17.25" customHeight="1">
      <c r="A90" s="289" t="s">
        <v>284</v>
      </c>
      <c r="B90" s="290"/>
      <c r="C90" s="49" t="str">
        <f>+'4'!C90</f>
        <v>(1-5 ամիս)</v>
      </c>
      <c r="D90" s="249"/>
    </row>
    <row r="91" spans="1:4" ht="17.25" customHeight="1">
      <c r="A91" s="288" t="s">
        <v>28</v>
      </c>
      <c r="B91" s="288"/>
      <c r="C91" s="47">
        <f>+'4'!C91</f>
        <v>-42411.1</v>
      </c>
    </row>
    <row r="92" spans="1:4">
      <c r="A92" s="291"/>
      <c r="B92" s="291"/>
      <c r="C92" s="291"/>
    </row>
    <row r="93" spans="1:4" ht="69">
      <c r="A93" s="284"/>
      <c r="B93" s="284"/>
      <c r="C93" s="238" t="s">
        <v>166</v>
      </c>
    </row>
    <row r="94" spans="1:4">
      <c r="A94" s="284" t="s">
        <v>29</v>
      </c>
      <c r="B94" s="284" t="s">
        <v>277</v>
      </c>
      <c r="C94" s="239" t="s">
        <v>14</v>
      </c>
    </row>
    <row r="95" spans="1:4">
      <c r="A95" s="284" t="s">
        <v>25</v>
      </c>
      <c r="B95" s="284" t="s">
        <v>286</v>
      </c>
      <c r="C95" s="285"/>
    </row>
    <row r="96" spans="1:4" ht="34.5">
      <c r="A96" s="284" t="s">
        <v>26</v>
      </c>
      <c r="B96" s="284" t="s">
        <v>287</v>
      </c>
      <c r="C96" s="285"/>
    </row>
    <row r="97" spans="1:3" ht="51.75">
      <c r="A97" s="284" t="s">
        <v>27</v>
      </c>
      <c r="B97" s="284" t="s">
        <v>288</v>
      </c>
      <c r="C97" s="285"/>
    </row>
    <row r="98" spans="1:3">
      <c r="A98" s="284" t="s">
        <v>21</v>
      </c>
      <c r="B98" s="284" t="s">
        <v>135</v>
      </c>
      <c r="C98" s="285"/>
    </row>
    <row r="99" spans="1:3" ht="17.25" customHeight="1">
      <c r="A99" s="286" t="s">
        <v>280</v>
      </c>
      <c r="B99" s="286" t="s">
        <v>289</v>
      </c>
      <c r="C99" s="245"/>
    </row>
    <row r="100" spans="1:3">
      <c r="A100" s="286" t="s">
        <v>30</v>
      </c>
      <c r="B100" s="286"/>
      <c r="C100" s="48"/>
    </row>
    <row r="101" spans="1:3" ht="17.25" customHeight="1">
      <c r="A101" s="288" t="s">
        <v>290</v>
      </c>
      <c r="B101" s="288"/>
      <c r="C101" s="49">
        <f>+'4'!C101</f>
        <v>-100</v>
      </c>
    </row>
    <row r="102" spans="1:3" ht="17.25" customHeight="1">
      <c r="A102" s="289" t="s">
        <v>291</v>
      </c>
      <c r="B102" s="290"/>
      <c r="C102" s="49">
        <f>+'4'!C102</f>
        <v>-600</v>
      </c>
    </row>
    <row r="103" spans="1:3" ht="17.25" customHeight="1">
      <c r="A103" s="289" t="s">
        <v>292</v>
      </c>
      <c r="B103" s="290"/>
      <c r="C103" s="49">
        <f>+'4'!C103</f>
        <v>-3</v>
      </c>
    </row>
    <row r="104" spans="1:3" ht="17.25" customHeight="1">
      <c r="A104" s="289" t="s">
        <v>28</v>
      </c>
      <c r="B104" s="290"/>
      <c r="C104" s="48">
        <f>+'4'!C104</f>
        <v>-1500</v>
      </c>
    </row>
    <row r="106" spans="1:3" ht="69.75" customHeight="1">
      <c r="A106" s="284" t="s">
        <v>29</v>
      </c>
      <c r="B106" s="284" t="s">
        <v>277</v>
      </c>
      <c r="C106" s="238" t="s">
        <v>166</v>
      </c>
    </row>
    <row r="107" spans="1:3">
      <c r="A107" s="284" t="s">
        <v>25</v>
      </c>
      <c r="B107" s="284">
        <v>12005</v>
      </c>
      <c r="C107" s="285" t="s">
        <v>14</v>
      </c>
    </row>
    <row r="108" spans="1:3" ht="51.75">
      <c r="A108" s="284" t="s">
        <v>26</v>
      </c>
      <c r="B108" s="284" t="s">
        <v>293</v>
      </c>
      <c r="C108" s="285"/>
    </row>
    <row r="109" spans="1:3" ht="103.5">
      <c r="A109" s="284" t="s">
        <v>27</v>
      </c>
      <c r="B109" s="284" t="s">
        <v>294</v>
      </c>
      <c r="C109" s="285"/>
    </row>
    <row r="110" spans="1:3">
      <c r="A110" s="284" t="s">
        <v>21</v>
      </c>
      <c r="B110" s="284" t="s">
        <v>20</v>
      </c>
    </row>
    <row r="111" spans="1:3" ht="34.5">
      <c r="A111" s="284" t="s">
        <v>15</v>
      </c>
      <c r="B111" s="284" t="s">
        <v>295</v>
      </c>
    </row>
    <row r="112" spans="1:3" ht="17.25" customHeight="1">
      <c r="A112" s="286" t="s">
        <v>30</v>
      </c>
      <c r="B112" s="286"/>
      <c r="C112" s="245"/>
    </row>
    <row r="113" spans="1:3" ht="17.25" customHeight="1">
      <c r="A113" s="288" t="s">
        <v>296</v>
      </c>
      <c r="B113" s="288"/>
      <c r="C113" s="49">
        <f>+'4'!C113</f>
        <v>-85</v>
      </c>
    </row>
    <row r="114" spans="1:3" ht="17.25" customHeight="1">
      <c r="A114" s="289" t="s">
        <v>297</v>
      </c>
      <c r="B114" s="290"/>
      <c r="C114" s="49">
        <f>+'4'!C114</f>
        <v>-50</v>
      </c>
    </row>
    <row r="115" spans="1:3" ht="17.25" customHeight="1">
      <c r="A115" s="289" t="s">
        <v>28</v>
      </c>
      <c r="B115" s="290"/>
      <c r="C115" s="48">
        <f>+'4'!C115</f>
        <v>-65088.9</v>
      </c>
    </row>
    <row r="116" spans="1:3" ht="17.25" customHeight="1">
      <c r="A116" s="292"/>
      <c r="B116" s="292"/>
      <c r="C116" s="292"/>
    </row>
    <row r="117" spans="1:3" ht="70.5" customHeight="1">
      <c r="A117" s="284" t="s">
        <v>29</v>
      </c>
      <c r="B117" s="284" t="s">
        <v>277</v>
      </c>
      <c r="C117" s="238" t="s">
        <v>166</v>
      </c>
    </row>
    <row r="118" spans="1:3" ht="17.25" customHeight="1">
      <c r="A118" s="284" t="s">
        <v>25</v>
      </c>
      <c r="B118" s="284">
        <v>12006</v>
      </c>
      <c r="C118" s="285" t="s">
        <v>14</v>
      </c>
    </row>
    <row r="119" spans="1:3" ht="34.5">
      <c r="A119" s="284" t="s">
        <v>26</v>
      </c>
      <c r="B119" s="284" t="s">
        <v>303</v>
      </c>
      <c r="C119" s="285"/>
    </row>
    <row r="120" spans="1:3" ht="69">
      <c r="A120" s="284" t="s">
        <v>27</v>
      </c>
      <c r="B120" s="284" t="s">
        <v>304</v>
      </c>
      <c r="C120" s="285"/>
    </row>
    <row r="121" spans="1:3" ht="17.25" customHeight="1">
      <c r="A121" s="284" t="s">
        <v>21</v>
      </c>
      <c r="B121" s="284" t="s">
        <v>20</v>
      </c>
    </row>
    <row r="122" spans="1:3" ht="94.5" customHeight="1">
      <c r="A122" s="284" t="s">
        <v>15</v>
      </c>
      <c r="B122" s="284" t="s">
        <v>305</v>
      </c>
    </row>
    <row r="123" spans="1:3" ht="17.25" customHeight="1">
      <c r="A123" s="286" t="s">
        <v>30</v>
      </c>
      <c r="B123" s="286"/>
      <c r="C123" s="245"/>
    </row>
    <row r="124" spans="1:3" ht="17.25" customHeight="1">
      <c r="A124" s="293" t="s">
        <v>306</v>
      </c>
      <c r="B124" s="294"/>
      <c r="C124" s="49">
        <f>+'4'!C124</f>
        <v>860</v>
      </c>
    </row>
    <row r="125" spans="1:3" ht="17.25" customHeight="1">
      <c r="A125" s="289" t="s">
        <v>28</v>
      </c>
      <c r="B125" s="290"/>
      <c r="C125" s="48">
        <f>+'4'!C125</f>
        <v>-40885.599999999999</v>
      </c>
    </row>
    <row r="126" spans="1:3">
      <c r="A126" s="292"/>
      <c r="B126" s="292"/>
      <c r="C126" s="292"/>
    </row>
    <row r="127" spans="1:3" ht="17.25" customHeight="1">
      <c r="A127" s="292"/>
      <c r="B127" s="292"/>
      <c r="C127" s="292"/>
    </row>
    <row r="128" spans="1:3" ht="90" customHeight="1">
      <c r="A128" s="284" t="s">
        <v>29</v>
      </c>
      <c r="B128" s="284" t="s">
        <v>277</v>
      </c>
      <c r="C128" s="238" t="s">
        <v>166</v>
      </c>
    </row>
    <row r="129" spans="1:4">
      <c r="A129" s="284" t="s">
        <v>25</v>
      </c>
      <c r="B129" s="284">
        <v>12009</v>
      </c>
      <c r="C129" s="228" t="s">
        <v>14</v>
      </c>
    </row>
    <row r="130" spans="1:4" ht="86.25">
      <c r="A130" s="284" t="s">
        <v>26</v>
      </c>
      <c r="B130" s="284" t="s">
        <v>298</v>
      </c>
      <c r="C130" s="285"/>
    </row>
    <row r="131" spans="1:4" ht="21" customHeight="1">
      <c r="A131" s="284" t="s">
        <v>27</v>
      </c>
      <c r="B131" s="284" t="s">
        <v>299</v>
      </c>
    </row>
    <row r="132" spans="1:4" ht="21" customHeight="1">
      <c r="A132" s="284" t="s">
        <v>21</v>
      </c>
      <c r="B132" s="284" t="s">
        <v>20</v>
      </c>
    </row>
    <row r="133" spans="1:4" ht="51.75" customHeight="1">
      <c r="A133" s="284" t="s">
        <v>15</v>
      </c>
      <c r="B133" s="284" t="s">
        <v>300</v>
      </c>
    </row>
    <row r="134" spans="1:4" ht="26.25" customHeight="1">
      <c r="A134" s="286" t="s">
        <v>30</v>
      </c>
      <c r="B134" s="286"/>
      <c r="C134" s="245"/>
    </row>
    <row r="135" spans="1:4" ht="17.25" customHeight="1">
      <c r="A135" s="289" t="s">
        <v>28</v>
      </c>
      <c r="B135" s="290"/>
      <c r="C135" s="48">
        <f>+'4'!C135</f>
        <v>-3685.2</v>
      </c>
    </row>
    <row r="136" spans="1:4">
      <c r="A136" s="295"/>
      <c r="B136" s="296"/>
      <c r="C136" s="295"/>
    </row>
    <row r="137" spans="1:4" ht="17.25" customHeight="1">
      <c r="C137" s="266"/>
    </row>
    <row r="138" spans="1:4" ht="73.5" customHeight="1">
      <c r="A138" s="284" t="s">
        <v>29</v>
      </c>
      <c r="B138" s="284" t="s">
        <v>277</v>
      </c>
      <c r="C138" s="238" t="s">
        <v>166</v>
      </c>
    </row>
    <row r="139" spans="1:4" ht="27" customHeight="1">
      <c r="A139" s="284" t="s">
        <v>25</v>
      </c>
      <c r="B139" s="284">
        <v>12018</v>
      </c>
      <c r="C139" s="228" t="s">
        <v>14</v>
      </c>
    </row>
    <row r="140" spans="1:4" ht="17.25" customHeight="1">
      <c r="A140" s="284" t="s">
        <v>26</v>
      </c>
      <c r="B140" s="284" t="s">
        <v>257</v>
      </c>
      <c r="C140" s="285"/>
    </row>
    <row r="141" spans="1:4" ht="51.75">
      <c r="A141" s="284" t="s">
        <v>27</v>
      </c>
      <c r="B141" s="284" t="s">
        <v>258</v>
      </c>
    </row>
    <row r="142" spans="1:4">
      <c r="A142" s="284" t="s">
        <v>21</v>
      </c>
      <c r="B142" s="284" t="s">
        <v>20</v>
      </c>
    </row>
    <row r="143" spans="1:4" ht="34.5">
      <c r="A143" s="284" t="s">
        <v>15</v>
      </c>
      <c r="B143" s="284" t="s">
        <v>307</v>
      </c>
    </row>
    <row r="144" spans="1:4" ht="17.25" customHeight="1">
      <c r="A144" s="286" t="s">
        <v>30</v>
      </c>
      <c r="B144" s="286"/>
      <c r="C144" s="245"/>
      <c r="D144" s="249"/>
    </row>
    <row r="145" spans="1:4" ht="17.25" hidden="1" customHeight="1">
      <c r="A145" s="288" t="s">
        <v>301</v>
      </c>
      <c r="B145" s="288"/>
      <c r="C145" s="48">
        <v>0</v>
      </c>
      <c r="D145" s="249"/>
    </row>
    <row r="146" spans="1:4" hidden="1">
      <c r="A146" s="288" t="s">
        <v>302</v>
      </c>
      <c r="B146" s="288"/>
      <c r="C146" s="48">
        <v>0</v>
      </c>
    </row>
    <row r="147" spans="1:4" hidden="1">
      <c r="A147" s="297" t="s">
        <v>308</v>
      </c>
      <c r="B147" s="298"/>
      <c r="C147" s="49">
        <f>+'4'!C147</f>
        <v>0</v>
      </c>
    </row>
    <row r="148" spans="1:4" hidden="1">
      <c r="A148" s="297" t="s">
        <v>309</v>
      </c>
      <c r="B148" s="298"/>
      <c r="C148" s="49">
        <f>+'4'!C148</f>
        <v>0</v>
      </c>
    </row>
    <row r="149" spans="1:4" hidden="1">
      <c r="A149" s="297" t="s">
        <v>310</v>
      </c>
      <c r="B149" s="298"/>
      <c r="C149" s="49">
        <f>+'4'!C149</f>
        <v>0</v>
      </c>
    </row>
    <row r="150" spans="1:4">
      <c r="A150" s="297" t="s">
        <v>311</v>
      </c>
      <c r="B150" s="298"/>
      <c r="C150" s="49">
        <f>+'4'!C150</f>
        <v>11</v>
      </c>
    </row>
    <row r="151" spans="1:4" ht="17.25" customHeight="1">
      <c r="A151" s="289" t="s">
        <v>28</v>
      </c>
      <c r="B151" s="290"/>
      <c r="C151" s="48">
        <f>+'4'!C151</f>
        <v>-107500</v>
      </c>
    </row>
    <row r="152" spans="1:4" ht="17.25" customHeight="1">
      <c r="C152" s="226"/>
    </row>
    <row r="153" spans="1:4" ht="74.25" customHeight="1">
      <c r="A153" s="284" t="s">
        <v>29</v>
      </c>
      <c r="B153" s="284" t="s">
        <v>277</v>
      </c>
      <c r="C153" s="238" t="s">
        <v>166</v>
      </c>
      <c r="D153" s="299"/>
    </row>
    <row r="154" spans="1:4" ht="17.25" customHeight="1">
      <c r="A154" s="284" t="s">
        <v>25</v>
      </c>
      <c r="B154" s="284">
        <v>12019</v>
      </c>
      <c r="C154" s="228" t="s">
        <v>14</v>
      </c>
    </row>
    <row r="155" spans="1:4" ht="17.25" customHeight="1">
      <c r="A155" s="284" t="s">
        <v>26</v>
      </c>
      <c r="B155" s="284" t="s">
        <v>259</v>
      </c>
      <c r="C155" s="285"/>
    </row>
    <row r="156" spans="1:4" ht="120.75">
      <c r="A156" s="284" t="s">
        <v>27</v>
      </c>
      <c r="B156" s="284" t="s">
        <v>260</v>
      </c>
    </row>
    <row r="157" spans="1:4">
      <c r="A157" s="284" t="s">
        <v>21</v>
      </c>
      <c r="B157" s="284" t="s">
        <v>20</v>
      </c>
    </row>
    <row r="158" spans="1:4" ht="44.25" customHeight="1">
      <c r="A158" s="284" t="s">
        <v>15</v>
      </c>
      <c r="B158" s="284" t="s">
        <v>312</v>
      </c>
      <c r="D158" s="249"/>
    </row>
    <row r="159" spans="1:4" ht="17.25" customHeight="1">
      <c r="A159" s="286" t="s">
        <v>30</v>
      </c>
      <c r="B159" s="286"/>
      <c r="C159" s="245"/>
      <c r="D159" s="249"/>
    </row>
    <row r="160" spans="1:4" ht="17.25" customHeight="1">
      <c r="A160" s="293" t="s">
        <v>313</v>
      </c>
      <c r="B160" s="294"/>
      <c r="C160" s="49">
        <f>+'4'!C160</f>
        <v>-203</v>
      </c>
      <c r="D160" s="249"/>
    </row>
    <row r="161" spans="1:4" ht="17.25" customHeight="1">
      <c r="A161" s="293" t="s">
        <v>314</v>
      </c>
      <c r="B161" s="294"/>
      <c r="C161" s="49">
        <f>+'4'!C161</f>
        <v>-3</v>
      </c>
      <c r="D161" s="249"/>
    </row>
    <row r="162" spans="1:4" ht="17.25" customHeight="1">
      <c r="A162" s="288" t="s">
        <v>28</v>
      </c>
      <c r="B162" s="288"/>
      <c r="C162" s="48">
        <f>+'4'!C162</f>
        <v>-5126.8999999999996</v>
      </c>
      <c r="D162" s="249"/>
    </row>
    <row r="163" spans="1:4" ht="17.25" customHeight="1">
      <c r="C163" s="226"/>
    </row>
    <row r="164" spans="1:4" ht="17.25" customHeight="1">
      <c r="C164" s="226"/>
    </row>
    <row r="165" spans="1:4" ht="74.25" customHeight="1">
      <c r="A165" s="284" t="s">
        <v>29</v>
      </c>
      <c r="B165" s="284" t="s">
        <v>277</v>
      </c>
      <c r="C165" s="238" t="s">
        <v>166</v>
      </c>
      <c r="D165" s="299"/>
    </row>
    <row r="166" spans="1:4" ht="17.25" customHeight="1">
      <c r="A166" s="284" t="s">
        <v>25</v>
      </c>
      <c r="B166" s="284">
        <v>12020</v>
      </c>
      <c r="C166" s="228" t="s">
        <v>14</v>
      </c>
    </row>
    <row r="167" spans="1:4" ht="17.25" customHeight="1">
      <c r="A167" s="284" t="s">
        <v>26</v>
      </c>
      <c r="B167" s="284" t="s">
        <v>261</v>
      </c>
      <c r="C167" s="285"/>
    </row>
    <row r="168" spans="1:4" ht="138">
      <c r="A168" s="284" t="s">
        <v>27</v>
      </c>
      <c r="B168" s="284" t="s">
        <v>315</v>
      </c>
    </row>
    <row r="169" spans="1:4">
      <c r="A169" s="284" t="s">
        <v>21</v>
      </c>
      <c r="B169" s="284" t="s">
        <v>20</v>
      </c>
    </row>
    <row r="170" spans="1:4" ht="44.25" customHeight="1">
      <c r="A170" s="284" t="s">
        <v>15</v>
      </c>
      <c r="B170" s="284" t="s">
        <v>316</v>
      </c>
      <c r="D170" s="249"/>
    </row>
    <row r="171" spans="1:4" ht="17.25" customHeight="1">
      <c r="A171" s="286" t="s">
        <v>30</v>
      </c>
      <c r="B171" s="286"/>
      <c r="C171" s="245"/>
      <c r="D171" s="249"/>
    </row>
    <row r="172" spans="1:4" ht="17.25" customHeight="1">
      <c r="A172" s="297" t="s">
        <v>317</v>
      </c>
      <c r="B172" s="294"/>
      <c r="C172" s="49">
        <f>+'4'!C172</f>
        <v>-1</v>
      </c>
      <c r="D172" s="249"/>
    </row>
    <row r="173" spans="1:4" ht="17.25" customHeight="1">
      <c r="A173" s="297" t="s">
        <v>318</v>
      </c>
      <c r="B173" s="294"/>
      <c r="C173" s="49">
        <f>+'4'!C173</f>
        <v>-1</v>
      </c>
      <c r="D173" s="249"/>
    </row>
    <row r="174" spans="1:4" ht="17.25" customHeight="1">
      <c r="A174" s="288" t="s">
        <v>28</v>
      </c>
      <c r="B174" s="288"/>
      <c r="C174" s="48">
        <f>+'4'!C174</f>
        <v>-554</v>
      </c>
      <c r="D174" s="249"/>
    </row>
    <row r="175" spans="1:4" ht="17.25" customHeight="1">
      <c r="C175" s="226"/>
    </row>
    <row r="176" spans="1:4">
      <c r="A176" s="237"/>
      <c r="B176" s="237"/>
      <c r="C176" s="266"/>
      <c r="D176" s="227"/>
    </row>
    <row r="177" spans="1:4">
      <c r="A177" s="300" t="s">
        <v>44</v>
      </c>
      <c r="B177" s="300" t="s">
        <v>45</v>
      </c>
      <c r="C177" s="266"/>
      <c r="D177" s="227"/>
    </row>
    <row r="178" spans="1:4">
      <c r="A178" s="301" t="s">
        <v>65</v>
      </c>
      <c r="B178" s="301" t="s">
        <v>66</v>
      </c>
      <c r="C178" s="266"/>
      <c r="D178" s="227"/>
    </row>
    <row r="179" spans="1:4">
      <c r="A179" s="302" t="s">
        <v>46</v>
      </c>
      <c r="B179" s="303"/>
      <c r="C179" s="266"/>
      <c r="D179" s="227"/>
    </row>
    <row r="180" spans="1:4">
      <c r="A180" s="237"/>
      <c r="B180" s="237"/>
      <c r="C180" s="266"/>
      <c r="D180" s="304"/>
    </row>
    <row r="181" spans="1:4">
      <c r="A181" s="237"/>
      <c r="B181" s="237"/>
      <c r="C181" s="266"/>
      <c r="D181" s="304"/>
    </row>
    <row r="182" spans="1:4" ht="86.25" customHeight="1">
      <c r="A182" s="149" t="s">
        <v>29</v>
      </c>
      <c r="B182" s="149" t="s">
        <v>65</v>
      </c>
      <c r="C182" s="238" t="s">
        <v>166</v>
      </c>
      <c r="D182" s="304"/>
    </row>
    <row r="183" spans="1:4">
      <c r="A183" s="149" t="s">
        <v>25</v>
      </c>
      <c r="B183" s="149">
        <v>12001</v>
      </c>
      <c r="C183" s="129" t="s">
        <v>14</v>
      </c>
      <c r="D183" s="304"/>
    </row>
    <row r="184" spans="1:4" ht="45.75" customHeight="1">
      <c r="A184" s="149" t="s">
        <v>26</v>
      </c>
      <c r="B184" s="305" t="s">
        <v>72</v>
      </c>
      <c r="C184" s="274"/>
      <c r="D184" s="227"/>
    </row>
    <row r="185" spans="1:4" ht="69">
      <c r="A185" s="149" t="s">
        <v>27</v>
      </c>
      <c r="B185" s="306" t="s">
        <v>73</v>
      </c>
      <c r="C185" s="307"/>
      <c r="D185" s="227"/>
    </row>
    <row r="186" spans="1:4">
      <c r="A186" s="149" t="s">
        <v>21</v>
      </c>
      <c r="B186" s="305" t="s">
        <v>20</v>
      </c>
      <c r="C186" s="276"/>
      <c r="D186" s="227"/>
    </row>
    <row r="187" spans="1:4" ht="86.25">
      <c r="A187" s="149" t="s">
        <v>15</v>
      </c>
      <c r="B187" s="306" t="s">
        <v>74</v>
      </c>
      <c r="C187" s="277"/>
      <c r="D187" s="227"/>
    </row>
    <row r="188" spans="1:4">
      <c r="A188" s="308" t="s">
        <v>30</v>
      </c>
      <c r="B188" s="180"/>
      <c r="C188" s="278"/>
      <c r="D188" s="227"/>
    </row>
    <row r="189" spans="1:4">
      <c r="A189" s="248" t="s">
        <v>28</v>
      </c>
      <c r="B189" s="281"/>
      <c r="C189" s="48">
        <f>+'4'!C189</f>
        <v>-1374497</v>
      </c>
      <c r="D189" s="250"/>
    </row>
    <row r="190" spans="1:4" ht="31.5" customHeight="1">
      <c r="A190" s="237"/>
      <c r="B190" s="237"/>
      <c r="C190" s="266"/>
      <c r="D190" s="227"/>
    </row>
    <row r="191" spans="1:4">
      <c r="A191" s="237"/>
      <c r="B191" s="237"/>
      <c r="C191" s="266"/>
      <c r="D191" s="227"/>
    </row>
    <row r="192" spans="1:4" ht="93.75" customHeight="1">
      <c r="A192" s="149" t="s">
        <v>29</v>
      </c>
      <c r="B192" s="149" t="s">
        <v>65</v>
      </c>
      <c r="C192" s="238" t="s">
        <v>166</v>
      </c>
      <c r="D192" s="227"/>
    </row>
    <row r="193" spans="1:4">
      <c r="A193" s="149" t="s">
        <v>25</v>
      </c>
      <c r="B193" s="149">
        <v>12003</v>
      </c>
      <c r="C193" s="129" t="s">
        <v>14</v>
      </c>
      <c r="D193" s="227"/>
    </row>
    <row r="194" spans="1:4">
      <c r="A194" s="149" t="s">
        <v>26</v>
      </c>
      <c r="B194" s="149" t="s">
        <v>67</v>
      </c>
      <c r="C194" s="274"/>
      <c r="D194" s="227"/>
    </row>
    <row r="195" spans="1:4" ht="69">
      <c r="A195" s="149" t="s">
        <v>27</v>
      </c>
      <c r="B195" s="149" t="s">
        <v>68</v>
      </c>
      <c r="C195" s="276"/>
      <c r="D195" s="227"/>
    </row>
    <row r="196" spans="1:4">
      <c r="A196" s="149" t="s">
        <v>21</v>
      </c>
      <c r="B196" s="149" t="s">
        <v>20</v>
      </c>
      <c r="C196" s="276"/>
      <c r="D196" s="227"/>
    </row>
    <row r="197" spans="1:4" ht="86.25">
      <c r="A197" s="149" t="s">
        <v>15</v>
      </c>
      <c r="B197" s="149" t="s">
        <v>69</v>
      </c>
      <c r="C197" s="277"/>
      <c r="D197" s="227"/>
    </row>
    <row r="198" spans="1:4" ht="21.75" customHeight="1">
      <c r="A198" s="308" t="s">
        <v>30</v>
      </c>
      <c r="B198" s="308"/>
      <c r="C198" s="309"/>
      <c r="D198" s="227"/>
    </row>
    <row r="199" spans="1:4" ht="28.5" customHeight="1">
      <c r="A199" s="248" t="s">
        <v>28</v>
      </c>
      <c r="B199" s="248"/>
      <c r="C199" s="48">
        <f>+'4'!C199</f>
        <v>-2899949</v>
      </c>
      <c r="D199" s="250">
        <v>48123</v>
      </c>
    </row>
    <row r="200" spans="1:4" ht="29.25" customHeight="1">
      <c r="A200" s="237"/>
      <c r="B200" s="237"/>
      <c r="C200" s="266"/>
      <c r="D200" s="227"/>
    </row>
    <row r="201" spans="1:4">
      <c r="A201" s="237"/>
      <c r="B201" s="237"/>
      <c r="C201" s="266"/>
      <c r="D201" s="227"/>
    </row>
    <row r="202" spans="1:4">
      <c r="A202" s="300" t="s">
        <v>44</v>
      </c>
      <c r="B202" s="300" t="s">
        <v>45</v>
      </c>
      <c r="C202" s="266"/>
      <c r="D202" s="227"/>
    </row>
    <row r="203" spans="1:4">
      <c r="A203" s="301">
        <v>1184</v>
      </c>
      <c r="B203" s="314" t="s">
        <v>208</v>
      </c>
      <c r="C203" s="266"/>
      <c r="D203" s="227"/>
    </row>
    <row r="204" spans="1:4">
      <c r="A204" s="302" t="s">
        <v>46</v>
      </c>
      <c r="B204" s="303"/>
      <c r="C204" s="266"/>
      <c r="D204" s="227"/>
    </row>
    <row r="205" spans="1:4">
      <c r="A205" s="237"/>
      <c r="B205" s="237"/>
      <c r="C205" s="266"/>
      <c r="D205" s="227"/>
    </row>
    <row r="206" spans="1:4" ht="69">
      <c r="A206" s="149" t="s">
        <v>29</v>
      </c>
      <c r="B206" s="147" t="s">
        <v>209</v>
      </c>
      <c r="C206" s="268" t="s">
        <v>166</v>
      </c>
      <c r="D206" s="227"/>
    </row>
    <row r="207" spans="1:4">
      <c r="A207" s="149" t="s">
        <v>25</v>
      </c>
      <c r="B207" s="147" t="s">
        <v>210</v>
      </c>
      <c r="C207" s="239" t="s">
        <v>14</v>
      </c>
      <c r="D207" s="227"/>
    </row>
    <row r="208" spans="1:4" ht="51.75">
      <c r="A208" s="149" t="s">
        <v>26</v>
      </c>
      <c r="B208" s="147" t="s">
        <v>211</v>
      </c>
      <c r="C208" s="315"/>
    </row>
    <row r="209" spans="1:4" ht="86.25">
      <c r="A209" s="149" t="s">
        <v>27</v>
      </c>
      <c r="B209" s="147" t="s">
        <v>212</v>
      </c>
      <c r="C209" s="316"/>
    </row>
    <row r="210" spans="1:4">
      <c r="A210" s="149" t="s">
        <v>21</v>
      </c>
      <c r="B210" s="147" t="s">
        <v>135</v>
      </c>
      <c r="C210" s="315"/>
    </row>
    <row r="211" spans="1:4" ht="17.25" customHeight="1">
      <c r="A211" s="149" t="s">
        <v>145</v>
      </c>
      <c r="B211" s="147" t="s">
        <v>136</v>
      </c>
      <c r="C211" s="278"/>
    </row>
    <row r="212" spans="1:4">
      <c r="A212" s="317" t="s">
        <v>30</v>
      </c>
      <c r="B212" s="317"/>
      <c r="C212" s="318"/>
      <c r="D212" s="227"/>
    </row>
    <row r="213" spans="1:4" ht="17.25" hidden="1" customHeight="1">
      <c r="A213" s="319" t="s">
        <v>213</v>
      </c>
      <c r="B213" s="319"/>
      <c r="C213" s="52">
        <f>+'4'!C225</f>
        <v>0</v>
      </c>
      <c r="D213" s="227"/>
    </row>
    <row r="214" spans="1:4" ht="17.25" customHeight="1">
      <c r="A214" s="248" t="s">
        <v>28</v>
      </c>
      <c r="B214" s="248"/>
      <c r="C214" s="53">
        <f>+'4'!C226</f>
        <v>-1035</v>
      </c>
      <c r="D214" s="227"/>
    </row>
    <row r="215" spans="1:4">
      <c r="A215" s="237"/>
      <c r="B215" s="237"/>
      <c r="C215" s="266"/>
      <c r="D215" s="227"/>
    </row>
    <row r="216" spans="1:4" ht="69">
      <c r="A216" s="320" t="s">
        <v>29</v>
      </c>
      <c r="B216" s="321" t="s">
        <v>209</v>
      </c>
      <c r="C216" s="238" t="s">
        <v>166</v>
      </c>
      <c r="D216" s="227"/>
    </row>
    <row r="217" spans="1:4">
      <c r="A217" s="320" t="s">
        <v>25</v>
      </c>
      <c r="B217" s="321" t="s">
        <v>96</v>
      </c>
      <c r="C217" s="129" t="s">
        <v>14</v>
      </c>
      <c r="D217" s="227"/>
    </row>
    <row r="218" spans="1:4" ht="38.25">
      <c r="A218" s="320" t="s">
        <v>26</v>
      </c>
      <c r="B218" s="321" t="s">
        <v>214</v>
      </c>
      <c r="C218" s="55"/>
      <c r="D218" s="227"/>
    </row>
    <row r="219" spans="1:4" ht="38.25">
      <c r="A219" s="320" t="s">
        <v>27</v>
      </c>
      <c r="B219" s="321" t="s">
        <v>215</v>
      </c>
      <c r="C219" s="55"/>
      <c r="D219" s="227"/>
    </row>
    <row r="220" spans="1:4">
      <c r="A220" s="320" t="s">
        <v>21</v>
      </c>
      <c r="B220" s="321" t="s">
        <v>20</v>
      </c>
      <c r="C220" s="55"/>
      <c r="D220" s="227"/>
    </row>
    <row r="221" spans="1:4" ht="25.5">
      <c r="A221" s="320" t="s">
        <v>15</v>
      </c>
      <c r="B221" s="321" t="s">
        <v>216</v>
      </c>
      <c r="C221" s="55"/>
      <c r="D221" s="227"/>
    </row>
    <row r="222" spans="1:4">
      <c r="A222" s="322" t="s">
        <v>30</v>
      </c>
      <c r="B222" s="322"/>
      <c r="C222" s="55"/>
      <c r="D222" s="227"/>
    </row>
    <row r="223" spans="1:4" hidden="1">
      <c r="A223" s="323" t="s">
        <v>213</v>
      </c>
      <c r="B223" s="323"/>
      <c r="C223" s="54">
        <f>+'4'!C235</f>
        <v>0</v>
      </c>
      <c r="D223" s="227"/>
    </row>
    <row r="224" spans="1:4">
      <c r="A224" s="324" t="s">
        <v>28</v>
      </c>
      <c r="B224" s="324"/>
      <c r="C224" s="55">
        <f>+'4'!C236</f>
        <v>-54315</v>
      </c>
      <c r="D224" s="227"/>
    </row>
    <row r="225" spans="1:4">
      <c r="A225" s="237"/>
      <c r="B225" s="237"/>
      <c r="C225" s="266"/>
      <c r="D225" s="227"/>
    </row>
    <row r="226" spans="1:4">
      <c r="A226" s="300" t="s">
        <v>44</v>
      </c>
      <c r="B226" s="300" t="s">
        <v>45</v>
      </c>
      <c r="C226" s="266"/>
      <c r="D226" s="227"/>
    </row>
    <row r="227" spans="1:4">
      <c r="A227" s="301">
        <v>1205</v>
      </c>
      <c r="B227" s="314" t="s">
        <v>76</v>
      </c>
      <c r="C227" s="266"/>
      <c r="D227" s="227"/>
    </row>
    <row r="228" spans="1:4">
      <c r="A228" s="302" t="s">
        <v>46</v>
      </c>
      <c r="B228" s="303"/>
      <c r="C228" s="266"/>
      <c r="D228" s="227"/>
    </row>
    <row r="229" spans="1:4">
      <c r="A229" s="237"/>
      <c r="B229" s="237"/>
      <c r="C229" s="266"/>
      <c r="D229" s="227"/>
    </row>
    <row r="230" spans="1:4" ht="68.25" customHeight="1">
      <c r="A230" s="149" t="s">
        <v>29</v>
      </c>
      <c r="B230" s="149">
        <v>1205</v>
      </c>
      <c r="C230" s="268" t="s">
        <v>166</v>
      </c>
      <c r="D230" s="227"/>
    </row>
    <row r="231" spans="1:4">
      <c r="A231" s="149" t="s">
        <v>25</v>
      </c>
      <c r="B231" s="149">
        <v>12001</v>
      </c>
      <c r="C231" s="129" t="s">
        <v>14</v>
      </c>
      <c r="D231" s="227"/>
    </row>
    <row r="232" spans="1:4" ht="34.5">
      <c r="A232" s="149" t="s">
        <v>26</v>
      </c>
      <c r="B232" s="149" t="s">
        <v>86</v>
      </c>
      <c r="C232" s="274"/>
      <c r="D232" s="227"/>
    </row>
    <row r="233" spans="1:4" ht="34.5">
      <c r="A233" s="149" t="s">
        <v>27</v>
      </c>
      <c r="B233" s="149" t="s">
        <v>87</v>
      </c>
      <c r="C233" s="307"/>
      <c r="D233" s="227"/>
    </row>
    <row r="234" spans="1:4">
      <c r="A234" s="149" t="s">
        <v>21</v>
      </c>
      <c r="B234" s="149" t="s">
        <v>20</v>
      </c>
      <c r="C234" s="276"/>
      <c r="D234" s="227"/>
    </row>
    <row r="235" spans="1:4" ht="51.75">
      <c r="A235" s="149" t="s">
        <v>15</v>
      </c>
      <c r="B235" s="149" t="s">
        <v>88</v>
      </c>
      <c r="C235" s="277"/>
      <c r="D235" s="227"/>
    </row>
    <row r="236" spans="1:4">
      <c r="A236" s="308" t="s">
        <v>30</v>
      </c>
      <c r="B236" s="180"/>
      <c r="C236" s="278"/>
      <c r="D236" s="227"/>
    </row>
    <row r="237" spans="1:4">
      <c r="A237" s="248" t="s">
        <v>28</v>
      </c>
      <c r="B237" s="281"/>
      <c r="C237" s="48">
        <f>+'4'!C249</f>
        <v>-154913</v>
      </c>
      <c r="D237" s="250"/>
    </row>
    <row r="238" spans="1:4">
      <c r="A238" s="149"/>
      <c r="B238" s="305"/>
      <c r="C238" s="310"/>
      <c r="D238" s="250"/>
    </row>
    <row r="239" spans="1:4" ht="69">
      <c r="A239" s="320" t="s">
        <v>29</v>
      </c>
      <c r="B239" s="321" t="s">
        <v>221</v>
      </c>
      <c r="C239" s="268" t="s">
        <v>166</v>
      </c>
      <c r="D239" s="227"/>
    </row>
    <row r="240" spans="1:4">
      <c r="A240" s="320" t="s">
        <v>25</v>
      </c>
      <c r="B240" s="321" t="s">
        <v>97</v>
      </c>
      <c r="C240" s="129" t="s">
        <v>14</v>
      </c>
      <c r="D240" s="227"/>
    </row>
    <row r="241" spans="1:4" ht="38.25">
      <c r="A241" s="320" t="s">
        <v>26</v>
      </c>
      <c r="B241" s="321" t="s">
        <v>222</v>
      </c>
      <c r="C241" s="274"/>
      <c r="D241" s="227"/>
    </row>
    <row r="242" spans="1:4" ht="38.25">
      <c r="A242" s="320" t="s">
        <v>27</v>
      </c>
      <c r="B242" s="321" t="s">
        <v>223</v>
      </c>
      <c r="C242" s="307"/>
      <c r="D242" s="227"/>
    </row>
    <row r="243" spans="1:4">
      <c r="A243" s="320" t="s">
        <v>21</v>
      </c>
      <c r="B243" s="321" t="s">
        <v>20</v>
      </c>
      <c r="C243" s="276"/>
      <c r="D243" s="227"/>
    </row>
    <row r="244" spans="1:4" ht="25.5">
      <c r="A244" s="320" t="s">
        <v>15</v>
      </c>
      <c r="B244" s="321" t="s">
        <v>224</v>
      </c>
      <c r="C244" s="277"/>
      <c r="D244" s="227"/>
    </row>
    <row r="245" spans="1:4">
      <c r="A245" s="322" t="s">
        <v>30</v>
      </c>
      <c r="B245" s="322"/>
      <c r="C245" s="278"/>
      <c r="D245" s="227"/>
    </row>
    <row r="246" spans="1:4">
      <c r="A246" s="323" t="s">
        <v>225</v>
      </c>
      <c r="B246" s="323"/>
      <c r="C246" s="49">
        <f>+'4'!C258</f>
        <v>-1000</v>
      </c>
      <c r="D246" s="227"/>
    </row>
    <row r="247" spans="1:4">
      <c r="A247" s="324" t="s">
        <v>28</v>
      </c>
      <c r="B247" s="324"/>
      <c r="C247" s="48">
        <f>+'4'!C259</f>
        <v>-200000</v>
      </c>
      <c r="D247" s="227"/>
    </row>
    <row r="248" spans="1:4">
      <c r="C248" s="226"/>
      <c r="D248" s="227"/>
    </row>
    <row r="249" spans="1:4" ht="69">
      <c r="A249" s="320" t="s">
        <v>29</v>
      </c>
      <c r="B249" s="321" t="s">
        <v>221</v>
      </c>
      <c r="C249" s="268" t="s">
        <v>166</v>
      </c>
      <c r="D249" s="227"/>
    </row>
    <row r="250" spans="1:4">
      <c r="A250" s="320" t="s">
        <v>25</v>
      </c>
      <c r="B250" s="321" t="s">
        <v>226</v>
      </c>
      <c r="C250" s="129" t="s">
        <v>14</v>
      </c>
      <c r="D250" s="227"/>
    </row>
    <row r="251" spans="1:4" ht="25.5">
      <c r="A251" s="320" t="s">
        <v>26</v>
      </c>
      <c r="B251" s="321" t="s">
        <v>227</v>
      </c>
      <c r="C251" s="274"/>
      <c r="D251" s="227"/>
    </row>
    <row r="252" spans="1:4" ht="38.25">
      <c r="A252" s="320" t="s">
        <v>27</v>
      </c>
      <c r="B252" s="321" t="s">
        <v>228</v>
      </c>
      <c r="C252" s="307"/>
      <c r="D252" s="227"/>
    </row>
    <row r="253" spans="1:4">
      <c r="A253" s="320" t="s">
        <v>21</v>
      </c>
      <c r="B253" s="321" t="s">
        <v>20</v>
      </c>
      <c r="C253" s="276"/>
      <c r="D253" s="227"/>
    </row>
    <row r="254" spans="1:4">
      <c r="A254" s="320" t="s">
        <v>229</v>
      </c>
      <c r="B254" s="321" t="s">
        <v>230</v>
      </c>
      <c r="C254" s="277"/>
      <c r="D254" s="227"/>
    </row>
    <row r="255" spans="1:4">
      <c r="A255" s="322" t="s">
        <v>30</v>
      </c>
      <c r="B255" s="322"/>
      <c r="C255" s="278"/>
      <c r="D255" s="227"/>
    </row>
    <row r="256" spans="1:4">
      <c r="A256" s="323" t="s">
        <v>319</v>
      </c>
      <c r="B256" s="323"/>
      <c r="C256" s="49">
        <f>+'4'!C268</f>
        <v>-900</v>
      </c>
      <c r="D256" s="227"/>
    </row>
    <row r="257" spans="1:4">
      <c r="A257" s="324" t="s">
        <v>28</v>
      </c>
      <c r="B257" s="324"/>
      <c r="C257" s="48">
        <f>+'4'!C269</f>
        <v>-3026</v>
      </c>
      <c r="D257" s="227"/>
    </row>
    <row r="258" spans="1:4">
      <c r="C258" s="226"/>
      <c r="D258" s="227"/>
    </row>
    <row r="259" spans="1:4" ht="69">
      <c r="A259" s="320" t="s">
        <v>29</v>
      </c>
      <c r="B259" s="321" t="s">
        <v>221</v>
      </c>
      <c r="C259" s="268" t="s">
        <v>166</v>
      </c>
      <c r="D259" s="227"/>
    </row>
    <row r="260" spans="1:4">
      <c r="A260" s="320" t="s">
        <v>25</v>
      </c>
      <c r="B260" s="321" t="s">
        <v>231</v>
      </c>
      <c r="C260" s="129" t="s">
        <v>14</v>
      </c>
      <c r="D260" s="227"/>
    </row>
    <row r="261" spans="1:4">
      <c r="A261" s="320" t="s">
        <v>26</v>
      </c>
      <c r="B261" s="321" t="s">
        <v>232</v>
      </c>
      <c r="C261" s="274"/>
      <c r="D261" s="227"/>
    </row>
    <row r="262" spans="1:4" ht="25.5">
      <c r="A262" s="320" t="s">
        <v>27</v>
      </c>
      <c r="B262" s="321" t="s">
        <v>233</v>
      </c>
      <c r="C262" s="307"/>
      <c r="D262" s="227"/>
    </row>
    <row r="263" spans="1:4">
      <c r="A263" s="320" t="s">
        <v>21</v>
      </c>
      <c r="B263" s="321" t="s">
        <v>20</v>
      </c>
      <c r="C263" s="276"/>
      <c r="D263" s="227"/>
    </row>
    <row r="264" spans="1:4" ht="25.5">
      <c r="A264" s="320" t="s">
        <v>145</v>
      </c>
      <c r="B264" s="321" t="s">
        <v>137</v>
      </c>
      <c r="C264" s="277"/>
      <c r="D264" s="227"/>
    </row>
    <row r="265" spans="1:4">
      <c r="A265" s="322" t="s">
        <v>30</v>
      </c>
      <c r="B265" s="322"/>
      <c r="C265" s="278"/>
      <c r="D265" s="227"/>
    </row>
    <row r="266" spans="1:4">
      <c r="A266" s="323" t="s">
        <v>234</v>
      </c>
      <c r="B266" s="323"/>
      <c r="C266" s="49">
        <f>+'4'!C278</f>
        <v>-50</v>
      </c>
      <c r="D266" s="227"/>
    </row>
    <row r="267" spans="1:4">
      <c r="A267" s="324" t="s">
        <v>28</v>
      </c>
      <c r="B267" s="324"/>
      <c r="C267" s="48">
        <f>+'4'!C279</f>
        <v>-247000</v>
      </c>
      <c r="D267" s="227"/>
    </row>
    <row r="268" spans="1:4">
      <c r="C268" s="266"/>
      <c r="D268" s="227"/>
    </row>
    <row r="269" spans="1:4">
      <c r="A269" s="300" t="s">
        <v>44</v>
      </c>
      <c r="B269" s="325" t="s">
        <v>45</v>
      </c>
      <c r="C269" s="326"/>
      <c r="D269" s="227"/>
    </row>
    <row r="270" spans="1:4" ht="51.75">
      <c r="A270" s="301">
        <v>1225</v>
      </c>
      <c r="B270" s="327" t="s">
        <v>193</v>
      </c>
      <c r="C270" s="326"/>
      <c r="D270" s="227"/>
    </row>
    <row r="271" spans="1:4">
      <c r="A271" s="328" t="s">
        <v>217</v>
      </c>
      <c r="B271" s="328"/>
      <c r="C271" s="329"/>
      <c r="D271" s="227"/>
    </row>
    <row r="272" spans="1:4">
      <c r="A272" s="330"/>
      <c r="B272" s="330"/>
      <c r="C272" s="331"/>
      <c r="D272" s="227"/>
    </row>
    <row r="273" spans="1:4" ht="69">
      <c r="A273" s="332" t="s">
        <v>29</v>
      </c>
      <c r="B273" s="149">
        <v>1225</v>
      </c>
      <c r="C273" s="268" t="s">
        <v>165</v>
      </c>
      <c r="D273" s="227"/>
    </row>
    <row r="274" spans="1:4">
      <c r="A274" s="332" t="s">
        <v>25</v>
      </c>
      <c r="B274" s="149">
        <v>12017</v>
      </c>
      <c r="C274" s="333" t="s">
        <v>218</v>
      </c>
      <c r="D274" s="227"/>
    </row>
    <row r="275" spans="1:4" ht="34.5">
      <c r="A275" s="332" t="s">
        <v>26</v>
      </c>
      <c r="B275" s="149" t="s">
        <v>196</v>
      </c>
      <c r="C275" s="334"/>
      <c r="D275" s="227"/>
    </row>
    <row r="276" spans="1:4" ht="103.5">
      <c r="A276" s="332" t="s">
        <v>27</v>
      </c>
      <c r="B276" s="149" t="s">
        <v>197</v>
      </c>
      <c r="C276" s="335"/>
      <c r="D276" s="227"/>
    </row>
    <row r="277" spans="1:4">
      <c r="A277" s="336" t="s">
        <v>21</v>
      </c>
      <c r="B277" s="149" t="s">
        <v>20</v>
      </c>
      <c r="C277" s="335"/>
      <c r="D277" s="227"/>
    </row>
    <row r="278" spans="1:4" ht="51.75">
      <c r="A278" s="337" t="s">
        <v>15</v>
      </c>
      <c r="B278" s="198" t="s">
        <v>219</v>
      </c>
      <c r="C278" s="338"/>
      <c r="D278" s="227"/>
    </row>
    <row r="279" spans="1:4">
      <c r="A279" s="339" t="s">
        <v>30</v>
      </c>
      <c r="B279" s="340"/>
      <c r="C279" s="341"/>
      <c r="D279" s="227"/>
    </row>
    <row r="280" spans="1:4">
      <c r="A280" s="342" t="s">
        <v>220</v>
      </c>
      <c r="B280" s="343"/>
      <c r="C280" s="50">
        <f>+'4'!C292</f>
        <v>4000</v>
      </c>
      <c r="D280" s="227"/>
    </row>
    <row r="281" spans="1:4">
      <c r="A281" s="248" t="s">
        <v>28</v>
      </c>
      <c r="B281" s="248"/>
      <c r="C281" s="51">
        <f>+'4'!C293</f>
        <v>400000</v>
      </c>
      <c r="D281" s="227"/>
    </row>
    <row r="282" spans="1:4">
      <c r="C282" s="226"/>
      <c r="D282" s="227"/>
    </row>
    <row r="283" spans="1:4" ht="17.25" customHeight="1">
      <c r="A283" s="351" t="s">
        <v>177</v>
      </c>
      <c r="B283" s="351"/>
      <c r="C283" s="351"/>
      <c r="D283" s="250"/>
    </row>
    <row r="284" spans="1:4" ht="17.25" customHeight="1">
      <c r="A284" s="352"/>
      <c r="B284" s="352"/>
      <c r="C284" s="352"/>
      <c r="D284" s="250"/>
    </row>
    <row r="285" spans="1:4" ht="17.25" customHeight="1">
      <c r="A285" s="300" t="s">
        <v>44</v>
      </c>
      <c r="B285" s="300" t="s">
        <v>45</v>
      </c>
      <c r="C285" s="352"/>
      <c r="D285" s="250"/>
    </row>
    <row r="286" spans="1:4" ht="17.25" customHeight="1">
      <c r="A286" s="301" t="s">
        <v>65</v>
      </c>
      <c r="B286" s="301" t="s">
        <v>66</v>
      </c>
      <c r="C286" s="310"/>
      <c r="D286" s="250"/>
    </row>
    <row r="287" spans="1:4" ht="17.25" customHeight="1">
      <c r="A287" s="302" t="s">
        <v>46</v>
      </c>
      <c r="B287" s="353"/>
      <c r="C287" s="310"/>
      <c r="D287" s="250"/>
    </row>
    <row r="288" spans="1:4" ht="17.25" customHeight="1">
      <c r="A288" s="184"/>
      <c r="B288" s="184"/>
      <c r="C288" s="310"/>
      <c r="D288" s="250"/>
    </row>
    <row r="289" spans="1:4" ht="69">
      <c r="A289" s="149" t="s">
        <v>29</v>
      </c>
      <c r="B289" s="147" t="s">
        <v>65</v>
      </c>
      <c r="C289" s="268" t="s">
        <v>165</v>
      </c>
      <c r="D289" s="250"/>
    </row>
    <row r="290" spans="1:4" ht="17.25" customHeight="1">
      <c r="A290" s="149" t="s">
        <v>25</v>
      </c>
      <c r="B290" s="147" t="s">
        <v>173</v>
      </c>
      <c r="C290" s="239" t="s">
        <v>14</v>
      </c>
      <c r="D290" s="250"/>
    </row>
    <row r="291" spans="1:4" ht="34.5">
      <c r="A291" s="149" t="s">
        <v>26</v>
      </c>
      <c r="B291" s="147" t="s">
        <v>174</v>
      </c>
      <c r="C291" s="311"/>
      <c r="D291" s="250"/>
    </row>
    <row r="292" spans="1:4" ht="51.75">
      <c r="A292" s="149" t="s">
        <v>27</v>
      </c>
      <c r="B292" s="147" t="s">
        <v>175</v>
      </c>
      <c r="C292" s="312"/>
      <c r="D292" s="250"/>
    </row>
    <row r="293" spans="1:4" ht="17.25" customHeight="1">
      <c r="A293" s="149" t="s">
        <v>21</v>
      </c>
      <c r="B293" s="147" t="s">
        <v>20</v>
      </c>
      <c r="C293" s="312"/>
      <c r="D293" s="250"/>
    </row>
    <row r="294" spans="1:4">
      <c r="A294" s="149" t="s">
        <v>15</v>
      </c>
      <c r="B294" s="147" t="s">
        <v>176</v>
      </c>
      <c r="C294" s="313"/>
      <c r="D294" s="250"/>
    </row>
    <row r="295" spans="1:4" ht="17.25" customHeight="1">
      <c r="A295" s="308" t="s">
        <v>30</v>
      </c>
      <c r="B295" s="308"/>
      <c r="C295" s="48"/>
      <c r="D295" s="250"/>
    </row>
    <row r="296" spans="1:4" ht="17.25" customHeight="1">
      <c r="A296" s="149" t="s">
        <v>180</v>
      </c>
      <c r="B296" s="126"/>
      <c r="C296" s="48">
        <f>+'4'!C209</f>
        <v>1000</v>
      </c>
      <c r="D296" s="250"/>
    </row>
    <row r="297" spans="1:4" ht="17.25" customHeight="1">
      <c r="A297" s="248" t="s">
        <v>28</v>
      </c>
      <c r="B297" s="248"/>
      <c r="C297" s="48">
        <f>'4'!C210</f>
        <v>29600000</v>
      </c>
      <c r="D297" s="227"/>
    </row>
    <row r="298" spans="1:4" ht="17.25" customHeight="1">
      <c r="A298" s="184"/>
      <c r="B298" s="184"/>
      <c r="C298" s="310"/>
      <c r="D298" s="227"/>
    </row>
    <row r="299" spans="1:4" ht="17.25" customHeight="1">
      <c r="A299" s="351" t="s">
        <v>144</v>
      </c>
      <c r="B299" s="351"/>
      <c r="C299" s="351"/>
      <c r="D299" s="227"/>
    </row>
    <row r="300" spans="1:4" ht="17.25" customHeight="1">
      <c r="A300" s="184"/>
      <c r="B300" s="184"/>
      <c r="C300" s="310"/>
      <c r="D300" s="227"/>
    </row>
    <row r="301" spans="1:4">
      <c r="C301" s="226"/>
      <c r="D301" s="227"/>
    </row>
    <row r="302" spans="1:4">
      <c r="A302" s="300" t="s">
        <v>44</v>
      </c>
      <c r="B302" s="300" t="s">
        <v>45</v>
      </c>
      <c r="C302" s="226"/>
      <c r="D302" s="227"/>
    </row>
    <row r="303" spans="1:4">
      <c r="A303" s="301">
        <v>1139</v>
      </c>
      <c r="B303" s="301" t="s">
        <v>141</v>
      </c>
      <c r="C303" s="226"/>
      <c r="D303" s="227"/>
    </row>
    <row r="304" spans="1:4">
      <c r="A304" s="302" t="s">
        <v>46</v>
      </c>
      <c r="B304" s="303"/>
      <c r="C304" s="226"/>
      <c r="D304" s="227"/>
    </row>
    <row r="305" spans="1:4">
      <c r="A305" s="345"/>
      <c r="B305" s="345"/>
      <c r="C305" s="226"/>
      <c r="D305" s="227"/>
    </row>
    <row r="306" spans="1:4" ht="69">
      <c r="A306" s="149" t="s">
        <v>29</v>
      </c>
      <c r="B306" s="149">
        <v>1139</v>
      </c>
      <c r="C306" s="238" t="s">
        <v>166</v>
      </c>
      <c r="D306" s="227"/>
    </row>
    <row r="307" spans="1:4">
      <c r="A307" s="149" t="s">
        <v>25</v>
      </c>
      <c r="B307" s="149">
        <v>11001</v>
      </c>
      <c r="C307" s="129" t="s">
        <v>14</v>
      </c>
      <c r="D307" s="227"/>
    </row>
    <row r="308" spans="1:4">
      <c r="A308" s="149" t="s">
        <v>26</v>
      </c>
      <c r="B308" s="149" t="s">
        <v>141</v>
      </c>
      <c r="C308" s="274"/>
      <c r="D308" s="227"/>
    </row>
    <row r="309" spans="1:4" ht="69">
      <c r="A309" s="149" t="s">
        <v>139</v>
      </c>
      <c r="B309" s="193" t="s">
        <v>134</v>
      </c>
      <c r="C309" s="307"/>
      <c r="D309" s="227"/>
    </row>
    <row r="310" spans="1:4">
      <c r="A310" s="149" t="s">
        <v>24</v>
      </c>
      <c r="B310" s="149" t="s">
        <v>142</v>
      </c>
      <c r="C310" s="276"/>
      <c r="D310" s="227"/>
    </row>
    <row r="311" spans="1:4">
      <c r="A311" s="149" t="s">
        <v>143</v>
      </c>
      <c r="B311" s="193" t="s">
        <v>144</v>
      </c>
      <c r="C311" s="277"/>
      <c r="D311" s="227"/>
    </row>
    <row r="312" spans="1:4">
      <c r="A312" s="308" t="s">
        <v>30</v>
      </c>
      <c r="B312" s="180"/>
      <c r="C312" s="278"/>
      <c r="D312" s="227"/>
    </row>
    <row r="313" spans="1:4" ht="17.25" customHeight="1">
      <c r="A313" s="248" t="s">
        <v>140</v>
      </c>
      <c r="B313" s="281"/>
      <c r="C313" s="48">
        <f>+'4'!C306</f>
        <v>-26294702.199999999</v>
      </c>
      <c r="D313" s="227"/>
    </row>
    <row r="314" spans="1:4">
      <c r="C314" s="226"/>
      <c r="D314" s="227"/>
    </row>
    <row r="315" spans="1:4" hidden="1">
      <c r="C315" s="226" t="e">
        <f>SUM(#REF!,#REF!,#REF!,#REF!,#REF!,#REF!,#REF!,#REF!,#REF!,#REF!,#REF!,#REF!,#REF!,#REF!,#REF!,#REF!,#REF!,#REF!,#REF!)</f>
        <v>#REF!</v>
      </c>
      <c r="D315" s="227"/>
    </row>
    <row r="316" spans="1:4">
      <c r="C316" s="226"/>
      <c r="D316" s="227"/>
    </row>
  </sheetData>
  <mergeCells count="78">
    <mergeCell ref="A279:B279"/>
    <mergeCell ref="A280:B280"/>
    <mergeCell ref="A281:B281"/>
    <mergeCell ref="A265:B265"/>
    <mergeCell ref="A266:B266"/>
    <mergeCell ref="A267:B267"/>
    <mergeCell ref="A271:B271"/>
    <mergeCell ref="C275:C278"/>
    <mergeCell ref="A246:B246"/>
    <mergeCell ref="A247:B247"/>
    <mergeCell ref="A255:B255"/>
    <mergeCell ref="A256:B256"/>
    <mergeCell ref="A257:B257"/>
    <mergeCell ref="A223:B223"/>
    <mergeCell ref="A224:B224"/>
    <mergeCell ref="A236:B236"/>
    <mergeCell ref="A237:B237"/>
    <mergeCell ref="A245:B245"/>
    <mergeCell ref="A212:B212"/>
    <mergeCell ref="A213:B213"/>
    <mergeCell ref="A214:B214"/>
    <mergeCell ref="A222:B222"/>
    <mergeCell ref="A189:B189"/>
    <mergeCell ref="A198:B198"/>
    <mergeCell ref="A199:B199"/>
    <mergeCell ref="A159:B159"/>
    <mergeCell ref="A162:B162"/>
    <mergeCell ref="A171:B171"/>
    <mergeCell ref="A174:B174"/>
    <mergeCell ref="A188:B188"/>
    <mergeCell ref="A135:B135"/>
    <mergeCell ref="A144:B144"/>
    <mergeCell ref="A145:B145"/>
    <mergeCell ref="A146:B146"/>
    <mergeCell ref="A151:B151"/>
    <mergeCell ref="A114:B114"/>
    <mergeCell ref="A115:B115"/>
    <mergeCell ref="A123:B123"/>
    <mergeCell ref="A125:B125"/>
    <mergeCell ref="A134:B134"/>
    <mergeCell ref="A102:B102"/>
    <mergeCell ref="A103:B103"/>
    <mergeCell ref="A104:B104"/>
    <mergeCell ref="A112:B112"/>
    <mergeCell ref="A113:B113"/>
    <mergeCell ref="A90:B90"/>
    <mergeCell ref="A91:B91"/>
    <mergeCell ref="A99:B99"/>
    <mergeCell ref="A100:B100"/>
    <mergeCell ref="A101:B101"/>
    <mergeCell ref="A73:B73"/>
    <mergeCell ref="A86:B86"/>
    <mergeCell ref="A87:B87"/>
    <mergeCell ref="A88:B88"/>
    <mergeCell ref="A89:B89"/>
    <mergeCell ref="A43:B43"/>
    <mergeCell ref="A50:B50"/>
    <mergeCell ref="A5:C5"/>
    <mergeCell ref="A19:B19"/>
    <mergeCell ref="A20:B20"/>
    <mergeCell ref="A21:B21"/>
    <mergeCell ref="A29:B29"/>
    <mergeCell ref="A313:B313"/>
    <mergeCell ref="A297:B297"/>
    <mergeCell ref="A312:B312"/>
    <mergeCell ref="A299:C299"/>
    <mergeCell ref="A8:C8"/>
    <mergeCell ref="A63:B63"/>
    <mergeCell ref="A71:B71"/>
    <mergeCell ref="A72:B72"/>
    <mergeCell ref="A51:B51"/>
    <mergeCell ref="A59:B59"/>
    <mergeCell ref="C291:C294"/>
    <mergeCell ref="A295:B295"/>
    <mergeCell ref="A283:C283"/>
    <mergeCell ref="A30:B30"/>
    <mergeCell ref="A38:B38"/>
    <mergeCell ref="A39:B39"/>
  </mergeCells>
  <pageMargins left="0.2" right="0" top="0.25" bottom="0.25" header="0.3" footer="0.3"/>
  <pageSetup paperSize="9" scale="65" fitToHeight="8" orientation="landscape" r:id="rId1"/>
  <legacyDrawing r:id="rId2"/>
  <extLst>
    <ext xmlns:x14="http://schemas.microsoft.com/office/spreadsheetml/2009/9/main" uri="{78C0D931-6437-407d-A8EE-F0AAD7539E65}">
      <x14:conditionalFormattings>
        <x14:conditionalFormatting xmlns:xm="http://schemas.microsoft.com/office/excel/2006/main">
          <x14:cfRule type="expression" priority="3" stopIfTrue="1" id="{710E8B3B-92C3-4CDE-AF19-175E4277FF94}">
            <xm:f>'4'!#REF!=1</xm:f>
            <x14:dxf>
              <font>
                <b/>
                <i val="0"/>
                <strike val="0"/>
                <condense val="0"/>
                <extend val="0"/>
              </font>
            </x14:dxf>
          </x14:cfRule>
          <xm:sqref>B227</xm:sqref>
        </x14:conditionalFormatting>
        <x14:conditionalFormatting xmlns:xm="http://schemas.microsoft.com/office/excel/2006/main">
          <x14:cfRule type="expression" priority="2" stopIfTrue="1" id="{2EB7FBF1-F1F0-4250-883D-6561B73B6C97}">
            <xm:f>'4'!#REF!=1</xm:f>
            <x14:dxf>
              <font>
                <b/>
                <i val="0"/>
                <strike val="0"/>
                <condense val="0"/>
                <extend val="0"/>
              </font>
            </x14:dxf>
          </x14:cfRule>
          <xm:sqref>B203</xm:sqref>
        </x14:conditionalFormatting>
        <x14:conditionalFormatting xmlns:xm="http://schemas.microsoft.com/office/excel/2006/main">
          <x14:cfRule type="expression" priority="1" stopIfTrue="1" id="{45CD42EC-8777-466F-A176-C5B0530BA550}">
            <xm:f>'4'!#REF!=1</xm:f>
            <x14:dxf>
              <font>
                <b/>
                <i val="0"/>
                <strike val="0"/>
                <condense val="0"/>
                <extend val="0"/>
              </font>
            </x14:dxf>
          </x14:cfRule>
          <xm:sqref>B209</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7"/>
  <sheetViews>
    <sheetView view="pageBreakPreview" zoomScale="75" zoomScaleNormal="100" zoomScaleSheetLayoutView="75" workbookViewId="0">
      <selection activeCell="N12" sqref="N12"/>
    </sheetView>
  </sheetViews>
  <sheetFormatPr defaultRowHeight="17.25"/>
  <cols>
    <col min="1" max="1" width="14.7109375" style="1" customWidth="1"/>
    <col min="2" max="2" width="15" style="1" customWidth="1"/>
    <col min="3" max="3" width="12.28515625" style="1" customWidth="1"/>
    <col min="4" max="4" width="16.5703125" style="1" customWidth="1"/>
    <col min="5" max="5" width="8.7109375" style="1" customWidth="1"/>
    <col min="6" max="6" width="13.140625" style="1" customWidth="1"/>
    <col min="7" max="7" width="12.42578125" style="1" customWidth="1"/>
    <col min="8" max="8" width="13.140625" style="1" customWidth="1"/>
    <col min="9" max="9" width="15" style="1" customWidth="1"/>
    <col min="10" max="11" width="12.7109375" style="1" bestFit="1" customWidth="1"/>
    <col min="12" max="16384" width="9.140625" style="1"/>
  </cols>
  <sheetData>
    <row r="1" spans="1:9">
      <c r="I1" s="2" t="s">
        <v>164</v>
      </c>
    </row>
    <row r="2" spans="1:9">
      <c r="I2" s="2" t="s">
        <v>152</v>
      </c>
    </row>
    <row r="3" spans="1:9">
      <c r="I3" s="2" t="s">
        <v>1</v>
      </c>
    </row>
    <row r="5" spans="1:9" ht="65.25" customHeight="1">
      <c r="A5" s="108" t="s">
        <v>162</v>
      </c>
      <c r="B5" s="108"/>
      <c r="C5" s="108"/>
      <c r="D5" s="108"/>
      <c r="E5" s="108"/>
      <c r="F5" s="108"/>
      <c r="G5" s="108"/>
      <c r="H5" s="108"/>
      <c r="I5" s="108"/>
    </row>
    <row r="6" spans="1:9">
      <c r="C6" s="3"/>
      <c r="D6" s="3"/>
      <c r="E6" s="5"/>
      <c r="F6" s="5"/>
      <c r="G6" s="5"/>
      <c r="H6" s="5"/>
      <c r="I6" s="5"/>
    </row>
    <row r="7" spans="1:9" ht="108" customHeight="1">
      <c r="A7" s="109" t="s">
        <v>153</v>
      </c>
      <c r="B7" s="109"/>
      <c r="C7" s="109"/>
      <c r="D7" s="109"/>
      <c r="E7" s="109"/>
      <c r="F7" s="109"/>
      <c r="G7" s="110" t="s">
        <v>154</v>
      </c>
      <c r="H7" s="109" t="s">
        <v>55</v>
      </c>
      <c r="I7" s="109"/>
    </row>
    <row r="8" spans="1:9" ht="51.75">
      <c r="A8" s="109" t="s">
        <v>155</v>
      </c>
      <c r="B8" s="109"/>
      <c r="C8" s="109"/>
      <c r="D8" s="4" t="s">
        <v>156</v>
      </c>
      <c r="E8" s="4" t="s">
        <v>157</v>
      </c>
      <c r="F8" s="4" t="s">
        <v>158</v>
      </c>
      <c r="G8" s="110"/>
      <c r="H8" s="4" t="s">
        <v>159</v>
      </c>
      <c r="I8" s="4" t="s">
        <v>160</v>
      </c>
    </row>
    <row r="9" spans="1:9" ht="30.75" customHeight="1">
      <c r="A9" s="107" t="s">
        <v>49</v>
      </c>
      <c r="B9" s="107"/>
      <c r="C9" s="107"/>
      <c r="D9" s="107"/>
      <c r="E9" s="107"/>
      <c r="F9" s="107"/>
      <c r="G9" s="107"/>
      <c r="H9" s="107"/>
      <c r="I9" s="6">
        <f>+I10+I14</f>
        <v>-43446.1</v>
      </c>
    </row>
    <row r="10" spans="1:9" ht="34.5">
      <c r="A10" s="40" t="s">
        <v>333</v>
      </c>
      <c r="B10" s="40" t="s">
        <v>334</v>
      </c>
      <c r="C10" s="40" t="s">
        <v>335</v>
      </c>
      <c r="D10" s="113" t="s">
        <v>336</v>
      </c>
      <c r="E10" s="114"/>
      <c r="F10" s="114"/>
      <c r="G10" s="114"/>
      <c r="H10" s="115"/>
      <c r="I10" s="41">
        <f>+I11</f>
        <v>-42411.1</v>
      </c>
    </row>
    <row r="11" spans="1:9">
      <c r="A11" s="40" t="s">
        <v>337</v>
      </c>
      <c r="B11" s="113" t="s">
        <v>244</v>
      </c>
      <c r="C11" s="114"/>
      <c r="D11" s="114"/>
      <c r="E11" s="114"/>
      <c r="F11" s="114"/>
      <c r="G11" s="114"/>
      <c r="H11" s="115"/>
      <c r="I11" s="41">
        <f>+I12</f>
        <v>-42411.1</v>
      </c>
    </row>
    <row r="12" spans="1:9" ht="21" customHeight="1">
      <c r="A12" s="40" t="s">
        <v>0</v>
      </c>
      <c r="B12" s="113" t="s">
        <v>338</v>
      </c>
      <c r="C12" s="114"/>
      <c r="D12" s="115"/>
      <c r="E12" s="42" t="s">
        <v>0</v>
      </c>
      <c r="F12" s="42" t="s">
        <v>0</v>
      </c>
      <c r="G12" s="40" t="s">
        <v>0</v>
      </c>
      <c r="H12" s="40" t="s">
        <v>0</v>
      </c>
      <c r="I12" s="41">
        <f>+I13</f>
        <v>-42411.1</v>
      </c>
    </row>
    <row r="13" spans="1:9" ht="43.5" customHeight="1">
      <c r="A13" s="40" t="s">
        <v>339</v>
      </c>
      <c r="B13" s="113" t="s">
        <v>340</v>
      </c>
      <c r="C13" s="114"/>
      <c r="D13" s="115"/>
      <c r="E13" s="42" t="s">
        <v>341</v>
      </c>
      <c r="F13" s="42" t="s">
        <v>342</v>
      </c>
      <c r="G13" s="41"/>
      <c r="H13" s="41"/>
      <c r="I13" s="41">
        <f>+'1.'!D66</f>
        <v>-42411.1</v>
      </c>
    </row>
    <row r="14" spans="1:9" s="43" customFormat="1" ht="48.75" customHeight="1">
      <c r="A14" s="40" t="s">
        <v>333</v>
      </c>
      <c r="B14" s="40" t="s">
        <v>344</v>
      </c>
      <c r="C14" s="40" t="s">
        <v>345</v>
      </c>
      <c r="D14" s="113" t="s">
        <v>111</v>
      </c>
      <c r="E14" s="114"/>
      <c r="F14" s="114"/>
      <c r="G14" s="114"/>
      <c r="H14" s="115"/>
      <c r="I14" s="41">
        <f>+I15</f>
        <v>-1035</v>
      </c>
    </row>
    <row r="15" spans="1:9" s="43" customFormat="1" ht="39.950000000000003" customHeight="1">
      <c r="A15" s="40" t="s">
        <v>346</v>
      </c>
      <c r="B15" s="113" t="s">
        <v>181</v>
      </c>
      <c r="C15" s="114"/>
      <c r="D15" s="114"/>
      <c r="E15" s="114"/>
      <c r="F15" s="114"/>
      <c r="G15" s="114"/>
      <c r="H15" s="44"/>
      <c r="I15" s="41">
        <f>+I16</f>
        <v>-1035</v>
      </c>
    </row>
    <row r="16" spans="1:9" s="43" customFormat="1" ht="22.5" customHeight="1">
      <c r="A16" s="40" t="s">
        <v>0</v>
      </c>
      <c r="B16" s="111" t="s">
        <v>338</v>
      </c>
      <c r="C16" s="112"/>
      <c r="D16" s="112"/>
      <c r="E16" s="45"/>
      <c r="F16" s="45"/>
      <c r="G16" s="45"/>
      <c r="H16" s="46"/>
      <c r="I16" s="41">
        <f>+I17</f>
        <v>-1035</v>
      </c>
    </row>
    <row r="17" spans="1:9" s="43" customFormat="1" ht="35.25" customHeight="1">
      <c r="A17" s="40" t="s">
        <v>347</v>
      </c>
      <c r="B17" s="111" t="s">
        <v>348</v>
      </c>
      <c r="C17" s="112"/>
      <c r="D17" s="112"/>
      <c r="E17" s="45" t="s">
        <v>349</v>
      </c>
      <c r="F17" s="45" t="s">
        <v>342</v>
      </c>
      <c r="G17" s="45"/>
      <c r="H17" s="46"/>
      <c r="I17" s="41">
        <f>+'1.'!D146</f>
        <v>-1035</v>
      </c>
    </row>
  </sheetData>
  <mergeCells count="14">
    <mergeCell ref="B17:D17"/>
    <mergeCell ref="B16:D16"/>
    <mergeCell ref="B15:G15"/>
    <mergeCell ref="D10:H10"/>
    <mergeCell ref="B11:H11"/>
    <mergeCell ref="B12:D12"/>
    <mergeCell ref="B13:D13"/>
    <mergeCell ref="D14:H14"/>
    <mergeCell ref="A9:H9"/>
    <mergeCell ref="A5:I5"/>
    <mergeCell ref="A7:F7"/>
    <mergeCell ref="G7:G8"/>
    <mergeCell ref="H7:I7"/>
    <mergeCell ref="A8:C8"/>
  </mergeCells>
  <pageMargins left="0.2" right="0" top="0" bottom="0" header="0.3" footer="0.3"/>
  <pageSetup paperSize="9" scale="8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7"/>
  <sheetViews>
    <sheetView tabSelected="1" view="pageBreakPreview" topLeftCell="A13" zoomScaleNormal="100" zoomScaleSheetLayoutView="100" workbookViewId="0">
      <selection activeCell="N27" sqref="N27"/>
    </sheetView>
  </sheetViews>
  <sheetFormatPr defaultRowHeight="12.75"/>
  <cols>
    <col min="1" max="4" width="7.140625" style="354" customWidth="1"/>
    <col min="5" max="5" width="9.7109375" style="354" customWidth="1"/>
    <col min="6" max="6" width="59.5703125" style="354" customWidth="1"/>
    <col min="7" max="7" width="25.7109375" style="354" customWidth="1"/>
    <col min="8" max="8" width="9.140625" style="354"/>
    <col min="9" max="9" width="13.85546875" style="354" customWidth="1"/>
    <col min="10" max="16384" width="9.140625" style="354"/>
  </cols>
  <sheetData>
    <row r="1" spans="1:7" ht="17.25">
      <c r="A1" s="228"/>
      <c r="B1" s="228"/>
      <c r="C1" s="228"/>
      <c r="D1" s="228"/>
      <c r="E1" s="228"/>
      <c r="F1" s="228"/>
      <c r="G1" s="119" t="s">
        <v>343</v>
      </c>
    </row>
    <row r="2" spans="1:7" ht="17.25">
      <c r="A2" s="355" t="s">
        <v>0</v>
      </c>
      <c r="B2" s="228"/>
      <c r="C2" s="228"/>
      <c r="D2" s="355" t="s">
        <v>0</v>
      </c>
      <c r="E2" s="228"/>
      <c r="F2" s="228"/>
      <c r="G2" s="119" t="s">
        <v>56</v>
      </c>
    </row>
    <row r="3" spans="1:7" ht="17.25">
      <c r="A3" s="228"/>
      <c r="B3" s="228"/>
      <c r="C3" s="228"/>
      <c r="D3" s="228"/>
      <c r="E3" s="228"/>
      <c r="F3" s="228"/>
      <c r="G3" s="119" t="s">
        <v>1</v>
      </c>
    </row>
    <row r="4" spans="1:7" ht="17.25">
      <c r="A4" s="228"/>
      <c r="B4" s="228"/>
      <c r="C4" s="228"/>
      <c r="D4" s="228"/>
      <c r="E4" s="228"/>
      <c r="F4" s="119"/>
      <c r="G4" s="119"/>
    </row>
    <row r="5" spans="1:7" ht="68.25" customHeight="1">
      <c r="A5" s="356" t="s">
        <v>163</v>
      </c>
      <c r="B5" s="356"/>
      <c r="C5" s="356"/>
      <c r="D5" s="356"/>
      <c r="E5" s="356"/>
      <c r="F5" s="356"/>
      <c r="G5" s="356"/>
    </row>
    <row r="6" spans="1:7" ht="17.25">
      <c r="A6" s="228"/>
      <c r="B6" s="228"/>
      <c r="C6" s="228"/>
      <c r="D6" s="228"/>
      <c r="E6" s="228"/>
      <c r="F6" s="228"/>
      <c r="G6" s="357" t="s">
        <v>51</v>
      </c>
    </row>
    <row r="7" spans="1:7" ht="105" customHeight="1">
      <c r="A7" s="125" t="s">
        <v>17</v>
      </c>
      <c r="B7" s="125"/>
      <c r="C7" s="125"/>
      <c r="D7" s="125" t="s">
        <v>3</v>
      </c>
      <c r="E7" s="125"/>
      <c r="F7" s="125" t="s">
        <v>13</v>
      </c>
      <c r="G7" s="358" t="s">
        <v>55</v>
      </c>
    </row>
    <row r="8" spans="1:7" ht="59.25">
      <c r="A8" s="359" t="s">
        <v>8</v>
      </c>
      <c r="B8" s="359" t="s">
        <v>9</v>
      </c>
      <c r="C8" s="359" t="s">
        <v>10</v>
      </c>
      <c r="D8" s="359" t="s">
        <v>11</v>
      </c>
      <c r="E8" s="359" t="s">
        <v>12</v>
      </c>
      <c r="F8" s="125"/>
      <c r="G8" s="239" t="s">
        <v>14</v>
      </c>
    </row>
    <row r="9" spans="1:7" s="228" customFormat="1" ht="17.25">
      <c r="A9" s="149"/>
      <c r="B9" s="149"/>
      <c r="C9" s="149"/>
      <c r="D9" s="149"/>
      <c r="E9" s="149"/>
      <c r="F9" s="149" t="s">
        <v>32</v>
      </c>
      <c r="G9" s="73">
        <f>G29+G11</f>
        <v>0</v>
      </c>
    </row>
    <row r="10" spans="1:7" s="228" customFormat="1" ht="17.25">
      <c r="A10" s="149"/>
      <c r="B10" s="149"/>
      <c r="C10" s="149"/>
      <c r="D10" s="149"/>
      <c r="E10" s="149"/>
      <c r="F10" s="149" t="s">
        <v>31</v>
      </c>
      <c r="G10" s="51"/>
    </row>
    <row r="11" spans="1:7" ht="34.5">
      <c r="A11" s="149" t="s">
        <v>123</v>
      </c>
      <c r="B11" s="149"/>
      <c r="C11" s="149"/>
      <c r="D11" s="149"/>
      <c r="E11" s="149"/>
      <c r="F11" s="149" t="s">
        <v>124</v>
      </c>
      <c r="G11" s="77">
        <f>SUM(G13)</f>
        <v>-26294702.199999999</v>
      </c>
    </row>
    <row r="12" spans="1:7" ht="17.25">
      <c r="A12" s="149"/>
      <c r="B12" s="149"/>
      <c r="C12" s="149"/>
      <c r="D12" s="149"/>
      <c r="E12" s="149"/>
      <c r="F12" s="149" t="s">
        <v>31</v>
      </c>
      <c r="G12" s="77"/>
    </row>
    <row r="13" spans="1:7" ht="34.5">
      <c r="A13" s="149"/>
      <c r="B13" s="149" t="s">
        <v>34</v>
      </c>
      <c r="C13" s="149"/>
      <c r="D13" s="149"/>
      <c r="E13" s="149"/>
      <c r="F13" s="149" t="s">
        <v>125</v>
      </c>
      <c r="G13" s="77">
        <f>SUM(G15)</f>
        <v>-26294702.199999999</v>
      </c>
    </row>
    <row r="14" spans="1:7" ht="17.25">
      <c r="A14" s="149"/>
      <c r="B14" s="149"/>
      <c r="C14" s="149"/>
      <c r="D14" s="149"/>
      <c r="E14" s="149"/>
      <c r="F14" s="149" t="s">
        <v>31</v>
      </c>
      <c r="G14" s="77"/>
    </row>
    <row r="15" spans="1:7" ht="17.25">
      <c r="A15" s="149"/>
      <c r="B15" s="149"/>
      <c r="C15" s="149" t="s">
        <v>34</v>
      </c>
      <c r="D15" s="149"/>
      <c r="E15" s="149"/>
      <c r="F15" s="149" t="s">
        <v>126</v>
      </c>
      <c r="G15" s="77">
        <f>G17</f>
        <v>-26294702.199999999</v>
      </c>
    </row>
    <row r="16" spans="1:7" ht="17.25">
      <c r="A16" s="149"/>
      <c r="B16" s="149"/>
      <c r="C16" s="149"/>
      <c r="D16" s="149"/>
      <c r="E16" s="149"/>
      <c r="F16" s="149" t="s">
        <v>31</v>
      </c>
      <c r="G16" s="77"/>
    </row>
    <row r="17" spans="1:7" ht="17.25">
      <c r="A17" s="149"/>
      <c r="B17" s="149"/>
      <c r="C17" s="149"/>
      <c r="D17" s="149"/>
      <c r="E17" s="149"/>
      <c r="F17" s="149" t="s">
        <v>144</v>
      </c>
      <c r="G17" s="77">
        <f>G19</f>
        <v>-26294702.199999999</v>
      </c>
    </row>
    <row r="18" spans="1:7" ht="17.25">
      <c r="A18" s="149"/>
      <c r="B18" s="149"/>
      <c r="C18" s="149"/>
      <c r="D18" s="149"/>
      <c r="E18" s="149"/>
      <c r="F18" s="149" t="s">
        <v>31</v>
      </c>
      <c r="G18" s="77"/>
    </row>
    <row r="19" spans="1:7" ht="17.25">
      <c r="A19" s="149"/>
      <c r="B19" s="149"/>
      <c r="C19" s="149"/>
      <c r="D19" s="149" t="s">
        <v>127</v>
      </c>
      <c r="E19" s="149"/>
      <c r="F19" s="149" t="s">
        <v>126</v>
      </c>
      <c r="G19" s="77">
        <f>SUM(G21)</f>
        <v>-26294702.199999999</v>
      </c>
    </row>
    <row r="20" spans="1:7" ht="17.25">
      <c r="A20" s="149"/>
      <c r="B20" s="149"/>
      <c r="C20" s="149"/>
      <c r="D20" s="149"/>
      <c r="E20" s="149"/>
      <c r="F20" s="149" t="s">
        <v>22</v>
      </c>
      <c r="G20" s="77"/>
    </row>
    <row r="21" spans="1:7" ht="17.25">
      <c r="A21" s="149"/>
      <c r="B21" s="149"/>
      <c r="C21" s="149"/>
      <c r="D21" s="149"/>
      <c r="E21" s="149">
        <v>11001</v>
      </c>
      <c r="F21" s="149" t="s">
        <v>126</v>
      </c>
      <c r="G21" s="77">
        <f>G23</f>
        <v>-26294702.199999999</v>
      </c>
    </row>
    <row r="22" spans="1:7" ht="17.25">
      <c r="A22" s="149"/>
      <c r="B22" s="149"/>
      <c r="C22" s="149"/>
      <c r="D22" s="149"/>
      <c r="E22" s="149"/>
      <c r="F22" s="149" t="s">
        <v>22</v>
      </c>
      <c r="G22" s="77"/>
    </row>
    <row r="23" spans="1:7" ht="17.25">
      <c r="A23" s="149"/>
      <c r="B23" s="149"/>
      <c r="C23" s="149"/>
      <c r="D23" s="149"/>
      <c r="E23" s="149"/>
      <c r="F23" s="149" t="s">
        <v>128</v>
      </c>
      <c r="G23" s="77">
        <f>G24</f>
        <v>-26294702.199999999</v>
      </c>
    </row>
    <row r="24" spans="1:7" ht="34.5">
      <c r="A24" s="149"/>
      <c r="B24" s="149"/>
      <c r="C24" s="149"/>
      <c r="D24" s="149"/>
      <c r="E24" s="149"/>
      <c r="F24" s="149" t="s">
        <v>23</v>
      </c>
      <c r="G24" s="77">
        <f>SUM(G26)</f>
        <v>-26294702.199999999</v>
      </c>
    </row>
    <row r="25" spans="1:7" ht="17.25">
      <c r="A25" s="149"/>
      <c r="B25" s="149"/>
      <c r="C25" s="149"/>
      <c r="D25" s="149"/>
      <c r="E25" s="149"/>
      <c r="F25" s="149" t="s">
        <v>32</v>
      </c>
      <c r="G25" s="77">
        <f>SUM(G27)</f>
        <v>-26294702.199999999</v>
      </c>
    </row>
    <row r="26" spans="1:7" ht="17.25">
      <c r="A26" s="149"/>
      <c r="B26" s="149"/>
      <c r="C26" s="149"/>
      <c r="D26" s="149"/>
      <c r="E26" s="149"/>
      <c r="F26" s="149" t="s">
        <v>36</v>
      </c>
      <c r="G26" s="77">
        <f>SUM(G28)</f>
        <v>-26294702.199999999</v>
      </c>
    </row>
    <row r="27" spans="1:7" ht="17.25">
      <c r="A27" s="149"/>
      <c r="B27" s="149"/>
      <c r="C27" s="149"/>
      <c r="D27" s="149"/>
      <c r="E27" s="149"/>
      <c r="F27" s="149" t="s">
        <v>129</v>
      </c>
      <c r="G27" s="77">
        <f>SUM(G28)</f>
        <v>-26294702.199999999</v>
      </c>
    </row>
    <row r="28" spans="1:7" ht="17.25">
      <c r="A28" s="149"/>
      <c r="B28" s="149"/>
      <c r="C28" s="149"/>
      <c r="D28" s="149"/>
      <c r="E28" s="149"/>
      <c r="F28" s="149" t="s">
        <v>130</v>
      </c>
      <c r="G28" s="77">
        <f>+'1.'!D209</f>
        <v>-26294702.199999999</v>
      </c>
    </row>
    <row r="29" spans="1:7" ht="17.25">
      <c r="A29" s="204">
        <v>10</v>
      </c>
      <c r="B29" s="204"/>
      <c r="C29" s="204"/>
      <c r="D29" s="204"/>
      <c r="E29" s="204"/>
      <c r="F29" s="204" t="s">
        <v>33</v>
      </c>
      <c r="G29" s="66">
        <f>G31</f>
        <v>26294702.199999999</v>
      </c>
    </row>
    <row r="30" spans="1:7" ht="17.25">
      <c r="A30" s="149"/>
      <c r="B30" s="149"/>
      <c r="C30" s="149"/>
      <c r="D30" s="149"/>
      <c r="E30" s="149"/>
      <c r="F30" s="149" t="s">
        <v>31</v>
      </c>
      <c r="G30" s="51"/>
    </row>
    <row r="31" spans="1:7" ht="17.25">
      <c r="A31" s="149"/>
      <c r="B31" s="149" t="s">
        <v>57</v>
      </c>
      <c r="C31" s="149"/>
      <c r="D31" s="149"/>
      <c r="E31" s="149"/>
      <c r="F31" s="149" t="s">
        <v>58</v>
      </c>
      <c r="G31" s="71">
        <f>G33</f>
        <v>26294702.199999999</v>
      </c>
    </row>
    <row r="32" spans="1:7" ht="17.25">
      <c r="A32" s="149"/>
      <c r="B32" s="149"/>
      <c r="C32" s="149"/>
      <c r="D32" s="149"/>
      <c r="E32" s="149"/>
      <c r="F32" s="72" t="s">
        <v>31</v>
      </c>
      <c r="G32" s="51"/>
    </row>
    <row r="33" spans="1:9" ht="17.25">
      <c r="A33" s="149"/>
      <c r="B33" s="149"/>
      <c r="C33" s="149" t="s">
        <v>34</v>
      </c>
      <c r="D33" s="149"/>
      <c r="E33" s="149"/>
      <c r="F33" s="149" t="s">
        <v>58</v>
      </c>
      <c r="G33" s="73">
        <f>G35</f>
        <v>26294702.199999999</v>
      </c>
      <c r="I33" s="360"/>
    </row>
    <row r="34" spans="1:9" ht="17.25">
      <c r="A34" s="149"/>
      <c r="B34" s="149"/>
      <c r="C34" s="149"/>
      <c r="D34" s="149"/>
      <c r="E34" s="149"/>
      <c r="F34" s="149" t="s">
        <v>31</v>
      </c>
      <c r="G34" s="74"/>
    </row>
    <row r="35" spans="1:9" ht="34.5">
      <c r="A35" s="149"/>
      <c r="B35" s="149"/>
      <c r="C35" s="149"/>
      <c r="D35" s="149"/>
      <c r="E35" s="149"/>
      <c r="F35" s="131" t="s">
        <v>35</v>
      </c>
      <c r="G35" s="74">
        <f>G37</f>
        <v>26294702.199999999</v>
      </c>
    </row>
    <row r="36" spans="1:9" ht="17.25">
      <c r="A36" s="149"/>
      <c r="B36" s="149"/>
      <c r="C36" s="149"/>
      <c r="D36" s="149"/>
      <c r="E36" s="149"/>
      <c r="F36" s="149" t="s">
        <v>31</v>
      </c>
      <c r="G36" s="74"/>
    </row>
    <row r="37" spans="1:9" s="228" customFormat="1" ht="17.25">
      <c r="A37" s="149"/>
      <c r="B37" s="149"/>
      <c r="C37" s="149"/>
      <c r="D37" s="149" t="s">
        <v>59</v>
      </c>
      <c r="E37" s="149"/>
      <c r="F37" s="149" t="s">
        <v>60</v>
      </c>
      <c r="G37" s="361">
        <f>G39</f>
        <v>26294702.199999999</v>
      </c>
    </row>
    <row r="38" spans="1:9" s="228" customFormat="1" ht="17.25">
      <c r="A38" s="149"/>
      <c r="B38" s="149"/>
      <c r="C38" s="149"/>
      <c r="D38" s="149"/>
      <c r="E38" s="149"/>
      <c r="F38" s="149" t="s">
        <v>31</v>
      </c>
      <c r="G38" s="77"/>
    </row>
    <row r="39" spans="1:9" ht="34.5">
      <c r="A39" s="204"/>
      <c r="B39" s="204"/>
      <c r="C39" s="204"/>
      <c r="D39" s="204"/>
      <c r="E39" s="204">
        <v>12005</v>
      </c>
      <c r="F39" s="149" t="s">
        <v>170</v>
      </c>
      <c r="G39" s="79">
        <f>G41</f>
        <v>26294702.199999999</v>
      </c>
    </row>
    <row r="40" spans="1:9" ht="17.25">
      <c r="A40" s="204"/>
      <c r="B40" s="204"/>
      <c r="C40" s="204"/>
      <c r="D40" s="204"/>
      <c r="E40" s="204"/>
      <c r="F40" s="149" t="s">
        <v>22</v>
      </c>
      <c r="G40" s="79"/>
    </row>
    <row r="41" spans="1:9" ht="17.25">
      <c r="A41" s="204"/>
      <c r="B41" s="204"/>
      <c r="C41" s="204"/>
      <c r="D41" s="204"/>
      <c r="E41" s="204"/>
      <c r="F41" s="149" t="s">
        <v>172</v>
      </c>
      <c r="G41" s="79">
        <f>G43</f>
        <v>26294702.199999999</v>
      </c>
    </row>
    <row r="42" spans="1:9" ht="34.5">
      <c r="A42" s="204"/>
      <c r="B42" s="204"/>
      <c r="C42" s="204"/>
      <c r="D42" s="204"/>
      <c r="E42" s="204"/>
      <c r="F42" s="149" t="s">
        <v>23</v>
      </c>
      <c r="G42" s="79"/>
    </row>
    <row r="43" spans="1:9" ht="17.25">
      <c r="A43" s="204"/>
      <c r="B43" s="204"/>
      <c r="C43" s="204"/>
      <c r="D43" s="204"/>
      <c r="E43" s="204"/>
      <c r="F43" s="149" t="s">
        <v>32</v>
      </c>
      <c r="G43" s="79">
        <f>G44</f>
        <v>26294702.199999999</v>
      </c>
    </row>
    <row r="44" spans="1:9" ht="17.25">
      <c r="A44" s="204"/>
      <c r="B44" s="204"/>
      <c r="C44" s="204"/>
      <c r="D44" s="204"/>
      <c r="E44" s="204"/>
      <c r="F44" s="149" t="s">
        <v>36</v>
      </c>
      <c r="G44" s="79">
        <f>G45</f>
        <v>26294702.199999999</v>
      </c>
    </row>
    <row r="45" spans="1:9" ht="34.5">
      <c r="A45" s="204"/>
      <c r="B45" s="204"/>
      <c r="C45" s="204"/>
      <c r="D45" s="204"/>
      <c r="E45" s="204"/>
      <c r="F45" s="149" t="s">
        <v>37</v>
      </c>
      <c r="G45" s="79">
        <f>G46</f>
        <v>26294702.199999999</v>
      </c>
    </row>
    <row r="46" spans="1:9" ht="17.25">
      <c r="A46" s="204"/>
      <c r="B46" s="204"/>
      <c r="C46" s="204"/>
      <c r="D46" s="204"/>
      <c r="E46" s="204"/>
      <c r="F46" s="149" t="s">
        <v>71</v>
      </c>
      <c r="G46" s="79">
        <f>G47</f>
        <v>26294702.199999999</v>
      </c>
    </row>
    <row r="47" spans="1:9" ht="17.25">
      <c r="A47" s="204"/>
      <c r="B47" s="204"/>
      <c r="C47" s="204"/>
      <c r="D47" s="204"/>
      <c r="E47" s="204"/>
      <c r="F47" s="149" t="s">
        <v>70</v>
      </c>
      <c r="G47" s="79">
        <f>'1.'!D209*-1</f>
        <v>26294702.199999999</v>
      </c>
    </row>
  </sheetData>
  <mergeCells count="4">
    <mergeCell ref="A5:G5"/>
    <mergeCell ref="A7:C7"/>
    <mergeCell ref="D7:E7"/>
    <mergeCell ref="F7:F8"/>
  </mergeCells>
  <conditionalFormatting sqref="F37">
    <cfRule type="expression" dxfId="0" priority="1" stopIfTrue="1">
      <formula>#REF!=1</formula>
    </cfRule>
  </conditionalFormatting>
  <pageMargins left="0.7" right="0" top="0.5" bottom="0.5" header="0.3" footer="0.3"/>
  <pageSetup paperSize="9"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1.</vt:lpstr>
      <vt:lpstr>2.</vt:lpstr>
      <vt:lpstr>3</vt:lpstr>
      <vt:lpstr>4</vt:lpstr>
      <vt:lpstr>5</vt:lpstr>
      <vt:lpstr>6</vt:lpstr>
      <vt:lpstr>7</vt:lpstr>
      <vt:lpstr>'1.'!Print_Area</vt:lpstr>
      <vt:lpstr>'2.'!Print_Area</vt:lpstr>
      <vt:lpstr>'4'!Print_Area</vt:lpstr>
      <vt:lpstr>'5'!Print_Area</vt:lpstr>
      <vt:lpstr>'6'!Print_Area</vt:lpstr>
      <vt:lpstr>'7'!Print_Area</vt:lpstr>
      <vt:lpstr>'1.'!Print_Titles</vt:lpstr>
    </vt:vector>
  </TitlesOfParts>
  <Company>MFE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 Balasanyan</dc:creator>
  <cp:keywords>https:/mul2.gov.am/tasks/704874/oneclick/havelvacner-18.11.2022.xlsx?token=96248e46f9b85785ff94a329398f18d8</cp:keywords>
  <cp:lastModifiedBy>Arpine Martirosyan</cp:lastModifiedBy>
  <cp:lastPrinted>2023-12-14T04:40:55Z</cp:lastPrinted>
  <dcterms:created xsi:type="dcterms:W3CDTF">2003-05-20T07:22:10Z</dcterms:created>
  <dcterms:modified xsi:type="dcterms:W3CDTF">2023-12-21T06:18:31Z</dcterms:modified>
</cp:coreProperties>
</file>