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HasmikAp\Downloads\"/>
    </mc:Choice>
  </mc:AlternateContent>
  <bookViews>
    <workbookView xWindow="0" yWindow="0" windowWidth="28800" windowHeight="12480"/>
  </bookViews>
  <sheets>
    <sheet name="հավլված1" sheetId="57" r:id="rId1"/>
    <sheet name="հավելված2" sheetId="63" r:id="rId2"/>
    <sheet name="հավելված3 " sheetId="56" r:id="rId3"/>
    <sheet name="հավելված4" sheetId="65" r:id="rId4"/>
    <sheet name="հավելված 5" sheetId="58" r:id="rId5"/>
    <sheet name="հավելված 6" sheetId="60" r:id="rId6"/>
    <sheet name="հավելված7" sheetId="68" r:id="rId7"/>
  </sheets>
  <definedNames>
    <definedName name="AgencyCode" localSheetId="4">#REF!</definedName>
    <definedName name="AgencyCode" localSheetId="5">#REF!</definedName>
    <definedName name="AgencyCode" localSheetId="2">#REF!</definedName>
    <definedName name="AgencyCode" localSheetId="0">#REF!</definedName>
    <definedName name="AgencyCode">#REF!</definedName>
    <definedName name="AgencyName" localSheetId="4">#REF!</definedName>
    <definedName name="AgencyName" localSheetId="5">#REF!</definedName>
    <definedName name="AgencyName" localSheetId="2">#REF!</definedName>
    <definedName name="AgencyName" localSheetId="0">#REF!</definedName>
    <definedName name="AgencyName">#REF!</definedName>
    <definedName name="Functional1" localSheetId="4">#REF!</definedName>
    <definedName name="Functional1" localSheetId="5">#REF!</definedName>
    <definedName name="Functional1" localSheetId="2">#REF!</definedName>
    <definedName name="Functional1" localSheetId="0">#REF!</definedName>
    <definedName name="Functional1">#REF!</definedName>
    <definedName name="PANature" localSheetId="4">#REF!</definedName>
    <definedName name="PANature" localSheetId="5">#REF!</definedName>
    <definedName name="PANature" localSheetId="2">#REF!</definedName>
    <definedName name="PANature" localSheetId="0">#REF!</definedName>
    <definedName name="PANature">#REF!</definedName>
    <definedName name="PAType" localSheetId="4">#REF!</definedName>
    <definedName name="PAType" localSheetId="5">#REF!</definedName>
    <definedName name="PAType" localSheetId="2">#REF!</definedName>
    <definedName name="PAType" localSheetId="0">#REF!</definedName>
    <definedName name="PAType">#REF!</definedName>
    <definedName name="Performance2" localSheetId="4">#REF!</definedName>
    <definedName name="Performance2" localSheetId="5">#REF!</definedName>
    <definedName name="Performance2" localSheetId="2">#REF!</definedName>
    <definedName name="Performance2" localSheetId="0">#REF!</definedName>
    <definedName name="Performance2">#REF!</definedName>
    <definedName name="PerformanceType" localSheetId="4">#REF!</definedName>
    <definedName name="PerformanceType" localSheetId="5">#REF!</definedName>
    <definedName name="PerformanceType" localSheetId="2">#REF!</definedName>
    <definedName name="PerformanceType" localSheetId="0">#REF!</definedName>
    <definedName name="PerformanceType">#REF!</definedName>
  </definedNames>
  <calcPr calcId="162913"/>
</workbook>
</file>

<file path=xl/calcChain.xml><?xml version="1.0" encoding="utf-8"?>
<calcChain xmlns="http://schemas.openxmlformats.org/spreadsheetml/2006/main">
  <c r="F13" i="65" l="1"/>
  <c r="G13" i="65"/>
  <c r="E13" i="65"/>
  <c r="H36" i="68" l="1"/>
  <c r="H35" i="68"/>
  <c r="H34" i="68"/>
  <c r="H33" i="68"/>
  <c r="H32" i="68"/>
  <c r="H31" i="68"/>
  <c r="H30" i="68"/>
  <c r="H29" i="68"/>
  <c r="H28" i="68"/>
  <c r="H27" i="68"/>
  <c r="H26" i="68"/>
  <c r="H25" i="68"/>
  <c r="H22" i="68"/>
  <c r="H21" i="68"/>
  <c r="H20" i="68"/>
  <c r="H19" i="68"/>
  <c r="H18" i="68"/>
  <c r="H17" i="68"/>
  <c r="H16" i="68"/>
  <c r="H15" i="68"/>
  <c r="H14" i="68"/>
  <c r="H13" i="68"/>
  <c r="H12" i="68" s="1"/>
  <c r="H24" i="68" l="1"/>
  <c r="H10" i="68" s="1"/>
  <c r="D18" i="65"/>
  <c r="D16" i="65" s="1"/>
  <c r="H16" i="65"/>
  <c r="G16" i="65"/>
  <c r="G11" i="65" s="1"/>
  <c r="F16" i="65"/>
  <c r="F11" i="65" s="1"/>
  <c r="E16" i="65" l="1"/>
  <c r="E11" i="65" s="1"/>
  <c r="E20" i="63" l="1"/>
  <c r="E18" i="63" s="1"/>
  <c r="F20" i="63"/>
  <c r="F18" i="63" s="1"/>
  <c r="G20" i="63"/>
  <c r="G18" i="63" s="1"/>
  <c r="D20" i="63"/>
  <c r="D18" i="63" s="1"/>
  <c r="H72" i="56"/>
  <c r="H71" i="56" s="1"/>
  <c r="J72" i="56"/>
  <c r="J71" i="56" s="1"/>
  <c r="H73" i="56"/>
  <c r="I73" i="56"/>
  <c r="I72" i="56" s="1"/>
  <c r="I71" i="56" s="1"/>
  <c r="J73" i="56"/>
  <c r="G73" i="56"/>
  <c r="G72" i="56" s="1"/>
  <c r="G71" i="56" s="1"/>
  <c r="H69" i="56" l="1"/>
  <c r="I69" i="56"/>
  <c r="J69" i="56"/>
  <c r="G69" i="56"/>
  <c r="D13" i="65" l="1"/>
  <c r="D11" i="65" s="1"/>
  <c r="H13" i="65"/>
  <c r="H11" i="65" s="1"/>
  <c r="E13" i="57"/>
  <c r="E12" i="57" s="1"/>
  <c r="F13" i="57"/>
  <c r="F12" i="57" s="1"/>
  <c r="G13" i="57"/>
  <c r="G12" i="57" s="1"/>
  <c r="D13" i="57"/>
  <c r="G53" i="56" l="1"/>
  <c r="G52" i="56" s="1"/>
  <c r="G51" i="56" s="1"/>
  <c r="G50" i="56" s="1"/>
  <c r="G48" i="56" s="1"/>
  <c r="G46" i="56" s="1"/>
  <c r="H44" i="56"/>
  <c r="H43" i="56" s="1"/>
  <c r="I44" i="56"/>
  <c r="I43" i="56" s="1"/>
  <c r="J44" i="56"/>
  <c r="J43" i="56" s="1"/>
  <c r="G44" i="56"/>
  <c r="G43" i="56" s="1"/>
  <c r="H40" i="56"/>
  <c r="I40" i="56"/>
  <c r="J40" i="56"/>
  <c r="G40" i="56"/>
  <c r="H38" i="56"/>
  <c r="J38" i="56"/>
  <c r="G38" i="56"/>
  <c r="H35" i="56"/>
  <c r="I35" i="56"/>
  <c r="J35" i="56"/>
  <c r="G35" i="56"/>
  <c r="I32" i="56" l="1"/>
  <c r="I53" i="56"/>
  <c r="I52" i="56" s="1"/>
  <c r="I51" i="56" s="1"/>
  <c r="I50" i="56" s="1"/>
  <c r="I48" i="56" s="1"/>
  <c r="I46" i="56" s="1"/>
  <c r="J53" i="56"/>
  <c r="J52" i="56" s="1"/>
  <c r="J51" i="56" s="1"/>
  <c r="J50" i="56" s="1"/>
  <c r="J48" i="56" s="1"/>
  <c r="J46" i="56" s="1"/>
  <c r="H53" i="56"/>
  <c r="H52" i="56" s="1"/>
  <c r="H51" i="56" s="1"/>
  <c r="H50" i="56" s="1"/>
  <c r="H48" i="56" s="1"/>
  <c r="H46" i="56" s="1"/>
  <c r="H33" i="56"/>
  <c r="H32" i="56" s="1"/>
  <c r="I33" i="56"/>
  <c r="J33" i="56"/>
  <c r="J32" i="56" s="1"/>
  <c r="G33" i="56"/>
  <c r="G32" i="56" s="1"/>
  <c r="H29" i="56"/>
  <c r="I29" i="56"/>
  <c r="J29" i="56"/>
  <c r="G29" i="56"/>
  <c r="D13" i="63"/>
  <c r="D11" i="63" s="1"/>
  <c r="G15" i="63" l="1"/>
  <c r="F15" i="63"/>
  <c r="E15" i="63"/>
  <c r="E13" i="63" s="1"/>
  <c r="E11" i="63" s="1"/>
  <c r="D15" i="63"/>
  <c r="G13" i="63" l="1"/>
  <c r="G11" i="63" s="1"/>
  <c r="F13" i="63"/>
  <c r="F11" i="63" s="1"/>
  <c r="D33" i="57" l="1"/>
  <c r="H28" i="56" l="1"/>
  <c r="H27" i="56" s="1"/>
  <c r="I28" i="56"/>
  <c r="I27" i="56" s="1"/>
  <c r="J28" i="56"/>
  <c r="J27" i="56" s="1"/>
  <c r="G28" i="56"/>
  <c r="G27" i="56" s="1"/>
  <c r="J68" i="56"/>
  <c r="I68" i="56"/>
  <c r="H68" i="56"/>
  <c r="E33" i="57"/>
  <c r="E32" i="57" s="1"/>
  <c r="F33" i="57"/>
  <c r="F32" i="57" s="1"/>
  <c r="G33" i="57"/>
  <c r="G32" i="57" s="1"/>
  <c r="D12" i="57"/>
  <c r="J67" i="56" l="1"/>
  <c r="J65" i="56" s="1"/>
  <c r="J63" i="56" s="1"/>
  <c r="J59" i="56" s="1"/>
  <c r="J57" i="56" s="1"/>
  <c r="J55" i="56" s="1"/>
  <c r="I67" i="56"/>
  <c r="I65" i="56" s="1"/>
  <c r="I63" i="56" s="1"/>
  <c r="H67" i="56"/>
  <c r="H65" i="56" s="1"/>
  <c r="H63" i="56" s="1"/>
  <c r="E11" i="57"/>
  <c r="D32" i="57"/>
  <c r="D11" i="57" s="1"/>
  <c r="G11" i="57"/>
  <c r="F11" i="57"/>
  <c r="J62" i="56" l="1"/>
  <c r="I59" i="56"/>
  <c r="I57" i="56" s="1"/>
  <c r="I55" i="56" s="1"/>
  <c r="I62" i="56"/>
  <c r="H62" i="56"/>
  <c r="H59" i="56"/>
  <c r="H57" i="56" s="1"/>
  <c r="H55" i="56" s="1"/>
  <c r="G26" i="56"/>
  <c r="G24" i="56" s="1"/>
  <c r="G22" i="56" s="1"/>
  <c r="G20" i="56" s="1"/>
  <c r="G19" i="56" s="1"/>
  <c r="J26" i="56"/>
  <c r="J24" i="56" s="1"/>
  <c r="J22" i="56" s="1"/>
  <c r="J20" i="56" s="1"/>
  <c r="J19" i="56" s="1"/>
  <c r="I26" i="56"/>
  <c r="I24" i="56" s="1"/>
  <c r="I22" i="56" s="1"/>
  <c r="I20" i="56" s="1"/>
  <c r="I19" i="56" s="1"/>
  <c r="H26" i="56"/>
  <c r="H24" i="56" s="1"/>
  <c r="H22" i="56" s="1"/>
  <c r="H20" i="56" s="1"/>
  <c r="H19" i="56" s="1"/>
  <c r="J17" i="56" l="1"/>
  <c r="J15" i="56" s="1"/>
  <c r="J13" i="56" s="1"/>
  <c r="J12" i="56" s="1"/>
  <c r="G17" i="56"/>
  <c r="G15" i="56" s="1"/>
  <c r="G13" i="56" s="1"/>
  <c r="I17" i="56" l="1"/>
  <c r="I15" i="56" s="1"/>
  <c r="I13" i="56" s="1"/>
  <c r="I12" i="56" s="1"/>
  <c r="H17" i="56"/>
  <c r="H15" i="56" s="1"/>
  <c r="H13" i="56" s="1"/>
  <c r="H12" i="56" s="1"/>
  <c r="G68" i="56"/>
  <c r="G67" i="56" l="1"/>
  <c r="G65" i="56" s="1"/>
  <c r="G63" i="56" s="1"/>
  <c r="G59" i="56" l="1"/>
  <c r="G57" i="56" s="1"/>
  <c r="G55" i="56" s="1"/>
  <c r="G12" i="56" s="1"/>
  <c r="G62" i="56"/>
</calcChain>
</file>

<file path=xl/sharedStrings.xml><?xml version="1.0" encoding="utf-8"?>
<sst xmlns="http://schemas.openxmlformats.org/spreadsheetml/2006/main" count="445" uniqueCount="215">
  <si>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</si>
  <si>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</si>
  <si>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</si>
  <si>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</si>
  <si>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</si>
  <si>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</si>
  <si>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</si>
  <si>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</si>
  <si>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</si>
  <si>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</si>
  <si>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</si>
  <si>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</si>
  <si>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Առաջին կիսամյակ </t>
  </si>
  <si>
    <t xml:space="preserve"> Ինն ամիս </t>
  </si>
  <si>
    <t xml:space="preserve"> Տարի </t>
  </si>
  <si>
    <t>Հավելված 1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</si>
  <si>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</si>
  <si>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</si>
  <si>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Առաջին կիսամյակ</t>
  </si>
  <si>
    <t xml:space="preserve"> Ինն ամիս</t>
  </si>
  <si>
    <t xml:space="preserve"> Տարի</t>
  </si>
  <si>
    <t xml:space="preserve"> Ծրագիր</t>
  </si>
  <si>
    <t xml:space="preserve"> Միջոցառում</t>
  </si>
  <si>
    <t>Ծրագրի միջոցառումներ</t>
  </si>
  <si>
    <t>Միջոցառման նկարագրությունը՝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</si>
  <si>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</si>
  <si>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1139</t>
  </si>
  <si>
    <t xml:space="preserve"> ՀՀ կառավարության պահուստային ֆոնդ</t>
  </si>
  <si>
    <t xml:space="preserve"> այդ թվում`</t>
  </si>
  <si>
    <t xml:space="preserve"> 11001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</si>
  <si>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</si>
  <si>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</si>
  <si>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</si>
  <si>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</si>
  <si>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</si>
  <si>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Պահուստային միջոցներ</t>
  </si>
  <si>
    <t xml:space="preserve"> ԸՆԴԱՄԵՆԸ</t>
  </si>
  <si>
    <t xml:space="preserve"> Գործառական դասիչը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</si>
  <si>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</si>
  <si>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</si>
  <si>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</si>
  <si>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Դաս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</si>
  <si>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</si>
  <si>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</si>
  <si>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</si>
  <si>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</si>
  <si>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</si>
  <si>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</si>
  <si>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</si>
  <si>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</si>
  <si>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</si>
  <si>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</si>
  <si>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</si>
  <si>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ՀՀ  կառավարություն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</si>
  <si>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</si>
  <si>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</si>
  <si>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</si>
  <si>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</si>
  <si>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</si>
  <si>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Միջոցառումն իրականացնողի անվանումը </t>
  </si>
  <si>
    <t xml:space="preserve"> ՀՀ կառավարություն </t>
  </si>
  <si>
    <t>01</t>
  </si>
  <si>
    <t>___________  ___-ի N _______ -Ն    որոշման</t>
  </si>
  <si>
    <t>ՀՀ  քննչական կոմիտե</t>
  </si>
  <si>
    <t>ՀՀ քննչական ծառայություններ</t>
  </si>
  <si>
    <t>Ծրագրի նպատակը</t>
  </si>
  <si>
    <t>Հանցագործությունների օբյեկտիվ և արդյունավետ նախաքննության իրականացման ապահովում</t>
  </si>
  <si>
    <t>Վերջնական արդյունքի նկարագրությունը</t>
  </si>
  <si>
    <t>Հանցագործությունների  արդյունավետ նախաքննություն, նախաքննության ժամկետների կրճատում:</t>
  </si>
  <si>
    <t>ՀՀ կառավարություն</t>
  </si>
  <si>
    <t xml:space="preserve"> ԱՅԼ  ԾԱԽՍԵՐ</t>
  </si>
  <si>
    <t>03</t>
  </si>
  <si>
    <t xml:space="preserve"> ՀԱՍԱՐԱԿԱԿԱՆ ԿԱՐԳ,  ԱՆՎՏԱՆԳՈՒԹՅՈՒՆ ԵՎ ԴԱՏԱԿԱՆ ԳՈՐԾՈՒՆԵՈՒԹՅՈՒՆ</t>
  </si>
  <si>
    <t>07</t>
  </si>
  <si>
    <t>Նախաքննություն</t>
  </si>
  <si>
    <t>ՀՀ քննչական կոմիտե</t>
  </si>
  <si>
    <t>Ծառայությունների մատուցում</t>
  </si>
  <si>
    <t>Միջոցառումն իրականացնողի անվանումը</t>
  </si>
  <si>
    <t xml:space="preserve">Քրեական գործերով վարույթի իրականացում </t>
  </si>
  <si>
    <t>Հայաստանի հանրապետության քրեական դատավարության օրենսգրքով ՀՀ քննչական կոմիտեի իրավասությանը վերապահված՝ ենթադրյալ հանցագործությունների կապակցությամբ նախաքննություն</t>
  </si>
  <si>
    <t>Առաջին եռամսյակ</t>
  </si>
  <si>
    <t>Առաջի կիսամյակ</t>
  </si>
  <si>
    <t>Ինն ամիս</t>
  </si>
  <si>
    <t>տարի</t>
  </si>
  <si>
    <t xml:space="preserve"> 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</si>
  <si>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</si>
  <si>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</si>
  <si>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Ծրագրի անվանումը` </t>
  </si>
  <si>
    <t>Միջոցառման անվանումը`</t>
  </si>
  <si>
    <t xml:space="preserve"> ԱՇԽԱՏԱՆՔԻ ՎԱՐՁԱՏՐՈՒԹՅՈՒՆ</t>
  </si>
  <si>
    <t xml:space="preserve"> Դրամով վճարվող աշխատավարձեր և հավելավճարներ</t>
  </si>
  <si>
    <t xml:space="preserve"> - Պարգևատրումներ, դրամական խրախուսումներ և հատուկ վճարներ</t>
  </si>
  <si>
    <t xml:space="preserve">ՀՀ կառավարության  2024թվականի </t>
  </si>
  <si>
    <t>Հավելված  N2</t>
  </si>
  <si>
    <t>(հազ. դրամ)</t>
  </si>
  <si>
    <t>Բյուջետային գլխավոր կարգադրիչների,  ծրագրերի, միջոցառումների, միջոցառումները կատարող պետական մարմինների և ուղղությունների անվանումները</t>
  </si>
  <si>
    <t>Ծրագիր</t>
  </si>
  <si>
    <t>Միջոցառում</t>
  </si>
  <si>
    <t>այդ թվում`</t>
  </si>
  <si>
    <t xml:space="preserve">             </t>
  </si>
  <si>
    <t>ՀՀ քննչական կոմիտեի տեխնիկական հագեցվածության  բարելավում</t>
  </si>
  <si>
    <t>այդ թվում` ըստ կատարողների</t>
  </si>
  <si>
    <t xml:space="preserve">ՀՀ կառավարության 2024 թվականի </t>
  </si>
  <si>
    <t>Ցուցանիշների փոփոխությունը (ավելացումները նշված են դրական նշանով)</t>
  </si>
  <si>
    <t xml:space="preserve"> - Աշխատողների աշխատավարձեր և հավելավճարներ</t>
  </si>
  <si>
    <t>ԾԱՌԱՅՈՒԹՅՈՒՆՆԵՐԻ ԵՎ ԱՊՐԱՆՔՆԵՐԻ ՁԵՌՔԲԵՐՈՒՄ</t>
  </si>
  <si>
    <t>Ծառայողական գործուղումների գծով ծախսեր</t>
  </si>
  <si>
    <t xml:space="preserve"> - Գրասենյակային նյութեր և հագուստ</t>
  </si>
  <si>
    <t>Պայմանագրային և այլ ծառայությունների ձեռքբերում</t>
  </si>
  <si>
    <t>Այլ մասնագիտական ծառայությունների ձեռքբերում</t>
  </si>
  <si>
    <t xml:space="preserve"> - Ներքին գործուղումներ</t>
  </si>
  <si>
    <t xml:space="preserve"> - Վարչական ծառայություններ</t>
  </si>
  <si>
    <t xml:space="preserve"> - Կառավարչական ծառայություններ</t>
  </si>
  <si>
    <t xml:space="preserve"> - Մասնագիտական ծառայություններ</t>
  </si>
  <si>
    <t>Նյութեր (Ապրանքներ)</t>
  </si>
  <si>
    <t xml:space="preserve"> - Հատուկ նպատակային այլ նյութեր</t>
  </si>
  <si>
    <t>ՍՈՑԻԱԼԱԿԱՆ ՆՊԱՍՏՆԵՐ ԵՎ ԿԵՆՍԱԹՈՇԱԿՆԵՐ</t>
  </si>
  <si>
    <t xml:space="preserve">Սոցիալական օգնություն դրամական արտահայտությամբ նպաստներ (բյուջեից) </t>
  </si>
  <si>
    <t xml:space="preserve"> - Այլ նպաստներ բյուջեից</t>
  </si>
  <si>
    <t xml:space="preserve">ՀՀ քննչական կոմիտեի տեխնիկական հագեցվածության բարելավում </t>
  </si>
  <si>
    <t>ՈՉ ՖԻՆԱՆՍԱԿԱՆ ԱԿՏԻՎՆԵՐԻ ԳԾՈՎ ԾԱԽՍԵՐ</t>
  </si>
  <si>
    <t>ՀԻՄՆԱԿԱՆ ՄԻՋՈՑՆԵՐ</t>
  </si>
  <si>
    <t>ՄԵՔԵՆԱՆԵՐ ԵՎ ՍԱՐՔԱՎՈՐՈՒՄՆԵՐ</t>
  </si>
  <si>
    <t xml:space="preserve"> - Վարչական սարքավորումներ </t>
  </si>
  <si>
    <t>ՀՀ քննչական կոմիտեի տեխնիկական հագեցվածության բարելավում</t>
  </si>
  <si>
    <t>Համակարգչային տեխնիկայի, սարքավորումների և գրասենյակային գույքի ձեռքբերում</t>
  </si>
  <si>
    <t>Պետական մարմինների կողմից օգտագործվող ոչ ֆինանսական ակտիվների հետ գործառնություններ</t>
  </si>
  <si>
    <t>Հավելված  N 4</t>
  </si>
  <si>
    <t>Բյուջետային գլխավոր կարգադրիչների,  ծրագրերի և միջոցառումների  և ուղղությունների անվանումները</t>
  </si>
  <si>
    <t>Ընդամենը,</t>
  </si>
  <si>
    <t>այդ թվում</t>
  </si>
  <si>
    <t>Կառուցման աշխատանքներ</t>
  </si>
  <si>
    <t>Վերակառուցման, վերանորոգման և վերականգնման աշխատանքներ</t>
  </si>
  <si>
    <t>Նախագծահետազոտական, գեոդեզիա-քարտեզագրական աշխատանքներ</t>
  </si>
  <si>
    <t>Ոչ ֆինանսական այլ ակտիվների ձեռքբերում</t>
  </si>
  <si>
    <t>Ակտիվն օգտագործող կազմակերպության անվանումը</t>
  </si>
  <si>
    <t>Ցուցանիշների փոփոխությունը (նվազեցումները նշված են փակագծերում)</t>
  </si>
  <si>
    <t xml:space="preserve">ՀՀ կառավարության 2024թվականի </t>
  </si>
  <si>
    <t>ՀԱՅԱՍՏԱՆԻ ՀԱՆՐԱՊԵՏՈՒԹՅԱՆ ԿԱՌԱՎԱՐՈՒԹՅԱՆ 2023ԹՎԱԿԱՆԻ ԴԵԿՏԵՄԲԵՐԻ28-Ի ԹԻՎ 2323-Ն ՈՐՈՇՄԱՆ N9 ՀԱՎԵԼՎԱԾԻ 9.32 ԱՂՅՈՒՍԱԿՈՒՄ ԿԱՏԱՐՎՈՂ ՓՈՓՈԽՈՒԹՅՈՒՆՆԵՐԸ</t>
  </si>
  <si>
    <t xml:space="preserve">«ՀԱՅԱUՏԱՆԻ ՀԱՆՐԱՊԵՏՈՒԹՅԱՆ 2024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2023 ԹՎԱԿԱՆԻ ԴԵԿՏԵՄԲԵՐԻ 28-Ի N 2323-Ն ՈՐՈՇՄԱՆ N5  ՀԱՎԵԼՎԱԾԻ  N1  ԱՂՅՈՒՍԱԿՈՒՄ ԿԱՏԱՐՎՈՂ ՓՈՓՈԽՈՒԹՅՈՒՆՆԵՐԸ </t>
  </si>
  <si>
    <t>ՀԱՅԱՍՏԱՆԻ ՀԱՆՐԱՊԵՏՈՒԹՅԱՆ ԿԱՌԱՎԱՐՈՒԹՅԱՆ 2023 ԹՎԱԿԱՆԻ ԴԵԿՏԵՄԲԵՐԻ 28-Ի N 2323-Ն ՈՐՈՇՄԱՆ N 3 և   N 4  ՀԱՎԵԼՎԱԾՆԵՐՈՒՄ ԿԱՏԱՐՎՈՂ ՓՈՓՈԽՈՒԹՅՈՒՆՆԵՐԸ</t>
  </si>
  <si>
    <t>Հավելված 3</t>
  </si>
  <si>
    <t>Հավելված  N5</t>
  </si>
  <si>
    <t>Հավելված  N6</t>
  </si>
  <si>
    <t xml:space="preserve">ՀԱՅԱՍՏԱՆԻ ՀԱՆՐԱՊԵՏՈՒԹՅԱՆ ԿԱՌԱՎԱՐՈՒԹՅԱՆ 2028ԹՎԱԿԱՆԻ ԴԵԿՏԵՄԲԵՐԻ28-Ի ԹԻՎ 2323-Ն ՈՐՈՇՄԱՆ N9.1 ՀԱՎԵԼՎԱԾԻ 9.1.38 ԱՂՅՈՒՍԱԿՈՒՄ ԿԱՏԱՐՎՈՂ ՓՈՓՈԽՈՒԹՅՈՒՆՆԵՐԸ </t>
  </si>
  <si>
    <t xml:space="preserve">ՀԱՅԱՍՏԱՆԻ ՀԱՆՐԱՊԵՏՈՒԹՅԱՆ ԿԱՌԱՎԱՐՈՒԹՅԱՆ 2023ԹՎԱԿԱՆԻ ԴԵԿՏԵՄԲԵՐԻ 28-Ի ԹԻՎ 2323-Ն ՈՐՈՇՄԱՆ N9 ՀԱՎԵԼՎԱԾԻ  9.48 ԱՂՅՈՒՍԱԿՈՒՄ ԿԱՏԱՐՎՈՂ ՓՈՓՈԽՈՒԹՅՈՒՆԸ  </t>
  </si>
  <si>
    <t xml:space="preserve">ՀԱՅԱՍՏԱՆԻ ՀԱՆՐԱՊԵՏՈՒԹՅԱՆ ԿԱՌԱՎԱՐՈՒԹՅԱՆ 2023ԹՎԱԿԱՆԻ ԴԵԿՏԵՄԲԵՐԻ 28-Ի ԹԻՎ 2323-Ն ՈՐՈՇՄԱՆ N9.1 ՀԱՎԵԼՎԱԾԻ  9.1.58 ԱՂՅՈՒՍԱԿՈՒՄ ԿԱՏԱՐՎՈՂ ՓՈՓՈԽՈՒԹՅՈՒՆԸ  </t>
  </si>
  <si>
    <t>Հավելված N 7</t>
  </si>
  <si>
    <t>ՀՀ կառավարության 2024 թվականի 
    - ի    N -Ն որոշման</t>
  </si>
  <si>
    <t>Կոդ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</si>
  <si>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</si>
  <si>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</si>
  <si>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</si>
  <si>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</si>
  <si>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</si>
  <si>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դրամներով)</t>
  </si>
  <si>
    <t>Բաժին N 03</t>
  </si>
  <si>
    <t xml:space="preserve"> Խումբ N 07</t>
  </si>
  <si>
    <t>Դաս N 01</t>
  </si>
  <si>
    <t>1180  11001</t>
  </si>
  <si>
    <t>ՄԱՍ I ԱՊՐԱՆՔՆԵՐ</t>
  </si>
  <si>
    <t>30121460-</t>
  </si>
  <si>
    <t>տոներային քարտրիջներ</t>
  </si>
  <si>
    <t>ԷԱՃ</t>
  </si>
  <si>
    <t>հատ</t>
  </si>
  <si>
    <t>30232231-</t>
  </si>
  <si>
    <t>Արտաքին կոշտ սկավառակ</t>
  </si>
  <si>
    <t>30234300-</t>
  </si>
  <si>
    <t>դատարկ սկավառակ, առանց տուփի, CD</t>
  </si>
  <si>
    <t>30234400-</t>
  </si>
  <si>
    <t>դատարկ սկավառակ, առանց տուփի, DVD</t>
  </si>
  <si>
    <t>30234650-</t>
  </si>
  <si>
    <t xml:space="preserve">ֆլեշ հիշողություն, 32GB </t>
  </si>
  <si>
    <t>35811170-</t>
  </si>
  <si>
    <t>համազգեստ</t>
  </si>
  <si>
    <t>լրակազմ</t>
  </si>
  <si>
    <t>44421720-</t>
  </si>
  <si>
    <t>պահատուփեր</t>
  </si>
  <si>
    <t>1180  31001</t>
  </si>
  <si>
    <t>30191400-</t>
  </si>
  <si>
    <t>Փաստաթղթերի ոչնչացման սարքեր</t>
  </si>
  <si>
    <t>30211220-</t>
  </si>
  <si>
    <t>Սեղանի համակարգիչներ</t>
  </si>
  <si>
    <t>30239170-</t>
  </si>
  <si>
    <t>Բազմաֆունկցիոնալ սարք՝ լազերային</t>
  </si>
  <si>
    <t>31151120-</t>
  </si>
  <si>
    <t>Անխափան սնուցման աղբյուրներ</t>
  </si>
  <si>
    <t>39111220-</t>
  </si>
  <si>
    <t>Ղեկավարի աթոռ</t>
  </si>
  <si>
    <t>39121360-</t>
  </si>
  <si>
    <t>Սեղան՝ ղեկավարի</t>
  </si>
  <si>
    <t>39121520-</t>
  </si>
  <si>
    <t>Գրապահարաններ</t>
  </si>
  <si>
    <t>39138120-</t>
  </si>
  <si>
    <t>Աթոռ փայտյա</t>
  </si>
  <si>
    <t>39141260-</t>
  </si>
  <si>
    <t>Զգեստապահարաններ</t>
  </si>
  <si>
    <t>39714200-</t>
  </si>
  <si>
    <t>Օդորակիչ</t>
  </si>
  <si>
    <t>44421300-</t>
  </si>
  <si>
    <t>Չհրկիզվող պահարաններ</t>
  </si>
  <si>
    <t xml:space="preserve"> ՀԱՅԱՍՏԱՆԻ ՀԱՆՐԱՊԵՏՈՒԹՅԱՆ ԿԱՌԱՎԱՐՈՒԹՅԱՆ 2023 ԹՎԱԿԱՆԻ ԴԵԿՏԵՄԲԵՐԻ 28-Ի 
N 2323-Ն ՈՐՈՇՄԱՆ N 10 ՀԱՎԵԼՎԱԾՈՒՄ  ԿԱՏԱՐՎՈՂ  ՓՈՓՈԽՈՒԹՅՈՒՆՆԵՐԸ</t>
  </si>
  <si>
    <t xml:space="preserve">                               (հազ. դրամ)</t>
  </si>
  <si>
    <t xml:space="preserve"> Պահուստային ֆոնդի կառավարման արդյունավետության և թափանցիկության ապահովում</t>
  </si>
  <si>
    <t>ԸՆԴԱՄԵՆԸ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</si>
  <si>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</si>
  <si>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</si>
  <si>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</si>
  <si>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</si>
  <si>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 xml:space="preserve"> այդ թվում՛</t>
  </si>
  <si>
    <t>ՀԱՅԱՍՏԱՆԻ ՀԱՆՐԱՊԵՏՈՒԹՅԱՆ ԿԱՌԱՎԱՐՈՒԹՅԱՆ 2023ԹՎԱԿԱՆԻ ԴԵԿՏԵՄԲԵՐԻ28-Ի N 2323-Ն ՈՐՈՇՄԱՆ N 5 ՀԱՎԵԼՎԱԾԻ N 2 ԱՂՅՈՒՍԱԿՈՒՄ  ԿԱՏԱՐՎՈՂ ՓՈՓՈԽՈՒԹՅՈՒՆՆԵՐԸ</t>
  </si>
  <si>
    <t>Ցուցանիշների փոփոխությունը (ավելացումները նշված են դրական նշանով, իսկ նվազեցումները` փակագծերում))</t>
  </si>
  <si>
    <t>ՀԱՅԱՍՏԱՆԻ ՀԱՆՐԱՊԵՏՈՒԹՅԱՆ 2024 ԹՎԱԿԱՆԻ ՊԵՏԱԿԱՆ ԲՅՈՒՋԵԻ ՄԱՍԻՆ ՕՐԵՆՔԻ N 1 ՀԱՎԵԼՎԱԾԻ N  3 ԱՂՅՈՒՍԱԿՈՒՄ ԿԱՏԱՐՎՈՂ ՓՈՓՈԽՈՒԹՅՈՒՆՆԵՐԸ</t>
  </si>
  <si>
    <t xml:space="preserve">Քրեական գործերով վարույթի իրականացում 
</t>
  </si>
  <si>
    <t>Ծրագրային դասիչը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</si>
</sst>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3" formatCode="_(* #,##0.00_);_(* \(#,##0.00\);_(* &quot;-&quot;??_);_(@_)"/>
    <numFmt numFmtId="164" formatCode="_-* #,##0.00\ _֏_-;\-* #,##0.00\ _֏_-;_-* &quot;-&quot;??\ _֏_-;_-@_-"/>
    <numFmt numFmtId="165" formatCode="##,##0.0;\(##,##0.0\);\-"/>
    <numFmt numFmtId="166" formatCode="0.0"/>
    <numFmt numFmtId="167" formatCode="0.0_);\(0.0\)"/>
    <numFmt numFmtId="168" formatCode="0_);\(0\)"/>
    <numFmt numFmtId="169" formatCode="#,##0_ ;\-#,##0\ "/>
    <numFmt numFmtId="170" formatCode="0.0_);\(\-0.0\)"/>
    <numFmt numFmtId="171" formatCode="#,##0.0"/>
    <numFmt numFmtId="172" formatCode="#,##0.0;[Red]#,##0.0"/>
    <numFmt numFmtId="173" formatCode="#,##0.0_);\(#,##0.0\)"/>
    <numFmt numFmtId="174" formatCode="_(* #,##0.0_);_(* \(#,##0.0\);_(* &quot;-&quot;??_);_(@_)"/>
  </numFmts>
  <fonts count="34" x14ac:knownFonts="1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i/>
      <sz val="10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i/>
      <sz val="10"/>
      <name val="GHEA Grapalat"/>
      <family val="3"/>
    </font>
    <font>
      <i/>
      <sz val="10"/>
      <name val="GHEA Grapalat"/>
      <family val="2"/>
    </font>
    <font>
      <sz val="8"/>
      <name val="GHEA Grapalat"/>
      <family val="2"/>
    </font>
    <font>
      <b/>
      <sz val="9"/>
      <color theme="1"/>
      <name val="GHEA Grapalat"/>
      <family val="3"/>
    </font>
    <font>
      <sz val="10"/>
      <name val="GHEA Grapalat"/>
      <family val="3"/>
    </font>
    <font>
      <sz val="11"/>
      <color theme="1"/>
      <name val="GHEA Grapalat"/>
      <family val="3"/>
    </font>
    <font>
      <b/>
      <sz val="10"/>
      <name val="GHEA Grapalat"/>
      <family val="2"/>
    </font>
    <font>
      <sz val="10"/>
      <color theme="1"/>
      <name val="Calibri"/>
      <family val="2"/>
      <charset val="1"/>
      <scheme val="minor"/>
    </font>
    <font>
      <b/>
      <sz val="12"/>
      <name val="GHEA Grapalat"/>
      <family val="2"/>
    </font>
    <font>
      <sz val="10"/>
      <name val="Arial Armenian"/>
      <family val="2"/>
    </font>
    <font>
      <sz val="12"/>
      <color theme="1"/>
      <name val="GHEA Grapalat"/>
      <family val="3"/>
    </font>
    <font>
      <b/>
      <sz val="11"/>
      <color theme="1"/>
      <name val="GHEA Grapalat"/>
      <family val="3"/>
    </font>
    <font>
      <b/>
      <sz val="12"/>
      <name val="GHEA Grapalat"/>
      <family val="3"/>
    </font>
    <font>
      <sz val="11"/>
      <name val="GHEA Grapalat"/>
      <family val="3"/>
    </font>
    <font>
      <b/>
      <sz val="8"/>
      <name val="GHEA Grapalat"/>
      <family val="2"/>
    </font>
    <font>
      <sz val="10"/>
      <name val="GHEA Grapalat"/>
      <family val="2"/>
    </font>
    <font>
      <sz val="10"/>
      <color theme="1"/>
      <name val="GHEA Grapalat"/>
      <family val="2"/>
    </font>
    <font>
      <b/>
      <u/>
      <sz val="11"/>
      <name val="GHEA Grapalat"/>
      <family val="3"/>
    </font>
    <font>
      <b/>
      <sz val="11"/>
      <name val="GHEA Grapalat"/>
      <family val="3"/>
    </font>
    <font>
      <b/>
      <u/>
      <sz val="10"/>
      <color theme="1"/>
      <name val="GHEA Grapalat"/>
      <family val="3"/>
    </font>
    <font>
      <b/>
      <u/>
      <sz val="10"/>
      <name val="GHEA Grapalat"/>
      <family val="3"/>
    </font>
    <font>
      <b/>
      <u/>
      <sz val="11"/>
      <color theme="1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165" fontId="14" fillId="0" borderId="0" applyFill="0" applyBorder="0" applyProtection="0">
      <alignment horizontal="right" vertical="top"/>
    </xf>
    <xf numFmtId="0" fontId="14" fillId="0" borderId="0">
      <alignment horizontal="left" vertical="top" wrapText="1"/>
    </xf>
    <xf numFmtId="43" fontId="21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26" fillId="0" borderId="0" applyFill="0" applyBorder="0" applyProtection="0">
      <alignment horizontal="right" vertical="top"/>
    </xf>
  </cellStyleXfs>
  <cellXfs count="398">
    <xf numFmtId="0" fontId="0" fillId="0" borderId="0" xfId="0"/>
    <xf numFmtId="0" fontId="6" fillId="0" borderId="0" xfId="0" applyFont="1"/>
    <xf numFmtId="0" fontId="9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justify"/>
    </xf>
    <xf numFmtId="0" fontId="6" fillId="2" borderId="1" xfId="0" applyFont="1" applyFill="1" applyBorder="1" applyAlignment="1">
      <alignment vertical="top" wrapText="1"/>
    </xf>
    <xf numFmtId="0" fontId="6" fillId="2" borderId="1" xfId="0" applyFont="1" applyFill="1" applyBorder="1" applyAlignment="1">
      <alignment wrapText="1"/>
    </xf>
    <xf numFmtId="0" fontId="8" fillId="2" borderId="1" xfId="0" applyFont="1" applyFill="1" applyBorder="1" applyAlignment="1">
      <alignment vertical="top" wrapText="1"/>
    </xf>
    <xf numFmtId="0" fontId="11" fillId="2" borderId="1" xfId="0" applyFont="1" applyFill="1" applyBorder="1" applyAlignment="1">
      <alignment horizontal="center" vertical="top" wrapText="1"/>
    </xf>
    <xf numFmtId="0" fontId="9" fillId="0" borderId="1" xfId="0" applyFont="1" applyBorder="1" applyAlignment="1">
      <alignment vertical="center"/>
    </xf>
    <xf numFmtId="0" fontId="6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6" fillId="0" borderId="1" xfId="0" applyFont="1" applyBorder="1"/>
    <xf numFmtId="0" fontId="8" fillId="0" borderId="1" xfId="0" applyFont="1" applyBorder="1"/>
    <xf numFmtId="0" fontId="16" fillId="0" borderId="1" xfId="0" applyFont="1" applyBorder="1"/>
    <xf numFmtId="0" fontId="17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6" fillId="2" borderId="0" xfId="0" applyFont="1" applyFill="1"/>
    <xf numFmtId="0" fontId="6" fillId="2" borderId="0" xfId="0" applyFont="1" applyFill="1" applyBorder="1" applyAlignment="1">
      <alignment horizontal="left" vertical="top"/>
    </xf>
    <xf numFmtId="166" fontId="9" fillId="2" borderId="0" xfId="0" applyNumberFormat="1" applyFont="1" applyFill="1" applyBorder="1" applyAlignment="1">
      <alignment horizontal="right" wrapText="1"/>
    </xf>
    <xf numFmtId="166" fontId="6" fillId="0" borderId="1" xfId="0" applyNumberFormat="1" applyFont="1" applyBorder="1" applyAlignment="1">
      <alignment horizontal="center" vertical="center" wrapText="1"/>
    </xf>
    <xf numFmtId="0" fontId="6" fillId="0" borderId="0" xfId="0" applyFont="1" applyBorder="1"/>
    <xf numFmtId="0" fontId="6" fillId="0" borderId="1" xfId="0" applyFont="1" applyBorder="1" applyAlignment="1">
      <alignment vertical="top" wrapText="1"/>
    </xf>
    <xf numFmtId="0" fontId="16" fillId="0" borderId="1" xfId="0" applyFont="1" applyBorder="1" applyAlignment="1">
      <alignment vertical="center"/>
    </xf>
    <xf numFmtId="49" fontId="9" fillId="2" borderId="1" xfId="0" applyNumberFormat="1" applyFont="1" applyFill="1" applyBorder="1" applyAlignment="1">
      <alignment vertical="center" wrapText="1"/>
    </xf>
    <xf numFmtId="0" fontId="18" fillId="2" borderId="8" xfId="0" applyFont="1" applyFill="1" applyBorder="1" applyAlignment="1">
      <alignment vertical="top" wrapText="1"/>
    </xf>
    <xf numFmtId="0" fontId="18" fillId="2" borderId="2" xfId="0" applyFont="1" applyFill="1" applyBorder="1" applyAlignment="1">
      <alignment vertical="top" wrapText="1"/>
    </xf>
    <xf numFmtId="0" fontId="9" fillId="0" borderId="1" xfId="0" applyFont="1" applyBorder="1" applyAlignment="1">
      <alignment vertical="top" wrapText="1"/>
    </xf>
    <xf numFmtId="0" fontId="8" fillId="0" borderId="0" xfId="0" applyFont="1" applyBorder="1"/>
    <xf numFmtId="0" fontId="8" fillId="2" borderId="0" xfId="0" applyFont="1" applyFill="1" applyBorder="1" applyAlignment="1">
      <alignment horizontal="left" vertical="top"/>
    </xf>
    <xf numFmtId="0" fontId="10" fillId="2" borderId="0" xfId="0" applyFont="1" applyFill="1"/>
    <xf numFmtId="0" fontId="13" fillId="0" borderId="5" xfId="0" applyFont="1" applyBorder="1" applyAlignment="1">
      <alignment horizontal="left" vertical="top" wrapText="1"/>
    </xf>
    <xf numFmtId="0" fontId="6" fillId="2" borderId="2" xfId="0" applyFont="1" applyFill="1" applyBorder="1" applyAlignment="1">
      <alignment vertical="top" wrapText="1"/>
    </xf>
    <xf numFmtId="0" fontId="6" fillId="2" borderId="4" xfId="0" applyFont="1" applyFill="1" applyBorder="1" applyAlignment="1">
      <alignment vertical="top" wrapText="1"/>
    </xf>
    <xf numFmtId="0" fontId="6" fillId="2" borderId="3" xfId="0" applyFont="1" applyFill="1" applyBorder="1" applyAlignment="1">
      <alignment vertical="top" wrapText="1"/>
    </xf>
    <xf numFmtId="0" fontId="6" fillId="2" borderId="5" xfId="0" applyFont="1" applyFill="1" applyBorder="1" applyAlignment="1">
      <alignment horizontal="left" vertical="top"/>
    </xf>
    <xf numFmtId="0" fontId="10" fillId="0" borderId="0" xfId="0" applyFont="1"/>
    <xf numFmtId="0" fontId="9" fillId="2" borderId="1" xfId="0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vertical="top" wrapText="1"/>
    </xf>
    <xf numFmtId="0" fontId="6" fillId="2" borderId="12" xfId="0" applyFont="1" applyFill="1" applyBorder="1" applyAlignment="1">
      <alignment vertical="top"/>
    </xf>
    <xf numFmtId="0" fontId="6" fillId="2" borderId="13" xfId="0" applyFont="1" applyFill="1" applyBorder="1" applyAlignment="1">
      <alignment vertical="top"/>
    </xf>
    <xf numFmtId="0" fontId="6" fillId="2" borderId="1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 wrapText="1"/>
    </xf>
    <xf numFmtId="0" fontId="18" fillId="2" borderId="6" xfId="0" applyFont="1" applyFill="1" applyBorder="1" applyAlignment="1">
      <alignment vertical="top" wrapText="1"/>
    </xf>
    <xf numFmtId="0" fontId="8" fillId="0" borderId="5" xfId="0" applyFont="1" applyBorder="1" applyAlignment="1">
      <alignment horizontal="left" vertical="top" wrapText="1"/>
    </xf>
    <xf numFmtId="0" fontId="18" fillId="2" borderId="9" xfId="0" applyFont="1" applyFill="1" applyBorder="1" applyAlignment="1">
      <alignment vertical="top" wrapText="1"/>
    </xf>
    <xf numFmtId="0" fontId="18" fillId="0" borderId="5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0" fillId="2" borderId="3" xfId="0" applyFill="1" applyBorder="1" applyAlignment="1">
      <alignment horizontal="center" vertical="top" wrapText="1"/>
    </xf>
    <xf numFmtId="0" fontId="13" fillId="0" borderId="1" xfId="0" applyFont="1" applyBorder="1" applyAlignment="1">
      <alignment horizontal="left" vertical="top" wrapText="1"/>
    </xf>
    <xf numFmtId="0" fontId="17" fillId="2" borderId="6" xfId="0" applyFont="1" applyFill="1" applyBorder="1" applyAlignment="1">
      <alignment horizontal="center" vertical="top" wrapText="1"/>
    </xf>
    <xf numFmtId="0" fontId="0" fillId="2" borderId="6" xfId="0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167" fontId="6" fillId="0" borderId="1" xfId="0" applyNumberFormat="1" applyFont="1" applyBorder="1" applyAlignment="1">
      <alignment horizontal="center" vertical="center" wrapText="1"/>
    </xf>
    <xf numFmtId="167" fontId="6" fillId="0" borderId="3" xfId="0" applyNumberFormat="1" applyFont="1" applyBorder="1" applyAlignment="1">
      <alignment horizontal="center" vertical="center" wrapText="1"/>
    </xf>
    <xf numFmtId="168" fontId="6" fillId="0" borderId="3" xfId="0" applyNumberFormat="1" applyFont="1" applyBorder="1" applyAlignment="1">
      <alignment horizontal="center" vertical="center" wrapText="1"/>
    </xf>
    <xf numFmtId="167" fontId="9" fillId="2" borderId="1" xfId="0" applyNumberFormat="1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left" vertical="top" wrapText="1"/>
    </xf>
    <xf numFmtId="0" fontId="17" fillId="0" borderId="1" xfId="0" applyFont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top" wrapText="1"/>
    </xf>
    <xf numFmtId="0" fontId="0" fillId="0" borderId="22" xfId="0" applyBorder="1" applyAlignment="1">
      <alignment horizontal="left" vertical="top" wrapText="1"/>
    </xf>
    <xf numFmtId="0" fontId="18" fillId="2" borderId="20" xfId="0" applyFont="1" applyFill="1" applyBorder="1" applyAlignment="1">
      <alignment vertical="top" wrapText="1"/>
    </xf>
    <xf numFmtId="0" fontId="18" fillId="2" borderId="24" xfId="0" applyFont="1" applyFill="1" applyBorder="1" applyAlignment="1">
      <alignment vertical="top" wrapText="1"/>
    </xf>
    <xf numFmtId="167" fontId="9" fillId="2" borderId="23" xfId="0" applyNumberFormat="1" applyFont="1" applyFill="1" applyBorder="1" applyAlignment="1">
      <alignment horizontal="center" vertical="center" wrapText="1"/>
    </xf>
    <xf numFmtId="0" fontId="6" fillId="0" borderId="28" xfId="0" applyFont="1" applyBorder="1" applyAlignment="1">
      <alignment horizontal="left" vertical="top" wrapText="1"/>
    </xf>
    <xf numFmtId="0" fontId="6" fillId="0" borderId="0" xfId="0" applyFont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Fill="1" applyAlignment="1">
      <alignment horizontal="right"/>
    </xf>
    <xf numFmtId="166" fontId="16" fillId="0" borderId="3" xfId="0" applyNumberFormat="1" applyFont="1" applyBorder="1" applyAlignment="1">
      <alignment horizontal="center" vertical="center" wrapText="1"/>
    </xf>
    <xf numFmtId="0" fontId="0" fillId="0" borderId="23" xfId="0" applyBorder="1" applyAlignment="1">
      <alignment horizontal="left" vertical="top" wrapText="1"/>
    </xf>
    <xf numFmtId="0" fontId="6" fillId="0" borderId="23" xfId="0" applyFont="1" applyBorder="1"/>
    <xf numFmtId="0" fontId="17" fillId="0" borderId="4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center" wrapText="1"/>
    </xf>
    <xf numFmtId="167" fontId="9" fillId="2" borderId="4" xfId="0" applyNumberFormat="1" applyFont="1" applyFill="1" applyBorder="1" applyAlignment="1">
      <alignment horizontal="center" vertical="center" wrapText="1"/>
    </xf>
    <xf numFmtId="0" fontId="8" fillId="0" borderId="4" xfId="0" applyFont="1" applyBorder="1"/>
    <xf numFmtId="49" fontId="9" fillId="2" borderId="4" xfId="0" applyNumberFormat="1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vertical="top" wrapText="1"/>
    </xf>
    <xf numFmtId="0" fontId="7" fillId="0" borderId="4" xfId="0" applyFont="1" applyBorder="1" applyAlignment="1"/>
    <xf numFmtId="0" fontId="7" fillId="0" borderId="7" xfId="0" applyFont="1" applyBorder="1" applyAlignment="1"/>
    <xf numFmtId="0" fontId="6" fillId="0" borderId="22" xfId="0" applyFont="1" applyBorder="1" applyAlignment="1">
      <alignment horizontal="center" vertical="top" wrapText="1"/>
    </xf>
    <xf numFmtId="0" fontId="6" fillId="0" borderId="32" xfId="0" applyFont="1" applyBorder="1" applyAlignment="1">
      <alignment vertical="top" wrapText="1"/>
    </xf>
    <xf numFmtId="0" fontId="17" fillId="0" borderId="22" xfId="0" applyFont="1" applyBorder="1" applyAlignment="1">
      <alignment horizontal="center" vertical="top" wrapText="1"/>
    </xf>
    <xf numFmtId="0" fontId="6" fillId="0" borderId="22" xfId="0" applyFont="1" applyBorder="1"/>
    <xf numFmtId="0" fontId="17" fillId="0" borderId="23" xfId="0" applyFont="1" applyBorder="1" applyAlignment="1">
      <alignment horizontal="center" vertical="top" wrapText="1"/>
    </xf>
    <xf numFmtId="0" fontId="11" fillId="2" borderId="3" xfId="0" applyFont="1" applyFill="1" applyBorder="1" applyAlignment="1">
      <alignment horizontal="center" vertical="top" wrapText="1"/>
    </xf>
    <xf numFmtId="0" fontId="13" fillId="0" borderId="4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center" wrapText="1"/>
    </xf>
    <xf numFmtId="0" fontId="6" fillId="2" borderId="31" xfId="0" applyFont="1" applyFill="1" applyBorder="1" applyAlignment="1">
      <alignment vertical="top" wrapText="1"/>
    </xf>
    <xf numFmtId="0" fontId="6" fillId="2" borderId="22" xfId="0" applyFont="1" applyFill="1" applyBorder="1" applyAlignment="1">
      <alignment vertical="top" wrapText="1"/>
    </xf>
    <xf numFmtId="0" fontId="6" fillId="2" borderId="22" xfId="0" applyFont="1" applyFill="1" applyBorder="1" applyAlignment="1">
      <alignment wrapText="1"/>
    </xf>
    <xf numFmtId="0" fontId="9" fillId="2" borderId="18" xfId="0" applyFont="1" applyFill="1" applyBorder="1" applyAlignment="1">
      <alignment horizontal="left" vertical="top" wrapText="1"/>
    </xf>
    <xf numFmtId="0" fontId="11" fillId="2" borderId="23" xfId="0" applyFont="1" applyFill="1" applyBorder="1" applyAlignment="1">
      <alignment horizontal="center" vertical="top" wrapText="1"/>
    </xf>
    <xf numFmtId="0" fontId="6" fillId="2" borderId="21" xfId="0" applyFont="1" applyFill="1" applyBorder="1" applyAlignment="1">
      <alignment vertical="top" wrapText="1"/>
    </xf>
    <xf numFmtId="0" fontId="6" fillId="2" borderId="22" xfId="0" applyFont="1" applyFill="1" applyBorder="1" applyAlignment="1">
      <alignment vertical="center" wrapText="1"/>
    </xf>
    <xf numFmtId="0" fontId="6" fillId="2" borderId="32" xfId="0" applyFont="1" applyFill="1" applyBorder="1" applyAlignment="1">
      <alignment vertical="top" wrapText="1"/>
    </xf>
    <xf numFmtId="0" fontId="6" fillId="2" borderId="34" xfId="0" applyFont="1" applyFill="1" applyBorder="1" applyAlignment="1">
      <alignment horizontal="left" vertical="top" wrapText="1"/>
    </xf>
    <xf numFmtId="0" fontId="6" fillId="2" borderId="25" xfId="0" applyFont="1" applyFill="1" applyBorder="1" applyAlignment="1">
      <alignment vertical="top" wrapText="1"/>
    </xf>
    <xf numFmtId="0" fontId="6" fillId="2" borderId="36" xfId="0" applyFont="1" applyFill="1" applyBorder="1" applyAlignment="1">
      <alignment horizontal="left" vertical="top"/>
    </xf>
    <xf numFmtId="0" fontId="6" fillId="0" borderId="8" xfId="0" applyFont="1" applyBorder="1" applyAlignment="1">
      <alignment horizontal="center" vertical="center" wrapText="1"/>
    </xf>
    <xf numFmtId="166" fontId="6" fillId="0" borderId="23" xfId="0" applyNumberFormat="1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top" wrapText="1"/>
    </xf>
    <xf numFmtId="0" fontId="17" fillId="0" borderId="38" xfId="0" applyFont="1" applyBorder="1" applyAlignment="1">
      <alignment horizontal="center" vertical="top" wrapText="1"/>
    </xf>
    <xf numFmtId="0" fontId="0" fillId="0" borderId="29" xfId="0" applyBorder="1" applyAlignment="1">
      <alignment horizontal="left" vertical="top" wrapText="1"/>
    </xf>
    <xf numFmtId="166" fontId="16" fillId="0" borderId="25" xfId="0" applyNumberFormat="1" applyFont="1" applyBorder="1" applyAlignment="1">
      <alignment horizontal="center" vertical="center" wrapText="1"/>
    </xf>
    <xf numFmtId="0" fontId="18" fillId="2" borderId="26" xfId="0" applyFont="1" applyFill="1" applyBorder="1" applyAlignment="1">
      <alignment vertical="top" wrapText="1"/>
    </xf>
    <xf numFmtId="0" fontId="18" fillId="2" borderId="27" xfId="0" applyFont="1" applyFill="1" applyBorder="1" applyAlignment="1">
      <alignment vertical="top" wrapText="1"/>
    </xf>
    <xf numFmtId="0" fontId="0" fillId="2" borderId="39" xfId="0" applyFill="1" applyBorder="1" applyAlignment="1">
      <alignment horizontal="center" vertical="top" wrapText="1"/>
    </xf>
    <xf numFmtId="0" fontId="6" fillId="2" borderId="27" xfId="0" applyFont="1" applyFill="1" applyBorder="1" applyAlignment="1">
      <alignment vertical="top" wrapText="1"/>
    </xf>
    <xf numFmtId="4" fontId="6" fillId="0" borderId="0" xfId="0" applyNumberFormat="1" applyFont="1"/>
    <xf numFmtId="165" fontId="9" fillId="2" borderId="1" xfId="0" applyNumberFormat="1" applyFont="1" applyFill="1" applyBorder="1" applyAlignment="1">
      <alignment horizontal="center" wrapText="1"/>
    </xf>
    <xf numFmtId="165" fontId="9" fillId="2" borderId="23" xfId="0" applyNumberFormat="1" applyFont="1" applyFill="1" applyBorder="1" applyAlignment="1">
      <alignment horizontal="center" wrapText="1"/>
    </xf>
    <xf numFmtId="0" fontId="13" fillId="0" borderId="1" xfId="0" applyFont="1" applyBorder="1" applyAlignment="1">
      <alignment horizontal="left" vertical="center" wrapText="1"/>
    </xf>
    <xf numFmtId="0" fontId="6" fillId="2" borderId="5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center"/>
    </xf>
    <xf numFmtId="165" fontId="9" fillId="2" borderId="1" xfId="0" applyNumberFormat="1" applyFont="1" applyFill="1" applyBorder="1" applyAlignment="1">
      <alignment horizontal="center" vertical="center" wrapText="1"/>
    </xf>
    <xf numFmtId="165" fontId="9" fillId="2" borderId="23" xfId="0" applyNumberFormat="1" applyFont="1" applyFill="1" applyBorder="1" applyAlignment="1">
      <alignment horizontal="center" vertical="center" wrapText="1"/>
    </xf>
    <xf numFmtId="165" fontId="9" fillId="2" borderId="4" xfId="0" applyNumberFormat="1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vertical="top" wrapText="1"/>
    </xf>
    <xf numFmtId="169" fontId="0" fillId="0" borderId="0" xfId="0" applyNumberFormat="1" applyAlignment="1">
      <alignment horizontal="left" vertical="top" wrapText="1"/>
    </xf>
    <xf numFmtId="170" fontId="0" fillId="0" borderId="0" xfId="0" applyNumberFormat="1" applyAlignment="1">
      <alignment horizontal="left" vertical="top" wrapText="1"/>
    </xf>
    <xf numFmtId="165" fontId="6" fillId="0" borderId="1" xfId="0" applyNumberFormat="1" applyFont="1" applyBorder="1" applyAlignment="1">
      <alignment horizontal="center" vertical="top" wrapText="1"/>
    </xf>
    <xf numFmtId="165" fontId="6" fillId="0" borderId="23" xfId="0" applyNumberFormat="1" applyFont="1" applyBorder="1" applyAlignment="1">
      <alignment horizontal="center" vertical="top" wrapText="1"/>
    </xf>
    <xf numFmtId="165" fontId="6" fillId="0" borderId="1" xfId="0" applyNumberFormat="1" applyFont="1" applyBorder="1" applyAlignment="1">
      <alignment horizontal="center" vertical="center" wrapText="1"/>
    </xf>
    <xf numFmtId="165" fontId="0" fillId="0" borderId="1" xfId="0" applyNumberFormat="1" applyBorder="1" applyAlignment="1">
      <alignment horizontal="left" vertical="top" wrapText="1"/>
    </xf>
    <xf numFmtId="165" fontId="0" fillId="0" borderId="23" xfId="0" applyNumberFormat="1" applyBorder="1" applyAlignment="1">
      <alignment horizontal="left" vertical="top" wrapText="1"/>
    </xf>
    <xf numFmtId="165" fontId="9" fillId="2" borderId="1" xfId="0" applyNumberFormat="1" applyFont="1" applyFill="1" applyBorder="1" applyAlignment="1">
      <alignment horizontal="justify" wrapText="1"/>
    </xf>
    <xf numFmtId="165" fontId="6" fillId="0" borderId="0" xfId="0" applyNumberFormat="1" applyFont="1" applyBorder="1"/>
    <xf numFmtId="165" fontId="6" fillId="0" borderId="30" xfId="0" applyNumberFormat="1" applyFont="1" applyBorder="1"/>
    <xf numFmtId="165" fontId="6" fillId="2" borderId="1" xfId="0" applyNumberFormat="1" applyFont="1" applyFill="1" applyBorder="1" applyAlignment="1">
      <alignment horizontal="center" vertical="center"/>
    </xf>
    <xf numFmtId="165" fontId="6" fillId="2" borderId="23" xfId="0" applyNumberFormat="1" applyFont="1" applyFill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165" fontId="6" fillId="0" borderId="1" xfId="0" applyNumberFormat="1" applyFont="1" applyBorder="1"/>
    <xf numFmtId="165" fontId="6" fillId="0" borderId="23" xfId="0" applyNumberFormat="1" applyFont="1" applyBorder="1"/>
    <xf numFmtId="43" fontId="9" fillId="2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right"/>
    </xf>
    <xf numFmtId="0" fontId="22" fillId="0" borderId="0" xfId="0" applyFont="1"/>
    <xf numFmtId="0" fontId="17" fillId="0" borderId="0" xfId="0" applyFont="1"/>
    <xf numFmtId="0" fontId="22" fillId="0" borderId="0" xfId="0" applyFont="1" applyFill="1" applyAlignment="1">
      <alignment horizontal="right"/>
    </xf>
    <xf numFmtId="0" fontId="7" fillId="0" borderId="0" xfId="0" applyFont="1" applyFill="1" applyAlignment="1">
      <alignment horizontal="center" wrapText="1"/>
    </xf>
    <xf numFmtId="0" fontId="6" fillId="0" borderId="22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10" fillId="0" borderId="0" xfId="0" applyFont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center" wrapText="1"/>
    </xf>
    <xf numFmtId="171" fontId="6" fillId="0" borderId="3" xfId="0" applyNumberFormat="1" applyFont="1" applyBorder="1" applyAlignment="1">
      <alignment horizontal="center" vertical="center" wrapText="1"/>
    </xf>
    <xf numFmtId="172" fontId="6" fillId="0" borderId="3" xfId="0" applyNumberFormat="1" applyFont="1" applyBorder="1" applyAlignment="1">
      <alignment horizontal="center" vertical="center" wrapText="1"/>
    </xf>
    <xf numFmtId="0" fontId="6" fillId="0" borderId="1" xfId="0" applyFont="1" applyBorder="1" applyAlignment="1"/>
    <xf numFmtId="171" fontId="6" fillId="0" borderId="4" xfId="0" applyNumberFormat="1" applyFont="1" applyBorder="1" applyAlignment="1">
      <alignment horizontal="center" vertical="center"/>
    </xf>
    <xf numFmtId="173" fontId="6" fillId="0" borderId="3" xfId="0" applyNumberFormat="1" applyFont="1" applyBorder="1" applyAlignment="1">
      <alignment horizontal="center" vertical="center" wrapText="1"/>
    </xf>
    <xf numFmtId="171" fontId="6" fillId="0" borderId="1" xfId="0" applyNumberFormat="1" applyFont="1" applyBorder="1" applyAlignment="1">
      <alignment horizontal="center" vertical="center"/>
    </xf>
    <xf numFmtId="49" fontId="6" fillId="2" borderId="1" xfId="0" applyNumberFormat="1" applyFont="1" applyFill="1" applyBorder="1" applyAlignment="1">
      <alignment vertical="center" wrapText="1"/>
    </xf>
    <xf numFmtId="166" fontId="6" fillId="0" borderId="0" xfId="0" applyNumberFormat="1" applyFont="1"/>
    <xf numFmtId="166" fontId="22" fillId="0" borderId="0" xfId="0" applyNumberFormat="1" applyFont="1"/>
    <xf numFmtId="165" fontId="6" fillId="2" borderId="4" xfId="0" applyNumberFormat="1" applyFont="1" applyFill="1" applyBorder="1" applyAlignment="1">
      <alignment horizontal="center" vertical="center"/>
    </xf>
    <xf numFmtId="166" fontId="0" fillId="0" borderId="0" xfId="0" applyNumberFormat="1" applyAlignment="1">
      <alignment horizontal="left" vertical="top" wrapText="1"/>
    </xf>
    <xf numFmtId="49" fontId="18" fillId="2" borderId="13" xfId="0" applyNumberFormat="1" applyFont="1" applyFill="1" applyBorder="1" applyAlignment="1">
      <alignment horizontal="center" vertical="top" wrapText="1"/>
    </xf>
    <xf numFmtId="49" fontId="18" fillId="2" borderId="6" xfId="0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165" fontId="6" fillId="2" borderId="1" xfId="0" applyNumberFormat="1" applyFont="1" applyFill="1" applyBorder="1" applyAlignment="1">
      <alignment horizontal="center" vertical="center" wrapText="1"/>
    </xf>
    <xf numFmtId="165" fontId="6" fillId="2" borderId="4" xfId="0" applyNumberFormat="1" applyFont="1" applyFill="1" applyBorder="1" applyAlignment="1">
      <alignment horizontal="center" vertical="center" wrapText="1"/>
    </xf>
    <xf numFmtId="165" fontId="6" fillId="2" borderId="23" xfId="0" applyNumberFormat="1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/>
    </xf>
    <xf numFmtId="0" fontId="6" fillId="2" borderId="2" xfId="0" applyFont="1" applyFill="1" applyBorder="1"/>
    <xf numFmtId="0" fontId="6" fillId="2" borderId="3" xfId="0" applyFont="1" applyFill="1" applyBorder="1"/>
    <xf numFmtId="0" fontId="6" fillId="0" borderId="8" xfId="0" applyFont="1" applyBorder="1" applyAlignment="1">
      <alignment horizontal="center" vertical="top" wrapText="1"/>
    </xf>
    <xf numFmtId="0" fontId="6" fillId="0" borderId="0" xfId="0" applyFont="1" applyFill="1" applyAlignment="1">
      <alignment horizontal="right"/>
    </xf>
    <xf numFmtId="165" fontId="6" fillId="2" borderId="1" xfId="0" applyNumberFormat="1" applyFont="1" applyFill="1" applyBorder="1" applyAlignment="1">
      <alignment horizontal="center" wrapText="1"/>
    </xf>
    <xf numFmtId="165" fontId="6" fillId="2" borderId="23" xfId="0" applyNumberFormat="1" applyFont="1" applyFill="1" applyBorder="1" applyAlignment="1">
      <alignment horizontal="center" wrapText="1"/>
    </xf>
    <xf numFmtId="0" fontId="0" fillId="0" borderId="1" xfId="0" applyFont="1" applyBorder="1" applyAlignment="1">
      <alignment horizontal="left" vertical="top" wrapText="1"/>
    </xf>
    <xf numFmtId="0" fontId="0" fillId="0" borderId="23" xfId="0" applyFont="1" applyBorder="1" applyAlignment="1">
      <alignment horizontal="left" vertical="top" wrapText="1"/>
    </xf>
    <xf numFmtId="171" fontId="6" fillId="0" borderId="0" xfId="0" applyNumberFormat="1" applyFont="1"/>
    <xf numFmtId="166" fontId="9" fillId="2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/>
    <xf numFmtId="0" fontId="17" fillId="0" borderId="0" xfId="0" applyFont="1" applyBorder="1"/>
    <xf numFmtId="0" fontId="6" fillId="0" borderId="1" xfId="0" applyFont="1" applyBorder="1" applyAlignment="1">
      <alignment vertical="center" wrapText="1"/>
    </xf>
    <xf numFmtId="171" fontId="6" fillId="0" borderId="3" xfId="0" applyNumberFormat="1" applyFont="1" applyBorder="1" applyAlignment="1">
      <alignment horizontal="center" vertical="center"/>
    </xf>
    <xf numFmtId="171" fontId="6" fillId="0" borderId="42" xfId="0" applyNumberFormat="1" applyFont="1" applyBorder="1" applyAlignment="1">
      <alignment horizontal="center" vertical="center"/>
    </xf>
    <xf numFmtId="0" fontId="6" fillId="2" borderId="36" xfId="0" applyFont="1" applyFill="1" applyBorder="1" applyAlignment="1">
      <alignment vertical="top" wrapText="1"/>
    </xf>
    <xf numFmtId="0" fontId="6" fillId="2" borderId="5" xfId="0" applyFont="1" applyFill="1" applyBorder="1" applyAlignment="1">
      <alignment vertical="top" wrapText="1"/>
    </xf>
    <xf numFmtId="0" fontId="6" fillId="2" borderId="47" xfId="0" applyFont="1" applyFill="1" applyBorder="1" applyAlignment="1">
      <alignment horizontal="left" vertical="top"/>
    </xf>
    <xf numFmtId="0" fontId="6" fillId="2" borderId="48" xfId="0" applyFont="1" applyFill="1" applyBorder="1" applyAlignment="1">
      <alignment horizontal="left" vertical="top"/>
    </xf>
    <xf numFmtId="0" fontId="11" fillId="2" borderId="25" xfId="0" applyFont="1" applyFill="1" applyBorder="1" applyAlignment="1">
      <alignment horizontal="center" vertical="top" wrapText="1"/>
    </xf>
    <xf numFmtId="0" fontId="6" fillId="2" borderId="30" xfId="0" applyFont="1" applyFill="1" applyBorder="1" applyAlignment="1">
      <alignment vertical="top" wrapText="1"/>
    </xf>
    <xf numFmtId="0" fontId="6" fillId="2" borderId="43" xfId="0" applyFont="1" applyFill="1" applyBorder="1" applyAlignment="1">
      <alignment vertical="top" wrapText="1"/>
    </xf>
    <xf numFmtId="0" fontId="6" fillId="2" borderId="6" xfId="0" applyFont="1" applyFill="1" applyBorder="1" applyAlignment="1">
      <alignment vertical="top" wrapText="1"/>
    </xf>
    <xf numFmtId="0" fontId="6" fillId="2" borderId="42" xfId="0" applyFont="1" applyFill="1" applyBorder="1" applyAlignment="1">
      <alignment vertical="top" wrapText="1"/>
    </xf>
    <xf numFmtId="0" fontId="6" fillId="2" borderId="12" xfId="0" applyFont="1" applyFill="1" applyBorder="1" applyAlignment="1">
      <alignment vertical="top" wrapText="1"/>
    </xf>
    <xf numFmtId="0" fontId="6" fillId="2" borderId="13" xfId="0" applyFont="1" applyFill="1" applyBorder="1" applyAlignment="1">
      <alignment vertical="top" wrapText="1"/>
    </xf>
    <xf numFmtId="0" fontId="6" fillId="2" borderId="45" xfId="0" applyFont="1" applyFill="1" applyBorder="1" applyAlignment="1">
      <alignment vertical="top" wrapText="1"/>
    </xf>
    <xf numFmtId="0" fontId="11" fillId="2" borderId="2" xfId="0" applyFont="1" applyFill="1" applyBorder="1" applyAlignment="1">
      <alignment horizontal="center" vertical="top" wrapText="1"/>
    </xf>
    <xf numFmtId="171" fontId="9" fillId="2" borderId="28" xfId="0" applyNumberFormat="1" applyFont="1" applyFill="1" applyBorder="1" applyAlignment="1">
      <alignment horizontal="center" vertical="center" wrapText="1"/>
    </xf>
    <xf numFmtId="171" fontId="9" fillId="2" borderId="39" xfId="0" applyNumberFormat="1" applyFont="1" applyFill="1" applyBorder="1" applyAlignment="1">
      <alignment horizontal="center" vertical="center" wrapText="1"/>
    </xf>
    <xf numFmtId="171" fontId="9" fillId="2" borderId="38" xfId="0" applyNumberFormat="1" applyFont="1" applyFill="1" applyBorder="1" applyAlignment="1">
      <alignment horizontal="center" vertical="center" wrapText="1"/>
    </xf>
    <xf numFmtId="171" fontId="9" fillId="2" borderId="29" xfId="0" applyNumberFormat="1" applyFont="1" applyFill="1" applyBorder="1" applyAlignment="1">
      <alignment horizontal="center" vertical="center" wrapText="1"/>
    </xf>
    <xf numFmtId="0" fontId="6" fillId="0" borderId="23" xfId="0" applyFont="1" applyBorder="1" applyAlignment="1">
      <alignment vertical="top" wrapText="1"/>
    </xf>
    <xf numFmtId="171" fontId="6" fillId="0" borderId="42" xfId="0" applyNumberFormat="1" applyFont="1" applyBorder="1" applyAlignment="1">
      <alignment horizontal="center" vertical="center" wrapText="1"/>
    </xf>
    <xf numFmtId="172" fontId="6" fillId="0" borderId="42" xfId="0" applyNumberFormat="1" applyFont="1" applyBorder="1" applyAlignment="1">
      <alignment horizontal="center" vertical="center" wrapText="1"/>
    </xf>
    <xf numFmtId="173" fontId="6" fillId="0" borderId="42" xfId="0" applyNumberFormat="1" applyFont="1" applyBorder="1" applyAlignment="1">
      <alignment horizontal="center" vertical="center" wrapText="1"/>
    </xf>
    <xf numFmtId="171" fontId="6" fillId="0" borderId="43" xfId="0" applyNumberFormat="1" applyFont="1" applyBorder="1" applyAlignment="1">
      <alignment horizontal="center" vertical="center" wrapText="1"/>
    </xf>
    <xf numFmtId="172" fontId="6" fillId="0" borderId="43" xfId="0" applyNumberFormat="1" applyFont="1" applyBorder="1" applyAlignment="1">
      <alignment horizontal="center" vertical="center" wrapText="1"/>
    </xf>
    <xf numFmtId="171" fontId="6" fillId="0" borderId="49" xfId="0" applyNumberFormat="1" applyFont="1" applyBorder="1" applyAlignment="1">
      <alignment horizontal="center" vertical="center"/>
    </xf>
    <xf numFmtId="173" fontId="6" fillId="0" borderId="43" xfId="0" applyNumberFormat="1" applyFont="1" applyBorder="1" applyAlignment="1">
      <alignment horizontal="center" vertical="center" wrapText="1"/>
    </xf>
    <xf numFmtId="171" fontId="6" fillId="0" borderId="43" xfId="0" applyNumberFormat="1" applyFont="1" applyBorder="1" applyAlignment="1">
      <alignment horizontal="center" vertical="center"/>
    </xf>
    <xf numFmtId="165" fontId="6" fillId="2" borderId="28" xfId="0" applyNumberFormat="1" applyFont="1" applyFill="1" applyBorder="1" applyAlignment="1">
      <alignment horizontal="center" vertical="center" wrapText="1"/>
    </xf>
    <xf numFmtId="165" fontId="6" fillId="2" borderId="29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20" xfId="0" applyFont="1" applyBorder="1" applyAlignment="1">
      <alignment horizontal="center" vertical="top" wrapText="1"/>
    </xf>
    <xf numFmtId="0" fontId="6" fillId="0" borderId="2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9" fontId="18" fillId="2" borderId="24" xfId="0" applyNumberFormat="1" applyFont="1" applyFill="1" applyBorder="1" applyAlignment="1">
      <alignment horizontal="center" vertical="top" wrapText="1"/>
    </xf>
    <xf numFmtId="0" fontId="19" fillId="0" borderId="1" xfId="0" applyFont="1" applyBorder="1" applyAlignment="1">
      <alignment horizontal="center" vertical="top" wrapText="1"/>
    </xf>
    <xf numFmtId="0" fontId="19" fillId="0" borderId="3" xfId="0" applyFont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0" fontId="6" fillId="0" borderId="23" xfId="0" applyFont="1" applyBorder="1" applyAlignment="1">
      <alignment horizontal="center" vertical="center" wrapText="1"/>
    </xf>
    <xf numFmtId="165" fontId="6" fillId="0" borderId="0" xfId="0" applyNumberFormat="1" applyFont="1"/>
    <xf numFmtId="173" fontId="16" fillId="2" borderId="0" xfId="5" applyNumberFormat="1" applyFont="1" applyFill="1" applyAlignment="1">
      <alignment horizontal="center"/>
    </xf>
    <xf numFmtId="173" fontId="16" fillId="2" borderId="0" xfId="5" applyNumberFormat="1" applyFont="1" applyFill="1" applyAlignment="1">
      <alignment horizontal="center" vertical="center"/>
    </xf>
    <xf numFmtId="174" fontId="10" fillId="2" borderId="1" xfId="9" applyNumberFormat="1" applyFont="1" applyFill="1" applyBorder="1" applyAlignment="1">
      <alignment horizontal="right" vertical="center" wrapText="1"/>
    </xf>
    <xf numFmtId="173" fontId="16" fillId="2" borderId="0" xfId="5" applyNumberFormat="1" applyFont="1" applyFill="1" applyAlignment="1">
      <alignment vertical="center"/>
    </xf>
    <xf numFmtId="173" fontId="16" fillId="2" borderId="1" xfId="0" applyNumberFormat="1" applyFont="1" applyFill="1" applyBorder="1" applyAlignment="1">
      <alignment horizontal="left" vertical="center" wrapText="1"/>
    </xf>
    <xf numFmtId="173" fontId="10" fillId="2" borderId="1" xfId="9" applyNumberFormat="1" applyFont="1" applyFill="1" applyBorder="1" applyAlignment="1">
      <alignment horizontal="right" vertical="center" wrapText="1"/>
    </xf>
    <xf numFmtId="37" fontId="16" fillId="2" borderId="1" xfId="5" applyNumberFormat="1" applyFont="1" applyFill="1" applyBorder="1" applyAlignment="1">
      <alignment horizontal="center" vertical="center" wrapText="1"/>
    </xf>
    <xf numFmtId="37" fontId="16" fillId="2" borderId="1" xfId="9" applyNumberFormat="1" applyFont="1" applyFill="1" applyBorder="1" applyAlignment="1">
      <alignment horizontal="right" vertical="center" wrapText="1"/>
    </xf>
    <xf numFmtId="174" fontId="10" fillId="2" borderId="1" xfId="9" applyNumberFormat="1" applyFont="1" applyFill="1" applyBorder="1" applyAlignment="1">
      <alignment horizontal="right" vertical="center"/>
    </xf>
    <xf numFmtId="37" fontId="16" fillId="2" borderId="1" xfId="5" applyNumberFormat="1" applyFont="1" applyFill="1" applyBorder="1" applyAlignment="1">
      <alignment horizontal="center" vertical="center"/>
    </xf>
    <xf numFmtId="174" fontId="16" fillId="2" borderId="1" xfId="9" applyNumberFormat="1" applyFont="1" applyFill="1" applyBorder="1" applyAlignment="1">
      <alignment horizontal="right" vertical="center"/>
    </xf>
    <xf numFmtId="37" fontId="16" fillId="2" borderId="1" xfId="5" applyNumberFormat="1" applyFont="1" applyFill="1" applyBorder="1" applyAlignment="1">
      <alignment horizontal="center" vertical="center"/>
    </xf>
    <xf numFmtId="43" fontId="16" fillId="2" borderId="1" xfId="9" applyNumberFormat="1" applyFont="1" applyFill="1" applyBorder="1" applyAlignment="1">
      <alignment horizontal="right" vertical="center"/>
    </xf>
    <xf numFmtId="43" fontId="10" fillId="2" borderId="1" xfId="9" applyNumberFormat="1" applyFont="1" applyFill="1" applyBorder="1" applyAlignment="1">
      <alignment horizontal="right" vertical="center"/>
    </xf>
    <xf numFmtId="0" fontId="6" fillId="0" borderId="8" xfId="0" applyFont="1" applyBorder="1" applyAlignment="1">
      <alignment horizontal="left" vertical="top" wrapText="1"/>
    </xf>
    <xf numFmtId="165" fontId="6" fillId="2" borderId="8" xfId="0" applyNumberFormat="1" applyFont="1" applyFill="1" applyBorder="1" applyAlignment="1">
      <alignment horizontal="center" vertical="center" wrapText="1"/>
    </xf>
    <xf numFmtId="165" fontId="6" fillId="2" borderId="21" xfId="0" applyNumberFormat="1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left" vertical="top" wrapText="1"/>
    </xf>
    <xf numFmtId="0" fontId="25" fillId="0" borderId="28" xfId="0" applyFont="1" applyBorder="1" applyAlignment="1">
      <alignment horizontal="left" vertical="top" wrapText="1"/>
    </xf>
    <xf numFmtId="173" fontId="6" fillId="0" borderId="1" xfId="0" applyNumberFormat="1" applyFont="1" applyBorder="1" applyAlignment="1">
      <alignment horizontal="center" vertical="center" wrapText="1"/>
    </xf>
    <xf numFmtId="173" fontId="6" fillId="0" borderId="4" xfId="0" applyNumberFormat="1" applyFont="1" applyBorder="1" applyAlignment="1">
      <alignment horizontal="center" vertical="center" wrapText="1"/>
    </xf>
    <xf numFmtId="173" fontId="6" fillId="0" borderId="49" xfId="0" applyNumberFormat="1" applyFont="1" applyBorder="1" applyAlignment="1">
      <alignment horizontal="center" vertical="center" wrapText="1"/>
    </xf>
    <xf numFmtId="171" fontId="6" fillId="0" borderId="25" xfId="0" applyNumberFormat="1" applyFont="1" applyBorder="1" applyAlignment="1">
      <alignment horizontal="center" vertical="center" wrapText="1"/>
    </xf>
    <xf numFmtId="0" fontId="27" fillId="0" borderId="22" xfId="0" applyFont="1" applyBorder="1" applyAlignment="1">
      <alignment horizontal="left" vertical="top" wrapText="1"/>
    </xf>
    <xf numFmtId="0" fontId="27" fillId="0" borderId="1" xfId="0" applyFont="1" applyBorder="1" applyAlignment="1">
      <alignment horizontal="left" vertical="top" wrapText="1"/>
    </xf>
    <xf numFmtId="165" fontId="27" fillId="0" borderId="1" xfId="10" applyFont="1" applyFill="1" applyBorder="1" applyAlignment="1">
      <alignment horizontal="center" vertical="center"/>
    </xf>
    <xf numFmtId="165" fontId="27" fillId="0" borderId="23" xfId="10" applyFont="1" applyFill="1" applyBorder="1" applyAlignment="1">
      <alignment horizontal="center" vertical="center"/>
    </xf>
    <xf numFmtId="0" fontId="27" fillId="0" borderId="1" xfId="0" applyFont="1" applyBorder="1" applyAlignment="1">
      <alignment horizontal="center" vertical="center" wrapText="1"/>
    </xf>
    <xf numFmtId="0" fontId="27" fillId="0" borderId="23" xfId="0" applyFont="1" applyBorder="1" applyAlignment="1">
      <alignment horizontal="center" vertical="center" wrapText="1"/>
    </xf>
    <xf numFmtId="0" fontId="27" fillId="0" borderId="22" xfId="0" applyFont="1" applyBorder="1" applyAlignment="1">
      <alignment horizontal="center" vertical="top" wrapText="1"/>
    </xf>
    <xf numFmtId="0" fontId="27" fillId="0" borderId="1" xfId="0" applyFont="1" applyBorder="1" applyAlignment="1">
      <alignment horizontal="center" vertical="top" wrapText="1"/>
    </xf>
    <xf numFmtId="165" fontId="27" fillId="0" borderId="1" xfId="6" applyFont="1" applyFill="1" applyBorder="1" applyAlignment="1">
      <alignment horizontal="center" vertical="center"/>
    </xf>
    <xf numFmtId="165" fontId="27" fillId="0" borderId="23" xfId="6" applyFont="1" applyFill="1" applyBorder="1" applyAlignment="1">
      <alignment horizontal="center" vertical="center"/>
    </xf>
    <xf numFmtId="0" fontId="27" fillId="0" borderId="46" xfId="0" applyFont="1" applyBorder="1" applyAlignment="1">
      <alignment horizontal="left" vertical="top" wrapText="1"/>
    </xf>
    <xf numFmtId="0" fontId="27" fillId="0" borderId="28" xfId="0" applyFont="1" applyBorder="1" applyAlignment="1">
      <alignment horizontal="left" vertical="top" wrapText="1"/>
    </xf>
    <xf numFmtId="0" fontId="13" fillId="0" borderId="28" xfId="0" applyFont="1" applyBorder="1" applyAlignment="1">
      <alignment horizontal="left" vertical="top" wrapText="1"/>
    </xf>
    <xf numFmtId="165" fontId="28" fillId="2" borderId="28" xfId="0" applyNumberFormat="1" applyFont="1" applyFill="1" applyBorder="1" applyAlignment="1">
      <alignment horizontal="center" vertical="center" wrapText="1"/>
    </xf>
    <xf numFmtId="165" fontId="28" fillId="2" borderId="29" xfId="0" applyNumberFormat="1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top" wrapText="1"/>
    </xf>
    <xf numFmtId="173" fontId="16" fillId="2" borderId="0" xfId="5" applyNumberFormat="1" applyFont="1" applyFill="1"/>
    <xf numFmtId="173" fontId="16" fillId="2" borderId="1" xfId="5" applyNumberFormat="1" applyFont="1" applyFill="1" applyBorder="1" applyAlignment="1">
      <alignment horizontal="center" vertical="center" wrapText="1"/>
    </xf>
    <xf numFmtId="173" fontId="16" fillId="2" borderId="1" xfId="5" applyNumberFormat="1" applyFont="1" applyFill="1" applyBorder="1" applyAlignment="1">
      <alignment horizontal="center" vertical="center"/>
    </xf>
    <xf numFmtId="173" fontId="10" fillId="2" borderId="1" xfId="5" applyNumberFormat="1" applyFont="1" applyFill="1" applyBorder="1" applyAlignment="1">
      <alignment vertical="center"/>
    </xf>
    <xf numFmtId="0" fontId="31" fillId="0" borderId="1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/>
    </xf>
    <xf numFmtId="4" fontId="6" fillId="0" borderId="23" xfId="0" applyNumberFormat="1" applyFont="1" applyBorder="1" applyAlignment="1">
      <alignment horizontal="center" vertical="center"/>
    </xf>
    <xf numFmtId="0" fontId="16" fillId="2" borderId="1" xfId="0" applyFont="1" applyFill="1" applyBorder="1" applyAlignment="1">
      <alignment horizontal="left" vertical="top" wrapText="1"/>
    </xf>
    <xf numFmtId="0" fontId="7" fillId="0" borderId="0" xfId="0" applyFont="1" applyAlignment="1">
      <alignment horizontal="center" wrapText="1"/>
    </xf>
    <xf numFmtId="0" fontId="6" fillId="0" borderId="31" xfId="0" applyFont="1" applyBorder="1" applyAlignment="1">
      <alignment horizontal="center" vertical="top" wrapText="1"/>
    </xf>
    <xf numFmtId="0" fontId="6" fillId="0" borderId="17" xfId="0" applyFont="1" applyBorder="1" applyAlignment="1">
      <alignment horizontal="center" vertical="top" wrapText="1"/>
    </xf>
    <xf numFmtId="0" fontId="6" fillId="0" borderId="18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18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top"/>
    </xf>
    <xf numFmtId="0" fontId="6" fillId="0" borderId="24" xfId="0" applyFont="1" applyBorder="1" applyAlignment="1">
      <alignment horizontal="center" vertical="top"/>
    </xf>
    <xf numFmtId="0" fontId="6" fillId="0" borderId="37" xfId="0" applyFont="1" applyBorder="1" applyAlignment="1">
      <alignment horizontal="center" vertical="top"/>
    </xf>
    <xf numFmtId="0" fontId="6" fillId="0" borderId="8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20" xfId="0" applyFont="1" applyBorder="1" applyAlignment="1">
      <alignment horizontal="center" vertical="top" wrapText="1"/>
    </xf>
    <xf numFmtId="0" fontId="6" fillId="0" borderId="24" xfId="0" applyFont="1" applyBorder="1" applyAlignment="1">
      <alignment horizontal="center" vertical="top" wrapText="1"/>
    </xf>
    <xf numFmtId="0" fontId="6" fillId="0" borderId="26" xfId="0" applyFont="1" applyBorder="1" applyAlignment="1">
      <alignment horizontal="center" vertical="top" wrapText="1"/>
    </xf>
    <xf numFmtId="0" fontId="6" fillId="0" borderId="9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39" xfId="0" applyFont="1" applyBorder="1" applyAlignment="1">
      <alignment horizontal="center" vertical="top" wrapText="1"/>
    </xf>
    <xf numFmtId="0" fontId="20" fillId="0" borderId="4" xfId="0" applyFont="1" applyBorder="1" applyAlignment="1">
      <alignment horizontal="left" vertical="top" wrapText="1"/>
    </xf>
    <xf numFmtId="0" fontId="20" fillId="0" borderId="5" xfId="0" applyFont="1" applyBorder="1" applyAlignment="1">
      <alignment horizontal="left" vertical="top" wrapText="1"/>
    </xf>
    <xf numFmtId="0" fontId="6" fillId="0" borderId="33" xfId="0" applyFont="1" applyBorder="1" applyAlignment="1">
      <alignment horizontal="center" vertical="top" wrapText="1"/>
    </xf>
    <xf numFmtId="0" fontId="6" fillId="0" borderId="34" xfId="0" applyFont="1" applyBorder="1" applyAlignment="1">
      <alignment horizontal="center" vertical="top" wrapText="1"/>
    </xf>
    <xf numFmtId="0" fontId="6" fillId="0" borderId="35" xfId="0" applyFont="1" applyBorder="1" applyAlignment="1">
      <alignment horizontal="center" vertical="top" wrapText="1"/>
    </xf>
    <xf numFmtId="0" fontId="8" fillId="0" borderId="36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8" fillId="0" borderId="37" xfId="0" applyFont="1" applyBorder="1" applyAlignment="1">
      <alignment horizontal="center"/>
    </xf>
    <xf numFmtId="0" fontId="6" fillId="0" borderId="8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6" fillId="0" borderId="0" xfId="0" applyFont="1" applyFill="1" applyAlignment="1">
      <alignment horizontal="left" vertical="top"/>
    </xf>
    <xf numFmtId="0" fontId="7" fillId="0" borderId="0" xfId="0" applyFont="1" applyFill="1" applyAlignment="1">
      <alignment horizontal="center" vertical="center" wrapText="1"/>
    </xf>
    <xf numFmtId="0" fontId="6" fillId="0" borderId="31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40" xfId="0" applyFont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0" fontId="6" fillId="0" borderId="42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4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45" xfId="0" applyFont="1" applyBorder="1" applyAlignment="1">
      <alignment horizontal="center"/>
    </xf>
    <xf numFmtId="0" fontId="19" fillId="2" borderId="5" xfId="0" applyFont="1" applyFill="1" applyBorder="1" applyAlignment="1">
      <alignment horizontal="center" vertical="top" wrapText="1"/>
    </xf>
    <xf numFmtId="0" fontId="19" fillId="2" borderId="9" xfId="0" applyFont="1" applyFill="1" applyBorder="1" applyAlignment="1">
      <alignment horizontal="center" vertical="top" wrapText="1"/>
    </xf>
    <xf numFmtId="0" fontId="19" fillId="2" borderId="6" xfId="0" applyFont="1" applyFill="1" applyBorder="1" applyAlignment="1">
      <alignment horizontal="center" vertical="top" wrapText="1"/>
    </xf>
    <xf numFmtId="0" fontId="19" fillId="2" borderId="0" xfId="0" applyFont="1" applyFill="1" applyBorder="1" applyAlignment="1">
      <alignment horizontal="center" vertical="top" wrapText="1"/>
    </xf>
    <xf numFmtId="0" fontId="19" fillId="2" borderId="10" xfId="0" applyFont="1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 wrapText="1"/>
    </xf>
    <xf numFmtId="0" fontId="0" fillId="2" borderId="8" xfId="0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 wrapText="1"/>
    </xf>
    <xf numFmtId="49" fontId="18" fillId="2" borderId="20" xfId="0" applyNumberFormat="1" applyFont="1" applyFill="1" applyBorder="1" applyAlignment="1">
      <alignment horizontal="center" vertical="top" wrapText="1"/>
    </xf>
    <xf numFmtId="49" fontId="18" fillId="2" borderId="24" xfId="0" applyNumberFormat="1" applyFont="1" applyFill="1" applyBorder="1" applyAlignment="1">
      <alignment horizontal="center" vertical="top" wrapText="1"/>
    </xf>
    <xf numFmtId="0" fontId="19" fillId="0" borderId="1" xfId="0" applyFont="1" applyBorder="1" applyAlignment="1">
      <alignment horizontal="center" vertical="top" wrapText="1"/>
    </xf>
    <xf numFmtId="0" fontId="19" fillId="0" borderId="8" xfId="0" applyFont="1" applyBorder="1" applyAlignment="1">
      <alignment horizontal="center" vertical="top" wrapText="1"/>
    </xf>
    <xf numFmtId="0" fontId="19" fillId="0" borderId="2" xfId="0" applyFont="1" applyBorder="1" applyAlignment="1">
      <alignment horizontal="center" vertical="top" wrapText="1"/>
    </xf>
    <xf numFmtId="0" fontId="19" fillId="0" borderId="3" xfId="0" applyFont="1" applyBorder="1" applyAlignment="1">
      <alignment horizontal="center" vertical="top" wrapText="1"/>
    </xf>
    <xf numFmtId="49" fontId="18" fillId="2" borderId="8" xfId="0" applyNumberFormat="1" applyFont="1" applyFill="1" applyBorder="1" applyAlignment="1">
      <alignment horizontal="center" vertical="top" wrapText="1"/>
    </xf>
    <xf numFmtId="49" fontId="18" fillId="2" borderId="2" xfId="0" applyNumberFormat="1" applyFont="1" applyFill="1" applyBorder="1" applyAlignment="1">
      <alignment horizontal="center" vertical="top" wrapText="1"/>
    </xf>
    <xf numFmtId="0" fontId="6" fillId="2" borderId="8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0" fontId="6" fillId="0" borderId="14" xfId="0" applyFont="1" applyBorder="1" applyAlignment="1">
      <alignment horizontal="center" vertical="top" wrapText="1"/>
    </xf>
    <xf numFmtId="0" fontId="6" fillId="0" borderId="15" xfId="0" applyFont="1" applyBorder="1" applyAlignment="1">
      <alignment horizontal="center" vertical="top" wrapText="1"/>
    </xf>
    <xf numFmtId="0" fontId="6" fillId="0" borderId="16" xfId="0" applyFont="1" applyBorder="1" applyAlignment="1">
      <alignment horizontal="center" vertical="top" wrapText="1"/>
    </xf>
    <xf numFmtId="0" fontId="6" fillId="0" borderId="20" xfId="0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0" fontId="6" fillId="0" borderId="37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23" fillId="0" borderId="0" xfId="0" applyFont="1" applyFill="1" applyAlignment="1">
      <alignment horizontal="center" wrapText="1"/>
    </xf>
    <xf numFmtId="0" fontId="6" fillId="0" borderId="0" xfId="0" applyFont="1" applyFill="1" applyAlignment="1">
      <alignment horizontal="right"/>
    </xf>
    <xf numFmtId="0" fontId="22" fillId="0" borderId="0" xfId="0" applyFont="1" applyFill="1" applyAlignment="1">
      <alignment horizontal="right"/>
    </xf>
    <xf numFmtId="0" fontId="6" fillId="0" borderId="1" xfId="0" applyFont="1" applyBorder="1" applyAlignment="1">
      <alignment horizontal="center"/>
    </xf>
    <xf numFmtId="0" fontId="6" fillId="0" borderId="0" xfId="0" applyFont="1" applyFill="1" applyBorder="1" applyAlignment="1">
      <alignment horizontal="right" wrapText="1"/>
    </xf>
    <xf numFmtId="0" fontId="10" fillId="0" borderId="0" xfId="0" applyFont="1" applyFill="1" applyBorder="1" applyAlignment="1">
      <alignment horizontal="left" vertical="top" wrapText="1"/>
    </xf>
    <xf numFmtId="0" fontId="6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left" vertical="top" wrapText="1"/>
    </xf>
    <xf numFmtId="0" fontId="7" fillId="2" borderId="0" xfId="0" applyFont="1" applyFill="1" applyAlignment="1">
      <alignment horizontal="center" wrapText="1"/>
    </xf>
    <xf numFmtId="0" fontId="7" fillId="0" borderId="0" xfId="0" applyFont="1" applyAlignment="1">
      <alignment horizontal="center"/>
    </xf>
    <xf numFmtId="0" fontId="7" fillId="2" borderId="0" xfId="0" applyFont="1" applyFill="1" applyAlignment="1">
      <alignment horizontal="center"/>
    </xf>
    <xf numFmtId="173" fontId="16" fillId="2" borderId="4" xfId="5" applyNumberFormat="1" applyFont="1" applyFill="1" applyBorder="1" applyAlignment="1">
      <alignment horizontal="left" vertical="center" wrapText="1"/>
    </xf>
    <xf numFmtId="173" fontId="16" fillId="2" borderId="5" xfId="5" applyNumberFormat="1" applyFont="1" applyFill="1" applyBorder="1" applyAlignment="1">
      <alignment horizontal="left" vertical="center" wrapText="1"/>
    </xf>
    <xf numFmtId="173" fontId="16" fillId="2" borderId="0" xfId="5" applyNumberFormat="1" applyFont="1" applyFill="1" applyAlignment="1">
      <alignment horizontal="right"/>
    </xf>
    <xf numFmtId="173" fontId="16" fillId="2" borderId="0" xfId="5" applyNumberFormat="1" applyFont="1" applyFill="1" applyAlignment="1">
      <alignment horizontal="right" vertical="center" wrapText="1"/>
    </xf>
    <xf numFmtId="173" fontId="16" fillId="2" borderId="0" xfId="5" applyNumberFormat="1" applyFont="1" applyFill="1"/>
    <xf numFmtId="173" fontId="24" fillId="2" borderId="0" xfId="5" applyNumberFormat="1" applyFont="1" applyFill="1" applyBorder="1" applyAlignment="1">
      <alignment horizontal="center" vertical="center" wrapText="1"/>
    </xf>
    <xf numFmtId="173" fontId="16" fillId="2" borderId="1" xfId="5" applyNumberFormat="1" applyFont="1" applyFill="1" applyBorder="1" applyAlignment="1">
      <alignment horizontal="center" vertical="center" wrapText="1"/>
    </xf>
    <xf numFmtId="173" fontId="16" fillId="2" borderId="1" xfId="5" applyNumberFormat="1" applyFont="1" applyFill="1" applyBorder="1" applyAlignment="1">
      <alignment horizontal="center" vertical="center"/>
    </xf>
    <xf numFmtId="173" fontId="10" fillId="2" borderId="1" xfId="5" applyNumberFormat="1" applyFont="1" applyFill="1" applyBorder="1" applyAlignment="1">
      <alignment horizontal="left" vertical="center" wrapText="1"/>
    </xf>
    <xf numFmtId="173" fontId="10" fillId="2" borderId="1" xfId="0" applyNumberFormat="1" applyFont="1" applyFill="1" applyBorder="1" applyAlignment="1">
      <alignment horizontal="center" vertical="center" wrapText="1"/>
    </xf>
    <xf numFmtId="173" fontId="10" fillId="2" borderId="4" xfId="5" applyNumberFormat="1" applyFont="1" applyFill="1" applyBorder="1" applyAlignment="1">
      <alignment horizontal="left" vertical="center" wrapText="1"/>
    </xf>
    <xf numFmtId="173" fontId="10" fillId="2" borderId="7" xfId="5" applyNumberFormat="1" applyFont="1" applyFill="1" applyBorder="1" applyAlignment="1">
      <alignment horizontal="left" vertical="center" wrapText="1"/>
    </xf>
    <xf numFmtId="173" fontId="10" fillId="2" borderId="5" xfId="5" applyNumberFormat="1" applyFont="1" applyFill="1" applyBorder="1" applyAlignment="1">
      <alignment horizontal="left" vertical="center" wrapText="1"/>
    </xf>
    <xf numFmtId="173" fontId="10" fillId="2" borderId="1" xfId="5" applyNumberFormat="1" applyFont="1" applyFill="1" applyBorder="1" applyAlignment="1">
      <alignment vertical="center"/>
    </xf>
    <xf numFmtId="173" fontId="16" fillId="2" borderId="1" xfId="5" applyNumberFormat="1" applyFont="1" applyFill="1" applyBorder="1" applyAlignment="1">
      <alignment vertical="center" wrapText="1"/>
    </xf>
    <xf numFmtId="173" fontId="21" fillId="2" borderId="1" xfId="5" applyNumberFormat="1" applyFont="1" applyFill="1" applyBorder="1" applyAlignment="1">
      <alignment vertical="center" wrapText="1"/>
    </xf>
    <xf numFmtId="173" fontId="10" fillId="2" borderId="4" xfId="5" applyNumberFormat="1" applyFont="1" applyFill="1" applyBorder="1" applyAlignment="1">
      <alignment horizontal="center" vertical="center" wrapText="1"/>
    </xf>
    <xf numFmtId="173" fontId="10" fillId="2" borderId="7" xfId="5" applyNumberFormat="1" applyFont="1" applyFill="1" applyBorder="1" applyAlignment="1">
      <alignment horizontal="center" vertical="center" wrapText="1"/>
    </xf>
    <xf numFmtId="173" fontId="10" fillId="2" borderId="5" xfId="5" applyNumberFormat="1" applyFont="1" applyFill="1" applyBorder="1" applyAlignment="1">
      <alignment horizontal="center" vertical="center" wrapText="1"/>
    </xf>
    <xf numFmtId="173" fontId="30" fillId="2" borderId="1" xfId="9" applyNumberFormat="1" applyFont="1" applyFill="1" applyBorder="1" applyAlignment="1">
      <alignment horizontal="center" vertical="center" wrapText="1"/>
    </xf>
    <xf numFmtId="173" fontId="25" fillId="2" borderId="1" xfId="9" applyNumberFormat="1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left" vertical="top" wrapText="1"/>
    </xf>
    <xf numFmtId="0" fontId="29" fillId="2" borderId="1" xfId="0" applyFont="1" applyFill="1" applyBorder="1" applyAlignment="1">
      <alignment horizontal="center" vertical="center" wrapText="1"/>
    </xf>
    <xf numFmtId="165" fontId="9" fillId="2" borderId="28" xfId="0" applyNumberFormat="1" applyFont="1" applyFill="1" applyBorder="1" applyAlignment="1">
      <alignment horizontal="center" wrapText="1"/>
    </xf>
    <xf numFmtId="165" fontId="9" fillId="2" borderId="29" xfId="0" applyNumberFormat="1" applyFont="1" applyFill="1" applyBorder="1" applyAlignment="1">
      <alignment horizontal="center" wrapText="1"/>
    </xf>
  </cellXfs>
  <cellStyles count="11">
    <cellStyle name="Comma" xfId="9" builtinId="3"/>
    <cellStyle name="Comma 2 2" xfId="8"/>
    <cellStyle name="Normal" xfId="0" builtinId="0"/>
    <cellStyle name="Normal 10" xfId="4"/>
    <cellStyle name="Normal 2" xfId="1"/>
    <cellStyle name="Normal 3" xfId="3"/>
    <cellStyle name="Normal 4" xfId="5"/>
    <cellStyle name="Normal 8" xfId="7"/>
    <cellStyle name="Percent 2" xfId="2"/>
    <cellStyle name="SN_241" xfId="6"/>
    <cellStyle name="SN_b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5"/>
  <sheetViews>
    <sheetView tabSelected="1" workbookViewId="0">
      <selection activeCell="G32" sqref="G32"/>
    </sheetView>
  </sheetViews>
  <sheetFormatPr defaultColWidth="9.140625" defaultRowHeight="13.5" x14ac:dyDescent="0.25"/>
  <cols>
    <col min="1" max="1" width="10.42578125" style="1" customWidth="1"/>
    <col min="2" max="2" width="19.85546875" style="1" customWidth="1"/>
    <col min="3" max="3" width="62.140625" style="1" customWidth="1"/>
    <col min="4" max="4" width="13.28515625" style="1" customWidth="1"/>
    <col min="5" max="5" width="13.42578125" style="1" customWidth="1"/>
    <col min="6" max="6" width="13.28515625" style="1" customWidth="1"/>
    <col min="7" max="7" width="12.28515625" style="1" customWidth="1"/>
    <col min="8" max="11" width="9.140625" style="1"/>
    <col min="12" max="12" width="13.7109375" style="1" customWidth="1"/>
    <col min="13" max="16384" width="9.140625" style="1"/>
  </cols>
  <sheetData>
    <row r="1" spans="1:7" x14ac:dyDescent="0.25">
      <c r="E1" s="1" t="s">
        <v>15</v>
      </c>
    </row>
    <row r="2" spans="1:7" x14ac:dyDescent="0.25">
      <c r="D2" s="1" t="s">
        <v>92</v>
      </c>
    </row>
    <row r="3" spans="1:7" x14ac:dyDescent="0.25">
      <c r="D3" s="1" t="s">
        <v>9</v>
      </c>
    </row>
    <row r="6" spans="1:7" ht="71.45" customHeight="1" x14ac:dyDescent="0.3">
      <c r="A6" s="279" t="s">
        <v>139</v>
      </c>
      <c r="B6" s="279"/>
      <c r="C6" s="279"/>
      <c r="D6" s="279"/>
      <c r="E6" s="279"/>
      <c r="F6" s="279"/>
    </row>
    <row r="8" spans="1:7" ht="14.25" thickBot="1" x14ac:dyDescent="0.3">
      <c r="E8" s="1" t="s">
        <v>202</v>
      </c>
    </row>
    <row r="9" spans="1:7" s="11" customFormat="1" ht="65.45" customHeight="1" x14ac:dyDescent="0.25">
      <c r="A9" s="280" t="s">
        <v>16</v>
      </c>
      <c r="B9" s="281"/>
      <c r="C9" s="282" t="s">
        <v>17</v>
      </c>
      <c r="D9" s="284" t="s">
        <v>38</v>
      </c>
      <c r="E9" s="285"/>
      <c r="F9" s="285"/>
      <c r="G9" s="286"/>
    </row>
    <row r="10" spans="1:7" s="11" customFormat="1" ht="27" x14ac:dyDescent="0.25">
      <c r="A10" s="86" t="s">
        <v>21</v>
      </c>
      <c r="B10" s="214" t="s">
        <v>22</v>
      </c>
      <c r="C10" s="283"/>
      <c r="D10" s="105" t="s">
        <v>80</v>
      </c>
      <c r="E10" s="83" t="s">
        <v>18</v>
      </c>
      <c r="F10" s="83" t="s">
        <v>19</v>
      </c>
      <c r="G10" s="87" t="s">
        <v>20</v>
      </c>
    </row>
    <row r="11" spans="1:7" s="11" customFormat="1" ht="15" x14ac:dyDescent="0.25">
      <c r="A11" s="86"/>
      <c r="B11" s="24"/>
      <c r="C11" s="274" t="s">
        <v>204</v>
      </c>
      <c r="D11" s="22">
        <f>D12+D32</f>
        <v>0</v>
      </c>
      <c r="E11" s="22">
        <f>E12+E32</f>
        <v>0</v>
      </c>
      <c r="F11" s="22">
        <f>F12+F32</f>
        <v>0</v>
      </c>
      <c r="G11" s="106">
        <f>G12+G32</f>
        <v>0</v>
      </c>
    </row>
    <row r="12" spans="1:7" ht="17.25" x14ac:dyDescent="0.3">
      <c r="A12" s="89"/>
      <c r="B12" s="84" t="s">
        <v>63</v>
      </c>
      <c r="C12" s="85"/>
      <c r="D12" s="122">
        <f>D13</f>
        <v>92016.8</v>
      </c>
      <c r="E12" s="122">
        <f t="shared" ref="E12:G12" si="0">E13</f>
        <v>327082.19999999995</v>
      </c>
      <c r="F12" s="122">
        <f t="shared" si="0"/>
        <v>535903.69999999995</v>
      </c>
      <c r="G12" s="123">
        <f t="shared" si="0"/>
        <v>799453</v>
      </c>
    </row>
    <row r="13" spans="1:7" x14ac:dyDescent="0.25">
      <c r="A13" s="287">
        <v>1180</v>
      </c>
      <c r="B13" s="290"/>
      <c r="C13" s="12" t="s">
        <v>87</v>
      </c>
      <c r="D13" s="122">
        <f>D20+D26</f>
        <v>92016.8</v>
      </c>
      <c r="E13" s="122">
        <f t="shared" ref="E13:G13" si="1">E20+E26</f>
        <v>327082.19999999995</v>
      </c>
      <c r="F13" s="122">
        <f t="shared" si="1"/>
        <v>535903.69999999995</v>
      </c>
      <c r="G13" s="123">
        <f t="shared" si="1"/>
        <v>799453</v>
      </c>
    </row>
    <row r="14" spans="1:7" x14ac:dyDescent="0.25">
      <c r="A14" s="288"/>
      <c r="B14" s="291"/>
      <c r="C14" s="25" t="s">
        <v>64</v>
      </c>
      <c r="D14" s="58"/>
      <c r="E14" s="58"/>
      <c r="F14" s="78"/>
      <c r="G14" s="68"/>
    </row>
    <row r="15" spans="1:7" ht="14.25" x14ac:dyDescent="0.25">
      <c r="A15" s="288"/>
      <c r="B15" s="291"/>
      <c r="C15" s="12" t="s">
        <v>65</v>
      </c>
      <c r="D15" s="13"/>
      <c r="E15" s="13"/>
      <c r="F15" s="79"/>
      <c r="G15" s="75"/>
    </row>
    <row r="16" spans="1:7" ht="27" x14ac:dyDescent="0.25">
      <c r="A16" s="288"/>
      <c r="B16" s="291"/>
      <c r="C16" s="24" t="s">
        <v>66</v>
      </c>
      <c r="D16" s="13"/>
      <c r="E16" s="13"/>
      <c r="F16" s="79"/>
      <c r="G16" s="75"/>
    </row>
    <row r="17" spans="1:7" ht="14.25" x14ac:dyDescent="0.25">
      <c r="A17" s="288"/>
      <c r="B17" s="291"/>
      <c r="C17" s="9" t="s">
        <v>67</v>
      </c>
      <c r="D17" s="13"/>
      <c r="E17" s="13"/>
      <c r="F17" s="79"/>
      <c r="G17" s="75"/>
    </row>
    <row r="18" spans="1:7" ht="27" x14ac:dyDescent="0.25">
      <c r="A18" s="289"/>
      <c r="B18" s="292"/>
      <c r="C18" s="24" t="s">
        <v>68</v>
      </c>
      <c r="D18" s="13"/>
      <c r="E18" s="13"/>
      <c r="F18" s="79"/>
      <c r="G18" s="75"/>
    </row>
    <row r="19" spans="1:7" ht="14.25" x14ac:dyDescent="0.25">
      <c r="A19" s="304"/>
      <c r="B19" s="305"/>
      <c r="C19" s="306" t="s">
        <v>23</v>
      </c>
      <c r="D19" s="307"/>
      <c r="E19" s="307"/>
      <c r="F19" s="307"/>
      <c r="G19" s="75"/>
    </row>
    <row r="20" spans="1:7" x14ac:dyDescent="0.25">
      <c r="A20" s="308" t="s">
        <v>84</v>
      </c>
      <c r="B20" s="311">
        <v>11001</v>
      </c>
      <c r="C20" s="5" t="s">
        <v>88</v>
      </c>
      <c r="D20" s="122">
        <v>67745</v>
      </c>
      <c r="E20" s="122">
        <v>278538.59999999998</v>
      </c>
      <c r="F20" s="124">
        <v>487360.1</v>
      </c>
      <c r="G20" s="123">
        <v>750909.4</v>
      </c>
    </row>
    <row r="21" spans="1:7" x14ac:dyDescent="0.25">
      <c r="A21" s="309"/>
      <c r="B21" s="312"/>
      <c r="C21" s="26" t="s">
        <v>78</v>
      </c>
      <c r="D21" s="58"/>
      <c r="E21" s="59"/>
      <c r="F21" s="80"/>
      <c r="G21" s="75"/>
    </row>
    <row r="22" spans="1:7" x14ac:dyDescent="0.25">
      <c r="A22" s="309"/>
      <c r="B22" s="312"/>
      <c r="C22" s="5" t="s">
        <v>24</v>
      </c>
      <c r="D22" s="62"/>
      <c r="E22" s="62"/>
      <c r="F22" s="81"/>
      <c r="G22" s="75"/>
    </row>
    <row r="23" spans="1:7" ht="51" customHeight="1" x14ac:dyDescent="0.25">
      <c r="A23" s="309"/>
      <c r="B23" s="312"/>
      <c r="C23" s="44" t="s">
        <v>79</v>
      </c>
      <c r="D23" s="63"/>
      <c r="E23" s="63"/>
      <c r="F23" s="82"/>
      <c r="G23" s="75"/>
    </row>
    <row r="24" spans="1:7" ht="14.25" x14ac:dyDescent="0.25">
      <c r="A24" s="309"/>
      <c r="B24" s="312"/>
      <c r="C24" s="5" t="s">
        <v>7</v>
      </c>
      <c r="D24" s="63"/>
      <c r="E24" s="63"/>
      <c r="F24" s="82"/>
      <c r="G24" s="75"/>
    </row>
    <row r="25" spans="1:7" ht="14.25" x14ac:dyDescent="0.25">
      <c r="A25" s="310"/>
      <c r="B25" s="313"/>
      <c r="C25" s="9" t="s">
        <v>52</v>
      </c>
      <c r="D25" s="63"/>
      <c r="E25" s="63"/>
      <c r="F25" s="82"/>
      <c r="G25" s="75"/>
    </row>
    <row r="26" spans="1:7" x14ac:dyDescent="0.25">
      <c r="A26" s="308"/>
      <c r="B26" s="311">
        <v>31001</v>
      </c>
      <c r="C26" s="5" t="s">
        <v>6</v>
      </c>
      <c r="D26" s="276">
        <v>24271.8</v>
      </c>
      <c r="E26" s="276">
        <v>48543.6</v>
      </c>
      <c r="F26" s="276">
        <v>48543.6</v>
      </c>
      <c r="G26" s="277">
        <v>48543.6</v>
      </c>
    </row>
    <row r="27" spans="1:7" x14ac:dyDescent="0.25">
      <c r="A27" s="309"/>
      <c r="B27" s="312"/>
      <c r="C27" s="158" t="s">
        <v>124</v>
      </c>
      <c r="D27" s="180"/>
      <c r="E27" s="180"/>
      <c r="F27" s="59"/>
      <c r="G27" s="75"/>
    </row>
    <row r="28" spans="1:7" x14ac:dyDescent="0.25">
      <c r="A28" s="309"/>
      <c r="B28" s="312"/>
      <c r="C28" s="5" t="s">
        <v>24</v>
      </c>
      <c r="D28" s="62"/>
      <c r="E28" s="62"/>
      <c r="F28" s="62"/>
      <c r="G28" s="75"/>
    </row>
    <row r="29" spans="1:7" ht="27" x14ac:dyDescent="0.25">
      <c r="A29" s="309"/>
      <c r="B29" s="312"/>
      <c r="C29" s="158" t="s">
        <v>125</v>
      </c>
      <c r="D29" s="63"/>
      <c r="E29" s="63"/>
      <c r="F29" s="63"/>
      <c r="G29" s="75"/>
    </row>
    <row r="30" spans="1:7" ht="14.25" x14ac:dyDescent="0.25">
      <c r="A30" s="309"/>
      <c r="B30" s="312"/>
      <c r="C30" s="5" t="s">
        <v>7</v>
      </c>
      <c r="D30" s="63"/>
      <c r="E30" s="63"/>
      <c r="F30" s="63"/>
      <c r="G30" s="75"/>
    </row>
    <row r="31" spans="1:7" ht="27" x14ac:dyDescent="0.25">
      <c r="A31" s="310"/>
      <c r="B31" s="313"/>
      <c r="C31" s="9" t="s">
        <v>126</v>
      </c>
      <c r="D31" s="63"/>
      <c r="E31" s="63"/>
      <c r="F31" s="63"/>
      <c r="G31" s="75"/>
    </row>
    <row r="32" spans="1:7" s="11" customFormat="1" ht="17.25" x14ac:dyDescent="0.25">
      <c r="A32" s="88"/>
      <c r="B32" s="299" t="s">
        <v>31</v>
      </c>
      <c r="C32" s="300"/>
      <c r="D32" s="128">
        <f>D33</f>
        <v>-92016.8</v>
      </c>
      <c r="E32" s="128">
        <f t="shared" ref="E32:G32" si="2">E33</f>
        <v>-327082.2</v>
      </c>
      <c r="F32" s="128">
        <f t="shared" si="2"/>
        <v>-535903.69999999995</v>
      </c>
      <c r="G32" s="129">
        <f t="shared" si="2"/>
        <v>-799453</v>
      </c>
    </row>
    <row r="33" spans="1:15" s="11" customFormat="1" ht="15" x14ac:dyDescent="0.25">
      <c r="A33" s="301" t="s">
        <v>26</v>
      </c>
      <c r="B33" s="283"/>
      <c r="C33" s="10" t="s">
        <v>46</v>
      </c>
      <c r="D33" s="122">
        <f>D40</f>
        <v>-92016.8</v>
      </c>
      <c r="E33" s="122">
        <f t="shared" ref="E33:G33" si="3">E40</f>
        <v>-327082.2</v>
      </c>
      <c r="F33" s="122">
        <f t="shared" si="3"/>
        <v>-535903.69999999995</v>
      </c>
      <c r="G33" s="123">
        <f t="shared" si="3"/>
        <v>-799453</v>
      </c>
    </row>
    <row r="34" spans="1:15" s="11" customFormat="1" ht="16.5" x14ac:dyDescent="0.25">
      <c r="A34" s="302"/>
      <c r="B34" s="283"/>
      <c r="C34" s="9" t="s">
        <v>27</v>
      </c>
      <c r="D34" s="15"/>
      <c r="E34" s="15"/>
      <c r="F34" s="76"/>
      <c r="G34" s="90"/>
    </row>
    <row r="35" spans="1:15" s="11" customFormat="1" ht="16.5" x14ac:dyDescent="0.25">
      <c r="A35" s="302"/>
      <c r="B35" s="283"/>
      <c r="C35" s="10" t="s">
        <v>47</v>
      </c>
      <c r="D35" s="61"/>
      <c r="E35" s="61"/>
      <c r="F35" s="77"/>
      <c r="G35" s="74"/>
    </row>
    <row r="36" spans="1:15" s="11" customFormat="1" ht="31.5" customHeight="1" x14ac:dyDescent="0.25">
      <c r="A36" s="302"/>
      <c r="B36" s="283"/>
      <c r="C36" s="9" t="s">
        <v>85</v>
      </c>
      <c r="D36" s="61"/>
      <c r="E36" s="61"/>
      <c r="F36" s="77"/>
      <c r="G36" s="74"/>
    </row>
    <row r="37" spans="1:15" s="11" customFormat="1" ht="16.5" x14ac:dyDescent="0.25">
      <c r="A37" s="302"/>
      <c r="B37" s="283"/>
      <c r="C37" s="10" t="s">
        <v>48</v>
      </c>
      <c r="D37" s="61"/>
      <c r="E37" s="61"/>
      <c r="F37" s="77"/>
      <c r="G37" s="74"/>
    </row>
    <row r="38" spans="1:15" s="11" customFormat="1" ht="27" x14ac:dyDescent="0.25">
      <c r="A38" s="303"/>
      <c r="B38" s="283"/>
      <c r="C38" s="9" t="s">
        <v>203</v>
      </c>
      <c r="D38" s="61"/>
      <c r="E38" s="61"/>
      <c r="F38" s="77"/>
      <c r="G38" s="74"/>
    </row>
    <row r="39" spans="1:15" ht="14.25" x14ac:dyDescent="0.25">
      <c r="A39" s="304"/>
      <c r="B39" s="305"/>
      <c r="C39" s="306" t="s">
        <v>23</v>
      </c>
      <c r="D39" s="307"/>
      <c r="E39" s="307"/>
      <c r="F39" s="307"/>
      <c r="G39" s="75"/>
    </row>
    <row r="40" spans="1:15" s="11" customFormat="1" ht="15" x14ac:dyDescent="0.25">
      <c r="A40" s="293"/>
      <c r="B40" s="296" t="s">
        <v>29</v>
      </c>
      <c r="C40" s="10" t="s">
        <v>49</v>
      </c>
      <c r="D40" s="122">
        <v>-92016.8</v>
      </c>
      <c r="E40" s="122">
        <v>-327082.2</v>
      </c>
      <c r="F40" s="123">
        <v>-535903.69999999995</v>
      </c>
      <c r="G40" s="123">
        <v>-799453</v>
      </c>
      <c r="O40" s="126"/>
    </row>
    <row r="41" spans="1:15" s="11" customFormat="1" ht="15" x14ac:dyDescent="0.25">
      <c r="A41" s="294"/>
      <c r="B41" s="297"/>
      <c r="C41" s="9" t="s">
        <v>27</v>
      </c>
      <c r="D41" s="58"/>
      <c r="E41" s="58"/>
      <c r="F41" s="78"/>
      <c r="G41" s="74"/>
    </row>
    <row r="42" spans="1:15" s="11" customFormat="1" ht="16.5" x14ac:dyDescent="0.25">
      <c r="A42" s="294"/>
      <c r="B42" s="297"/>
      <c r="C42" s="10" t="s">
        <v>50</v>
      </c>
      <c r="D42" s="15"/>
      <c r="E42" s="15"/>
      <c r="F42" s="76"/>
      <c r="G42" s="74"/>
      <c r="L42" s="141"/>
      <c r="O42" s="127"/>
    </row>
    <row r="43" spans="1:15" s="11" customFormat="1" ht="54" x14ac:dyDescent="0.25">
      <c r="A43" s="294"/>
      <c r="B43" s="297"/>
      <c r="C43" s="9" t="s">
        <v>86</v>
      </c>
      <c r="D43" s="15"/>
      <c r="E43" s="15"/>
      <c r="F43" s="76"/>
      <c r="G43" s="74"/>
    </row>
    <row r="44" spans="1:15" s="11" customFormat="1" ht="16.5" x14ac:dyDescent="0.25">
      <c r="A44" s="294"/>
      <c r="B44" s="297"/>
      <c r="C44" s="10" t="s">
        <v>51</v>
      </c>
      <c r="D44" s="15"/>
      <c r="E44" s="15"/>
      <c r="F44" s="76"/>
      <c r="G44" s="74"/>
    </row>
    <row r="45" spans="1:15" s="11" customFormat="1" ht="17.25" thickBot="1" x14ac:dyDescent="0.3">
      <c r="A45" s="295"/>
      <c r="B45" s="298"/>
      <c r="C45" s="69" t="s">
        <v>52</v>
      </c>
      <c r="D45" s="107"/>
      <c r="E45" s="107"/>
      <c r="F45" s="108"/>
      <c r="G45" s="109"/>
    </row>
  </sheetData>
  <mergeCells count="19">
    <mergeCell ref="A26:A31"/>
    <mergeCell ref="B26:B31"/>
    <mergeCell ref="A19:B19"/>
    <mergeCell ref="C19:F19"/>
    <mergeCell ref="A20:A25"/>
    <mergeCell ref="B20:B25"/>
    <mergeCell ref="A40:A45"/>
    <mergeCell ref="B40:B45"/>
    <mergeCell ref="B32:C32"/>
    <mergeCell ref="A33:A38"/>
    <mergeCell ref="B33:B38"/>
    <mergeCell ref="A39:B39"/>
    <mergeCell ref="C39:F39"/>
    <mergeCell ref="A6:F6"/>
    <mergeCell ref="A9:B9"/>
    <mergeCell ref="C9:C10"/>
    <mergeCell ref="D9:G9"/>
    <mergeCell ref="A13:A18"/>
    <mergeCell ref="B13:B18"/>
  </mergeCells>
  <pageMargins left="0.7" right="0.7" top="0.2" bottom="0.2" header="0.2" footer="0.2"/>
  <pageSetup paperSize="9" scale="9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workbookViewId="0">
      <selection activeCell="C8" sqref="C8:C10"/>
    </sheetView>
  </sheetViews>
  <sheetFormatPr defaultColWidth="9.140625" defaultRowHeight="17.25" x14ac:dyDescent="0.3"/>
  <cols>
    <col min="1" max="1" width="12.7109375" style="143" customWidth="1"/>
    <col min="2" max="2" width="14" style="143" customWidth="1"/>
    <col min="3" max="3" width="59.28515625" style="143" customWidth="1"/>
    <col min="4" max="4" width="14.5703125" style="143" customWidth="1"/>
    <col min="5" max="5" width="16.85546875" style="143" customWidth="1"/>
    <col min="6" max="6" width="14" style="143" customWidth="1"/>
    <col min="7" max="7" width="12.140625" style="143" customWidth="1"/>
    <col min="8" max="10" width="9.140625" style="143"/>
    <col min="11" max="11" width="10.7109375" style="143" customWidth="1"/>
    <col min="12" max="12" width="12.28515625" style="143" customWidth="1"/>
    <col min="13" max="13" width="15.42578125" style="143" customWidth="1"/>
    <col min="14" max="16384" width="9.140625" style="143"/>
  </cols>
  <sheetData>
    <row r="1" spans="1:7" x14ac:dyDescent="0.3">
      <c r="D1" s="142"/>
      <c r="E1" s="314" t="s">
        <v>93</v>
      </c>
      <c r="F1" s="314"/>
    </row>
    <row r="2" spans="1:7" x14ac:dyDescent="0.3">
      <c r="A2" s="144"/>
      <c r="B2" s="144"/>
      <c r="C2" s="144"/>
      <c r="D2" s="1" t="s">
        <v>102</v>
      </c>
      <c r="E2" s="1"/>
      <c r="F2" s="1"/>
    </row>
    <row r="3" spans="1:7" x14ac:dyDescent="0.3">
      <c r="A3" s="144"/>
      <c r="B3" s="144"/>
      <c r="C3" s="144"/>
      <c r="D3" s="1" t="s">
        <v>9</v>
      </c>
      <c r="E3" s="1"/>
      <c r="F3" s="1"/>
    </row>
    <row r="4" spans="1:7" x14ac:dyDescent="0.3">
      <c r="D4" s="145"/>
      <c r="E4" s="145"/>
    </row>
    <row r="5" spans="1:7" x14ac:dyDescent="0.3">
      <c r="D5" s="145"/>
      <c r="E5" s="145"/>
    </row>
    <row r="6" spans="1:7" ht="65.25" customHeight="1" x14ac:dyDescent="0.3">
      <c r="A6" s="315" t="s">
        <v>210</v>
      </c>
      <c r="B6" s="315"/>
      <c r="C6" s="315"/>
      <c r="D6" s="315"/>
      <c r="E6" s="315"/>
    </row>
    <row r="7" spans="1:7" ht="18" thickBot="1" x14ac:dyDescent="0.35">
      <c r="B7" s="146"/>
      <c r="C7" s="146"/>
      <c r="D7" s="146"/>
      <c r="E7" s="1"/>
      <c r="F7" s="146"/>
      <c r="G7" s="1" t="s">
        <v>94</v>
      </c>
    </row>
    <row r="8" spans="1:7" ht="17.25" customHeight="1" x14ac:dyDescent="0.3">
      <c r="A8" s="316" t="s">
        <v>214</v>
      </c>
      <c r="B8" s="317"/>
      <c r="C8" s="320" t="s">
        <v>95</v>
      </c>
      <c r="D8" s="324" t="s">
        <v>211</v>
      </c>
      <c r="E8" s="325"/>
      <c r="F8" s="325"/>
      <c r="G8" s="326"/>
    </row>
    <row r="9" spans="1:7" s="1" customFormat="1" ht="48" customHeight="1" x14ac:dyDescent="0.25">
      <c r="A9" s="318"/>
      <c r="B9" s="319"/>
      <c r="C9" s="321"/>
      <c r="D9" s="327"/>
      <c r="E9" s="328"/>
      <c r="F9" s="328"/>
      <c r="G9" s="329"/>
    </row>
    <row r="10" spans="1:7" s="1" customFormat="1" ht="27" x14ac:dyDescent="0.25">
      <c r="A10" s="147" t="s">
        <v>96</v>
      </c>
      <c r="B10" s="148" t="s">
        <v>97</v>
      </c>
      <c r="C10" s="321"/>
      <c r="D10" s="218" t="s">
        <v>80</v>
      </c>
      <c r="E10" s="24" t="s">
        <v>18</v>
      </c>
      <c r="F10" s="24" t="s">
        <v>19</v>
      </c>
      <c r="G10" s="203" t="s">
        <v>20</v>
      </c>
    </row>
    <row r="11" spans="1:7" s="1" customFormat="1" ht="14.25" x14ac:dyDescent="0.25">
      <c r="A11" s="147"/>
      <c r="B11" s="149"/>
      <c r="C11" s="150" t="s">
        <v>36</v>
      </c>
      <c r="D11" s="152">
        <f>D13+D18</f>
        <v>0</v>
      </c>
      <c r="E11" s="152">
        <f t="shared" ref="E11:G11" si="0">E13+E18</f>
        <v>0</v>
      </c>
      <c r="F11" s="152">
        <f t="shared" si="0"/>
        <v>0</v>
      </c>
      <c r="G11" s="247">
        <f t="shared" si="0"/>
        <v>0</v>
      </c>
    </row>
    <row r="12" spans="1:7" s="1" customFormat="1" ht="13.5" x14ac:dyDescent="0.25">
      <c r="A12" s="147"/>
      <c r="B12" s="149"/>
      <c r="C12" s="151" t="s">
        <v>98</v>
      </c>
      <c r="D12" s="152"/>
      <c r="E12" s="204"/>
      <c r="F12" s="152"/>
      <c r="G12" s="207"/>
    </row>
    <row r="13" spans="1:7" s="1" customFormat="1" ht="14.25" x14ac:dyDescent="0.25">
      <c r="A13" s="322" t="s">
        <v>99</v>
      </c>
      <c r="B13" s="323"/>
      <c r="C13" s="271" t="s">
        <v>75</v>
      </c>
      <c r="D13" s="153">
        <f>D17</f>
        <v>24271.8</v>
      </c>
      <c r="E13" s="205">
        <f>E15</f>
        <v>48543.6</v>
      </c>
      <c r="F13" s="153">
        <f>F15</f>
        <v>48543.6</v>
      </c>
      <c r="G13" s="208">
        <f>G15</f>
        <v>48543.6</v>
      </c>
    </row>
    <row r="14" spans="1:7" s="1" customFormat="1" ht="13.5" x14ac:dyDescent="0.25">
      <c r="A14" s="147"/>
      <c r="B14" s="154"/>
      <c r="C14" s="151" t="s">
        <v>98</v>
      </c>
      <c r="D14" s="155"/>
      <c r="E14" s="155"/>
      <c r="F14" s="157"/>
      <c r="G14" s="209"/>
    </row>
    <row r="15" spans="1:7" s="1" customFormat="1" ht="27" x14ac:dyDescent="0.25">
      <c r="A15" s="216">
        <v>1180</v>
      </c>
      <c r="B15" s="217">
        <v>31001</v>
      </c>
      <c r="C15" s="5" t="s">
        <v>100</v>
      </c>
      <c r="D15" s="156">
        <f>D17</f>
        <v>24271.8</v>
      </c>
      <c r="E15" s="206">
        <f>E17</f>
        <v>48543.6</v>
      </c>
      <c r="F15" s="156">
        <f t="shared" ref="F15:G15" si="1">F17</f>
        <v>48543.6</v>
      </c>
      <c r="G15" s="210">
        <f t="shared" si="1"/>
        <v>48543.6</v>
      </c>
    </row>
    <row r="16" spans="1:7" s="1" customFormat="1" ht="13.5" x14ac:dyDescent="0.25">
      <c r="A16" s="147"/>
      <c r="B16" s="154"/>
      <c r="C16" s="151" t="s">
        <v>101</v>
      </c>
      <c r="D16" s="157"/>
      <c r="E16" s="185"/>
      <c r="F16" s="184"/>
      <c r="G16" s="211"/>
    </row>
    <row r="17" spans="1:13" s="1" customFormat="1" ht="13.5" x14ac:dyDescent="0.25">
      <c r="A17" s="147"/>
      <c r="B17" s="154"/>
      <c r="C17" s="151" t="s">
        <v>75</v>
      </c>
      <c r="D17" s="244">
        <v>24271.8</v>
      </c>
      <c r="E17" s="245">
        <v>48543.6</v>
      </c>
      <c r="F17" s="244">
        <v>48543.6</v>
      </c>
      <c r="G17" s="246">
        <v>48543.6</v>
      </c>
    </row>
    <row r="18" spans="1:13" x14ac:dyDescent="0.3">
      <c r="A18" s="248"/>
      <c r="B18" s="249"/>
      <c r="C18" s="272" t="s">
        <v>31</v>
      </c>
      <c r="D18" s="250">
        <f>D20</f>
        <v>-24271.8</v>
      </c>
      <c r="E18" s="250">
        <f t="shared" ref="E18:G18" si="2">E20</f>
        <v>-48543.6</v>
      </c>
      <c r="F18" s="250">
        <f t="shared" si="2"/>
        <v>-48543.6</v>
      </c>
      <c r="G18" s="251">
        <f t="shared" si="2"/>
        <v>-48543.6</v>
      </c>
    </row>
    <row r="19" spans="1:13" x14ac:dyDescent="0.3">
      <c r="A19" s="248"/>
      <c r="B19" s="249"/>
      <c r="C19" s="249" t="s">
        <v>209</v>
      </c>
      <c r="D19" s="252"/>
      <c r="E19" s="252"/>
      <c r="F19" s="252"/>
      <c r="G19" s="253"/>
      <c r="K19" s="160"/>
    </row>
    <row r="20" spans="1:13" x14ac:dyDescent="0.3">
      <c r="A20" s="254" t="s">
        <v>26</v>
      </c>
      <c r="B20" s="255" t="s">
        <v>29</v>
      </c>
      <c r="C20" s="249" t="s">
        <v>27</v>
      </c>
      <c r="D20" s="256">
        <f>D22</f>
        <v>-24271.8</v>
      </c>
      <c r="E20" s="256">
        <f t="shared" ref="E20:G20" si="3">E22</f>
        <v>-48543.6</v>
      </c>
      <c r="F20" s="256">
        <f t="shared" si="3"/>
        <v>-48543.6</v>
      </c>
      <c r="G20" s="257">
        <f t="shared" si="3"/>
        <v>-48543.6</v>
      </c>
    </row>
    <row r="21" spans="1:13" x14ac:dyDescent="0.3">
      <c r="A21" s="248"/>
      <c r="B21" s="249"/>
      <c r="C21" s="255" t="s">
        <v>30</v>
      </c>
      <c r="D21" s="252"/>
      <c r="E21" s="252"/>
      <c r="F21" s="252"/>
      <c r="G21" s="253"/>
    </row>
    <row r="22" spans="1:13" ht="18" thickBot="1" x14ac:dyDescent="0.35">
      <c r="A22" s="258"/>
      <c r="B22" s="259"/>
      <c r="C22" s="260" t="s">
        <v>31</v>
      </c>
      <c r="D22" s="261">
        <v>-24271.8</v>
      </c>
      <c r="E22" s="261">
        <v>-48543.6</v>
      </c>
      <c r="F22" s="261">
        <v>-48543.6</v>
      </c>
      <c r="G22" s="262">
        <v>-48543.6</v>
      </c>
      <c r="K22" s="160"/>
      <c r="L22" s="160"/>
      <c r="M22" s="160"/>
    </row>
    <row r="23" spans="1:13" x14ac:dyDescent="0.3">
      <c r="K23" s="160"/>
      <c r="L23" s="160"/>
      <c r="M23" s="160"/>
    </row>
  </sheetData>
  <mergeCells count="6">
    <mergeCell ref="E1:F1"/>
    <mergeCell ref="A6:E6"/>
    <mergeCell ref="A8:B9"/>
    <mergeCell ref="C8:C10"/>
    <mergeCell ref="A13:B13"/>
    <mergeCell ref="D8:G9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86"/>
  <sheetViews>
    <sheetView workbookViewId="0">
      <selection activeCell="G22" sqref="G22"/>
    </sheetView>
  </sheetViews>
  <sheetFormatPr defaultColWidth="9.140625" defaultRowHeight="13.5" x14ac:dyDescent="0.25"/>
  <cols>
    <col min="1" max="1" width="7.28515625" style="1" customWidth="1"/>
    <col min="2" max="2" width="7.5703125" style="1" customWidth="1"/>
    <col min="3" max="3" width="8" style="1" customWidth="1"/>
    <col min="4" max="4" width="10.42578125" style="1" customWidth="1"/>
    <col min="5" max="5" width="11.28515625" style="1" customWidth="1"/>
    <col min="6" max="6" width="62.140625" style="1" customWidth="1"/>
    <col min="7" max="7" width="11.85546875" style="1" customWidth="1"/>
    <col min="8" max="8" width="12.140625" style="1" customWidth="1"/>
    <col min="9" max="10" width="12.42578125" style="1" customWidth="1"/>
    <col min="11" max="12" width="9.140625" style="1"/>
    <col min="13" max="13" width="9.5703125" style="1" bestFit="1" customWidth="1"/>
    <col min="14" max="15" width="9.140625" style="1"/>
    <col min="16" max="16" width="10.85546875" style="1" customWidth="1"/>
    <col min="17" max="16384" width="9.140625" style="1"/>
  </cols>
  <sheetData>
    <row r="2" spans="1:10" x14ac:dyDescent="0.25">
      <c r="H2" s="1" t="s">
        <v>141</v>
      </c>
    </row>
    <row r="3" spans="1:10" x14ac:dyDescent="0.25">
      <c r="G3" s="1" t="s">
        <v>92</v>
      </c>
    </row>
    <row r="4" spans="1:10" x14ac:dyDescent="0.25">
      <c r="G4" s="1" t="s">
        <v>9</v>
      </c>
    </row>
    <row r="7" spans="1:10" ht="55.5" customHeight="1" x14ac:dyDescent="0.3">
      <c r="A7" s="279" t="s">
        <v>140</v>
      </c>
      <c r="B7" s="279"/>
      <c r="C7" s="279"/>
      <c r="D7" s="279"/>
      <c r="E7" s="279"/>
      <c r="F7" s="279"/>
      <c r="G7" s="279"/>
      <c r="H7" s="279"/>
      <c r="I7" s="279"/>
      <c r="J7" s="279"/>
    </row>
    <row r="9" spans="1:10" ht="14.25" thickBot="1" x14ac:dyDescent="0.3">
      <c r="G9" s="70"/>
      <c r="H9" s="70"/>
      <c r="I9" s="70"/>
      <c r="J9" s="1" t="s">
        <v>94</v>
      </c>
    </row>
    <row r="10" spans="1:10" s="11" customFormat="1" ht="96" customHeight="1" x14ac:dyDescent="0.25">
      <c r="A10" s="351" t="s">
        <v>37</v>
      </c>
      <c r="B10" s="352"/>
      <c r="C10" s="353"/>
      <c r="D10" s="320" t="s">
        <v>16</v>
      </c>
      <c r="E10" s="320"/>
      <c r="F10" s="320" t="s">
        <v>25</v>
      </c>
      <c r="G10" s="284" t="s">
        <v>38</v>
      </c>
      <c r="H10" s="285"/>
      <c r="I10" s="285"/>
      <c r="J10" s="286"/>
    </row>
    <row r="11" spans="1:10" s="11" customFormat="1" ht="40.5" x14ac:dyDescent="0.25">
      <c r="A11" s="215" t="s">
        <v>39</v>
      </c>
      <c r="B11" s="173" t="s">
        <v>40</v>
      </c>
      <c r="C11" s="173" t="s">
        <v>41</v>
      </c>
      <c r="D11" s="218" t="s">
        <v>21</v>
      </c>
      <c r="E11" s="218" t="s">
        <v>22</v>
      </c>
      <c r="F11" s="321"/>
      <c r="G11" s="218" t="s">
        <v>80</v>
      </c>
      <c r="H11" s="218" t="s">
        <v>81</v>
      </c>
      <c r="I11" s="218" t="s">
        <v>82</v>
      </c>
      <c r="J11" s="223" t="s">
        <v>83</v>
      </c>
    </row>
    <row r="12" spans="1:10" s="11" customFormat="1" ht="15" x14ac:dyDescent="0.25">
      <c r="A12" s="65"/>
      <c r="B12" s="16"/>
      <c r="C12" s="16"/>
      <c r="D12" s="218"/>
      <c r="E12" s="218"/>
      <c r="F12" s="64" t="s">
        <v>36</v>
      </c>
      <c r="G12" s="73">
        <f>G13+G55</f>
        <v>0</v>
      </c>
      <c r="H12" s="73">
        <f>H13+H55</f>
        <v>0</v>
      </c>
      <c r="I12" s="73">
        <f>I13+I55</f>
        <v>0</v>
      </c>
      <c r="J12" s="110">
        <f>J13+J55</f>
        <v>0</v>
      </c>
    </row>
    <row r="13" spans="1:10" s="11" customFormat="1" ht="28.5" x14ac:dyDescent="0.25">
      <c r="A13" s="341" t="s">
        <v>71</v>
      </c>
      <c r="B13" s="333"/>
      <c r="C13" s="334"/>
      <c r="D13" s="343"/>
      <c r="E13" s="344"/>
      <c r="F13" s="18" t="s">
        <v>72</v>
      </c>
      <c r="G13" s="122">
        <f>G15</f>
        <v>92016.8</v>
      </c>
      <c r="H13" s="122">
        <f t="shared" ref="H13:J13" si="0">H15</f>
        <v>327082.19999999995</v>
      </c>
      <c r="I13" s="122">
        <f t="shared" si="0"/>
        <v>535903.70000000007</v>
      </c>
      <c r="J13" s="123">
        <f t="shared" si="0"/>
        <v>799453</v>
      </c>
    </row>
    <row r="14" spans="1:10" s="11" customFormat="1" ht="15" x14ac:dyDescent="0.25">
      <c r="A14" s="342"/>
      <c r="B14" s="333"/>
      <c r="C14" s="335"/>
      <c r="D14" s="343"/>
      <c r="E14" s="345"/>
      <c r="F14" s="9" t="s">
        <v>28</v>
      </c>
      <c r="G14" s="130"/>
      <c r="H14" s="131"/>
      <c r="I14" s="131"/>
      <c r="J14" s="132"/>
    </row>
    <row r="15" spans="1:10" s="11" customFormat="1" ht="15" x14ac:dyDescent="0.25">
      <c r="A15" s="342"/>
      <c r="B15" s="347" t="s">
        <v>73</v>
      </c>
      <c r="C15" s="336"/>
      <c r="D15" s="343"/>
      <c r="E15" s="345"/>
      <c r="F15" s="18" t="s">
        <v>74</v>
      </c>
      <c r="G15" s="122">
        <f>G17</f>
        <v>92016.8</v>
      </c>
      <c r="H15" s="122">
        <f t="shared" ref="H15:J15" si="1">H17</f>
        <v>327082.19999999995</v>
      </c>
      <c r="I15" s="122">
        <f t="shared" si="1"/>
        <v>535903.70000000007</v>
      </c>
      <c r="J15" s="123">
        <f t="shared" si="1"/>
        <v>799453</v>
      </c>
    </row>
    <row r="16" spans="1:10" s="11" customFormat="1" ht="15" x14ac:dyDescent="0.25">
      <c r="A16" s="342"/>
      <c r="B16" s="348"/>
      <c r="C16" s="337"/>
      <c r="D16" s="343"/>
      <c r="E16" s="345"/>
      <c r="F16" s="9" t="s">
        <v>28</v>
      </c>
      <c r="G16" s="130"/>
      <c r="H16" s="131"/>
      <c r="I16" s="131"/>
      <c r="J16" s="132"/>
    </row>
    <row r="17" spans="1:16" s="11" customFormat="1" ht="21.6" customHeight="1" x14ac:dyDescent="0.25">
      <c r="A17" s="342"/>
      <c r="B17" s="348"/>
      <c r="C17" s="347" t="s">
        <v>61</v>
      </c>
      <c r="D17" s="343"/>
      <c r="E17" s="345"/>
      <c r="F17" s="18" t="s">
        <v>74</v>
      </c>
      <c r="G17" s="122">
        <f>G20</f>
        <v>92016.8</v>
      </c>
      <c r="H17" s="122">
        <f t="shared" ref="H17:J17" si="2">H20</f>
        <v>327082.19999999995</v>
      </c>
      <c r="I17" s="122">
        <f t="shared" si="2"/>
        <v>535903.70000000007</v>
      </c>
      <c r="J17" s="123">
        <f t="shared" si="2"/>
        <v>799453</v>
      </c>
    </row>
    <row r="18" spans="1:16" s="11" customFormat="1" ht="15" x14ac:dyDescent="0.25">
      <c r="A18" s="342"/>
      <c r="B18" s="348"/>
      <c r="C18" s="348"/>
      <c r="D18" s="343"/>
      <c r="E18" s="346"/>
      <c r="F18" s="9" t="s">
        <v>28</v>
      </c>
      <c r="G18" s="130"/>
      <c r="H18" s="131"/>
      <c r="I18" s="131"/>
      <c r="J18" s="132"/>
    </row>
    <row r="19" spans="1:16" s="11" customFormat="1" ht="21.6" customHeight="1" x14ac:dyDescent="0.25">
      <c r="A19" s="342"/>
      <c r="B19" s="348"/>
      <c r="C19" s="348"/>
      <c r="D19" s="220"/>
      <c r="E19" s="221"/>
      <c r="F19" s="17" t="s">
        <v>75</v>
      </c>
      <c r="G19" s="116">
        <f>G20</f>
        <v>92016.8</v>
      </c>
      <c r="H19" s="116">
        <f t="shared" ref="H19:J19" si="3">H20</f>
        <v>327082.19999999995</v>
      </c>
      <c r="I19" s="116">
        <f t="shared" si="3"/>
        <v>535903.70000000007</v>
      </c>
      <c r="J19" s="117">
        <f t="shared" si="3"/>
        <v>799453</v>
      </c>
    </row>
    <row r="20" spans="1:16" ht="13.5" customHeight="1" x14ac:dyDescent="0.25">
      <c r="A20" s="342"/>
      <c r="B20" s="348"/>
      <c r="C20" s="348"/>
      <c r="D20" s="349">
        <v>1180</v>
      </c>
      <c r="E20" s="41"/>
      <c r="F20" s="14" t="s">
        <v>64</v>
      </c>
      <c r="G20" s="116">
        <f>G22+G46</f>
        <v>92016.8</v>
      </c>
      <c r="H20" s="116">
        <f t="shared" ref="H20:J20" si="4">H22+H46</f>
        <v>327082.19999999995</v>
      </c>
      <c r="I20" s="116">
        <f t="shared" si="4"/>
        <v>535903.70000000007</v>
      </c>
      <c r="J20" s="117">
        <f t="shared" si="4"/>
        <v>799453</v>
      </c>
    </row>
    <row r="21" spans="1:16" ht="13.5" customHeight="1" x14ac:dyDescent="0.25">
      <c r="A21" s="342"/>
      <c r="B21" s="348"/>
      <c r="C21" s="348"/>
      <c r="D21" s="350"/>
      <c r="E21" s="42"/>
      <c r="F21" s="9" t="s">
        <v>28</v>
      </c>
      <c r="G21" s="133"/>
      <c r="H21" s="134"/>
      <c r="I21" s="134"/>
      <c r="J21" s="135"/>
    </row>
    <row r="22" spans="1:16" ht="17.45" customHeight="1" x14ac:dyDescent="0.25">
      <c r="A22" s="342"/>
      <c r="B22" s="348"/>
      <c r="C22" s="348"/>
      <c r="D22" s="350"/>
      <c r="E22" s="43">
        <v>11001</v>
      </c>
      <c r="F22" s="26" t="s">
        <v>78</v>
      </c>
      <c r="G22" s="136">
        <f t="shared" ref="G22:J22" si="5">G24</f>
        <v>67745</v>
      </c>
      <c r="H22" s="136">
        <f t="shared" si="5"/>
        <v>278538.59999999998</v>
      </c>
      <c r="I22" s="136">
        <f t="shared" si="5"/>
        <v>487360.10000000003</v>
      </c>
      <c r="J22" s="137">
        <f t="shared" si="5"/>
        <v>750909.4</v>
      </c>
    </row>
    <row r="23" spans="1:16" ht="14.25" x14ac:dyDescent="0.25">
      <c r="A23" s="342"/>
      <c r="B23" s="348"/>
      <c r="C23" s="348"/>
      <c r="D23" s="350"/>
      <c r="E23" s="42"/>
      <c r="F23" s="9" t="s">
        <v>30</v>
      </c>
      <c r="G23" s="138"/>
      <c r="H23" s="134"/>
      <c r="I23" s="134"/>
      <c r="J23" s="135"/>
    </row>
    <row r="24" spans="1:16" ht="19.899999999999999" customHeight="1" x14ac:dyDescent="0.25">
      <c r="A24" s="342"/>
      <c r="B24" s="348"/>
      <c r="C24" s="348"/>
      <c r="D24" s="350"/>
      <c r="E24" s="42"/>
      <c r="F24" s="29" t="s">
        <v>75</v>
      </c>
      <c r="G24" s="136">
        <f>G26</f>
        <v>67745</v>
      </c>
      <c r="H24" s="136">
        <f t="shared" ref="H24:J24" si="6">H26</f>
        <v>278538.59999999998</v>
      </c>
      <c r="I24" s="136">
        <f t="shared" si="6"/>
        <v>487360.10000000003</v>
      </c>
      <c r="J24" s="137">
        <f t="shared" si="6"/>
        <v>750909.4</v>
      </c>
    </row>
    <row r="25" spans="1:16" ht="30.75" customHeight="1" x14ac:dyDescent="0.25">
      <c r="A25" s="342"/>
      <c r="B25" s="348"/>
      <c r="C25" s="348"/>
      <c r="D25" s="350"/>
      <c r="E25" s="42"/>
      <c r="F25" s="9" t="s">
        <v>32</v>
      </c>
      <c r="G25" s="138"/>
      <c r="H25" s="139"/>
      <c r="I25" s="139"/>
      <c r="J25" s="140"/>
    </row>
    <row r="26" spans="1:16" ht="16.899999999999999" customHeight="1" x14ac:dyDescent="0.25">
      <c r="A26" s="342"/>
      <c r="B26" s="348"/>
      <c r="C26" s="348"/>
      <c r="D26" s="350"/>
      <c r="E26" s="42"/>
      <c r="F26" s="165" t="s">
        <v>33</v>
      </c>
      <c r="G26" s="136">
        <f t="shared" ref="G26:J28" si="7">G27</f>
        <v>67745</v>
      </c>
      <c r="H26" s="136">
        <f t="shared" si="7"/>
        <v>278538.59999999998</v>
      </c>
      <c r="I26" s="136">
        <f t="shared" si="7"/>
        <v>487360.10000000003</v>
      </c>
      <c r="J26" s="137">
        <f t="shared" si="7"/>
        <v>750909.4</v>
      </c>
    </row>
    <row r="27" spans="1:16" ht="17.100000000000001" customHeight="1" x14ac:dyDescent="0.25">
      <c r="A27" s="342"/>
      <c r="B27" s="348"/>
      <c r="C27" s="348"/>
      <c r="D27" s="350"/>
      <c r="E27" s="42"/>
      <c r="F27" s="165" t="s">
        <v>34</v>
      </c>
      <c r="G27" s="136">
        <f>G28+G32+G43</f>
        <v>67745</v>
      </c>
      <c r="H27" s="136">
        <f t="shared" ref="H27:I27" si="8">H28+H32+H43</f>
        <v>278538.59999999998</v>
      </c>
      <c r="I27" s="136">
        <f t="shared" si="8"/>
        <v>487360.10000000003</v>
      </c>
      <c r="J27" s="137">
        <f>J28+J32+J43</f>
        <v>750909.4</v>
      </c>
    </row>
    <row r="28" spans="1:16" ht="17.100000000000001" customHeight="1" x14ac:dyDescent="0.25">
      <c r="A28" s="342"/>
      <c r="B28" s="348"/>
      <c r="C28" s="348"/>
      <c r="D28" s="350"/>
      <c r="E28" s="42"/>
      <c r="F28" s="165" t="s">
        <v>89</v>
      </c>
      <c r="G28" s="136">
        <f>G29</f>
        <v>50752.7</v>
      </c>
      <c r="H28" s="136">
        <f t="shared" si="7"/>
        <v>238240.09999999998</v>
      </c>
      <c r="I28" s="136">
        <f t="shared" si="7"/>
        <v>425727.4</v>
      </c>
      <c r="J28" s="137">
        <f t="shared" si="7"/>
        <v>675710.5</v>
      </c>
    </row>
    <row r="29" spans="1:16" ht="17.100000000000001" customHeight="1" x14ac:dyDescent="0.25">
      <c r="A29" s="342"/>
      <c r="B29" s="348"/>
      <c r="C29" s="348"/>
      <c r="D29" s="350"/>
      <c r="E29" s="42"/>
      <c r="F29" s="165" t="s">
        <v>90</v>
      </c>
      <c r="G29" s="136">
        <f>G30+G31</f>
        <v>50752.7</v>
      </c>
      <c r="H29" s="136">
        <f t="shared" ref="H29:J29" si="9">H30+H31</f>
        <v>238240.09999999998</v>
      </c>
      <c r="I29" s="136">
        <f t="shared" si="9"/>
        <v>425727.4</v>
      </c>
      <c r="J29" s="137">
        <f t="shared" si="9"/>
        <v>675710.5</v>
      </c>
    </row>
    <row r="30" spans="1:16" ht="17.100000000000001" customHeight="1" x14ac:dyDescent="0.25">
      <c r="A30" s="342"/>
      <c r="B30" s="348"/>
      <c r="C30" s="348"/>
      <c r="D30" s="350"/>
      <c r="E30" s="42"/>
      <c r="F30" s="165" t="s">
        <v>104</v>
      </c>
      <c r="G30" s="136">
        <v>50372</v>
      </c>
      <c r="H30" s="136">
        <v>237288.3</v>
      </c>
      <c r="I30" s="161">
        <v>424204.5</v>
      </c>
      <c r="J30" s="137">
        <v>673426.2</v>
      </c>
      <c r="N30" s="159"/>
      <c r="O30" s="159"/>
      <c r="P30" s="159"/>
    </row>
    <row r="31" spans="1:16" ht="17.100000000000001" customHeight="1" x14ac:dyDescent="0.25">
      <c r="A31" s="342"/>
      <c r="B31" s="348"/>
      <c r="C31" s="348"/>
      <c r="D31" s="350"/>
      <c r="E31" s="42"/>
      <c r="F31" s="165" t="s">
        <v>91</v>
      </c>
      <c r="G31" s="167">
        <v>380.7</v>
      </c>
      <c r="H31" s="167">
        <v>951.8</v>
      </c>
      <c r="I31" s="168">
        <v>1522.9</v>
      </c>
      <c r="J31" s="169">
        <v>2284.3000000000002</v>
      </c>
    </row>
    <row r="32" spans="1:16" ht="17.100000000000001" customHeight="1" x14ac:dyDescent="0.25">
      <c r="A32" s="219"/>
      <c r="B32" s="163"/>
      <c r="C32" s="164"/>
      <c r="D32" s="222"/>
      <c r="E32" s="42"/>
      <c r="F32" s="165" t="s">
        <v>105</v>
      </c>
      <c r="G32" s="167">
        <f>G33+G35+G38+G40</f>
        <v>16377.3</v>
      </c>
      <c r="H32" s="167">
        <f t="shared" ref="H32:J32" si="10">H33+H35+H38+H40</f>
        <v>37928.5</v>
      </c>
      <c r="I32" s="167">
        <f t="shared" si="10"/>
        <v>57507.7</v>
      </c>
      <c r="J32" s="169">
        <f t="shared" si="10"/>
        <v>68733.899999999994</v>
      </c>
    </row>
    <row r="33" spans="1:13" ht="17.100000000000001" customHeight="1" x14ac:dyDescent="0.25">
      <c r="A33" s="219"/>
      <c r="B33" s="163"/>
      <c r="C33" s="164"/>
      <c r="D33" s="222"/>
      <c r="E33" s="42"/>
      <c r="F33" s="166" t="s">
        <v>106</v>
      </c>
      <c r="G33" s="167">
        <f>G34</f>
        <v>1350</v>
      </c>
      <c r="H33" s="167">
        <f t="shared" ref="H33:J33" si="11">H34</f>
        <v>3374</v>
      </c>
      <c r="I33" s="167">
        <f t="shared" si="11"/>
        <v>5398.2</v>
      </c>
      <c r="J33" s="169">
        <f t="shared" si="11"/>
        <v>8096.4</v>
      </c>
    </row>
    <row r="34" spans="1:13" ht="17.100000000000001" customHeight="1" x14ac:dyDescent="0.25">
      <c r="A34" s="219"/>
      <c r="B34" s="163"/>
      <c r="C34" s="164"/>
      <c r="D34" s="222"/>
      <c r="E34" s="42"/>
      <c r="F34" s="9" t="s">
        <v>110</v>
      </c>
      <c r="G34" s="167">
        <v>1350</v>
      </c>
      <c r="H34" s="167">
        <v>3374</v>
      </c>
      <c r="I34" s="168">
        <v>5398.2</v>
      </c>
      <c r="J34" s="169">
        <v>8096.4</v>
      </c>
    </row>
    <row r="35" spans="1:13" ht="17.100000000000001" customHeight="1" x14ac:dyDescent="0.25">
      <c r="A35" s="219"/>
      <c r="B35" s="163"/>
      <c r="C35" s="164"/>
      <c r="D35" s="222"/>
      <c r="E35" s="42"/>
      <c r="F35" s="9" t="s">
        <v>108</v>
      </c>
      <c r="G35" s="167">
        <f>G36+G37</f>
        <v>6000</v>
      </c>
      <c r="H35" s="167">
        <f t="shared" ref="H35:J35" si="12">H36+H37</f>
        <v>17000</v>
      </c>
      <c r="I35" s="167">
        <f t="shared" si="12"/>
        <v>28500</v>
      </c>
      <c r="J35" s="169">
        <f t="shared" si="12"/>
        <v>35000</v>
      </c>
      <c r="M35" s="179"/>
    </row>
    <row r="36" spans="1:13" ht="17.100000000000001" customHeight="1" x14ac:dyDescent="0.25">
      <c r="A36" s="219"/>
      <c r="B36" s="163"/>
      <c r="C36" s="164"/>
      <c r="D36" s="222"/>
      <c r="E36" s="42"/>
      <c r="F36" s="9" t="s">
        <v>111</v>
      </c>
      <c r="G36" s="167">
        <v>5000</v>
      </c>
      <c r="H36" s="167">
        <v>15000</v>
      </c>
      <c r="I36" s="168">
        <v>25000</v>
      </c>
      <c r="J36" s="169">
        <v>30000</v>
      </c>
      <c r="M36" s="179"/>
    </row>
    <row r="37" spans="1:13" ht="17.100000000000001" customHeight="1" x14ac:dyDescent="0.25">
      <c r="A37" s="219"/>
      <c r="B37" s="163"/>
      <c r="C37" s="164"/>
      <c r="D37" s="222"/>
      <c r="E37" s="42"/>
      <c r="F37" s="9" t="s">
        <v>112</v>
      </c>
      <c r="G37" s="167">
        <v>1000</v>
      </c>
      <c r="H37" s="167">
        <v>2000</v>
      </c>
      <c r="I37" s="168">
        <v>3500</v>
      </c>
      <c r="J37" s="169">
        <v>5000</v>
      </c>
    </row>
    <row r="38" spans="1:13" ht="17.100000000000001" customHeight="1" x14ac:dyDescent="0.25">
      <c r="A38" s="219"/>
      <c r="B38" s="163"/>
      <c r="C38" s="164"/>
      <c r="D38" s="222"/>
      <c r="E38" s="42"/>
      <c r="F38" s="166" t="s">
        <v>109</v>
      </c>
      <c r="G38" s="167">
        <f>G39</f>
        <v>1000</v>
      </c>
      <c r="H38" s="167">
        <f t="shared" ref="H38:J38" si="13">H39</f>
        <v>2500</v>
      </c>
      <c r="I38" s="167">
        <v>4000</v>
      </c>
      <c r="J38" s="169">
        <f t="shared" si="13"/>
        <v>5000</v>
      </c>
    </row>
    <row r="39" spans="1:13" ht="17.100000000000001" customHeight="1" x14ac:dyDescent="0.25">
      <c r="A39" s="219"/>
      <c r="B39" s="163"/>
      <c r="C39" s="164"/>
      <c r="D39" s="222"/>
      <c r="E39" s="42"/>
      <c r="F39" s="9" t="s">
        <v>113</v>
      </c>
      <c r="G39" s="167">
        <v>1000</v>
      </c>
      <c r="H39" s="167">
        <v>2500</v>
      </c>
      <c r="I39" s="168">
        <v>3500</v>
      </c>
      <c r="J39" s="169">
        <v>5000</v>
      </c>
    </row>
    <row r="40" spans="1:13" ht="17.100000000000001" customHeight="1" x14ac:dyDescent="0.25">
      <c r="A40" s="219"/>
      <c r="B40" s="163"/>
      <c r="C40" s="164"/>
      <c r="D40" s="222"/>
      <c r="E40" s="42"/>
      <c r="F40" s="9" t="s">
        <v>114</v>
      </c>
      <c r="G40" s="167">
        <f>G41+G42</f>
        <v>8027.3</v>
      </c>
      <c r="H40" s="167">
        <f t="shared" ref="H40:J40" si="14">H41+H42</f>
        <v>15054.5</v>
      </c>
      <c r="I40" s="167">
        <f t="shared" si="14"/>
        <v>19609.5</v>
      </c>
      <c r="J40" s="169">
        <f t="shared" si="14"/>
        <v>20637.5</v>
      </c>
    </row>
    <row r="41" spans="1:13" ht="17.100000000000001" customHeight="1" x14ac:dyDescent="0.25">
      <c r="A41" s="219"/>
      <c r="B41" s="163"/>
      <c r="C41" s="164"/>
      <c r="D41" s="222"/>
      <c r="E41" s="42"/>
      <c r="F41" s="9" t="s">
        <v>107</v>
      </c>
      <c r="G41" s="167">
        <v>4027.3</v>
      </c>
      <c r="H41" s="167">
        <v>7054.5</v>
      </c>
      <c r="I41" s="168">
        <v>9454.5</v>
      </c>
      <c r="J41" s="169">
        <v>10482.5</v>
      </c>
    </row>
    <row r="42" spans="1:13" ht="17.100000000000001" customHeight="1" x14ac:dyDescent="0.25">
      <c r="A42" s="219"/>
      <c r="B42" s="163"/>
      <c r="C42" s="164"/>
      <c r="D42" s="222"/>
      <c r="E42" s="42"/>
      <c r="F42" s="9" t="s">
        <v>115</v>
      </c>
      <c r="G42" s="167">
        <v>4000</v>
      </c>
      <c r="H42" s="167">
        <v>8000</v>
      </c>
      <c r="I42" s="168">
        <v>10155</v>
      </c>
      <c r="J42" s="169">
        <v>10155</v>
      </c>
    </row>
    <row r="43" spans="1:13" ht="17.100000000000001" customHeight="1" x14ac:dyDescent="0.25">
      <c r="A43" s="219"/>
      <c r="B43" s="163"/>
      <c r="C43" s="164"/>
      <c r="D43" s="222"/>
      <c r="E43" s="42"/>
      <c r="F43" s="49" t="s">
        <v>116</v>
      </c>
      <c r="G43" s="167">
        <f>G44</f>
        <v>615</v>
      </c>
      <c r="H43" s="167">
        <f t="shared" ref="H43:J43" si="15">H44</f>
        <v>2370</v>
      </c>
      <c r="I43" s="167">
        <f t="shared" si="15"/>
        <v>4125</v>
      </c>
      <c r="J43" s="169">
        <f t="shared" si="15"/>
        <v>6465</v>
      </c>
    </row>
    <row r="44" spans="1:13" ht="27.75" customHeight="1" x14ac:dyDescent="0.25">
      <c r="A44" s="219"/>
      <c r="B44" s="163"/>
      <c r="C44" s="164"/>
      <c r="D44" s="222"/>
      <c r="E44" s="42"/>
      <c r="F44" s="49" t="s">
        <v>117</v>
      </c>
      <c r="G44" s="167">
        <f>G45</f>
        <v>615</v>
      </c>
      <c r="H44" s="167">
        <f t="shared" ref="H44:J44" si="16">H45</f>
        <v>2370</v>
      </c>
      <c r="I44" s="167">
        <f t="shared" si="16"/>
        <v>4125</v>
      </c>
      <c r="J44" s="169">
        <f t="shared" si="16"/>
        <v>6465</v>
      </c>
    </row>
    <row r="45" spans="1:13" ht="17.100000000000001" customHeight="1" x14ac:dyDescent="0.25">
      <c r="A45" s="219"/>
      <c r="B45" s="163"/>
      <c r="C45" s="164"/>
      <c r="D45" s="222"/>
      <c r="E45" s="42"/>
      <c r="F45" s="9" t="s">
        <v>118</v>
      </c>
      <c r="G45" s="167">
        <v>615</v>
      </c>
      <c r="H45" s="167">
        <v>2370</v>
      </c>
      <c r="I45" s="168">
        <v>4125</v>
      </c>
      <c r="J45" s="169">
        <v>6465</v>
      </c>
    </row>
    <row r="46" spans="1:13" ht="17.100000000000001" customHeight="1" x14ac:dyDescent="0.25">
      <c r="A46" s="354"/>
      <c r="B46" s="357"/>
      <c r="C46" s="290"/>
      <c r="D46" s="330"/>
      <c r="E46" s="170">
        <v>31001</v>
      </c>
      <c r="F46" s="158" t="s">
        <v>119</v>
      </c>
      <c r="G46" s="167">
        <f>G48</f>
        <v>24271.8</v>
      </c>
      <c r="H46" s="167">
        <f>H48</f>
        <v>48543.6</v>
      </c>
      <c r="I46" s="167">
        <f t="shared" ref="I46:J46" si="17">I48</f>
        <v>48543.6</v>
      </c>
      <c r="J46" s="169">
        <f t="shared" si="17"/>
        <v>48543.6</v>
      </c>
    </row>
    <row r="47" spans="1:13" ht="17.100000000000001" customHeight="1" x14ac:dyDescent="0.25">
      <c r="A47" s="355"/>
      <c r="B47" s="358"/>
      <c r="C47" s="291"/>
      <c r="D47" s="331"/>
      <c r="E47" s="171"/>
      <c r="F47" s="9" t="s">
        <v>30</v>
      </c>
      <c r="G47" s="167"/>
      <c r="H47" s="167"/>
      <c r="I47" s="168"/>
      <c r="J47" s="169"/>
    </row>
    <row r="48" spans="1:13" ht="17.100000000000001" customHeight="1" x14ac:dyDescent="0.25">
      <c r="A48" s="355"/>
      <c r="B48" s="358"/>
      <c r="C48" s="291"/>
      <c r="D48" s="331"/>
      <c r="E48" s="171"/>
      <c r="F48" s="29" t="s">
        <v>75</v>
      </c>
      <c r="G48" s="167">
        <f>G50</f>
        <v>24271.8</v>
      </c>
      <c r="H48" s="167">
        <f>H50</f>
        <v>48543.6</v>
      </c>
      <c r="I48" s="167">
        <f t="shared" ref="I48:J48" si="18">I50</f>
        <v>48543.6</v>
      </c>
      <c r="J48" s="169">
        <f t="shared" si="18"/>
        <v>48543.6</v>
      </c>
    </row>
    <row r="49" spans="1:16" ht="17.100000000000001" customHeight="1" x14ac:dyDescent="0.25">
      <c r="A49" s="355"/>
      <c r="B49" s="358"/>
      <c r="C49" s="291"/>
      <c r="D49" s="331"/>
      <c r="E49" s="171"/>
      <c r="F49" s="9" t="s">
        <v>32</v>
      </c>
      <c r="G49" s="167"/>
      <c r="H49" s="167"/>
      <c r="I49" s="168"/>
      <c r="J49" s="169"/>
    </row>
    <row r="50" spans="1:16" ht="17.100000000000001" customHeight="1" x14ac:dyDescent="0.25">
      <c r="A50" s="355"/>
      <c r="B50" s="358"/>
      <c r="C50" s="291"/>
      <c r="D50" s="331"/>
      <c r="E50" s="171"/>
      <c r="F50" s="9" t="s">
        <v>33</v>
      </c>
      <c r="G50" s="167">
        <f t="shared" ref="G50:H53" si="19">G51</f>
        <v>24271.8</v>
      </c>
      <c r="H50" s="167">
        <f t="shared" si="19"/>
        <v>48543.6</v>
      </c>
      <c r="I50" s="167">
        <f t="shared" ref="I50:J50" si="20">I51</f>
        <v>48543.6</v>
      </c>
      <c r="J50" s="169">
        <f t="shared" si="20"/>
        <v>48543.6</v>
      </c>
    </row>
    <row r="51" spans="1:16" ht="17.100000000000001" customHeight="1" x14ac:dyDescent="0.25">
      <c r="A51" s="355"/>
      <c r="B51" s="358"/>
      <c r="C51" s="291"/>
      <c r="D51" s="331"/>
      <c r="E51" s="171"/>
      <c r="F51" s="9" t="s">
        <v>120</v>
      </c>
      <c r="G51" s="167">
        <f t="shared" si="19"/>
        <v>24271.8</v>
      </c>
      <c r="H51" s="167">
        <f t="shared" si="19"/>
        <v>48543.6</v>
      </c>
      <c r="I51" s="167">
        <f t="shared" ref="I51:J51" si="21">I52</f>
        <v>48543.6</v>
      </c>
      <c r="J51" s="169">
        <f t="shared" si="21"/>
        <v>48543.6</v>
      </c>
    </row>
    <row r="52" spans="1:16" ht="17.100000000000001" customHeight="1" x14ac:dyDescent="0.25">
      <c r="A52" s="355"/>
      <c r="B52" s="358"/>
      <c r="C52" s="291"/>
      <c r="D52" s="331"/>
      <c r="E52" s="171"/>
      <c r="F52" s="9" t="s">
        <v>121</v>
      </c>
      <c r="G52" s="167">
        <f t="shared" si="19"/>
        <v>24271.8</v>
      </c>
      <c r="H52" s="167">
        <f t="shared" si="19"/>
        <v>48543.6</v>
      </c>
      <c r="I52" s="167">
        <f t="shared" ref="I52:J52" si="22">I53</f>
        <v>48543.6</v>
      </c>
      <c r="J52" s="169">
        <f t="shared" si="22"/>
        <v>48543.6</v>
      </c>
    </row>
    <row r="53" spans="1:16" ht="17.100000000000001" customHeight="1" x14ac:dyDescent="0.25">
      <c r="A53" s="355"/>
      <c r="B53" s="358"/>
      <c r="C53" s="291"/>
      <c r="D53" s="331"/>
      <c r="E53" s="171"/>
      <c r="F53" s="9" t="s">
        <v>122</v>
      </c>
      <c r="G53" s="167">
        <f t="shared" si="19"/>
        <v>24271.8</v>
      </c>
      <c r="H53" s="167">
        <f t="shared" si="19"/>
        <v>48543.6</v>
      </c>
      <c r="I53" s="167">
        <f t="shared" ref="I53:J53" si="23">I54</f>
        <v>48543.6</v>
      </c>
      <c r="J53" s="169">
        <f t="shared" si="23"/>
        <v>48543.6</v>
      </c>
    </row>
    <row r="54" spans="1:16" ht="17.100000000000001" customHeight="1" x14ac:dyDescent="0.25">
      <c r="A54" s="356"/>
      <c r="B54" s="359"/>
      <c r="C54" s="292"/>
      <c r="D54" s="332"/>
      <c r="E54" s="172"/>
      <c r="F54" s="9" t="s">
        <v>123</v>
      </c>
      <c r="G54" s="167">
        <v>24271.8</v>
      </c>
      <c r="H54" s="167">
        <v>48543.6</v>
      </c>
      <c r="I54" s="167">
        <v>48543.6</v>
      </c>
      <c r="J54" s="169">
        <v>48543.6</v>
      </c>
    </row>
    <row r="55" spans="1:16" s="11" customFormat="1" ht="28.5" x14ac:dyDescent="0.25">
      <c r="A55" s="66" t="s">
        <v>42</v>
      </c>
      <c r="B55" s="333"/>
      <c r="C55" s="334"/>
      <c r="D55" s="338"/>
      <c r="E55" s="339"/>
      <c r="F55" s="48" t="s">
        <v>43</v>
      </c>
      <c r="G55" s="175">
        <f>G57</f>
        <v>-92016.8</v>
      </c>
      <c r="H55" s="175">
        <f t="shared" ref="H55:J55" si="24">H57</f>
        <v>-327082.19999999995</v>
      </c>
      <c r="I55" s="175">
        <f t="shared" si="24"/>
        <v>-535903.69999999995</v>
      </c>
      <c r="J55" s="176">
        <f t="shared" si="24"/>
        <v>-799453</v>
      </c>
      <c r="P55" s="162"/>
    </row>
    <row r="56" spans="1:16" s="11" customFormat="1" ht="15" x14ac:dyDescent="0.25">
      <c r="A56" s="67"/>
      <c r="B56" s="333"/>
      <c r="C56" s="335"/>
      <c r="D56" s="338"/>
      <c r="E56" s="340"/>
      <c r="F56" s="49" t="s">
        <v>28</v>
      </c>
      <c r="G56" s="55"/>
      <c r="H56" s="177"/>
      <c r="I56" s="177"/>
      <c r="J56" s="178"/>
    </row>
    <row r="57" spans="1:16" s="11" customFormat="1" ht="15" x14ac:dyDescent="0.25">
      <c r="A57" s="67"/>
      <c r="B57" s="27" t="s">
        <v>44</v>
      </c>
      <c r="C57" s="336"/>
      <c r="D57" s="338"/>
      <c r="E57" s="340"/>
      <c r="F57" s="48" t="s">
        <v>45</v>
      </c>
      <c r="G57" s="175">
        <f t="shared" ref="G57:J57" si="25">G59</f>
        <v>-92016.8</v>
      </c>
      <c r="H57" s="175">
        <f t="shared" si="25"/>
        <v>-327082.19999999995</v>
      </c>
      <c r="I57" s="175">
        <f t="shared" si="25"/>
        <v>-535903.69999999995</v>
      </c>
      <c r="J57" s="176">
        <f t="shared" si="25"/>
        <v>-799453</v>
      </c>
      <c r="P57" s="162"/>
    </row>
    <row r="58" spans="1:16" s="11" customFormat="1" ht="15" x14ac:dyDescent="0.25">
      <c r="A58" s="67"/>
      <c r="B58" s="28"/>
      <c r="C58" s="337"/>
      <c r="D58" s="338"/>
      <c r="E58" s="340"/>
      <c r="F58" s="49" t="s">
        <v>28</v>
      </c>
      <c r="G58" s="55"/>
      <c r="H58" s="177"/>
      <c r="I58" s="177"/>
      <c r="J58" s="178"/>
    </row>
    <row r="59" spans="1:16" s="11" customFormat="1" ht="15" x14ac:dyDescent="0.25">
      <c r="A59" s="67"/>
      <c r="B59" s="28"/>
      <c r="C59" s="47" t="s">
        <v>44</v>
      </c>
      <c r="D59" s="338"/>
      <c r="E59" s="340"/>
      <c r="F59" s="46" t="s">
        <v>27</v>
      </c>
      <c r="G59" s="175">
        <f>G63</f>
        <v>-92016.8</v>
      </c>
      <c r="H59" s="175">
        <f t="shared" ref="H59:J59" si="26">H63</f>
        <v>-327082.19999999995</v>
      </c>
      <c r="I59" s="175">
        <f t="shared" si="26"/>
        <v>-535903.69999999995</v>
      </c>
      <c r="J59" s="176">
        <f t="shared" si="26"/>
        <v>-799453</v>
      </c>
    </row>
    <row r="60" spans="1:16" s="11" customFormat="1" ht="15" x14ac:dyDescent="0.25">
      <c r="A60" s="67"/>
      <c r="B60" s="28"/>
      <c r="C60" s="45"/>
      <c r="D60" s="339"/>
      <c r="E60" s="340"/>
      <c r="F60" s="49" t="s">
        <v>28</v>
      </c>
      <c r="G60" s="55"/>
      <c r="H60" s="177"/>
      <c r="I60" s="177"/>
      <c r="J60" s="178"/>
    </row>
    <row r="61" spans="1:16" s="11" customFormat="1" ht="15" x14ac:dyDescent="0.25">
      <c r="A61" s="67"/>
      <c r="B61" s="28"/>
      <c r="C61" s="45"/>
      <c r="D61" s="50"/>
      <c r="E61" s="36"/>
      <c r="F61" s="46" t="s">
        <v>69</v>
      </c>
      <c r="G61" s="56"/>
      <c r="H61" s="177"/>
      <c r="I61" s="177"/>
      <c r="J61" s="178"/>
    </row>
    <row r="62" spans="1:16" s="11" customFormat="1" ht="16.5" x14ac:dyDescent="0.25">
      <c r="A62" s="67"/>
      <c r="B62" s="28"/>
      <c r="C62" s="28"/>
      <c r="D62" s="52">
        <v>1139</v>
      </c>
      <c r="E62" s="54"/>
      <c r="F62" s="9" t="s">
        <v>27</v>
      </c>
      <c r="G62" s="175">
        <f t="shared" ref="G62:J62" si="27">G63</f>
        <v>-92016.8</v>
      </c>
      <c r="H62" s="175">
        <f t="shared" si="27"/>
        <v>-327082.19999999995</v>
      </c>
      <c r="I62" s="175">
        <f t="shared" si="27"/>
        <v>-535903.69999999995</v>
      </c>
      <c r="J62" s="176">
        <f t="shared" si="27"/>
        <v>-799453</v>
      </c>
    </row>
    <row r="63" spans="1:16" s="11" customFormat="1" ht="15" x14ac:dyDescent="0.25">
      <c r="A63" s="67"/>
      <c r="B63" s="28"/>
      <c r="C63" s="28"/>
      <c r="D63" s="53"/>
      <c r="E63" s="222">
        <v>11001</v>
      </c>
      <c r="F63" s="9" t="s">
        <v>27</v>
      </c>
      <c r="G63" s="175">
        <f t="shared" ref="G63:J63" si="28">G65</f>
        <v>-92016.8</v>
      </c>
      <c r="H63" s="175">
        <f t="shared" si="28"/>
        <v>-327082.19999999995</v>
      </c>
      <c r="I63" s="175">
        <f t="shared" si="28"/>
        <v>-535903.69999999995</v>
      </c>
      <c r="J63" s="176">
        <f t="shared" si="28"/>
        <v>-799453</v>
      </c>
    </row>
    <row r="64" spans="1:16" s="11" customFormat="1" ht="15" x14ac:dyDescent="0.25">
      <c r="A64" s="67"/>
      <c r="B64" s="28"/>
      <c r="C64" s="28"/>
      <c r="D64" s="53"/>
      <c r="E64" s="34"/>
      <c r="F64" s="9" t="s">
        <v>30</v>
      </c>
      <c r="G64" s="57"/>
      <c r="H64" s="177"/>
      <c r="I64" s="177"/>
      <c r="J64" s="178"/>
    </row>
    <row r="65" spans="1:10" s="11" customFormat="1" ht="15" x14ac:dyDescent="0.25">
      <c r="A65" s="67"/>
      <c r="B65" s="28"/>
      <c r="C65" s="28"/>
      <c r="D65" s="53"/>
      <c r="E65" s="34"/>
      <c r="F65" s="10" t="s">
        <v>31</v>
      </c>
      <c r="G65" s="175">
        <f t="shared" ref="G65:J65" si="29">G67</f>
        <v>-92016.8</v>
      </c>
      <c r="H65" s="175">
        <f t="shared" si="29"/>
        <v>-327082.19999999995</v>
      </c>
      <c r="I65" s="175">
        <f t="shared" si="29"/>
        <v>-535903.69999999995</v>
      </c>
      <c r="J65" s="176">
        <f t="shared" si="29"/>
        <v>-799453</v>
      </c>
    </row>
    <row r="66" spans="1:10" s="11" customFormat="1" ht="27" x14ac:dyDescent="0.25">
      <c r="A66" s="67"/>
      <c r="B66" s="28"/>
      <c r="C66" s="28"/>
      <c r="D66" s="53"/>
      <c r="E66" s="34"/>
      <c r="F66" s="9" t="s">
        <v>32</v>
      </c>
      <c r="G66" s="57"/>
      <c r="H66" s="177"/>
      <c r="I66" s="177"/>
      <c r="J66" s="178"/>
    </row>
    <row r="67" spans="1:10" s="11" customFormat="1" ht="15" x14ac:dyDescent="0.25">
      <c r="A67" s="67"/>
      <c r="B67" s="28"/>
      <c r="C67" s="28"/>
      <c r="D67" s="53"/>
      <c r="E67" s="34"/>
      <c r="F67" s="9" t="s">
        <v>33</v>
      </c>
      <c r="G67" s="175">
        <f>G68+G71</f>
        <v>-92016.8</v>
      </c>
      <c r="H67" s="175">
        <f t="shared" ref="H67:J67" si="30">H68+H71</f>
        <v>-327082.19999999995</v>
      </c>
      <c r="I67" s="175">
        <f t="shared" si="30"/>
        <v>-535903.69999999995</v>
      </c>
      <c r="J67" s="176">
        <f t="shared" si="30"/>
        <v>-799453</v>
      </c>
    </row>
    <row r="68" spans="1:10" s="11" customFormat="1" ht="15" x14ac:dyDescent="0.25">
      <c r="A68" s="67"/>
      <c r="B68" s="28"/>
      <c r="C68" s="28"/>
      <c r="D68" s="53"/>
      <c r="E68" s="34"/>
      <c r="F68" s="9" t="s">
        <v>34</v>
      </c>
      <c r="G68" s="175">
        <f t="shared" ref="G68:J69" si="31">G69</f>
        <v>-67745</v>
      </c>
      <c r="H68" s="175">
        <f t="shared" si="31"/>
        <v>-278538.59999999998</v>
      </c>
      <c r="I68" s="175">
        <f t="shared" si="31"/>
        <v>-487360.1</v>
      </c>
      <c r="J68" s="176">
        <f t="shared" si="31"/>
        <v>-750909.4</v>
      </c>
    </row>
    <row r="69" spans="1:10" s="11" customFormat="1" ht="15" x14ac:dyDescent="0.25">
      <c r="A69" s="67"/>
      <c r="B69" s="28"/>
      <c r="C69" s="28"/>
      <c r="D69" s="53"/>
      <c r="E69" s="34"/>
      <c r="F69" s="9" t="s">
        <v>70</v>
      </c>
      <c r="G69" s="175">
        <f>G70</f>
        <v>-67745</v>
      </c>
      <c r="H69" s="175">
        <f t="shared" si="31"/>
        <v>-278538.59999999998</v>
      </c>
      <c r="I69" s="175">
        <f t="shared" si="31"/>
        <v>-487360.1</v>
      </c>
      <c r="J69" s="176">
        <f t="shared" si="31"/>
        <v>-750909.4</v>
      </c>
    </row>
    <row r="70" spans="1:10" s="11" customFormat="1" ht="15" x14ac:dyDescent="0.25">
      <c r="A70" s="67"/>
      <c r="B70" s="28"/>
      <c r="C70" s="28"/>
      <c r="D70" s="53"/>
      <c r="E70" s="34"/>
      <c r="F70" s="239" t="s">
        <v>35</v>
      </c>
      <c r="G70" s="240">
        <v>-67745</v>
      </c>
      <c r="H70" s="240">
        <v>-278538.59999999998</v>
      </c>
      <c r="I70" s="240">
        <v>-487360.1</v>
      </c>
      <c r="J70" s="241">
        <v>-750909.4</v>
      </c>
    </row>
    <row r="71" spans="1:10" s="11" customFormat="1" ht="16.5" x14ac:dyDescent="0.25">
      <c r="A71" s="67"/>
      <c r="B71" s="28"/>
      <c r="C71" s="28"/>
      <c r="D71" s="53"/>
      <c r="E71" s="34"/>
      <c r="F71" s="242" t="s">
        <v>205</v>
      </c>
      <c r="G71" s="167">
        <f>G72</f>
        <v>-24271.8</v>
      </c>
      <c r="H71" s="167">
        <f t="shared" ref="H71:J71" si="32">H72</f>
        <v>-48543.6</v>
      </c>
      <c r="I71" s="167">
        <f t="shared" si="32"/>
        <v>-48543.6</v>
      </c>
      <c r="J71" s="169">
        <f t="shared" si="32"/>
        <v>-48543.6</v>
      </c>
    </row>
    <row r="72" spans="1:10" s="11" customFormat="1" ht="16.5" x14ac:dyDescent="0.25">
      <c r="A72" s="67"/>
      <c r="B72" s="28"/>
      <c r="C72" s="28"/>
      <c r="D72" s="53"/>
      <c r="E72" s="34"/>
      <c r="F72" s="242" t="s">
        <v>206</v>
      </c>
      <c r="G72" s="167">
        <f>G73</f>
        <v>-24271.8</v>
      </c>
      <c r="H72" s="167">
        <f t="shared" ref="H72:J72" si="33">H73</f>
        <v>-48543.6</v>
      </c>
      <c r="I72" s="167">
        <f t="shared" si="33"/>
        <v>-48543.6</v>
      </c>
      <c r="J72" s="169">
        <f t="shared" si="33"/>
        <v>-48543.6</v>
      </c>
    </row>
    <row r="73" spans="1:10" s="11" customFormat="1" ht="16.5" x14ac:dyDescent="0.25">
      <c r="A73" s="67"/>
      <c r="B73" s="28"/>
      <c r="C73" s="28"/>
      <c r="D73" s="53"/>
      <c r="E73" s="34"/>
      <c r="F73" s="242" t="s">
        <v>207</v>
      </c>
      <c r="G73" s="167">
        <f>G74</f>
        <v>-24271.8</v>
      </c>
      <c r="H73" s="167">
        <f t="shared" ref="H73:J73" si="34">H74</f>
        <v>-48543.6</v>
      </c>
      <c r="I73" s="167">
        <f t="shared" si="34"/>
        <v>-48543.6</v>
      </c>
      <c r="J73" s="169">
        <f t="shared" si="34"/>
        <v>-48543.6</v>
      </c>
    </row>
    <row r="74" spans="1:10" s="11" customFormat="1" ht="17.25" thickBot="1" x14ac:dyDescent="0.3">
      <c r="A74" s="111"/>
      <c r="B74" s="112"/>
      <c r="C74" s="112"/>
      <c r="D74" s="113"/>
      <c r="E74" s="114"/>
      <c r="F74" s="243" t="s">
        <v>208</v>
      </c>
      <c r="G74" s="212">
        <v>-24271.8</v>
      </c>
      <c r="H74" s="212">
        <v>-48543.6</v>
      </c>
      <c r="I74" s="212">
        <v>-48543.6</v>
      </c>
      <c r="J74" s="213">
        <v>-48543.6</v>
      </c>
    </row>
    <row r="84" spans="9:9" x14ac:dyDescent="0.25">
      <c r="I84" s="224"/>
    </row>
    <row r="86" spans="9:9" x14ac:dyDescent="0.25">
      <c r="I86" s="224"/>
    </row>
  </sheetData>
  <mergeCells count="21">
    <mergeCell ref="E55:E60"/>
    <mergeCell ref="G10:J10"/>
    <mergeCell ref="A7:J7"/>
    <mergeCell ref="A13:A31"/>
    <mergeCell ref="B13:B14"/>
    <mergeCell ref="C13:C16"/>
    <mergeCell ref="D13:D18"/>
    <mergeCell ref="E13:E18"/>
    <mergeCell ref="B15:B31"/>
    <mergeCell ref="C17:C31"/>
    <mergeCell ref="D20:D31"/>
    <mergeCell ref="A10:C10"/>
    <mergeCell ref="D10:E10"/>
    <mergeCell ref="F10:F11"/>
    <mergeCell ref="A46:A54"/>
    <mergeCell ref="B46:B54"/>
    <mergeCell ref="C46:C54"/>
    <mergeCell ref="D46:D54"/>
    <mergeCell ref="B55:B56"/>
    <mergeCell ref="C55:C58"/>
    <mergeCell ref="D55:D60"/>
  </mergeCells>
  <pageMargins left="0.2" right="0.22" top="0.2" bottom="0.2" header="0.2" footer="0.2"/>
  <pageSetup paperSize="9" scale="9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8"/>
  <sheetViews>
    <sheetView workbookViewId="0">
      <selection activeCell="C12" sqref="C12"/>
    </sheetView>
  </sheetViews>
  <sheetFormatPr defaultColWidth="9.140625" defaultRowHeight="17.25" x14ac:dyDescent="0.3"/>
  <cols>
    <col min="1" max="1" width="12.7109375" style="143" customWidth="1"/>
    <col min="2" max="2" width="14" style="143" customWidth="1"/>
    <col min="3" max="3" width="59.28515625" style="143" customWidth="1"/>
    <col min="4" max="4" width="14.7109375" style="143" customWidth="1"/>
    <col min="5" max="5" width="16.7109375" style="143" customWidth="1"/>
    <col min="6" max="6" width="16.5703125" style="143" customWidth="1"/>
    <col min="7" max="7" width="18.5703125" style="143" customWidth="1"/>
    <col min="8" max="8" width="16.140625" style="143" customWidth="1"/>
    <col min="9" max="16384" width="9.140625" style="143"/>
  </cols>
  <sheetData>
    <row r="1" spans="1:44" x14ac:dyDescent="0.3">
      <c r="D1" s="181"/>
      <c r="E1" s="181"/>
      <c r="F1" s="361" t="s">
        <v>127</v>
      </c>
      <c r="G1" s="361"/>
      <c r="H1" s="361"/>
      <c r="I1" s="145"/>
    </row>
    <row r="2" spans="1:44" s="144" customFormat="1" ht="16.5" x14ac:dyDescent="0.3">
      <c r="D2" s="361" t="s">
        <v>102</v>
      </c>
      <c r="E2" s="361"/>
      <c r="F2" s="361"/>
      <c r="G2" s="361"/>
      <c r="H2" s="361"/>
      <c r="Z2" s="182"/>
      <c r="AA2" s="182"/>
      <c r="AB2" s="182"/>
      <c r="AC2" s="182"/>
      <c r="AD2" s="182"/>
      <c r="AE2" s="182"/>
      <c r="AF2" s="182"/>
      <c r="AG2" s="182"/>
      <c r="AH2" s="182"/>
      <c r="AI2" s="182"/>
      <c r="AJ2" s="182"/>
      <c r="AK2" s="182"/>
      <c r="AL2" s="182"/>
      <c r="AM2" s="182"/>
      <c r="AN2" s="182"/>
      <c r="AO2" s="182"/>
      <c r="AP2" s="182"/>
      <c r="AQ2" s="182"/>
      <c r="AR2" s="182"/>
    </row>
    <row r="3" spans="1:44" s="144" customFormat="1" ht="16.5" x14ac:dyDescent="0.3">
      <c r="D3" s="361" t="s">
        <v>62</v>
      </c>
      <c r="E3" s="361"/>
      <c r="F3" s="361"/>
      <c r="G3" s="361"/>
      <c r="H3" s="361"/>
      <c r="Z3" s="182"/>
      <c r="AA3" s="182"/>
      <c r="AB3" s="182"/>
      <c r="AC3" s="182"/>
      <c r="AD3" s="182"/>
      <c r="AE3" s="182"/>
      <c r="AF3" s="182"/>
      <c r="AG3" s="182"/>
      <c r="AH3" s="182"/>
      <c r="AI3" s="182"/>
      <c r="AJ3" s="182"/>
      <c r="AK3" s="182"/>
      <c r="AL3" s="182"/>
      <c r="AM3" s="182"/>
      <c r="AN3" s="182"/>
      <c r="AO3" s="182"/>
      <c r="AP3" s="182"/>
      <c r="AQ3" s="182"/>
      <c r="AR3" s="182"/>
    </row>
    <row r="4" spans="1:44" x14ac:dyDescent="0.3">
      <c r="D4" s="362"/>
      <c r="E4" s="362"/>
      <c r="F4" s="362"/>
      <c r="G4" s="145"/>
      <c r="H4" s="145"/>
      <c r="I4" s="145"/>
    </row>
    <row r="5" spans="1:44" x14ac:dyDescent="0.3">
      <c r="D5" s="362"/>
      <c r="E5" s="362"/>
      <c r="F5" s="362"/>
      <c r="G5" s="145"/>
      <c r="H5" s="145"/>
      <c r="I5" s="145"/>
    </row>
    <row r="6" spans="1:44" ht="36.75" customHeight="1" x14ac:dyDescent="0.3">
      <c r="A6" s="360" t="s">
        <v>212</v>
      </c>
      <c r="B6" s="360"/>
      <c r="C6" s="360"/>
      <c r="D6" s="360"/>
      <c r="E6" s="360"/>
      <c r="F6" s="360"/>
      <c r="G6" s="360"/>
      <c r="H6" s="360"/>
      <c r="I6" s="146"/>
    </row>
    <row r="7" spans="1:44" x14ac:dyDescent="0.3">
      <c r="B7" s="146"/>
      <c r="C7" s="146"/>
      <c r="D7" s="146"/>
      <c r="E7" s="146"/>
      <c r="F7" s="146"/>
      <c r="G7" s="364" t="s">
        <v>94</v>
      </c>
      <c r="H7" s="364"/>
      <c r="I7" s="146"/>
    </row>
    <row r="8" spans="1:44" ht="33" customHeight="1" x14ac:dyDescent="0.3">
      <c r="A8" s="319" t="s">
        <v>214</v>
      </c>
      <c r="B8" s="319"/>
      <c r="C8" s="321" t="s">
        <v>128</v>
      </c>
      <c r="D8" s="321" t="s">
        <v>129</v>
      </c>
      <c r="E8" s="321" t="s">
        <v>38</v>
      </c>
      <c r="F8" s="321"/>
      <c r="G8" s="321"/>
      <c r="H8" s="321"/>
      <c r="I8" s="146"/>
    </row>
    <row r="9" spans="1:44" s="1" customFormat="1" ht="13.5" x14ac:dyDescent="0.25">
      <c r="A9" s="319"/>
      <c r="B9" s="319"/>
      <c r="C9" s="321"/>
      <c r="D9" s="321"/>
      <c r="E9" s="321" t="s">
        <v>130</v>
      </c>
      <c r="F9" s="321"/>
      <c r="G9" s="321"/>
      <c r="H9" s="321"/>
    </row>
    <row r="10" spans="1:44" s="1" customFormat="1" ht="54" x14ac:dyDescent="0.25">
      <c r="A10" s="148" t="s">
        <v>96</v>
      </c>
      <c r="B10" s="148" t="s">
        <v>97</v>
      </c>
      <c r="C10" s="321"/>
      <c r="D10" s="321"/>
      <c r="E10" s="183" t="s">
        <v>131</v>
      </c>
      <c r="F10" s="183" t="s">
        <v>132</v>
      </c>
      <c r="G10" s="183" t="s">
        <v>133</v>
      </c>
      <c r="H10" s="275" t="s">
        <v>134</v>
      </c>
    </row>
    <row r="11" spans="1:44" s="1" customFormat="1" ht="16.5" x14ac:dyDescent="0.25">
      <c r="A11" s="148"/>
      <c r="B11" s="148"/>
      <c r="C11" s="266" t="s">
        <v>36</v>
      </c>
      <c r="D11" s="392">
        <f>D13+D16</f>
        <v>0</v>
      </c>
      <c r="E11" s="392">
        <f>+E13+E16</f>
        <v>-48543.6</v>
      </c>
      <c r="F11" s="392">
        <f t="shared" ref="F11:H11" si="0">+F13+F16</f>
        <v>0</v>
      </c>
      <c r="G11" s="392">
        <f t="shared" si="0"/>
        <v>0</v>
      </c>
      <c r="H11" s="392">
        <f t="shared" si="0"/>
        <v>48543.6</v>
      </c>
    </row>
    <row r="12" spans="1:44" s="1" customFormat="1" ht="16.5" x14ac:dyDescent="0.25">
      <c r="A12" s="148"/>
      <c r="B12" s="148"/>
      <c r="C12" s="264" t="s">
        <v>98</v>
      </c>
      <c r="D12" s="392"/>
      <c r="E12" s="392"/>
      <c r="F12" s="392"/>
      <c r="G12" s="392"/>
      <c r="H12" s="392"/>
    </row>
    <row r="13" spans="1:44" s="1" customFormat="1" ht="16.5" x14ac:dyDescent="0.25">
      <c r="A13" s="363" t="s">
        <v>99</v>
      </c>
      <c r="B13" s="363"/>
      <c r="C13" s="273" t="s">
        <v>75</v>
      </c>
      <c r="D13" s="392">
        <f>D15</f>
        <v>48543.6</v>
      </c>
      <c r="E13" s="392">
        <f>+E15</f>
        <v>0</v>
      </c>
      <c r="F13" s="392">
        <f t="shared" ref="F13:G13" si="1">+F15</f>
        <v>0</v>
      </c>
      <c r="G13" s="392">
        <f t="shared" si="1"/>
        <v>0</v>
      </c>
      <c r="H13" s="392">
        <f>H15</f>
        <v>48543.6</v>
      </c>
    </row>
    <row r="14" spans="1:44" s="1" customFormat="1" ht="16.5" x14ac:dyDescent="0.25">
      <c r="A14" s="148"/>
      <c r="B14" s="154"/>
      <c r="C14" s="151" t="s">
        <v>98</v>
      </c>
      <c r="D14" s="393"/>
      <c r="E14" s="393"/>
      <c r="F14" s="393"/>
      <c r="G14" s="393"/>
      <c r="H14" s="393"/>
    </row>
    <row r="15" spans="1:44" s="1" customFormat="1" ht="27" x14ac:dyDescent="0.25">
      <c r="A15" s="265">
        <v>1180</v>
      </c>
      <c r="B15" s="265">
        <v>31001</v>
      </c>
      <c r="C15" s="5" t="s">
        <v>100</v>
      </c>
      <c r="D15" s="393">
        <v>48543.6</v>
      </c>
      <c r="E15" s="393">
        <v>0</v>
      </c>
      <c r="F15" s="393">
        <v>0</v>
      </c>
      <c r="G15" s="393">
        <v>0</v>
      </c>
      <c r="H15" s="393">
        <v>48543.6</v>
      </c>
    </row>
    <row r="16" spans="1:44" x14ac:dyDescent="0.3">
      <c r="A16" s="394"/>
      <c r="B16" s="394"/>
      <c r="C16" s="395" t="s">
        <v>31</v>
      </c>
      <c r="D16" s="392">
        <f>D18</f>
        <v>-48543.6</v>
      </c>
      <c r="E16" s="392">
        <f t="shared" ref="E16:H16" si="2">+E18</f>
        <v>-48543.6</v>
      </c>
      <c r="F16" s="392">
        <f t="shared" si="2"/>
        <v>0</v>
      </c>
      <c r="G16" s="392">
        <f t="shared" si="2"/>
        <v>0</v>
      </c>
      <c r="H16" s="392">
        <f t="shared" si="2"/>
        <v>0</v>
      </c>
    </row>
    <row r="17" spans="1:8" x14ac:dyDescent="0.3">
      <c r="A17" s="263"/>
      <c r="B17" s="263"/>
      <c r="C17" s="278" t="s">
        <v>209</v>
      </c>
      <c r="D17" s="392"/>
      <c r="E17" s="392"/>
      <c r="F17" s="392"/>
      <c r="G17" s="392"/>
      <c r="H17" s="392"/>
    </row>
    <row r="18" spans="1:8" x14ac:dyDescent="0.3">
      <c r="A18" s="263" t="s">
        <v>26</v>
      </c>
      <c r="B18" s="263" t="s">
        <v>29</v>
      </c>
      <c r="C18" s="278" t="s">
        <v>27</v>
      </c>
      <c r="D18" s="393">
        <f>E18</f>
        <v>-48543.6</v>
      </c>
      <c r="E18" s="393">
        <v>-48543.6</v>
      </c>
      <c r="F18" s="393">
        <v>0</v>
      </c>
      <c r="G18" s="393">
        <v>0</v>
      </c>
      <c r="H18" s="393">
        <v>0</v>
      </c>
    </row>
  </sheetData>
  <mergeCells count="13">
    <mergeCell ref="A13:B13"/>
    <mergeCell ref="G7:H7"/>
    <mergeCell ref="A8:B9"/>
    <mergeCell ref="C8:C10"/>
    <mergeCell ref="D8:D10"/>
    <mergeCell ref="E8:H8"/>
    <mergeCell ref="E9:H9"/>
    <mergeCell ref="A6:H6"/>
    <mergeCell ref="F1:H1"/>
    <mergeCell ref="D2:H2"/>
    <mergeCell ref="D3:H3"/>
    <mergeCell ref="D4:F4"/>
    <mergeCell ref="D5:F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workbookViewId="0">
      <selection activeCell="C22" sqref="C22"/>
    </sheetView>
  </sheetViews>
  <sheetFormatPr defaultColWidth="9.140625" defaultRowHeight="32.450000000000003" customHeight="1" x14ac:dyDescent="0.25"/>
  <cols>
    <col min="1" max="1" width="5.140625" style="1" customWidth="1"/>
    <col min="2" max="2" width="19.85546875" style="1" customWidth="1"/>
    <col min="3" max="3" width="62.140625" style="1" customWidth="1"/>
    <col min="4" max="4" width="14.28515625" style="1" customWidth="1"/>
    <col min="5" max="5" width="13" style="1" customWidth="1"/>
    <col min="6" max="6" width="13.7109375" style="1" customWidth="1"/>
    <col min="7" max="7" width="11.28515625" style="1" customWidth="1"/>
    <col min="8" max="8" width="49.85546875" style="1" customWidth="1"/>
    <col min="9" max="9" width="10.140625" style="1" bestFit="1" customWidth="1"/>
    <col min="10" max="10" width="9.7109375" style="1" bestFit="1" customWidth="1"/>
    <col min="11" max="11" width="12.140625" style="1" customWidth="1"/>
    <col min="12" max="12" width="11.85546875" style="1" customWidth="1"/>
    <col min="13" max="16384" width="9.140625" style="1"/>
  </cols>
  <sheetData>
    <row r="1" spans="1:7" ht="19.149999999999999" customHeight="1" x14ac:dyDescent="0.25">
      <c r="A1" s="30"/>
      <c r="B1" s="31"/>
      <c r="C1" s="31"/>
      <c r="D1" s="72"/>
      <c r="E1" s="361" t="s">
        <v>142</v>
      </c>
      <c r="F1" s="361"/>
      <c r="G1" s="361"/>
    </row>
    <row r="2" spans="1:7" ht="17.45" customHeight="1" x14ac:dyDescent="0.25">
      <c r="A2" s="30"/>
      <c r="B2" s="31"/>
      <c r="C2" s="31"/>
      <c r="D2" s="361" t="s">
        <v>137</v>
      </c>
      <c r="E2" s="361"/>
      <c r="F2" s="361"/>
      <c r="G2" s="361"/>
    </row>
    <row r="3" spans="1:7" ht="17.45" customHeight="1" x14ac:dyDescent="0.25">
      <c r="A3" s="30"/>
      <c r="B3" s="31"/>
      <c r="C3" s="31"/>
      <c r="D3" s="361" t="s">
        <v>62</v>
      </c>
      <c r="E3" s="361"/>
      <c r="F3" s="361"/>
      <c r="G3" s="361"/>
    </row>
    <row r="5" spans="1:7" ht="16.899999999999999" customHeight="1" x14ac:dyDescent="0.25">
      <c r="A5" s="23"/>
      <c r="B5" s="20"/>
      <c r="C5" s="20"/>
      <c r="D5" s="21"/>
      <c r="E5" s="21"/>
      <c r="F5" s="21"/>
      <c r="G5" s="23"/>
    </row>
    <row r="6" spans="1:7" ht="20.45" customHeight="1" x14ac:dyDescent="0.25"/>
    <row r="7" spans="1:7" ht="42" customHeight="1" x14ac:dyDescent="0.3">
      <c r="B7" s="370" t="s">
        <v>138</v>
      </c>
      <c r="C7" s="370"/>
      <c r="D7" s="370"/>
      <c r="E7" s="370"/>
      <c r="F7" s="370"/>
      <c r="G7" s="370"/>
    </row>
    <row r="8" spans="1:7" ht="19.5" customHeight="1" x14ac:dyDescent="0.25"/>
    <row r="9" spans="1:7" ht="14.45" customHeight="1" x14ac:dyDescent="0.3">
      <c r="B9" s="371" t="s">
        <v>75</v>
      </c>
      <c r="C9" s="371"/>
      <c r="D9" s="371"/>
      <c r="E9" s="371"/>
      <c r="F9" s="371"/>
      <c r="G9" s="371"/>
    </row>
    <row r="10" spans="1:7" ht="32.450000000000003" customHeight="1" x14ac:dyDescent="0.25">
      <c r="B10" s="38" t="s">
        <v>11</v>
      </c>
    </row>
    <row r="11" spans="1:7" ht="32.450000000000003" customHeight="1" x14ac:dyDescent="0.25">
      <c r="B11" s="6" t="s">
        <v>1</v>
      </c>
      <c r="C11" s="6" t="s">
        <v>2</v>
      </c>
    </row>
    <row r="12" spans="1:7" ht="19.899999999999999" customHeight="1" x14ac:dyDescent="0.25">
      <c r="B12" s="2">
        <v>1180</v>
      </c>
      <c r="C12" s="8" t="s">
        <v>64</v>
      </c>
    </row>
    <row r="13" spans="1:7" ht="24" customHeight="1" thickBot="1" x14ac:dyDescent="0.3">
      <c r="B13" s="369" t="s">
        <v>3</v>
      </c>
      <c r="C13" s="369"/>
    </row>
    <row r="14" spans="1:7" ht="45.6" customHeight="1" x14ac:dyDescent="0.25">
      <c r="B14" s="94" t="s">
        <v>4</v>
      </c>
      <c r="C14" s="97">
        <v>1180</v>
      </c>
      <c r="D14" s="366" t="s">
        <v>103</v>
      </c>
      <c r="E14" s="367"/>
      <c r="F14" s="367"/>
      <c r="G14" s="368"/>
    </row>
    <row r="15" spans="1:7" ht="27.6" customHeight="1" x14ac:dyDescent="0.25">
      <c r="B15" s="95" t="s">
        <v>5</v>
      </c>
      <c r="C15" s="39">
        <v>11001</v>
      </c>
      <c r="D15" s="71" t="s">
        <v>80</v>
      </c>
      <c r="E15" s="7" t="s">
        <v>12</v>
      </c>
      <c r="F15" s="7" t="s">
        <v>13</v>
      </c>
      <c r="G15" s="98" t="s">
        <v>14</v>
      </c>
    </row>
    <row r="16" spans="1:7" ht="32.450000000000003" customHeight="1" x14ac:dyDescent="0.25">
      <c r="B16" s="96" t="s">
        <v>6</v>
      </c>
      <c r="C16" s="26" t="s">
        <v>78</v>
      </c>
      <c r="D16" s="34"/>
      <c r="E16" s="34"/>
      <c r="F16" s="34"/>
      <c r="G16" s="99"/>
    </row>
    <row r="17" spans="2:12" ht="51.6" customHeight="1" x14ac:dyDescent="0.25">
      <c r="B17" s="100" t="s">
        <v>10</v>
      </c>
      <c r="C17" s="44" t="s">
        <v>79</v>
      </c>
      <c r="D17" s="34"/>
      <c r="E17" s="34"/>
      <c r="F17" s="34"/>
      <c r="G17" s="101"/>
    </row>
    <row r="18" spans="2:12" ht="28.15" customHeight="1" x14ac:dyDescent="0.25">
      <c r="B18" s="96" t="s">
        <v>7</v>
      </c>
      <c r="C18" s="60" t="s">
        <v>76</v>
      </c>
      <c r="D18" s="34"/>
      <c r="E18" s="34"/>
      <c r="F18" s="34"/>
      <c r="G18" s="101"/>
    </row>
    <row r="19" spans="2:12" ht="39.75" customHeight="1" x14ac:dyDescent="0.25">
      <c r="B19" s="102" t="s">
        <v>77</v>
      </c>
      <c r="C19" s="40" t="s">
        <v>75</v>
      </c>
      <c r="D19" s="34"/>
      <c r="E19" s="34"/>
      <c r="F19" s="34"/>
      <c r="G19" s="103"/>
    </row>
    <row r="20" spans="2:12" ht="13.9" customHeight="1" x14ac:dyDescent="0.25">
      <c r="B20" s="104" t="s">
        <v>8</v>
      </c>
      <c r="C20" s="37"/>
      <c r="D20" s="116">
        <v>67745</v>
      </c>
      <c r="E20" s="116">
        <v>278538.59999999998</v>
      </c>
      <c r="F20" s="116">
        <v>487360.1</v>
      </c>
      <c r="G20" s="117">
        <v>750909.4</v>
      </c>
      <c r="J20" s="224"/>
    </row>
    <row r="21" spans="2:12" ht="32.450000000000003" customHeight="1" thickBot="1" x14ac:dyDescent="0.3">
      <c r="I21" s="224"/>
      <c r="J21" s="224"/>
      <c r="K21" s="224"/>
      <c r="L21" s="224"/>
    </row>
    <row r="22" spans="2:12" ht="32.450000000000003" customHeight="1" x14ac:dyDescent="0.25">
      <c r="B22" s="94" t="s">
        <v>4</v>
      </c>
      <c r="C22" s="97">
        <v>1180</v>
      </c>
      <c r="D22" s="284" t="s">
        <v>103</v>
      </c>
      <c r="E22" s="285"/>
      <c r="F22" s="285"/>
      <c r="G22" s="286"/>
      <c r="I22" s="224"/>
    </row>
    <row r="23" spans="2:12" ht="32.450000000000003" customHeight="1" x14ac:dyDescent="0.25">
      <c r="B23" s="95" t="s">
        <v>5</v>
      </c>
      <c r="C23" s="39">
        <v>31001</v>
      </c>
      <c r="D23" s="93" t="s">
        <v>80</v>
      </c>
      <c r="E23" s="198" t="s">
        <v>12</v>
      </c>
      <c r="F23" s="91" t="s">
        <v>13</v>
      </c>
      <c r="G23" s="190" t="s">
        <v>14</v>
      </c>
    </row>
    <row r="24" spans="2:12" ht="32.450000000000003" customHeight="1" x14ac:dyDescent="0.25">
      <c r="B24" s="96" t="s">
        <v>6</v>
      </c>
      <c r="C24" s="44" t="s">
        <v>100</v>
      </c>
      <c r="D24" s="193"/>
      <c r="E24" s="125"/>
      <c r="F24" s="195"/>
      <c r="G24" s="191"/>
    </row>
    <row r="25" spans="2:12" ht="32.450000000000003" customHeight="1" x14ac:dyDescent="0.25">
      <c r="B25" s="96" t="s">
        <v>10</v>
      </c>
      <c r="C25" s="26" t="s">
        <v>125</v>
      </c>
      <c r="D25" s="193"/>
      <c r="E25" s="34"/>
      <c r="F25" s="196"/>
      <c r="G25" s="191"/>
    </row>
    <row r="26" spans="2:12" ht="32.450000000000003" customHeight="1" x14ac:dyDescent="0.25">
      <c r="B26" s="96" t="s">
        <v>7</v>
      </c>
      <c r="C26" s="2" t="s">
        <v>126</v>
      </c>
      <c r="D26" s="193"/>
      <c r="E26" s="34"/>
      <c r="F26" s="196"/>
      <c r="G26" s="191"/>
    </row>
    <row r="27" spans="2:12" ht="41.25" customHeight="1" x14ac:dyDescent="0.25">
      <c r="B27" s="102" t="s">
        <v>135</v>
      </c>
      <c r="C27" s="40" t="s">
        <v>75</v>
      </c>
      <c r="D27" s="193"/>
      <c r="E27" s="34"/>
      <c r="F27" s="196"/>
      <c r="G27" s="191"/>
    </row>
    <row r="28" spans="2:12" ht="21" customHeight="1" x14ac:dyDescent="0.25">
      <c r="B28" s="186"/>
      <c r="C28" s="187" t="s">
        <v>0</v>
      </c>
      <c r="D28" s="194"/>
      <c r="E28" s="36"/>
      <c r="F28" s="197"/>
      <c r="G28" s="192"/>
    </row>
    <row r="29" spans="2:12" ht="18.75" customHeight="1" thickBot="1" x14ac:dyDescent="0.3">
      <c r="B29" s="188" t="s">
        <v>8</v>
      </c>
      <c r="C29" s="189"/>
      <c r="D29" s="199">
        <v>24271.8</v>
      </c>
      <c r="E29" s="200">
        <v>48543.6</v>
      </c>
      <c r="F29" s="201">
        <v>48543.6</v>
      </c>
      <c r="G29" s="202">
        <v>48543.6</v>
      </c>
    </row>
    <row r="32" spans="2:12" ht="41.25" customHeight="1" x14ac:dyDescent="0.3">
      <c r="B32" s="370" t="s">
        <v>145</v>
      </c>
      <c r="C32" s="370"/>
      <c r="D32" s="370"/>
      <c r="E32" s="370"/>
      <c r="F32" s="370"/>
    </row>
    <row r="33" spans="2:13" ht="22.5" customHeight="1" x14ac:dyDescent="0.25"/>
    <row r="34" spans="2:13" ht="28.5" customHeight="1" x14ac:dyDescent="0.3">
      <c r="B34" s="372" t="s">
        <v>53</v>
      </c>
      <c r="C34" s="372"/>
      <c r="D34" s="372"/>
      <c r="E34" s="372"/>
      <c r="F34" s="372"/>
    </row>
    <row r="35" spans="2:13" ht="32.450000000000003" customHeight="1" x14ac:dyDescent="0.25">
      <c r="B35" s="32" t="s">
        <v>11</v>
      </c>
      <c r="C35" s="19"/>
      <c r="D35" s="19"/>
      <c r="E35" s="19"/>
      <c r="F35" s="19"/>
    </row>
    <row r="36" spans="2:13" ht="18" customHeight="1" x14ac:dyDescent="0.25">
      <c r="I36" s="115"/>
    </row>
    <row r="37" spans="2:13" ht="25.5" customHeight="1" x14ac:dyDescent="0.25">
      <c r="B37" s="6" t="s">
        <v>1</v>
      </c>
      <c r="C37" s="6" t="s">
        <v>2</v>
      </c>
    </row>
    <row r="38" spans="2:13" ht="21" customHeight="1" x14ac:dyDescent="0.25">
      <c r="B38" s="51" t="s">
        <v>54</v>
      </c>
      <c r="C38" s="33" t="s">
        <v>55</v>
      </c>
    </row>
    <row r="39" spans="2:13" ht="16.5" customHeight="1" x14ac:dyDescent="0.25">
      <c r="B39" s="3"/>
    </row>
    <row r="40" spans="2:13" ht="16.5" customHeight="1" x14ac:dyDescent="0.25">
      <c r="B40" s="3"/>
    </row>
    <row r="41" spans="2:13" ht="20.25" customHeight="1" x14ac:dyDescent="0.25">
      <c r="B41" s="365" t="s">
        <v>3</v>
      </c>
      <c r="C41" s="365"/>
    </row>
    <row r="42" spans="2:13" ht="17.25" customHeight="1" x14ac:dyDescent="0.25">
      <c r="B42" s="3"/>
    </row>
    <row r="43" spans="2:13" ht="32.450000000000003" customHeight="1" x14ac:dyDescent="0.25">
      <c r="B43" s="4" t="s">
        <v>4</v>
      </c>
      <c r="C43" s="92" t="s">
        <v>54</v>
      </c>
      <c r="D43" s="366" t="s">
        <v>136</v>
      </c>
      <c r="E43" s="367"/>
      <c r="F43" s="367"/>
      <c r="G43" s="368"/>
    </row>
    <row r="44" spans="2:13" ht="32.450000000000003" customHeight="1" x14ac:dyDescent="0.25">
      <c r="B44" s="4" t="s">
        <v>5</v>
      </c>
      <c r="C44" s="51" t="s">
        <v>56</v>
      </c>
      <c r="D44" s="93" t="s">
        <v>80</v>
      </c>
      <c r="E44" s="91" t="s">
        <v>12</v>
      </c>
      <c r="F44" s="91" t="s">
        <v>13</v>
      </c>
      <c r="G44" s="91" t="s">
        <v>14</v>
      </c>
    </row>
    <row r="45" spans="2:13" ht="32.450000000000003" customHeight="1" x14ac:dyDescent="0.25">
      <c r="B45" s="5" t="s">
        <v>6</v>
      </c>
      <c r="C45" s="51" t="s">
        <v>55</v>
      </c>
      <c r="D45" s="34"/>
      <c r="E45" s="34"/>
      <c r="F45" s="34"/>
      <c r="G45" s="290"/>
    </row>
    <row r="46" spans="2:13" ht="58.5" customHeight="1" x14ac:dyDescent="0.25">
      <c r="B46" s="44" t="s">
        <v>10</v>
      </c>
      <c r="C46" s="51" t="s">
        <v>57</v>
      </c>
      <c r="D46" s="34"/>
      <c r="E46" s="34"/>
      <c r="F46" s="34"/>
      <c r="G46" s="291"/>
    </row>
    <row r="47" spans="2:13" ht="32.450000000000003" customHeight="1" x14ac:dyDescent="0.25">
      <c r="B47" s="5" t="s">
        <v>7</v>
      </c>
      <c r="C47" s="118" t="s">
        <v>58</v>
      </c>
      <c r="D47" s="34"/>
      <c r="E47" s="34"/>
      <c r="F47" s="34"/>
      <c r="G47" s="291"/>
    </row>
    <row r="48" spans="2:13" ht="45" customHeight="1" x14ac:dyDescent="0.25">
      <c r="B48" s="9" t="s">
        <v>59</v>
      </c>
      <c r="C48" s="118" t="s">
        <v>60</v>
      </c>
      <c r="D48" s="34"/>
      <c r="E48" s="34"/>
      <c r="F48" s="34"/>
      <c r="G48" s="291"/>
      <c r="I48" s="179"/>
      <c r="J48" s="179"/>
      <c r="K48" s="179"/>
      <c r="L48" s="179"/>
      <c r="M48" s="179"/>
    </row>
    <row r="49" spans="2:7" ht="21" customHeight="1" x14ac:dyDescent="0.25">
      <c r="B49" s="35"/>
      <c r="C49" s="119" t="s">
        <v>0</v>
      </c>
      <c r="D49" s="36"/>
      <c r="E49" s="36"/>
      <c r="F49" s="36"/>
      <c r="G49" s="291"/>
    </row>
    <row r="50" spans="2:7" ht="22.5" customHeight="1" x14ac:dyDescent="0.25">
      <c r="B50" s="120" t="s">
        <v>8</v>
      </c>
      <c r="C50" s="121"/>
      <c r="D50" s="122">
        <v>-92016.8</v>
      </c>
      <c r="E50" s="122">
        <v>-327082.2</v>
      </c>
      <c r="F50" s="124">
        <v>-535903.69999999995</v>
      </c>
      <c r="G50" s="122">
        <v>-799453</v>
      </c>
    </row>
    <row r="52" spans="2:7" ht="32.450000000000003" customHeight="1" x14ac:dyDescent="0.25">
      <c r="D52" s="179"/>
      <c r="E52" s="179"/>
      <c r="F52" s="179"/>
      <c r="G52" s="179"/>
    </row>
  </sheetData>
  <mergeCells count="13">
    <mergeCell ref="G45:G49"/>
    <mergeCell ref="B41:C41"/>
    <mergeCell ref="D14:G14"/>
    <mergeCell ref="B13:C13"/>
    <mergeCell ref="E1:G1"/>
    <mergeCell ref="D2:G2"/>
    <mergeCell ref="D3:G3"/>
    <mergeCell ref="B7:G7"/>
    <mergeCell ref="B9:G9"/>
    <mergeCell ref="D22:G22"/>
    <mergeCell ref="B32:F32"/>
    <mergeCell ref="B34:F34"/>
    <mergeCell ref="D43:G43"/>
  </mergeCells>
  <pageMargins left="0.2" right="0.21" top="0.2" bottom="0.2" header="0.3" footer="0.2"/>
  <pageSetup paperSize="9" scale="9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topLeftCell="A7" workbookViewId="0">
      <selection activeCell="H20" sqref="H20"/>
    </sheetView>
  </sheetViews>
  <sheetFormatPr defaultColWidth="9.140625" defaultRowHeight="32.450000000000003" customHeight="1" x14ac:dyDescent="0.25"/>
  <cols>
    <col min="1" max="1" width="5.140625" style="1" customWidth="1"/>
    <col min="2" max="2" width="19.85546875" style="1" customWidth="1"/>
    <col min="3" max="3" width="62.140625" style="1" customWidth="1"/>
    <col min="4" max="4" width="14.28515625" style="1" customWidth="1"/>
    <col min="5" max="5" width="13" style="1" customWidth="1"/>
    <col min="6" max="6" width="13.7109375" style="1" customWidth="1"/>
    <col min="7" max="7" width="11.28515625" style="1" customWidth="1"/>
    <col min="8" max="8" width="49.85546875" style="1" customWidth="1"/>
    <col min="9" max="9" width="10.140625" style="1" bestFit="1" customWidth="1"/>
    <col min="10" max="10" width="9.140625" style="1"/>
    <col min="11" max="11" width="13.28515625" style="1" customWidth="1"/>
    <col min="12" max="12" width="13.42578125" style="1" customWidth="1"/>
    <col min="13" max="16384" width="9.140625" style="1"/>
  </cols>
  <sheetData>
    <row r="1" spans="1:7" ht="19.149999999999999" customHeight="1" x14ac:dyDescent="0.25">
      <c r="A1" s="30"/>
      <c r="B1" s="31"/>
      <c r="C1" s="31"/>
      <c r="D1" s="174"/>
      <c r="E1" s="361" t="s">
        <v>143</v>
      </c>
      <c r="F1" s="361"/>
      <c r="G1" s="361"/>
    </row>
    <row r="2" spans="1:7" ht="17.45" customHeight="1" x14ac:dyDescent="0.25">
      <c r="A2" s="30"/>
      <c r="B2" s="31"/>
      <c r="C2" s="31"/>
      <c r="D2" s="361" t="s">
        <v>137</v>
      </c>
      <c r="E2" s="361"/>
      <c r="F2" s="361"/>
      <c r="G2" s="361"/>
    </row>
    <row r="3" spans="1:7" ht="17.45" customHeight="1" x14ac:dyDescent="0.25">
      <c r="A3" s="30"/>
      <c r="B3" s="31"/>
      <c r="C3" s="31"/>
      <c r="D3" s="361" t="s">
        <v>62</v>
      </c>
      <c r="E3" s="361"/>
      <c r="F3" s="361"/>
      <c r="G3" s="361"/>
    </row>
    <row r="5" spans="1:7" ht="16.899999999999999" customHeight="1" x14ac:dyDescent="0.25">
      <c r="A5" s="23"/>
      <c r="B5" s="20"/>
      <c r="C5" s="20"/>
      <c r="D5" s="21"/>
      <c r="E5" s="21"/>
      <c r="F5" s="21"/>
      <c r="G5" s="23"/>
    </row>
    <row r="6" spans="1:7" ht="20.45" customHeight="1" x14ac:dyDescent="0.25"/>
    <row r="7" spans="1:7" ht="44.25" customHeight="1" x14ac:dyDescent="0.3">
      <c r="B7" s="370" t="s">
        <v>144</v>
      </c>
      <c r="C7" s="370"/>
      <c r="D7" s="370"/>
      <c r="E7" s="370"/>
      <c r="F7" s="370"/>
      <c r="G7" s="370"/>
    </row>
    <row r="8" spans="1:7" ht="19.5" customHeight="1" x14ac:dyDescent="0.25"/>
    <row r="9" spans="1:7" ht="21" customHeight="1" x14ac:dyDescent="0.3">
      <c r="B9" s="371" t="s">
        <v>75</v>
      </c>
      <c r="C9" s="371"/>
      <c r="D9" s="371"/>
      <c r="E9" s="371"/>
      <c r="F9" s="371"/>
      <c r="G9" s="371"/>
    </row>
    <row r="10" spans="1:7" ht="32.450000000000003" customHeight="1" x14ac:dyDescent="0.25">
      <c r="B10" s="38" t="s">
        <v>11</v>
      </c>
    </row>
    <row r="11" spans="1:7" ht="32.450000000000003" customHeight="1" x14ac:dyDescent="0.25">
      <c r="B11" s="6" t="s">
        <v>1</v>
      </c>
      <c r="C11" s="6" t="s">
        <v>2</v>
      </c>
    </row>
    <row r="12" spans="1:7" ht="19.899999999999999" customHeight="1" x14ac:dyDescent="0.25">
      <c r="B12" s="2">
        <v>1180</v>
      </c>
      <c r="C12" s="8" t="s">
        <v>64</v>
      </c>
    </row>
    <row r="13" spans="1:7" ht="24" customHeight="1" thickBot="1" x14ac:dyDescent="0.3">
      <c r="B13" s="369" t="s">
        <v>3</v>
      </c>
      <c r="C13" s="369"/>
    </row>
    <row r="14" spans="1:7" ht="45.6" customHeight="1" x14ac:dyDescent="0.25">
      <c r="B14" s="94" t="s">
        <v>4</v>
      </c>
      <c r="C14" s="97">
        <v>1180</v>
      </c>
      <c r="D14" s="284" t="s">
        <v>103</v>
      </c>
      <c r="E14" s="285"/>
      <c r="F14" s="285"/>
      <c r="G14" s="286"/>
    </row>
    <row r="15" spans="1:7" ht="27.6" customHeight="1" x14ac:dyDescent="0.25">
      <c r="B15" s="95" t="s">
        <v>5</v>
      </c>
      <c r="C15" s="39">
        <v>11001</v>
      </c>
      <c r="D15" s="275" t="s">
        <v>80</v>
      </c>
      <c r="E15" s="7" t="s">
        <v>12</v>
      </c>
      <c r="F15" s="7" t="s">
        <v>13</v>
      </c>
      <c r="G15" s="98" t="s">
        <v>14</v>
      </c>
    </row>
    <row r="16" spans="1:7" ht="32.450000000000003" customHeight="1" x14ac:dyDescent="0.25">
      <c r="B16" s="96" t="s">
        <v>6</v>
      </c>
      <c r="C16" s="26" t="s">
        <v>78</v>
      </c>
      <c r="D16" s="34"/>
      <c r="E16" s="34"/>
      <c r="F16" s="34"/>
      <c r="G16" s="99"/>
    </row>
    <row r="17" spans="2:7" ht="51.6" customHeight="1" x14ac:dyDescent="0.25">
      <c r="B17" s="100" t="s">
        <v>10</v>
      </c>
      <c r="C17" s="44" t="s">
        <v>79</v>
      </c>
      <c r="D17" s="34"/>
      <c r="E17" s="34"/>
      <c r="F17" s="34"/>
      <c r="G17" s="101"/>
    </row>
    <row r="18" spans="2:7" ht="28.15" customHeight="1" x14ac:dyDescent="0.25">
      <c r="B18" s="96" t="s">
        <v>7</v>
      </c>
      <c r="C18" s="60" t="s">
        <v>76</v>
      </c>
      <c r="D18" s="34"/>
      <c r="E18" s="34"/>
      <c r="F18" s="34"/>
      <c r="G18" s="101"/>
    </row>
    <row r="19" spans="2:7" ht="46.5" customHeight="1" x14ac:dyDescent="0.25">
      <c r="B19" s="102" t="s">
        <v>77</v>
      </c>
      <c r="C19" s="40" t="s">
        <v>75</v>
      </c>
      <c r="D19" s="34"/>
      <c r="E19" s="34"/>
      <c r="F19" s="34"/>
      <c r="G19" s="103"/>
    </row>
    <row r="20" spans="2:7" ht="13.9" customHeight="1" thickBot="1" x14ac:dyDescent="0.3">
      <c r="B20" s="188" t="s">
        <v>8</v>
      </c>
      <c r="C20" s="189"/>
      <c r="D20" s="396">
        <v>67745</v>
      </c>
      <c r="E20" s="396">
        <v>278538.59999999998</v>
      </c>
      <c r="F20" s="396">
        <v>487360.1</v>
      </c>
      <c r="G20" s="397">
        <v>750909.4</v>
      </c>
    </row>
    <row r="21" spans="2:7" ht="32.450000000000003" customHeight="1" thickBot="1" x14ac:dyDescent="0.3"/>
    <row r="22" spans="2:7" ht="32.450000000000003" customHeight="1" x14ac:dyDescent="0.25">
      <c r="B22" s="94" t="s">
        <v>4</v>
      </c>
      <c r="C22" s="97">
        <v>1180</v>
      </c>
      <c r="D22" s="284" t="s">
        <v>103</v>
      </c>
      <c r="E22" s="285"/>
      <c r="F22" s="285"/>
      <c r="G22" s="286"/>
    </row>
    <row r="23" spans="2:7" ht="32.450000000000003" customHeight="1" x14ac:dyDescent="0.25">
      <c r="B23" s="95" t="s">
        <v>5</v>
      </c>
      <c r="C23" s="39">
        <v>31001</v>
      </c>
      <c r="D23" s="93" t="s">
        <v>80</v>
      </c>
      <c r="E23" s="198" t="s">
        <v>12</v>
      </c>
      <c r="F23" s="91" t="s">
        <v>13</v>
      </c>
      <c r="G23" s="190" t="s">
        <v>14</v>
      </c>
    </row>
    <row r="24" spans="2:7" ht="32.450000000000003" customHeight="1" x14ac:dyDescent="0.25">
      <c r="B24" s="96" t="s">
        <v>6</v>
      </c>
      <c r="C24" s="44" t="s">
        <v>100</v>
      </c>
      <c r="D24" s="193"/>
      <c r="E24" s="125"/>
      <c r="F24" s="195"/>
      <c r="G24" s="191"/>
    </row>
    <row r="25" spans="2:7" ht="32.450000000000003" customHeight="1" x14ac:dyDescent="0.25">
      <c r="B25" s="96" t="s">
        <v>10</v>
      </c>
      <c r="C25" s="26" t="s">
        <v>125</v>
      </c>
      <c r="D25" s="193"/>
      <c r="E25" s="34"/>
      <c r="F25" s="196"/>
      <c r="G25" s="191"/>
    </row>
    <row r="26" spans="2:7" ht="32.450000000000003" customHeight="1" x14ac:dyDescent="0.25">
      <c r="B26" s="96" t="s">
        <v>7</v>
      </c>
      <c r="C26" s="2" t="s">
        <v>126</v>
      </c>
      <c r="D26" s="193"/>
      <c r="E26" s="34"/>
      <c r="F26" s="196"/>
      <c r="G26" s="191"/>
    </row>
    <row r="27" spans="2:7" ht="41.25" customHeight="1" x14ac:dyDescent="0.25">
      <c r="B27" s="102" t="s">
        <v>135</v>
      </c>
      <c r="C27" s="40" t="s">
        <v>75</v>
      </c>
      <c r="D27" s="193"/>
      <c r="E27" s="34"/>
      <c r="F27" s="196"/>
      <c r="G27" s="191"/>
    </row>
    <row r="28" spans="2:7" ht="21" customHeight="1" x14ac:dyDescent="0.25">
      <c r="B28" s="186"/>
      <c r="C28" s="187" t="s">
        <v>0</v>
      </c>
      <c r="D28" s="194"/>
      <c r="E28" s="36"/>
      <c r="F28" s="197"/>
      <c r="G28" s="192"/>
    </row>
    <row r="29" spans="2:7" ht="18.75" customHeight="1" thickBot="1" x14ac:dyDescent="0.3">
      <c r="B29" s="188" t="s">
        <v>8</v>
      </c>
      <c r="C29" s="189"/>
      <c r="D29" s="199">
        <v>24271.8</v>
      </c>
      <c r="E29" s="200">
        <v>48543.6</v>
      </c>
      <c r="F29" s="201">
        <v>48543.6</v>
      </c>
      <c r="G29" s="202">
        <v>48543.6</v>
      </c>
    </row>
    <row r="32" spans="2:7" ht="41.25" customHeight="1" x14ac:dyDescent="0.3">
      <c r="B32" s="370" t="s">
        <v>146</v>
      </c>
      <c r="C32" s="370"/>
      <c r="D32" s="370"/>
      <c r="E32" s="370"/>
      <c r="F32" s="370"/>
    </row>
    <row r="33" spans="2:13" ht="22.5" customHeight="1" x14ac:dyDescent="0.25"/>
    <row r="34" spans="2:13" ht="28.5" customHeight="1" x14ac:dyDescent="0.3">
      <c r="B34" s="372" t="s">
        <v>53</v>
      </c>
      <c r="C34" s="372"/>
      <c r="D34" s="372"/>
      <c r="E34" s="372"/>
      <c r="F34" s="372"/>
    </row>
    <row r="35" spans="2:13" ht="32.450000000000003" customHeight="1" x14ac:dyDescent="0.25">
      <c r="B35" s="32" t="s">
        <v>11</v>
      </c>
      <c r="C35" s="19"/>
      <c r="D35" s="19"/>
      <c r="E35" s="19"/>
      <c r="F35" s="19"/>
    </row>
    <row r="36" spans="2:13" ht="18" customHeight="1" x14ac:dyDescent="0.25">
      <c r="I36" s="115"/>
    </row>
    <row r="37" spans="2:13" ht="25.5" customHeight="1" x14ac:dyDescent="0.25">
      <c r="B37" s="6" t="s">
        <v>1</v>
      </c>
      <c r="C37" s="6" t="s">
        <v>2</v>
      </c>
    </row>
    <row r="38" spans="2:13" ht="21" customHeight="1" x14ac:dyDescent="0.25">
      <c r="B38" s="51" t="s">
        <v>54</v>
      </c>
      <c r="C38" s="33" t="s">
        <v>55</v>
      </c>
    </row>
    <row r="39" spans="2:13" ht="16.5" customHeight="1" x14ac:dyDescent="0.25">
      <c r="B39" s="3"/>
    </row>
    <row r="40" spans="2:13" ht="16.5" customHeight="1" x14ac:dyDescent="0.25">
      <c r="B40" s="3"/>
    </row>
    <row r="41" spans="2:13" ht="20.25" customHeight="1" x14ac:dyDescent="0.25">
      <c r="B41" s="365" t="s">
        <v>3</v>
      </c>
      <c r="C41" s="365"/>
    </row>
    <row r="42" spans="2:13" ht="17.25" customHeight="1" x14ac:dyDescent="0.25">
      <c r="B42" s="3"/>
    </row>
    <row r="43" spans="2:13" ht="32.450000000000003" customHeight="1" x14ac:dyDescent="0.25">
      <c r="B43" s="4" t="s">
        <v>4</v>
      </c>
      <c r="C43" s="92" t="s">
        <v>54</v>
      </c>
      <c r="D43" s="366" t="s">
        <v>136</v>
      </c>
      <c r="E43" s="367"/>
      <c r="F43" s="367"/>
      <c r="G43" s="368"/>
    </row>
    <row r="44" spans="2:13" ht="32.450000000000003" customHeight="1" x14ac:dyDescent="0.25">
      <c r="B44" s="4" t="s">
        <v>5</v>
      </c>
      <c r="C44" s="51" t="s">
        <v>56</v>
      </c>
      <c r="D44" s="93" t="s">
        <v>80</v>
      </c>
      <c r="E44" s="91" t="s">
        <v>12</v>
      </c>
      <c r="F44" s="91" t="s">
        <v>13</v>
      </c>
      <c r="G44" s="91" t="s">
        <v>14</v>
      </c>
    </row>
    <row r="45" spans="2:13" ht="32.450000000000003" customHeight="1" x14ac:dyDescent="0.25">
      <c r="B45" s="5" t="s">
        <v>6</v>
      </c>
      <c r="C45" s="51" t="s">
        <v>55</v>
      </c>
      <c r="D45" s="34"/>
      <c r="E45" s="34"/>
      <c r="F45" s="34"/>
      <c r="G45" s="290"/>
      <c r="I45" s="179"/>
      <c r="J45" s="179"/>
      <c r="K45" s="179"/>
      <c r="L45" s="179"/>
      <c r="M45" s="179"/>
    </row>
    <row r="46" spans="2:13" ht="58.5" customHeight="1" x14ac:dyDescent="0.25">
      <c r="B46" s="44" t="s">
        <v>10</v>
      </c>
      <c r="C46" s="51" t="s">
        <v>57</v>
      </c>
      <c r="D46" s="34"/>
      <c r="E46" s="34"/>
      <c r="F46" s="34"/>
      <c r="G46" s="291"/>
    </row>
    <row r="47" spans="2:13" ht="32.450000000000003" customHeight="1" x14ac:dyDescent="0.25">
      <c r="B47" s="5" t="s">
        <v>7</v>
      </c>
      <c r="C47" s="118" t="s">
        <v>58</v>
      </c>
      <c r="D47" s="34"/>
      <c r="E47" s="34"/>
      <c r="F47" s="34"/>
      <c r="G47" s="291"/>
    </row>
    <row r="48" spans="2:13" ht="42.75" customHeight="1" x14ac:dyDescent="0.25">
      <c r="B48" s="9" t="s">
        <v>59</v>
      </c>
      <c r="C48" s="118" t="s">
        <v>60</v>
      </c>
      <c r="D48" s="34"/>
      <c r="E48" s="34"/>
      <c r="F48" s="34"/>
      <c r="G48" s="291"/>
    </row>
    <row r="49" spans="2:7" ht="19.5" customHeight="1" x14ac:dyDescent="0.25">
      <c r="B49" s="35"/>
      <c r="C49" s="119" t="s">
        <v>0</v>
      </c>
      <c r="D49" s="36"/>
      <c r="E49" s="36"/>
      <c r="F49" s="36"/>
      <c r="G49" s="292"/>
    </row>
    <row r="50" spans="2:7" ht="24" customHeight="1" x14ac:dyDescent="0.25">
      <c r="B50" s="120" t="s">
        <v>8</v>
      </c>
      <c r="C50" s="121"/>
      <c r="D50" s="122">
        <v>-92016.8</v>
      </c>
      <c r="E50" s="122">
        <v>-327082.2</v>
      </c>
      <c r="F50" s="122">
        <v>-535903.69999999995</v>
      </c>
      <c r="G50" s="123">
        <v>-799453</v>
      </c>
    </row>
    <row r="52" spans="2:7" ht="32.450000000000003" customHeight="1" x14ac:dyDescent="0.25">
      <c r="D52" s="179"/>
      <c r="E52" s="179"/>
      <c r="F52" s="179"/>
      <c r="G52" s="179"/>
    </row>
  </sheetData>
  <mergeCells count="13">
    <mergeCell ref="B41:C41"/>
    <mergeCell ref="D43:G43"/>
    <mergeCell ref="G45:G49"/>
    <mergeCell ref="B13:C13"/>
    <mergeCell ref="E1:G1"/>
    <mergeCell ref="D2:G2"/>
    <mergeCell ref="D3:G3"/>
    <mergeCell ref="B7:G7"/>
    <mergeCell ref="B9:G9"/>
    <mergeCell ref="D14:G14"/>
    <mergeCell ref="D22:G22"/>
    <mergeCell ref="B32:F32"/>
    <mergeCell ref="B34:F34"/>
  </mergeCells>
  <pageMargins left="0.2" right="0.21" top="0.2" bottom="0.2" header="0.3" footer="0.2"/>
  <pageSetup paperSize="9" scale="90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workbookViewId="0">
      <selection activeCell="B11" sqref="B11:G11"/>
    </sheetView>
  </sheetViews>
  <sheetFormatPr defaultColWidth="13.140625" defaultRowHeight="13.5" x14ac:dyDescent="0.25"/>
  <cols>
    <col min="1" max="1" width="18.7109375" style="267" customWidth="1"/>
    <col min="2" max="2" width="13.140625" style="267"/>
    <col min="3" max="3" width="17" style="267" customWidth="1"/>
    <col min="4" max="4" width="10.5703125" style="267" customWidth="1"/>
    <col min="5" max="5" width="9.85546875" style="267" customWidth="1"/>
    <col min="6" max="6" width="15.28515625" style="225" customWidth="1"/>
    <col min="7" max="7" width="13.140625" style="267"/>
    <col min="8" max="8" width="18.85546875" style="267" customWidth="1"/>
    <col min="9" max="9" width="33.5703125" style="267" customWidth="1"/>
    <col min="10" max="10" width="21" style="267" customWidth="1"/>
    <col min="11" max="16384" width="13.140625" style="267"/>
  </cols>
  <sheetData>
    <row r="1" spans="1:8" x14ac:dyDescent="0.25">
      <c r="A1" s="375" t="s">
        <v>147</v>
      </c>
      <c r="B1" s="375"/>
      <c r="C1" s="375"/>
      <c r="D1" s="375"/>
      <c r="E1" s="375"/>
      <c r="F1" s="375"/>
      <c r="G1" s="375"/>
      <c r="H1" s="375"/>
    </row>
    <row r="2" spans="1:8" ht="39" customHeight="1" x14ac:dyDescent="0.25">
      <c r="A2" s="376" t="s">
        <v>148</v>
      </c>
      <c r="B2" s="376"/>
      <c r="C2" s="376"/>
      <c r="D2" s="376"/>
      <c r="E2" s="376"/>
      <c r="F2" s="376"/>
      <c r="G2" s="376"/>
      <c r="H2" s="376"/>
    </row>
    <row r="3" spans="1:8" x14ac:dyDescent="0.25">
      <c r="A3" s="377"/>
      <c r="B3" s="377"/>
      <c r="C3" s="377"/>
      <c r="D3" s="377"/>
      <c r="E3" s="377"/>
      <c r="F3" s="377"/>
      <c r="G3" s="377"/>
      <c r="H3" s="377"/>
    </row>
    <row r="4" spans="1:8" x14ac:dyDescent="0.25">
      <c r="F4" s="267"/>
    </row>
    <row r="5" spans="1:8" ht="43.5" customHeight="1" x14ac:dyDescent="0.25">
      <c r="A5" s="378" t="s">
        <v>201</v>
      </c>
      <c r="B5" s="378"/>
      <c r="C5" s="378"/>
      <c r="D5" s="378"/>
      <c r="E5" s="378"/>
      <c r="F5" s="378"/>
      <c r="G5" s="378"/>
      <c r="H5" s="378"/>
    </row>
    <row r="7" spans="1:8" s="226" customFormat="1" ht="64.5" customHeight="1" x14ac:dyDescent="0.25">
      <c r="A7" s="379" t="s">
        <v>149</v>
      </c>
      <c r="B7" s="380" t="s">
        <v>150</v>
      </c>
      <c r="C7" s="380"/>
      <c r="D7" s="379" t="s">
        <v>151</v>
      </c>
      <c r="E7" s="379" t="s">
        <v>152</v>
      </c>
      <c r="F7" s="379" t="s">
        <v>153</v>
      </c>
      <c r="G7" s="379" t="s">
        <v>103</v>
      </c>
      <c r="H7" s="379"/>
    </row>
    <row r="8" spans="1:8" s="226" customFormat="1" ht="27" x14ac:dyDescent="0.25">
      <c r="A8" s="379"/>
      <c r="B8" s="380"/>
      <c r="C8" s="380"/>
      <c r="D8" s="379"/>
      <c r="E8" s="379"/>
      <c r="F8" s="379"/>
      <c r="G8" s="268" t="s">
        <v>154</v>
      </c>
      <c r="H8" s="268" t="s">
        <v>155</v>
      </c>
    </row>
    <row r="9" spans="1:8" s="228" customFormat="1" ht="14.25" x14ac:dyDescent="0.25">
      <c r="A9" s="381" t="s">
        <v>75</v>
      </c>
      <c r="B9" s="381"/>
      <c r="C9" s="381"/>
      <c r="D9" s="381"/>
      <c r="E9" s="381"/>
      <c r="F9" s="381"/>
      <c r="G9" s="381"/>
      <c r="H9" s="227"/>
    </row>
    <row r="10" spans="1:8" s="228" customFormat="1" ht="14.25" x14ac:dyDescent="0.25">
      <c r="A10" s="229" t="s">
        <v>156</v>
      </c>
      <c r="B10" s="229" t="s">
        <v>157</v>
      </c>
      <c r="C10" s="229" t="s">
        <v>158</v>
      </c>
      <c r="D10" s="382" t="s">
        <v>74</v>
      </c>
      <c r="E10" s="382"/>
      <c r="F10" s="382"/>
      <c r="G10" s="230"/>
      <c r="H10" s="227">
        <f>H12+H24</f>
        <v>69181.104800000001</v>
      </c>
    </row>
    <row r="11" spans="1:8" s="228" customFormat="1" ht="14.25" x14ac:dyDescent="0.25">
      <c r="A11" s="231" t="s">
        <v>159</v>
      </c>
      <c r="B11" s="383" t="s">
        <v>213</v>
      </c>
      <c r="C11" s="384"/>
      <c r="D11" s="384"/>
      <c r="E11" s="384"/>
      <c r="F11" s="384"/>
      <c r="G11" s="385"/>
      <c r="H11" s="270"/>
    </row>
    <row r="12" spans="1:8" s="228" customFormat="1" ht="14.25" x14ac:dyDescent="0.25">
      <c r="A12" s="268"/>
      <c r="B12" s="386" t="s">
        <v>160</v>
      </c>
      <c r="C12" s="386"/>
      <c r="D12" s="268"/>
      <c r="E12" s="268"/>
      <c r="F12" s="269"/>
      <c r="G12" s="232"/>
      <c r="H12" s="233">
        <f>H13+H14+H15+H16+H17+H18+H19+H20+H21+H22</f>
        <v>20637.504799999999</v>
      </c>
    </row>
    <row r="13" spans="1:8" s="228" customFormat="1" x14ac:dyDescent="0.25">
      <c r="A13" s="268" t="s">
        <v>161</v>
      </c>
      <c r="B13" s="387" t="s">
        <v>162</v>
      </c>
      <c r="C13" s="388"/>
      <c r="D13" s="268" t="s">
        <v>163</v>
      </c>
      <c r="E13" s="268" t="s">
        <v>164</v>
      </c>
      <c r="F13" s="269">
        <v>7000</v>
      </c>
      <c r="G13" s="234">
        <v>304</v>
      </c>
      <c r="H13" s="235">
        <f t="shared" ref="H13:H22" si="0">F13*G13/1000</f>
        <v>2128</v>
      </c>
    </row>
    <row r="14" spans="1:8" s="228" customFormat="1" x14ac:dyDescent="0.25">
      <c r="A14" s="268" t="s">
        <v>165</v>
      </c>
      <c r="B14" s="373" t="s">
        <v>166</v>
      </c>
      <c r="C14" s="374"/>
      <c r="D14" s="268" t="s">
        <v>163</v>
      </c>
      <c r="E14" s="268" t="s">
        <v>164</v>
      </c>
      <c r="F14" s="236">
        <v>105000</v>
      </c>
      <c r="G14" s="234">
        <v>39</v>
      </c>
      <c r="H14" s="237">
        <f t="shared" si="0"/>
        <v>4095</v>
      </c>
    </row>
    <row r="15" spans="1:8" s="228" customFormat="1" x14ac:dyDescent="0.25">
      <c r="A15" s="268" t="s">
        <v>165</v>
      </c>
      <c r="B15" s="373" t="s">
        <v>166</v>
      </c>
      <c r="C15" s="374"/>
      <c r="D15" s="268" t="s">
        <v>163</v>
      </c>
      <c r="E15" s="268" t="s">
        <v>164</v>
      </c>
      <c r="F15" s="236">
        <v>50000</v>
      </c>
      <c r="G15" s="234">
        <v>39</v>
      </c>
      <c r="H15" s="237">
        <f t="shared" si="0"/>
        <v>1950</v>
      </c>
    </row>
    <row r="16" spans="1:8" s="228" customFormat="1" x14ac:dyDescent="0.25">
      <c r="A16" s="268" t="s">
        <v>165</v>
      </c>
      <c r="B16" s="373" t="s">
        <v>166</v>
      </c>
      <c r="C16" s="374"/>
      <c r="D16" s="268" t="s">
        <v>163</v>
      </c>
      <c r="E16" s="268" t="s">
        <v>164</v>
      </c>
      <c r="F16" s="236">
        <v>25000</v>
      </c>
      <c r="G16" s="234">
        <v>78</v>
      </c>
      <c r="H16" s="237">
        <f t="shared" si="0"/>
        <v>1950</v>
      </c>
    </row>
    <row r="17" spans="1:8" s="228" customFormat="1" x14ac:dyDescent="0.25">
      <c r="A17" s="268" t="s">
        <v>167</v>
      </c>
      <c r="B17" s="373" t="s">
        <v>168</v>
      </c>
      <c r="C17" s="374"/>
      <c r="D17" s="268" t="s">
        <v>163</v>
      </c>
      <c r="E17" s="268" t="s">
        <v>164</v>
      </c>
      <c r="F17" s="269">
        <v>80</v>
      </c>
      <c r="G17" s="234">
        <v>10000</v>
      </c>
      <c r="H17" s="235">
        <f t="shared" si="0"/>
        <v>800</v>
      </c>
    </row>
    <row r="18" spans="1:8" s="228" customFormat="1" x14ac:dyDescent="0.25">
      <c r="A18" s="268" t="s">
        <v>169</v>
      </c>
      <c r="B18" s="373" t="s">
        <v>170</v>
      </c>
      <c r="C18" s="374"/>
      <c r="D18" s="268" t="s">
        <v>163</v>
      </c>
      <c r="E18" s="268" t="s">
        <v>164</v>
      </c>
      <c r="F18" s="269">
        <v>100</v>
      </c>
      <c r="G18" s="234">
        <v>10000</v>
      </c>
      <c r="H18" s="235">
        <f t="shared" si="0"/>
        <v>1000</v>
      </c>
    </row>
    <row r="19" spans="1:8" s="228" customFormat="1" x14ac:dyDescent="0.25">
      <c r="A19" s="268" t="s">
        <v>171</v>
      </c>
      <c r="B19" s="373" t="s">
        <v>172</v>
      </c>
      <c r="C19" s="374"/>
      <c r="D19" s="268" t="s">
        <v>163</v>
      </c>
      <c r="E19" s="268" t="s">
        <v>164</v>
      </c>
      <c r="F19" s="269">
        <v>2500</v>
      </c>
      <c r="G19" s="234">
        <v>200</v>
      </c>
      <c r="H19" s="235">
        <f t="shared" si="0"/>
        <v>500</v>
      </c>
    </row>
    <row r="20" spans="1:8" s="228" customFormat="1" x14ac:dyDescent="0.25">
      <c r="A20" s="268" t="s">
        <v>173</v>
      </c>
      <c r="B20" s="373" t="s">
        <v>174</v>
      </c>
      <c r="C20" s="374"/>
      <c r="D20" s="268" t="s">
        <v>163</v>
      </c>
      <c r="E20" s="268" t="s">
        <v>175</v>
      </c>
      <c r="F20" s="269">
        <v>149539.6</v>
      </c>
      <c r="G20" s="234">
        <v>38</v>
      </c>
      <c r="H20" s="235">
        <f t="shared" si="0"/>
        <v>5682.5047999999997</v>
      </c>
    </row>
    <row r="21" spans="1:8" s="228" customFormat="1" x14ac:dyDescent="0.25">
      <c r="A21" s="268" t="s">
        <v>173</v>
      </c>
      <c r="B21" s="373" t="s">
        <v>174</v>
      </c>
      <c r="C21" s="374"/>
      <c r="D21" s="268" t="s">
        <v>163</v>
      </c>
      <c r="E21" s="268" t="s">
        <v>175</v>
      </c>
      <c r="F21" s="269">
        <v>372000</v>
      </c>
      <c r="G21" s="234">
        <v>1</v>
      </c>
      <c r="H21" s="235">
        <f t="shared" si="0"/>
        <v>372</v>
      </c>
    </row>
    <row r="22" spans="1:8" s="228" customFormat="1" x14ac:dyDescent="0.25">
      <c r="A22" s="268" t="s">
        <v>176</v>
      </c>
      <c r="B22" s="373" t="s">
        <v>177</v>
      </c>
      <c r="C22" s="374"/>
      <c r="D22" s="268" t="s">
        <v>163</v>
      </c>
      <c r="E22" s="268" t="s">
        <v>164</v>
      </c>
      <c r="F22" s="269">
        <v>2700</v>
      </c>
      <c r="G22" s="234">
        <v>800</v>
      </c>
      <c r="H22" s="235">
        <f t="shared" si="0"/>
        <v>2160</v>
      </c>
    </row>
    <row r="23" spans="1:8" s="228" customFormat="1" ht="14.25" x14ac:dyDescent="0.25">
      <c r="A23" s="231" t="s">
        <v>178</v>
      </c>
      <c r="B23" s="389" t="s">
        <v>124</v>
      </c>
      <c r="C23" s="390"/>
      <c r="D23" s="390"/>
      <c r="E23" s="390"/>
      <c r="F23" s="390"/>
      <c r="G23" s="391"/>
      <c r="H23" s="270"/>
    </row>
    <row r="24" spans="1:8" s="228" customFormat="1" ht="14.25" x14ac:dyDescent="0.25">
      <c r="A24" s="268"/>
      <c r="B24" s="386" t="s">
        <v>160</v>
      </c>
      <c r="C24" s="386"/>
      <c r="D24" s="268"/>
      <c r="E24" s="268"/>
      <c r="F24" s="269"/>
      <c r="G24" s="232"/>
      <c r="H24" s="238">
        <f>H36+H35+H34+H33+H32+H31+H30+H29+H28+H27+H26+H25</f>
        <v>48543.6</v>
      </c>
    </row>
    <row r="25" spans="1:8" s="228" customFormat="1" x14ac:dyDescent="0.25">
      <c r="A25" s="268" t="s">
        <v>179</v>
      </c>
      <c r="B25" s="373" t="s">
        <v>180</v>
      </c>
      <c r="C25" s="374"/>
      <c r="D25" s="268" t="s">
        <v>163</v>
      </c>
      <c r="E25" s="268" t="s">
        <v>164</v>
      </c>
      <c r="F25" s="236">
        <v>92800</v>
      </c>
      <c r="G25" s="234">
        <v>40</v>
      </c>
      <c r="H25" s="237">
        <f>F25*G25/1000</f>
        <v>3712</v>
      </c>
    </row>
    <row r="26" spans="1:8" s="228" customFormat="1" x14ac:dyDescent="0.25">
      <c r="A26" s="268" t="s">
        <v>181</v>
      </c>
      <c r="B26" s="373" t="s">
        <v>182</v>
      </c>
      <c r="C26" s="374"/>
      <c r="D26" s="268" t="s">
        <v>163</v>
      </c>
      <c r="E26" s="268" t="s">
        <v>164</v>
      </c>
      <c r="F26" s="236">
        <v>300000</v>
      </c>
      <c r="G26" s="234">
        <v>45</v>
      </c>
      <c r="H26" s="237">
        <f t="shared" ref="H26:H36" si="1">F26*G26/1000</f>
        <v>13500</v>
      </c>
    </row>
    <row r="27" spans="1:8" s="228" customFormat="1" x14ac:dyDescent="0.25">
      <c r="A27" s="268" t="s">
        <v>183</v>
      </c>
      <c r="B27" s="373" t="s">
        <v>184</v>
      </c>
      <c r="C27" s="374"/>
      <c r="D27" s="268" t="s">
        <v>163</v>
      </c>
      <c r="E27" s="268" t="s">
        <v>164</v>
      </c>
      <c r="F27" s="236">
        <v>1500000</v>
      </c>
      <c r="G27" s="234">
        <v>2</v>
      </c>
      <c r="H27" s="237">
        <f t="shared" si="1"/>
        <v>3000</v>
      </c>
    </row>
    <row r="28" spans="1:8" s="228" customFormat="1" x14ac:dyDescent="0.25">
      <c r="A28" s="268" t="s">
        <v>183</v>
      </c>
      <c r="B28" s="373" t="s">
        <v>184</v>
      </c>
      <c r="C28" s="374"/>
      <c r="D28" s="268" t="s">
        <v>163</v>
      </c>
      <c r="E28" s="268" t="s">
        <v>164</v>
      </c>
      <c r="F28" s="236">
        <v>130000</v>
      </c>
      <c r="G28" s="234">
        <v>45</v>
      </c>
      <c r="H28" s="237">
        <f t="shared" si="1"/>
        <v>5850</v>
      </c>
    </row>
    <row r="29" spans="1:8" s="228" customFormat="1" x14ac:dyDescent="0.25">
      <c r="A29" s="268" t="s">
        <v>185</v>
      </c>
      <c r="B29" s="373" t="s">
        <v>186</v>
      </c>
      <c r="C29" s="374"/>
      <c r="D29" s="268" t="s">
        <v>163</v>
      </c>
      <c r="E29" s="268" t="s">
        <v>164</v>
      </c>
      <c r="F29" s="236">
        <v>40000</v>
      </c>
      <c r="G29" s="234">
        <v>45</v>
      </c>
      <c r="H29" s="237">
        <f t="shared" si="1"/>
        <v>1800</v>
      </c>
    </row>
    <row r="30" spans="1:8" s="228" customFormat="1" x14ac:dyDescent="0.25">
      <c r="A30" s="268" t="s">
        <v>187</v>
      </c>
      <c r="B30" s="373" t="s">
        <v>188</v>
      </c>
      <c r="C30" s="374"/>
      <c r="D30" s="268" t="s">
        <v>163</v>
      </c>
      <c r="E30" s="268" t="s">
        <v>164</v>
      </c>
      <c r="F30" s="236">
        <v>78900</v>
      </c>
      <c r="G30" s="234">
        <v>39</v>
      </c>
      <c r="H30" s="237">
        <f t="shared" si="1"/>
        <v>3077.1</v>
      </c>
    </row>
    <row r="31" spans="1:8" s="228" customFormat="1" x14ac:dyDescent="0.25">
      <c r="A31" s="268" t="s">
        <v>189</v>
      </c>
      <c r="B31" s="387" t="s">
        <v>190</v>
      </c>
      <c r="C31" s="388"/>
      <c r="D31" s="268" t="s">
        <v>163</v>
      </c>
      <c r="E31" s="268" t="s">
        <v>164</v>
      </c>
      <c r="F31" s="236">
        <v>85000</v>
      </c>
      <c r="G31" s="234">
        <v>45</v>
      </c>
      <c r="H31" s="237">
        <f t="shared" si="1"/>
        <v>3825</v>
      </c>
    </row>
    <row r="32" spans="1:8" s="228" customFormat="1" x14ac:dyDescent="0.25">
      <c r="A32" s="268" t="s">
        <v>191</v>
      </c>
      <c r="B32" s="387" t="s">
        <v>192</v>
      </c>
      <c r="C32" s="388"/>
      <c r="D32" s="268" t="s">
        <v>163</v>
      </c>
      <c r="E32" s="268" t="s">
        <v>164</v>
      </c>
      <c r="F32" s="236">
        <v>46000</v>
      </c>
      <c r="G32" s="234">
        <v>45</v>
      </c>
      <c r="H32" s="237">
        <f t="shared" si="1"/>
        <v>2070</v>
      </c>
    </row>
    <row r="33" spans="1:8" s="228" customFormat="1" x14ac:dyDescent="0.25">
      <c r="A33" s="268" t="s">
        <v>193</v>
      </c>
      <c r="B33" s="387" t="s">
        <v>194</v>
      </c>
      <c r="C33" s="388"/>
      <c r="D33" s="268" t="s">
        <v>163</v>
      </c>
      <c r="E33" s="268" t="s">
        <v>164</v>
      </c>
      <c r="F33" s="236">
        <v>9000</v>
      </c>
      <c r="G33" s="234">
        <v>162</v>
      </c>
      <c r="H33" s="237">
        <f t="shared" si="1"/>
        <v>1458</v>
      </c>
    </row>
    <row r="34" spans="1:8" s="228" customFormat="1" x14ac:dyDescent="0.25">
      <c r="A34" s="268" t="s">
        <v>195</v>
      </c>
      <c r="B34" s="387" t="s">
        <v>196</v>
      </c>
      <c r="C34" s="388"/>
      <c r="D34" s="268" t="s">
        <v>163</v>
      </c>
      <c r="E34" s="268" t="s">
        <v>164</v>
      </c>
      <c r="F34" s="236">
        <v>51000</v>
      </c>
      <c r="G34" s="234">
        <v>45</v>
      </c>
      <c r="H34" s="237">
        <f t="shared" si="1"/>
        <v>2295</v>
      </c>
    </row>
    <row r="35" spans="1:8" s="228" customFormat="1" x14ac:dyDescent="0.25">
      <c r="A35" s="268" t="s">
        <v>197</v>
      </c>
      <c r="B35" s="373" t="s">
        <v>198</v>
      </c>
      <c r="C35" s="374"/>
      <c r="D35" s="268" t="s">
        <v>163</v>
      </c>
      <c r="E35" s="268" t="s">
        <v>164</v>
      </c>
      <c r="F35" s="236">
        <v>168500</v>
      </c>
      <c r="G35" s="234">
        <v>25</v>
      </c>
      <c r="H35" s="237">
        <f t="shared" si="1"/>
        <v>4212.5</v>
      </c>
    </row>
    <row r="36" spans="1:8" s="228" customFormat="1" x14ac:dyDescent="0.25">
      <c r="A36" s="268" t="s">
        <v>199</v>
      </c>
      <c r="B36" s="373" t="s">
        <v>200</v>
      </c>
      <c r="C36" s="374"/>
      <c r="D36" s="268" t="s">
        <v>163</v>
      </c>
      <c r="E36" s="268" t="s">
        <v>164</v>
      </c>
      <c r="F36" s="236">
        <v>96000</v>
      </c>
      <c r="G36" s="234">
        <v>39</v>
      </c>
      <c r="H36" s="237">
        <f t="shared" si="1"/>
        <v>3744</v>
      </c>
    </row>
  </sheetData>
  <mergeCells count="38">
    <mergeCell ref="B33:C33"/>
    <mergeCell ref="B34:C34"/>
    <mergeCell ref="B35:C35"/>
    <mergeCell ref="B36:C36"/>
    <mergeCell ref="B27:C27"/>
    <mergeCell ref="B28:C28"/>
    <mergeCell ref="B29:C29"/>
    <mergeCell ref="B30:C30"/>
    <mergeCell ref="B31:C31"/>
    <mergeCell ref="B32:C32"/>
    <mergeCell ref="B26:C26"/>
    <mergeCell ref="B15:C15"/>
    <mergeCell ref="B16:C16"/>
    <mergeCell ref="B17:C17"/>
    <mergeCell ref="B18:C18"/>
    <mergeCell ref="B19:C19"/>
    <mergeCell ref="B20:C20"/>
    <mergeCell ref="B21:C21"/>
    <mergeCell ref="B22:C22"/>
    <mergeCell ref="B23:G23"/>
    <mergeCell ref="B24:C24"/>
    <mergeCell ref="B25:C25"/>
    <mergeCell ref="B14:C14"/>
    <mergeCell ref="A1:H1"/>
    <mergeCell ref="A2:H2"/>
    <mergeCell ref="A3:H3"/>
    <mergeCell ref="A5:H5"/>
    <mergeCell ref="A7:A8"/>
    <mergeCell ref="B7:C8"/>
    <mergeCell ref="D7:D8"/>
    <mergeCell ref="E7:E8"/>
    <mergeCell ref="F7:F8"/>
    <mergeCell ref="G7:H7"/>
    <mergeCell ref="A9:G9"/>
    <mergeCell ref="D10:F10"/>
    <mergeCell ref="B11:G11"/>
    <mergeCell ref="B12:C12"/>
    <mergeCell ref="B13:C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հավլված1</vt:lpstr>
      <vt:lpstr>հավելված2</vt:lpstr>
      <vt:lpstr>հավելված3 </vt:lpstr>
      <vt:lpstr>հավելված4</vt:lpstr>
      <vt:lpstr>հավելված 5</vt:lpstr>
      <vt:lpstr>հավելված 6</vt:lpstr>
      <vt:lpstr>հավելված7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https://mul2.gov.am/tasks/940945/oneclick/havelvac.xlsx?token=f5fd6e5116e9339a3279bea8d76bc837</cp:keywords>
  <cp:lastModifiedBy>Hasmik Aperyan</cp:lastModifiedBy>
  <cp:lastPrinted>2022-02-23T05:24:33Z</cp:lastPrinted>
  <dcterms:created xsi:type="dcterms:W3CDTF">2021-02-26T10:14:17Z</dcterms:created>
  <dcterms:modified xsi:type="dcterms:W3CDTF">2024-03-06T05:11:36Z</dcterms:modified>
</cp:coreProperties>
</file>