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072" activeTab="4"/>
  </bookViews>
  <sheets>
    <sheet name="1" sheetId="44" r:id="rId1"/>
    <sheet name="2" sheetId="43" r:id="rId2"/>
    <sheet name="3" sheetId="47" r:id="rId3"/>
    <sheet name="4" sheetId="46" r:id="rId4"/>
    <sheet name="5" sheetId="45" r:id="rId5"/>
  </sheets>
  <definedNames>
    <definedName name="_GoBack" localSheetId="1">'2'!#REF!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17" i="44" l="1"/>
  <c r="F17" i="44"/>
  <c r="E17" i="44"/>
  <c r="G18" i="44"/>
  <c r="F18" i="44"/>
  <c r="E18" i="44"/>
  <c r="D13" i="43"/>
  <c r="D14" i="43"/>
  <c r="E13" i="43"/>
  <c r="E14" i="43"/>
  <c r="F15" i="44" l="1"/>
  <c r="E15" i="44"/>
  <c r="E13" i="44" s="1"/>
  <c r="D15" i="44"/>
  <c r="D13" i="44" s="1"/>
  <c r="D11" i="44" l="1"/>
  <c r="E11" i="44"/>
  <c r="C14" i="46"/>
  <c r="G15" i="45" l="1"/>
  <c r="A22" i="46" l="1"/>
  <c r="A23" i="46"/>
  <c r="A21" i="46"/>
  <c r="G16" i="45" l="1"/>
  <c r="G20" i="45" l="1"/>
  <c r="G21" i="45"/>
  <c r="I14" i="45"/>
  <c r="I27" i="45" l="1"/>
  <c r="I17" i="45"/>
  <c r="I13" i="45" s="1"/>
  <c r="I29" i="45"/>
  <c r="I28" i="45"/>
  <c r="I12" i="45" l="1"/>
  <c r="I11" i="45" s="1"/>
  <c r="G19" i="45" l="1"/>
  <c r="G18" i="45"/>
  <c r="D12" i="43" l="1"/>
  <c r="C13" i="43"/>
  <c r="G15" i="44" l="1"/>
  <c r="F11" i="44" l="1"/>
  <c r="G13" i="44"/>
  <c r="F13" i="44" l="1"/>
  <c r="G11" i="44"/>
  <c r="H12" i="43" l="1"/>
  <c r="G12" i="43"/>
  <c r="G10" i="43" s="1"/>
  <c r="F12" i="43"/>
  <c r="G8" i="43" l="1"/>
  <c r="E12" i="43" l="1"/>
  <c r="E10" i="43" l="1"/>
  <c r="D10" i="43" l="1"/>
  <c r="E8" i="43"/>
  <c r="D8" i="43" s="1"/>
</calcChain>
</file>

<file path=xl/sharedStrings.xml><?xml version="1.0" encoding="utf-8"?>
<sst xmlns="http://schemas.openxmlformats.org/spreadsheetml/2006/main" count="158" uniqueCount="87">
  <si>
    <t>Ծրագրային դասիչը</t>
  </si>
  <si>
    <t>№ ------------ -Ն որոշման</t>
  </si>
  <si>
    <t>ԸՆԴԱՄԵՆԸ</t>
  </si>
  <si>
    <t>Հավելված  № 1</t>
  </si>
  <si>
    <t>Ընդամենը</t>
  </si>
  <si>
    <t>Հավելված  № 3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</si>
  <si>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</si>
  <si>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</si>
  <si>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</si>
  <si>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</si>
  <si>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</si>
  <si>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</si>
  <si>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</si>
  <si>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>(հազ. դրամ)</t>
  </si>
  <si>
    <t>ՀՀ քաղաքաշինության կոմիտե</t>
  </si>
  <si>
    <t>Չափի միավորը</t>
  </si>
  <si>
    <t>Քանակը</t>
  </si>
  <si>
    <t>անվանումը</t>
  </si>
  <si>
    <t>ՀՀ Քաղաքաշինության կոմիտե</t>
  </si>
  <si>
    <t>այդ թվում` ըստ կատարողների</t>
  </si>
  <si>
    <t xml:space="preserve"> </t>
  </si>
  <si>
    <t xml:space="preserve"> ՄԱՍ III. ԾԱՌԱՅՈՒԹՅՈՒՆՆԵՐ</t>
  </si>
  <si>
    <t xml:space="preserve"> դրամ</t>
  </si>
  <si>
    <t>Հավելված  № 2</t>
  </si>
  <si>
    <t xml:space="preserve"> կոդը </t>
  </si>
  <si>
    <t xml:space="preserve">Գնման ձևը </t>
  </si>
  <si>
    <t xml:space="preserve">Միավորի գինը   </t>
  </si>
  <si>
    <t xml:space="preserve"> Գումարը  (հազար դրամով)</t>
  </si>
  <si>
    <t>Բաժին 06</t>
  </si>
  <si>
    <t>Խումբ 01</t>
  </si>
  <si>
    <t>Դաս 01</t>
  </si>
  <si>
    <t xml:space="preserve"> Բնակարանային շինարարություն</t>
  </si>
  <si>
    <t>1103 21001</t>
  </si>
  <si>
    <t>Քաղաքաշինության բնագավառում պետական ծրագրերի իրականացման ապահովում</t>
  </si>
  <si>
    <t xml:space="preserve"> ՄԱՍ II.  ԱՇԽԱՏԱՆՔՆԵՐ</t>
  </si>
  <si>
    <t xml:space="preserve">  ընդհանուր շինարարական աշխատանքներ</t>
  </si>
  <si>
    <t xml:space="preserve"> ՀՄԱ</t>
  </si>
  <si>
    <t xml:space="preserve">  տեխնիկական հսկողության ծառայություններ</t>
  </si>
  <si>
    <t xml:space="preserve"> հեղինակային հսկողության ծառայություններ</t>
  </si>
  <si>
    <t xml:space="preserve"> ՄԱ</t>
  </si>
  <si>
    <t xml:space="preserve">Հայաստանի Հանրապետության Սյունիքի մարզի սահմանամերձ Գորիս համայնքի Շուռնուխ բնակավայրում բնակելի թաղամասի կառուցում  </t>
  </si>
  <si>
    <t xml:space="preserve"> այդ թվում` ըստ ուղղությունների</t>
  </si>
  <si>
    <t>Ցուցանիշների փոփոխությունը (ավելացումները նշված են դրական նշանով)</t>
  </si>
  <si>
    <t>Հայաստանի Հանրապետության Լոռու մարզի Ստեփանավան համայնքի Աշոտաբերդում թաղամասի կառուցում</t>
  </si>
  <si>
    <t>ԲՄ</t>
  </si>
  <si>
    <t xml:space="preserve"> 71351540-1</t>
  </si>
  <si>
    <t>ԳՀ</t>
  </si>
  <si>
    <t xml:space="preserve"> 98111140-1</t>
  </si>
  <si>
    <t>ՄԱ</t>
  </si>
  <si>
    <t xml:space="preserve">Վերակառուցման,
վերանորոգման և վերականգնման աշխատանքներ
</t>
  </si>
  <si>
    <t>ՀՀ կառավարության           2024 թվականի</t>
  </si>
  <si>
    <t>«ՀԱՅԱՍՏԱՆԻ ՀԱՆՐԱՊԵՏՈՒԹՅԱՆ 2024 ԹՎԱԿԱՆԻ ՊԵՏԱԿԱՆ ԲՅՈՒՋԵԻ ՄԱՍԻՆ» ՀԱՅԱՍՏԱՆԻ ՀԱՆՐԱՊԵՏՈՒԹՅԱՆ ՕՐԵՆՔԻ ՀԱՎԵԼՎԱԾ 1-Ի N 3 ԱՂՅՈՒՍԱԿՈՒՄ ԿԱՏԱՐՎՈՂ ՎԵՐԱԲԱՇԽՈՒՄԸ</t>
  </si>
  <si>
    <t>45221142-1</t>
  </si>
  <si>
    <t>ՄԱՍ 2. ՊԵՏԱԿԱՆ ՄԱՐՄՆԻ ԳԾՈՎ ԱՐԴՅՈՒՆՔԱՅԻՆ (ԿԱՏԱՐՈՂԱԿԱՆ) ՑՈՒՑԱՆԻՇՆԵՐԸ</t>
  </si>
  <si>
    <t xml:space="preserve"> Ծրագրի դասիչը </t>
  </si>
  <si>
    <t xml:space="preserve"> Ծրագրի անվանումը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</si>
  <si>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</si>
  <si>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</si>
  <si>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</si>
  <si>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</si>
  <si>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</si>
  <si>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</si>
  <si>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</si>
  <si>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</si>
  <si>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</si>
  <si>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</si>
  <si>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>Նախագծանախահաշվային փաստաթղթերի, ինչպես նաև հիմնանորոգման, վերակառուցման, կառուցման աշխատանքների ձեռքբերում</t>
  </si>
  <si>
    <t xml:space="preserve"> Միջոցառման տեսակը` </t>
  </si>
  <si>
    <t xml:space="preserve"> Հանրության կողմից անմիջականորեն օգտագործվող ակտիվների հետ կապված միջոցառումներ</t>
  </si>
  <si>
    <t xml:space="preserve"> Միջոցառումն իրականացնողի անվանումը </t>
  </si>
  <si>
    <t xml:space="preserve"> ՀՀ քաղաքաշինության կոմիտե </t>
  </si>
  <si>
    <t xml:space="preserve"> Արդյունքի չափորոշիչներ </t>
  </si>
  <si>
    <t xml:space="preserve"> ՀՀ Սյունիքի մարզի Շուռնուխ բնակավայրում կառուցվող բնակելի թաղամաս (բնակելի տների, ճանապարհների և այլ ենթակառուցվածքների), հատ </t>
  </si>
  <si>
    <t xml:space="preserve"> Շուռնուխ բնակավայրում կառուցման ենթակա բնակելի տների թիվը, հատ </t>
  </si>
  <si>
    <t xml:space="preserve"> 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</si>
  <si>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</si>
  <si>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</si>
  <si>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ՀՀ Լոռու մարզի Ստեփանավան համայնքներում նոր բնակելի թաղամասերի կառուցում, հատ </t>
  </si>
  <si>
    <t xml:space="preserve"> Անբավարար տեխնիկական վիճակում գտնվող բնակարանային ֆոնդի փոխարեն նոր շենքերի կառուցման մեկնարկ, հատ(Աշոտաբերդ թաղամաս) </t>
  </si>
  <si>
    <t xml:space="preserve"> Առաջին եռամսյակ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</si>
  <si>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 9 ՀԱՎԵԼՎԱԾԻ 9.33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</si>
  <si>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 9.1 ՀԱՎԵԼՎԱԾԻ 9.1.39 ԱՂՅՈՒՍԱԿՈՒՄ ԿԱՏԱՐՎՈՂ ԼՐԱՑՈՒՄԸ</t>
    </r>
    <r>
      <rPr>
        <sz val="12"/>
        <rFont val="GHEA Grapalat"/>
        <family val="3"/>
      </rPr>
      <t xml:space="preserve">
 </t>
    </r>
  </si>
  <si>
    <t>Ցուցանիշների փոփոխությունը (ավելացումները նշված են դրական նշանով, իսկ նվազեցումները՝ փակագծերում)</t>
  </si>
  <si>
    <t>Հավելված  № 4</t>
  </si>
  <si>
    <t>Հավելված  № 5</t>
  </si>
  <si>
    <t>ՀԱՅԱՍՏԱՆԻ ՀԱՆՐԱՊԵՏՈՒԹՅԱՆ ԿԱՌԱՎԱՐՈՒԹՅԱՆ 2023 ԹՎԱԿԱՆԻ ԴԵԿՏԵՄԲԵՐԻ 28-Ի № 2323-Ն ՈՐՈՇՄԱՆ 
  N 5 ՀԱՎԵԼՎԱԾԻ N 2 ԱՂՅՈՒՍԱԿՈՒՄ ԿԱՏԱՐՎՈՂ ՓՈՓՈԽՈՒԹՅՈՒՆԸ ԵՎ ԼՐԱՑՈՒՄԸ</t>
  </si>
  <si>
    <t xml:space="preserve">ՀԱՅԱՍՏԱՆԻ ՀԱՆՐԱՊԵՏՈՒԹՅԱՆ ԿԱՌԱՎԱՐՈՒԹՅԱՆ 2023 ԹՎԱԿԱՆԻ ԴԵԿՏԵՄԲԵՐԻ 28-Ի № 2323-Ն ՈՐՈՇՄԱՆ
N 10 ՀԱՎԵԼՎԱԾՈՒՄ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</si>
</sst>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_(* #,##0.0_);_(* \(#,##0.0\);_(* &quot;-&quot;??_);_(@_)"/>
    <numFmt numFmtId="171" formatCode="_-* #,##0.0\ _₽_-;\-* #,##0.0\ _₽_-;_-* &quot;-&quot;??\ _₽_-;_-@_-"/>
    <numFmt numFmtId="172" formatCode="#,##0.0000_);\(#,##0.0000\)"/>
    <numFmt numFmtId="173" formatCode="#,##0.00000000000000000000000000_);\(#,##0.00000000000000000000000000\)"/>
    <numFmt numFmtId="174" formatCode="#,##0.000000000000000000000000000_);\(#,##0.000000000000000000000000000\)"/>
  </numFmts>
  <fonts count="9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1"/>
      <color theme="1"/>
      <name val="Calibri"/>
      <family val="2"/>
      <charset val="1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8"/>
      <color theme="3"/>
      <name val="Cambria"/>
      <family val="2"/>
      <scheme val="major"/>
    </font>
    <font>
      <sz val="12"/>
      <color theme="0"/>
      <name val="GHEA Grapalat"/>
      <family val="3"/>
    </font>
    <font>
      <sz val="8"/>
      <name val="GHEA Grapalat"/>
      <family val="3"/>
    </font>
    <font>
      <b/>
      <sz val="12"/>
      <color theme="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i/>
      <sz val="8"/>
      <name val="GHEA Grapalat"/>
      <family val="2"/>
    </font>
    <font>
      <sz val="12"/>
      <color rgb="FFFF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17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5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8" fontId="4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6" fillId="0" borderId="0"/>
    <xf numFmtId="0" fontId="7" fillId="0" borderId="0"/>
    <xf numFmtId="0" fontId="43" fillId="0" borderId="0"/>
    <xf numFmtId="0" fontId="7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0" fontId="45" fillId="0" borderId="0">
      <alignment horizontal="left" vertical="top" wrapText="1"/>
    </xf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43" fillId="45" borderId="0" applyNumberFormat="0" applyBorder="0" applyAlignment="0" applyProtection="0"/>
    <xf numFmtId="0" fontId="43" fillId="49" borderId="0" applyNumberFormat="0" applyBorder="0" applyAlignment="0" applyProtection="0"/>
    <xf numFmtId="0" fontId="43" fillId="53" borderId="0" applyNumberFormat="0" applyBorder="0" applyAlignment="0" applyProtection="0"/>
    <xf numFmtId="0" fontId="43" fillId="34" borderId="0" applyNumberFormat="0" applyBorder="0" applyAlignment="0" applyProtection="0"/>
    <xf numFmtId="0" fontId="43" fillId="38" borderId="0" applyNumberFormat="0" applyBorder="0" applyAlignment="0" applyProtection="0"/>
    <xf numFmtId="0" fontId="43" fillId="42" borderId="0" applyNumberFormat="0" applyBorder="0" applyAlignment="0" applyProtection="0"/>
    <xf numFmtId="0" fontId="43" fillId="46" borderId="0" applyNumberFormat="0" applyBorder="0" applyAlignment="0" applyProtection="0"/>
    <xf numFmtId="0" fontId="43" fillId="50" borderId="0" applyNumberFormat="0" applyBorder="0" applyAlignment="0" applyProtection="0"/>
    <xf numFmtId="0" fontId="43" fillId="54" borderId="0" applyNumberFormat="0" applyBorder="0" applyAlignment="0" applyProtection="0"/>
    <xf numFmtId="0" fontId="46" fillId="35" borderId="0" applyNumberFormat="0" applyBorder="0" applyAlignment="0" applyProtection="0"/>
    <xf numFmtId="0" fontId="46" fillId="39" borderId="0" applyNumberFormat="0" applyBorder="0" applyAlignment="0" applyProtection="0"/>
    <xf numFmtId="0" fontId="46" fillId="43" borderId="0" applyNumberFormat="0" applyBorder="0" applyAlignment="0" applyProtection="0"/>
    <xf numFmtId="0" fontId="46" fillId="47" borderId="0" applyNumberFormat="0" applyBorder="0" applyAlignment="0" applyProtection="0"/>
    <xf numFmtId="0" fontId="46" fillId="51" borderId="0" applyNumberFormat="0" applyBorder="0" applyAlignment="0" applyProtection="0"/>
    <xf numFmtId="0" fontId="46" fillId="55" borderId="0" applyNumberFormat="0" applyBorder="0" applyAlignment="0" applyProtection="0"/>
    <xf numFmtId="0" fontId="46" fillId="32" borderId="0" applyNumberFormat="0" applyBorder="0" applyAlignment="0" applyProtection="0"/>
    <xf numFmtId="0" fontId="46" fillId="36" borderId="0" applyNumberFormat="0" applyBorder="0" applyAlignment="0" applyProtection="0"/>
    <xf numFmtId="0" fontId="46" fillId="40" borderId="0" applyNumberFormat="0" applyBorder="0" applyAlignment="0" applyProtection="0"/>
    <xf numFmtId="0" fontId="46" fillId="44" borderId="0" applyNumberFormat="0" applyBorder="0" applyAlignment="0" applyProtection="0"/>
    <xf numFmtId="0" fontId="46" fillId="48" borderId="0" applyNumberFormat="0" applyBorder="0" applyAlignment="0" applyProtection="0"/>
    <xf numFmtId="0" fontId="46" fillId="52" borderId="0" applyNumberFormat="0" applyBorder="0" applyAlignment="0" applyProtection="0"/>
    <xf numFmtId="0" fontId="47" fillId="26" borderId="0" applyNumberFormat="0" applyBorder="0" applyAlignment="0" applyProtection="0"/>
    <xf numFmtId="0" fontId="48" fillId="29" borderId="22" applyNumberFormat="0" applyAlignment="0" applyProtection="0"/>
    <xf numFmtId="0" fontId="49" fillId="30" borderId="25" applyNumberFormat="0" applyAlignment="0" applyProtection="0"/>
    <xf numFmtId="0" fontId="50" fillId="0" borderId="0" applyNumberFormat="0" applyFill="0" applyBorder="0" applyAlignment="0" applyProtection="0"/>
    <xf numFmtId="0" fontId="51" fillId="25" borderId="0" applyNumberFormat="0" applyBorder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4" fillId="0" borderId="21" applyNumberFormat="0" applyFill="0" applyAlignment="0" applyProtection="0"/>
    <xf numFmtId="0" fontId="54" fillId="0" borderId="0" applyNumberFormat="0" applyFill="0" applyBorder="0" applyAlignment="0" applyProtection="0"/>
    <xf numFmtId="0" fontId="55" fillId="28" borderId="22" applyNumberFormat="0" applyAlignment="0" applyProtection="0"/>
    <xf numFmtId="0" fontId="56" fillId="0" borderId="24" applyNumberFormat="0" applyFill="0" applyAlignment="0" applyProtection="0"/>
    <xf numFmtId="0" fontId="57" fillId="27" borderId="0" applyNumberFormat="0" applyBorder="0" applyAlignment="0" applyProtection="0"/>
    <xf numFmtId="0" fontId="43" fillId="31" borderId="26" applyNumberFormat="0" applyFont="0" applyAlignment="0" applyProtection="0"/>
    <xf numFmtId="0" fontId="58" fillId="29" borderId="23" applyNumberFormat="0" applyAlignment="0" applyProtection="0"/>
    <xf numFmtId="169" fontId="45" fillId="0" borderId="0" applyFill="0" applyBorder="0" applyProtection="0">
      <alignment horizontal="right" vertical="top"/>
    </xf>
    <xf numFmtId="0" fontId="59" fillId="0" borderId="0" applyNumberFormat="0" applyFill="0" applyBorder="0" applyAlignment="0" applyProtection="0"/>
    <xf numFmtId="0" fontId="60" fillId="0" borderId="27" applyNumberFormat="0" applyFill="0" applyAlignment="0" applyProtection="0"/>
    <xf numFmtId="0" fontId="61" fillId="0" borderId="0" applyNumberFormat="0" applyFill="0" applyBorder="0" applyAlignment="0" applyProtection="0"/>
    <xf numFmtId="164" fontId="62" fillId="0" borderId="0" applyFont="0" applyFill="0" applyBorder="0" applyAlignment="0" applyProtection="0"/>
    <xf numFmtId="0" fontId="6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69" fillId="0" borderId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70" fillId="27" borderId="0" applyNumberFormat="0" applyBorder="0" applyAlignment="0" applyProtection="0"/>
    <xf numFmtId="0" fontId="69" fillId="0" borderId="0"/>
    <xf numFmtId="0" fontId="3" fillId="0" borderId="0"/>
    <xf numFmtId="0" fontId="68" fillId="2" borderId="0" applyNumberFormat="0" applyBorder="0" applyAlignment="0" applyProtection="0"/>
    <xf numFmtId="0" fontId="68" fillId="3" borderId="0" applyNumberFormat="0" applyBorder="0" applyAlignment="0" applyProtection="0"/>
    <xf numFmtId="0" fontId="68" fillId="4" borderId="0" applyNumberFormat="0" applyBorder="0" applyAlignment="0" applyProtection="0"/>
    <xf numFmtId="0" fontId="68" fillId="5" borderId="0" applyNumberFormat="0" applyBorder="0" applyAlignment="0" applyProtection="0"/>
    <xf numFmtId="0" fontId="68" fillId="6" borderId="0" applyNumberFormat="0" applyBorder="0" applyAlignment="0" applyProtection="0"/>
    <xf numFmtId="0" fontId="68" fillId="7" borderId="0" applyNumberFormat="0" applyBorder="0" applyAlignment="0" applyProtection="0"/>
    <xf numFmtId="0" fontId="68" fillId="8" borderId="0" applyNumberFormat="0" applyBorder="0" applyAlignment="0" applyProtection="0"/>
    <xf numFmtId="0" fontId="68" fillId="9" borderId="0" applyNumberFormat="0" applyBorder="0" applyAlignment="0" applyProtection="0"/>
    <xf numFmtId="0" fontId="68" fillId="10" borderId="0" applyNumberFormat="0" applyBorder="0" applyAlignment="0" applyProtection="0"/>
    <xf numFmtId="0" fontId="68" fillId="5" borderId="0" applyNumberFormat="0" applyBorder="0" applyAlignment="0" applyProtection="0"/>
    <xf numFmtId="0" fontId="68" fillId="8" borderId="0" applyNumberFormat="0" applyBorder="0" applyAlignment="0" applyProtection="0"/>
    <xf numFmtId="0" fontId="68" fillId="11" borderId="0" applyNumberFormat="0" applyBorder="0" applyAlignment="0" applyProtection="0"/>
    <xf numFmtId="0" fontId="71" fillId="12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5" borderId="0" applyNumberFormat="0" applyBorder="0" applyAlignment="0" applyProtection="0"/>
    <xf numFmtId="0" fontId="71" fillId="16" borderId="0" applyNumberFormat="0" applyBorder="0" applyAlignment="0" applyProtection="0"/>
    <xf numFmtId="0" fontId="71" fillId="17" borderId="0" applyNumberFormat="0" applyBorder="0" applyAlignment="0" applyProtection="0"/>
    <xf numFmtId="0" fontId="71" fillId="18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9" borderId="0" applyNumberFormat="0" applyBorder="0" applyAlignment="0" applyProtection="0"/>
    <xf numFmtId="0" fontId="72" fillId="3" borderId="0" applyNumberFormat="0" applyBorder="0" applyAlignment="0" applyProtection="0"/>
    <xf numFmtId="0" fontId="73" fillId="20" borderId="1" applyNumberFormat="0" applyAlignment="0" applyProtection="0"/>
    <xf numFmtId="0" fontId="74" fillId="21" borderId="2" applyNumberFormat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6" fillId="4" borderId="0" applyNumberFormat="0" applyBorder="0" applyAlignment="0" applyProtection="0"/>
    <xf numFmtId="0" fontId="77" fillId="0" borderId="3" applyNumberFormat="0" applyFill="0" applyAlignment="0" applyProtection="0"/>
    <xf numFmtId="0" fontId="78" fillId="0" borderId="4" applyNumberFormat="0" applyFill="0" applyAlignment="0" applyProtection="0"/>
    <xf numFmtId="0" fontId="79" fillId="0" borderId="5" applyNumberFormat="0" applyFill="0" applyAlignment="0" applyProtection="0"/>
    <xf numFmtId="0" fontId="79" fillId="0" borderId="0" applyNumberFormat="0" applyFill="0" applyBorder="0" applyAlignment="0" applyProtection="0"/>
    <xf numFmtId="0" fontId="80" fillId="7" borderId="1" applyNumberFormat="0" applyAlignment="0" applyProtection="0"/>
    <xf numFmtId="0" fontId="81" fillId="0" borderId="6" applyNumberFormat="0" applyFill="0" applyAlignment="0" applyProtection="0"/>
    <xf numFmtId="0" fontId="82" fillId="22" borderId="0" applyNumberFormat="0" applyBorder="0" applyAlignment="0" applyProtection="0"/>
    <xf numFmtId="1" fontId="86" fillId="0" borderId="0"/>
    <xf numFmtId="1" fontId="86" fillId="0" borderId="0"/>
    <xf numFmtId="1" fontId="86" fillId="0" borderId="0"/>
    <xf numFmtId="0" fontId="2" fillId="0" borderId="0"/>
    <xf numFmtId="0" fontId="3" fillId="0" borderId="0"/>
    <xf numFmtId="0" fontId="3" fillId="0" borderId="0"/>
    <xf numFmtId="0" fontId="6" fillId="23" borderId="7" applyNumberFormat="0" applyFont="0" applyAlignment="0" applyProtection="0"/>
    <xf numFmtId="0" fontId="83" fillId="20" borderId="8" applyNumberFormat="0" applyAlignment="0" applyProtection="0"/>
    <xf numFmtId="0" fontId="8" fillId="0" borderId="0"/>
    <xf numFmtId="0" fontId="8" fillId="0" borderId="0"/>
    <xf numFmtId="0" fontId="84" fillId="0" borderId="9" applyNumberFormat="0" applyFill="0" applyAlignment="0" applyProtection="0"/>
    <xf numFmtId="0" fontId="85" fillId="0" borderId="0" applyNumberFormat="0" applyFill="0" applyBorder="0" applyAlignment="0" applyProtection="0"/>
    <xf numFmtId="0" fontId="7" fillId="0" borderId="0"/>
    <xf numFmtId="1" fontId="86" fillId="0" borderId="0"/>
    <xf numFmtId="0" fontId="8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7" fillId="0" borderId="0"/>
    <xf numFmtId="43" fontId="87" fillId="0" borderId="0" applyFont="0" applyFill="0" applyBorder="0" applyAlignment="0" applyProtection="0"/>
    <xf numFmtId="0" fontId="45" fillId="0" borderId="0">
      <alignment horizontal="left" vertical="top" wrapText="1"/>
    </xf>
    <xf numFmtId="0" fontId="6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90" fillId="0" borderId="0" applyNumberFormat="0" applyFill="0" applyBorder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4" fillId="0" borderId="21" applyNumberFormat="0" applyFill="0" applyAlignment="0" applyProtection="0"/>
    <xf numFmtId="0" fontId="54" fillId="0" borderId="0" applyNumberFormat="0" applyFill="0" applyBorder="0" applyAlignment="0" applyProtection="0"/>
    <xf numFmtId="0" fontId="51" fillId="25" borderId="0" applyNumberFormat="0" applyBorder="0" applyAlignment="0" applyProtection="0"/>
    <xf numFmtId="0" fontId="47" fillId="26" borderId="0" applyNumberFormat="0" applyBorder="0" applyAlignment="0" applyProtection="0"/>
    <xf numFmtId="0" fontId="57" fillId="27" borderId="0" applyNumberFormat="0" applyBorder="0" applyAlignment="0" applyProtection="0"/>
    <xf numFmtId="0" fontId="55" fillId="28" borderId="22" applyNumberFormat="0" applyAlignment="0" applyProtection="0"/>
    <xf numFmtId="0" fontId="58" fillId="29" borderId="23" applyNumberFormat="0" applyAlignment="0" applyProtection="0"/>
    <xf numFmtId="0" fontId="48" fillId="29" borderId="22" applyNumberFormat="0" applyAlignment="0" applyProtection="0"/>
    <xf numFmtId="0" fontId="56" fillId="0" borderId="24" applyNumberFormat="0" applyFill="0" applyAlignment="0" applyProtection="0"/>
    <xf numFmtId="0" fontId="49" fillId="30" borderId="25" applyNumberFormat="0" applyAlignment="0" applyProtection="0"/>
    <xf numFmtId="0" fontId="6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60" fillId="0" borderId="27" applyNumberFormat="0" applyFill="0" applyAlignment="0" applyProtection="0"/>
    <xf numFmtId="0" fontId="4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46" fillId="55" borderId="0" applyNumberFormat="0" applyBorder="0" applyAlignment="0" applyProtection="0"/>
    <xf numFmtId="0" fontId="1" fillId="0" borderId="0"/>
    <xf numFmtId="0" fontId="1" fillId="31" borderId="26" applyNumberFormat="0" applyFont="0" applyAlignment="0" applyProtection="0"/>
    <xf numFmtId="0" fontId="7" fillId="0" borderId="0"/>
    <xf numFmtId="43" fontId="6" fillId="0" borderId="0" applyFont="0" applyFill="0" applyBorder="0" applyAlignment="0" applyProtection="0"/>
    <xf numFmtId="0" fontId="45" fillId="0" borderId="0">
      <alignment horizontal="left" vertical="top" wrapText="1"/>
    </xf>
    <xf numFmtId="0" fontId="1" fillId="31" borderId="26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</cellStyleXfs>
  <cellXfs count="156">
    <xf numFmtId="0" fontId="0" fillId="0" borderId="0" xfId="0"/>
    <xf numFmtId="0" fontId="64" fillId="24" borderId="10" xfId="0" applyFont="1" applyFill="1" applyBorder="1" applyAlignment="1">
      <alignment horizontal="center" vertical="center" wrapText="1"/>
    </xf>
    <xf numFmtId="0" fontId="64" fillId="0" borderId="0" xfId="0" applyFont="1" applyFill="1"/>
    <xf numFmtId="0" fontId="64" fillId="0" borderId="0" xfId="0" applyFont="1"/>
    <xf numFmtId="0" fontId="64" fillId="24" borderId="0" xfId="0" applyFont="1" applyFill="1"/>
    <xf numFmtId="0" fontId="66" fillId="24" borderId="0" xfId="0" applyFont="1" applyFill="1" applyBorder="1" applyAlignment="1">
      <alignment horizontal="centerContinuous"/>
    </xf>
    <xf numFmtId="0" fontId="66" fillId="24" borderId="0" xfId="0" applyFont="1" applyFill="1" applyBorder="1" applyAlignment="1">
      <alignment horizontal="right"/>
    </xf>
    <xf numFmtId="0" fontId="64" fillId="0" borderId="0" xfId="0" applyFont="1" applyAlignment="1">
      <alignment wrapText="1"/>
    </xf>
    <xf numFmtId="0" fontId="66" fillId="0" borderId="0" xfId="0" applyFont="1" applyFill="1" applyBorder="1" applyAlignment="1">
      <alignment horizontal="centerContinuous"/>
    </xf>
    <xf numFmtId="0" fontId="64" fillId="0" borderId="10" xfId="0" applyFont="1" applyBorder="1" applyAlignment="1">
      <alignment horizontal="center" wrapText="1"/>
    </xf>
    <xf numFmtId="0" fontId="64" fillId="24" borderId="0" xfId="0" applyFont="1" applyFill="1" applyAlignment="1">
      <alignment wrapText="1"/>
    </xf>
    <xf numFmtId="166" fontId="64" fillId="24" borderId="0" xfId="0" applyNumberFormat="1" applyFont="1" applyFill="1" applyAlignment="1">
      <alignment wrapText="1"/>
    </xf>
    <xf numFmtId="0" fontId="64" fillId="24" borderId="10" xfId="0" applyFont="1" applyFill="1" applyBorder="1" applyAlignment="1">
      <alignment wrapText="1"/>
    </xf>
    <xf numFmtId="0" fontId="63" fillId="0" borderId="10" xfId="0" applyFont="1" applyBorder="1" applyAlignment="1">
      <alignment horizontal="center" wrapText="1"/>
    </xf>
    <xf numFmtId="0" fontId="67" fillId="0" borderId="10" xfId="0" applyFont="1" applyBorder="1" applyAlignment="1">
      <alignment horizontal="center" wrapText="1"/>
    </xf>
    <xf numFmtId="0" fontId="64" fillId="24" borderId="10" xfId="0" applyFont="1" applyFill="1" applyBorder="1" applyAlignment="1">
      <alignment horizontal="left" vertical="center" wrapText="1"/>
    </xf>
    <xf numFmtId="0" fontId="64" fillId="24" borderId="10" xfId="0" applyFont="1" applyFill="1" applyBorder="1" applyAlignment="1">
      <alignment horizontal="left" vertical="top" wrapText="1"/>
    </xf>
    <xf numFmtId="0" fontId="64" fillId="24" borderId="10" xfId="0" applyFont="1" applyFill="1" applyBorder="1" applyAlignment="1">
      <alignment horizontal="center" vertical="top" wrapText="1"/>
    </xf>
    <xf numFmtId="0" fontId="64" fillId="24" borderId="10" xfId="0" applyFont="1" applyFill="1" applyBorder="1" applyAlignment="1">
      <alignment horizontal="center" wrapText="1"/>
    </xf>
    <xf numFmtId="0" fontId="63" fillId="24" borderId="0" xfId="0" applyFont="1" applyFill="1" applyAlignment="1">
      <alignment wrapText="1"/>
    </xf>
    <xf numFmtId="0" fontId="89" fillId="24" borderId="10" xfId="0" applyFont="1" applyFill="1" applyBorder="1" applyAlignment="1">
      <alignment horizontal="center" wrapText="1"/>
    </xf>
    <xf numFmtId="0" fontId="88" fillId="24" borderId="0" xfId="0" applyFont="1" applyFill="1" applyAlignment="1">
      <alignment wrapText="1"/>
    </xf>
    <xf numFmtId="49" fontId="63" fillId="24" borderId="10" xfId="0" applyNumberFormat="1" applyFont="1" applyFill="1" applyBorder="1" applyAlignment="1">
      <alignment horizontal="center" wrapText="1"/>
    </xf>
    <xf numFmtId="169" fontId="64" fillId="24" borderId="10" xfId="146" applyNumberFormat="1" applyFont="1" applyFill="1" applyBorder="1" applyAlignment="1">
      <alignment horizontal="right" vertical="top"/>
    </xf>
    <xf numFmtId="0" fontId="64" fillId="24" borderId="0" xfId="0" applyFont="1" applyFill="1" applyAlignment="1">
      <alignment horizontal="left" vertical="top" wrapText="1"/>
    </xf>
    <xf numFmtId="164" fontId="65" fillId="24" borderId="10" xfId="150" applyFont="1" applyFill="1" applyBorder="1" applyAlignment="1">
      <alignment vertical="center" wrapText="1"/>
    </xf>
    <xf numFmtId="164" fontId="63" fillId="24" borderId="10" xfId="150" applyFont="1" applyFill="1" applyBorder="1" applyAlignment="1">
      <alignment vertical="center" wrapText="1"/>
    </xf>
    <xf numFmtId="164" fontId="64" fillId="0" borderId="10" xfId="150" applyFont="1" applyBorder="1" applyAlignment="1">
      <alignment vertical="center" wrapText="1"/>
    </xf>
    <xf numFmtId="164" fontId="66" fillId="24" borderId="10" xfId="150" applyFont="1" applyFill="1" applyBorder="1" applyAlignment="1">
      <alignment vertical="center" wrapText="1"/>
    </xf>
    <xf numFmtId="0" fontId="64" fillId="0" borderId="10" xfId="0" applyFont="1" applyBorder="1" applyAlignment="1">
      <alignment horizontal="center" wrapText="1"/>
    </xf>
    <xf numFmtId="0" fontId="64" fillId="0" borderId="10" xfId="0" applyFont="1" applyBorder="1" applyAlignment="1">
      <alignment horizontal="center" vertical="center" wrapText="1"/>
    </xf>
    <xf numFmtId="171" fontId="65" fillId="24" borderId="10" xfId="150" applyNumberFormat="1" applyFont="1" applyFill="1" applyBorder="1" applyAlignment="1">
      <alignment vertical="center" wrapText="1"/>
    </xf>
    <xf numFmtId="171" fontId="63" fillId="24" borderId="10" xfId="150" applyNumberFormat="1" applyFont="1" applyFill="1" applyBorder="1" applyAlignment="1">
      <alignment vertical="center" wrapText="1"/>
    </xf>
    <xf numFmtId="171" fontId="64" fillId="0" borderId="10" xfId="150" applyNumberFormat="1" applyFont="1" applyBorder="1" applyAlignment="1">
      <alignment vertical="center" wrapText="1"/>
    </xf>
    <xf numFmtId="0" fontId="88" fillId="0" borderId="0" xfId="0" applyFont="1" applyAlignment="1">
      <alignment horizontal="left" vertical="top" wrapText="1"/>
    </xf>
    <xf numFmtId="0" fontId="66" fillId="24" borderId="0" xfId="0" applyFont="1" applyFill="1" applyAlignment="1">
      <alignment horizontal="right"/>
    </xf>
    <xf numFmtId="0" fontId="64" fillId="0" borderId="0" xfId="0" applyFont="1" applyAlignment="1">
      <alignment horizontal="center" wrapText="1"/>
    </xf>
    <xf numFmtId="0" fontId="64" fillId="0" borderId="10" xfId="0" applyFont="1" applyBorder="1" applyAlignment="1">
      <alignment horizontal="center" wrapText="1"/>
    </xf>
    <xf numFmtId="0" fontId="64" fillId="24" borderId="10" xfId="0" applyFont="1" applyFill="1" applyBorder="1" applyAlignment="1">
      <alignment horizontal="left" vertical="top" wrapText="1"/>
    </xf>
    <xf numFmtId="0" fontId="88" fillId="0" borderId="0" xfId="0" applyFont="1" applyAlignment="1">
      <alignment wrapText="1"/>
    </xf>
    <xf numFmtId="167" fontId="64" fillId="0" borderId="0" xfId="0" applyNumberFormat="1" applyFont="1" applyAlignment="1">
      <alignment wrapText="1"/>
    </xf>
    <xf numFmtId="172" fontId="64" fillId="0" borderId="0" xfId="0" applyNumberFormat="1" applyFont="1" applyAlignment="1">
      <alignment wrapText="1"/>
    </xf>
    <xf numFmtId="164" fontId="91" fillId="0" borderId="0" xfId="150" applyFont="1" applyAlignment="1">
      <alignment wrapText="1"/>
    </xf>
    <xf numFmtId="173" fontId="64" fillId="0" borderId="0" xfId="0" applyNumberFormat="1" applyFont="1" applyAlignment="1">
      <alignment wrapText="1"/>
    </xf>
    <xf numFmtId="174" fontId="64" fillId="0" borderId="0" xfId="0" applyNumberFormat="1" applyFont="1" applyAlignment="1">
      <alignment wrapText="1"/>
    </xf>
    <xf numFmtId="164" fontId="93" fillId="0" borderId="0" xfId="150" applyFont="1" applyAlignment="1">
      <alignment wrapText="1"/>
    </xf>
    <xf numFmtId="0" fontId="88" fillId="24" borderId="31" xfId="0" applyFont="1" applyFill="1" applyBorder="1" applyAlignment="1">
      <alignment horizontal="left" vertical="top" wrapText="1"/>
    </xf>
    <xf numFmtId="0" fontId="88" fillId="24" borderId="31" xfId="0" applyFont="1" applyFill="1" applyBorder="1" applyAlignment="1">
      <alignment horizontal="center" vertical="top" wrapText="1"/>
    </xf>
    <xf numFmtId="0" fontId="88" fillId="0" borderId="31" xfId="0" applyFont="1" applyBorder="1" applyAlignment="1">
      <alignment horizontal="center" vertical="top" wrapText="1"/>
    </xf>
    <xf numFmtId="169" fontId="88" fillId="0" borderId="31" xfId="146" applyNumberFormat="1" applyFont="1" applyBorder="1" applyAlignment="1">
      <alignment horizontal="right" vertical="top"/>
    </xf>
    <xf numFmtId="169" fontId="88" fillId="0" borderId="32" xfId="146" applyNumberFormat="1" applyFont="1" applyBorder="1" applyAlignment="1">
      <alignment horizontal="right" vertical="top"/>
    </xf>
    <xf numFmtId="171" fontId="64" fillId="24" borderId="10" xfId="150" applyNumberFormat="1" applyFont="1" applyFill="1" applyBorder="1" applyAlignment="1">
      <alignment vertical="center" wrapText="1"/>
    </xf>
    <xf numFmtId="0" fontId="92" fillId="24" borderId="10" xfId="0" applyFont="1" applyFill="1" applyBorder="1" applyAlignment="1">
      <alignment horizontal="center" wrapText="1"/>
    </xf>
    <xf numFmtId="0" fontId="92" fillId="24" borderId="0" xfId="0" applyFont="1" applyFill="1" applyAlignment="1">
      <alignment wrapText="1"/>
    </xf>
    <xf numFmtId="170" fontId="63" fillId="0" borderId="10" xfId="0" applyNumberFormat="1" applyFont="1" applyBorder="1" applyAlignment="1">
      <alignment horizontal="center" wrapText="1"/>
    </xf>
    <xf numFmtId="170" fontId="64" fillId="0" borderId="10" xfId="0" applyNumberFormat="1" applyFont="1" applyBorder="1" applyAlignment="1">
      <alignment horizontal="center" wrapText="1"/>
    </xf>
    <xf numFmtId="170" fontId="64" fillId="0" borderId="10" xfId="0" applyNumberFormat="1" applyFont="1" applyBorder="1" applyAlignment="1">
      <alignment wrapText="1"/>
    </xf>
    <xf numFmtId="170" fontId="64" fillId="24" borderId="10" xfId="0" applyNumberFormat="1" applyFont="1" applyFill="1" applyBorder="1" applyAlignment="1">
      <alignment vertical="center" wrapText="1"/>
    </xf>
    <xf numFmtId="0" fontId="64" fillId="24" borderId="0" xfId="0" applyFont="1" applyFill="1" applyAlignment="1">
      <alignment horizontal="center" wrapText="1"/>
    </xf>
    <xf numFmtId="0" fontId="63" fillId="24" borderId="10" xfId="0" applyFont="1" applyFill="1" applyBorder="1" applyAlignment="1">
      <alignment horizontal="center" vertical="center" wrapText="1"/>
    </xf>
    <xf numFmtId="170" fontId="64" fillId="24" borderId="10" xfId="150" applyNumberFormat="1" applyFont="1" applyFill="1" applyBorder="1" applyAlignment="1">
      <alignment vertical="center" wrapText="1"/>
    </xf>
    <xf numFmtId="0" fontId="63" fillId="24" borderId="10" xfId="0" applyFont="1" applyFill="1" applyBorder="1" applyAlignment="1">
      <alignment horizontal="left" vertical="center" wrapText="1"/>
    </xf>
    <xf numFmtId="0" fontId="64" fillId="24" borderId="10" xfId="151" applyFont="1" applyFill="1" applyBorder="1" applyAlignment="1">
      <alignment horizontal="center" vertical="center" wrapText="1"/>
    </xf>
    <xf numFmtId="0" fontId="66" fillId="24" borderId="0" xfId="0" applyFont="1" applyFill="1" applyAlignment="1">
      <alignment horizontal="right"/>
    </xf>
    <xf numFmtId="171" fontId="63" fillId="24" borderId="10" xfId="150" applyNumberFormat="1" applyFont="1" applyFill="1" applyBorder="1" applyAlignment="1">
      <alignment horizontal="right" vertical="center" wrapText="1"/>
    </xf>
    <xf numFmtId="169" fontId="64" fillId="24" borderId="10" xfId="146" applyNumberFormat="1" applyFont="1" applyFill="1" applyBorder="1" applyAlignment="1">
      <alignment horizontal="right" vertical="center"/>
    </xf>
    <xf numFmtId="167" fontId="64" fillId="24" borderId="10" xfId="150" applyNumberFormat="1" applyFont="1" applyFill="1" applyBorder="1" applyAlignment="1">
      <alignment horizontal="right" vertical="center" wrapText="1"/>
    </xf>
    <xf numFmtId="0" fontId="64" fillId="24" borderId="10" xfId="0" applyFont="1" applyFill="1" applyBorder="1" applyAlignment="1">
      <alignment horizontal="right" vertical="top" wrapText="1"/>
    </xf>
    <xf numFmtId="0" fontId="64" fillId="0" borderId="10" xfId="0" applyFont="1" applyBorder="1" applyAlignment="1">
      <alignment horizontal="center" wrapText="1"/>
    </xf>
    <xf numFmtId="0" fontId="64" fillId="0" borderId="0" xfId="0" applyFont="1" applyAlignment="1">
      <alignment horizontal="center" wrapText="1"/>
    </xf>
    <xf numFmtId="0" fontId="94" fillId="0" borderId="0" xfId="0" applyFont="1" applyAlignment="1">
      <alignment vertical="center" wrapText="1"/>
    </xf>
    <xf numFmtId="0" fontId="94" fillId="0" borderId="0" xfId="0" applyFont="1" applyAlignment="1">
      <alignment horizontal="left" vertical="top" wrapText="1"/>
    </xf>
    <xf numFmtId="0" fontId="63" fillId="0" borderId="10" xfId="0" applyFont="1" applyBorder="1" applyAlignment="1">
      <alignment horizontal="left" vertical="top" wrapText="1"/>
    </xf>
    <xf numFmtId="0" fontId="64" fillId="0" borderId="0" xfId="0" applyFont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64" fillId="24" borderId="10" xfId="107" applyFont="1" applyFill="1" applyBorder="1" applyAlignment="1">
      <alignment horizontal="left" vertical="top" wrapText="1"/>
    </xf>
    <xf numFmtId="0" fontId="88" fillId="24" borderId="10" xfId="0" applyFont="1" applyFill="1" applyBorder="1" applyAlignment="1">
      <alignment horizontal="center" vertical="top" wrapText="1"/>
    </xf>
    <xf numFmtId="0" fontId="64" fillId="24" borderId="10" xfId="107" applyFont="1" applyFill="1" applyBorder="1">
      <alignment horizontal="left" vertical="top" wrapText="1"/>
    </xf>
    <xf numFmtId="0" fontId="64" fillId="24" borderId="10" xfId="0" applyFont="1" applyFill="1" applyBorder="1"/>
    <xf numFmtId="0" fontId="96" fillId="24" borderId="10" xfId="0" applyFont="1" applyFill="1" applyBorder="1" applyAlignment="1">
      <alignment horizontal="left" vertical="top" wrapText="1"/>
    </xf>
    <xf numFmtId="0" fontId="97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64" fillId="0" borderId="0" xfId="0" applyFont="1" applyBorder="1" applyAlignment="1">
      <alignment horizontal="left" vertical="top" wrapText="1"/>
    </xf>
    <xf numFmtId="169" fontId="64" fillId="0" borderId="0" xfId="146" applyNumberFormat="1" applyFont="1" applyBorder="1" applyAlignment="1">
      <alignment horizontal="right" vertical="center"/>
    </xf>
    <xf numFmtId="0" fontId="64" fillId="24" borderId="10" xfId="107" applyFont="1" applyFill="1" applyBorder="1" applyAlignment="1">
      <alignment horizontal="center" vertical="top" wrapText="1"/>
    </xf>
    <xf numFmtId="0" fontId="64" fillId="24" borderId="14" xfId="107" applyFont="1" applyFill="1" applyBorder="1" applyAlignment="1">
      <alignment horizontal="left" vertical="top" wrapText="1"/>
    </xf>
    <xf numFmtId="0" fontId="66" fillId="0" borderId="0" xfId="0" applyFont="1" applyAlignment="1">
      <alignment horizontal="right"/>
    </xf>
    <xf numFmtId="0" fontId="98" fillId="0" borderId="0" xfId="0" applyFont="1" applyFill="1" applyBorder="1" applyAlignment="1"/>
    <xf numFmtId="0" fontId="98" fillId="0" borderId="0" xfId="0" applyFont="1" applyFill="1"/>
    <xf numFmtId="0" fontId="64" fillId="0" borderId="0" xfId="0" applyFont="1" applyFill="1" applyAlignment="1">
      <alignment horizontal="center"/>
    </xf>
    <xf numFmtId="0" fontId="64" fillId="0" borderId="0" xfId="0" applyFont="1" applyFill="1" applyAlignment="1">
      <alignment horizontal="centerContinuous"/>
    </xf>
    <xf numFmtId="0" fontId="66" fillId="0" borderId="0" xfId="0" applyFont="1" applyFill="1" applyBorder="1" applyAlignment="1">
      <alignment horizontal="center"/>
    </xf>
    <xf numFmtId="0" fontId="98" fillId="0" borderId="0" xfId="0" applyFont="1"/>
    <xf numFmtId="0" fontId="94" fillId="24" borderId="0" xfId="0" applyFont="1" applyFill="1"/>
    <xf numFmtId="169" fontId="64" fillId="24" borderId="10" xfId="146" applyNumberFormat="1" applyFont="1" applyFill="1" applyBorder="1" applyAlignment="1">
      <alignment horizontal="right"/>
    </xf>
    <xf numFmtId="164" fontId="64" fillId="0" borderId="10" xfId="150" applyFont="1" applyBorder="1" applyAlignment="1">
      <alignment horizontal="left" vertical="top" wrapText="1"/>
    </xf>
    <xf numFmtId="0" fontId="98" fillId="24" borderId="0" xfId="0" applyFont="1" applyFill="1"/>
    <xf numFmtId="0" fontId="88" fillId="24" borderId="10" xfId="0" applyFont="1" applyFill="1" applyBorder="1" applyAlignment="1">
      <alignment horizontal="center" vertical="center" wrapText="1"/>
    </xf>
    <xf numFmtId="164" fontId="64" fillId="24" borderId="10" xfId="150" applyFont="1" applyFill="1" applyBorder="1" applyAlignment="1">
      <alignment horizontal="left" vertical="center" wrapText="1"/>
    </xf>
    <xf numFmtId="167" fontId="88" fillId="0" borderId="0" xfId="0" applyNumberFormat="1" applyFont="1" applyAlignment="1">
      <alignment wrapText="1"/>
    </xf>
    <xf numFmtId="170" fontId="64" fillId="0" borderId="0" xfId="0" applyNumberFormat="1" applyFont="1" applyAlignment="1">
      <alignment horizontal="center" wrapText="1"/>
    </xf>
    <xf numFmtId="0" fontId="66" fillId="24" borderId="0" xfId="0" applyFont="1" applyFill="1" applyAlignment="1">
      <alignment horizontal="right"/>
    </xf>
    <xf numFmtId="0" fontId="64" fillId="0" borderId="10" xfId="0" applyFont="1" applyBorder="1" applyAlignment="1">
      <alignment horizontal="center" wrapText="1"/>
    </xf>
    <xf numFmtId="0" fontId="64" fillId="0" borderId="10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0" borderId="17" xfId="0" applyFont="1" applyBorder="1" applyAlignment="1">
      <alignment horizontal="center" vertical="center" wrapText="1"/>
    </xf>
    <xf numFmtId="0" fontId="64" fillId="0" borderId="18" xfId="0" applyFont="1" applyBorder="1" applyAlignment="1">
      <alignment horizontal="center" vertical="center" wrapText="1"/>
    </xf>
    <xf numFmtId="0" fontId="64" fillId="0" borderId="16" xfId="0" applyFont="1" applyBorder="1" applyAlignment="1">
      <alignment horizontal="center" vertical="center" wrapText="1"/>
    </xf>
    <xf numFmtId="0" fontId="64" fillId="0" borderId="28" xfId="0" applyFont="1" applyBorder="1" applyAlignment="1">
      <alignment horizontal="center" vertical="center" wrapText="1"/>
    </xf>
    <xf numFmtId="0" fontId="64" fillId="0" borderId="29" xfId="0" applyFont="1" applyBorder="1" applyAlignment="1">
      <alignment horizontal="center" vertical="center" wrapText="1"/>
    </xf>
    <xf numFmtId="0" fontId="64" fillId="0" borderId="30" xfId="0" applyFont="1" applyBorder="1" applyAlignment="1">
      <alignment horizontal="center" vertical="center" wrapText="1"/>
    </xf>
    <xf numFmtId="0" fontId="64" fillId="0" borderId="0" xfId="0" applyFont="1" applyAlignment="1">
      <alignment horizontal="center" wrapText="1"/>
    </xf>
    <xf numFmtId="0" fontId="66" fillId="0" borderId="0" xfId="0" applyFont="1" applyFill="1" applyAlignment="1">
      <alignment horizontal="right"/>
    </xf>
    <xf numFmtId="0" fontId="66" fillId="0" borderId="0" xfId="0" applyFont="1" applyFill="1" applyBorder="1" applyAlignment="1">
      <alignment horizontal="right"/>
    </xf>
    <xf numFmtId="0" fontId="66" fillId="0" borderId="10" xfId="0" applyFont="1" applyBorder="1" applyAlignment="1">
      <alignment horizontal="left" vertical="top" wrapText="1"/>
    </xf>
    <xf numFmtId="0" fontId="94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 vertical="center"/>
    </xf>
    <xf numFmtId="0" fontId="63" fillId="0" borderId="0" xfId="0" applyFont="1" applyBorder="1" applyAlignment="1">
      <alignment horizontal="left" vertical="top" wrapText="1"/>
    </xf>
    <xf numFmtId="0" fontId="63" fillId="0" borderId="10" xfId="0" applyFont="1" applyBorder="1" applyAlignment="1">
      <alignment horizontal="left" vertical="top" wrapText="1"/>
    </xf>
    <xf numFmtId="0" fontId="64" fillId="0" borderId="10" xfId="0" applyFont="1" applyBorder="1" applyAlignment="1">
      <alignment horizontal="left" vertical="top" wrapText="1"/>
    </xf>
    <xf numFmtId="0" fontId="63" fillId="0" borderId="0" xfId="0" applyFont="1" applyAlignment="1">
      <alignment horizontal="left" vertical="top" wrapText="1"/>
    </xf>
    <xf numFmtId="0" fontId="64" fillId="24" borderId="10" xfId="107" applyFont="1" applyFill="1" applyBorder="1" applyAlignment="1">
      <alignment horizontal="center" vertical="top" wrapText="1"/>
    </xf>
    <xf numFmtId="0" fontId="64" fillId="24" borderId="12" xfId="107" applyFont="1" applyFill="1" applyBorder="1" applyAlignment="1">
      <alignment horizontal="left" vertical="top" wrapText="1"/>
    </xf>
    <xf numFmtId="0" fontId="64" fillId="24" borderId="14" xfId="107" applyFont="1" applyFill="1" applyBorder="1" applyAlignment="1">
      <alignment horizontal="left" vertical="top" wrapText="1"/>
    </xf>
    <xf numFmtId="0" fontId="96" fillId="24" borderId="10" xfId="0" applyFont="1" applyFill="1" applyBorder="1" applyAlignment="1">
      <alignment horizontal="left" vertical="top" wrapText="1"/>
    </xf>
    <xf numFmtId="0" fontId="64" fillId="24" borderId="12" xfId="107" applyFont="1" applyFill="1" applyBorder="1" applyAlignment="1">
      <alignment horizontal="center" vertical="top" wrapText="1"/>
    </xf>
    <xf numFmtId="0" fontId="64" fillId="24" borderId="13" xfId="107" applyFont="1" applyFill="1" applyBorder="1" applyAlignment="1">
      <alignment horizontal="center" vertical="top" wrapText="1"/>
    </xf>
    <xf numFmtId="0" fontId="64" fillId="24" borderId="14" xfId="107" applyFont="1" applyFill="1" applyBorder="1" applyAlignment="1">
      <alignment horizontal="center" vertical="top" wrapText="1"/>
    </xf>
    <xf numFmtId="0" fontId="64" fillId="24" borderId="10" xfId="107" applyFont="1" applyFill="1" applyBorder="1" applyAlignment="1">
      <alignment horizontal="left" vertical="top" wrapText="1"/>
    </xf>
    <xf numFmtId="0" fontId="88" fillId="24" borderId="32" xfId="0" applyFont="1" applyFill="1" applyBorder="1" applyAlignment="1">
      <alignment horizontal="left" vertical="top" wrapText="1"/>
    </xf>
    <xf numFmtId="0" fontId="88" fillId="24" borderId="33" xfId="0" applyFont="1" applyFill="1" applyBorder="1" applyAlignment="1">
      <alignment horizontal="left" vertical="top" wrapText="1"/>
    </xf>
    <xf numFmtId="0" fontId="88" fillId="24" borderId="34" xfId="0" applyFont="1" applyFill="1" applyBorder="1" applyAlignment="1">
      <alignment horizontal="left" vertical="top" wrapText="1"/>
    </xf>
    <xf numFmtId="0" fontId="64" fillId="24" borderId="10" xfId="0" applyFont="1" applyFill="1" applyBorder="1" applyAlignment="1">
      <alignment horizontal="left" vertical="top" wrapText="1"/>
    </xf>
    <xf numFmtId="0" fontId="89" fillId="24" borderId="12" xfId="0" applyFont="1" applyFill="1" applyBorder="1" applyAlignment="1">
      <alignment horizontal="center" wrapText="1"/>
    </xf>
    <xf numFmtId="0" fontId="89" fillId="24" borderId="14" xfId="0" applyFont="1" applyFill="1" applyBorder="1" applyAlignment="1">
      <alignment horizontal="center" wrapText="1"/>
    </xf>
    <xf numFmtId="0" fontId="89" fillId="24" borderId="10" xfId="0" applyFont="1" applyFill="1" applyBorder="1" applyAlignment="1">
      <alignment horizontal="center" wrapText="1"/>
    </xf>
    <xf numFmtId="0" fontId="89" fillId="24" borderId="10" xfId="0" applyFont="1" applyFill="1" applyBorder="1" applyAlignment="1">
      <alignment wrapText="1"/>
    </xf>
    <xf numFmtId="0" fontId="63" fillId="24" borderId="10" xfId="0" applyFont="1" applyFill="1" applyBorder="1" applyAlignment="1">
      <alignment wrapText="1"/>
    </xf>
    <xf numFmtId="0" fontId="63" fillId="24" borderId="12" xfId="0" applyFont="1" applyFill="1" applyBorder="1" applyAlignment="1">
      <alignment horizontal="left" wrapText="1"/>
    </xf>
    <xf numFmtId="0" fontId="63" fillId="24" borderId="13" xfId="0" applyFont="1" applyFill="1" applyBorder="1" applyAlignment="1">
      <alignment horizontal="left" wrapText="1"/>
    </xf>
    <xf numFmtId="0" fontId="63" fillId="24" borderId="14" xfId="0" applyFont="1" applyFill="1" applyBorder="1" applyAlignment="1">
      <alignment horizontal="left" wrapText="1"/>
    </xf>
    <xf numFmtId="0" fontId="92" fillId="24" borderId="12" xfId="0" applyFont="1" applyFill="1" applyBorder="1" applyAlignment="1">
      <alignment horizontal="center" wrapText="1"/>
    </xf>
    <xf numFmtId="0" fontId="92" fillId="24" borderId="13" xfId="0" applyFont="1" applyFill="1" applyBorder="1" applyAlignment="1">
      <alignment horizontal="center" wrapText="1"/>
    </xf>
    <xf numFmtId="0" fontId="92" fillId="24" borderId="14" xfId="0" applyFont="1" applyFill="1" applyBorder="1" applyAlignment="1">
      <alignment horizontal="center" wrapText="1"/>
    </xf>
    <xf numFmtId="0" fontId="64" fillId="0" borderId="15" xfId="0" applyFont="1" applyBorder="1" applyAlignment="1">
      <alignment horizontal="center" vertical="center" wrapText="1"/>
    </xf>
    <xf numFmtId="0" fontId="64" fillId="0" borderId="11" xfId="0" applyFont="1" applyBorder="1" applyAlignment="1">
      <alignment horizontal="center" vertical="center" wrapText="1"/>
    </xf>
    <xf numFmtId="0" fontId="64" fillId="24" borderId="15" xfId="0" applyFont="1" applyFill="1" applyBorder="1" applyAlignment="1">
      <alignment horizontal="center" vertical="center" wrapText="1"/>
    </xf>
    <xf numFmtId="0" fontId="64" fillId="24" borderId="11" xfId="0" applyFont="1" applyFill="1" applyBorder="1" applyAlignment="1">
      <alignment horizontal="center" vertical="center" wrapText="1"/>
    </xf>
    <xf numFmtId="0" fontId="64" fillId="24" borderId="17" xfId="0" applyFont="1" applyFill="1" applyBorder="1" applyAlignment="1">
      <alignment horizontal="center" vertical="center" wrapText="1"/>
    </xf>
    <xf numFmtId="0" fontId="64" fillId="24" borderId="18" xfId="0" applyFont="1" applyFill="1" applyBorder="1" applyAlignment="1">
      <alignment horizontal="center" vertical="center" wrapText="1"/>
    </xf>
    <xf numFmtId="0" fontId="64" fillId="24" borderId="16" xfId="0" applyFont="1" applyFill="1" applyBorder="1" applyAlignment="1">
      <alignment horizontal="center" vertical="center" wrapText="1"/>
    </xf>
    <xf numFmtId="0" fontId="64" fillId="24" borderId="28" xfId="0" applyFont="1" applyFill="1" applyBorder="1" applyAlignment="1">
      <alignment horizontal="center" vertical="center" wrapText="1"/>
    </xf>
    <xf numFmtId="0" fontId="64" fillId="24" borderId="29" xfId="0" applyFont="1" applyFill="1" applyBorder="1" applyAlignment="1">
      <alignment horizontal="center" vertical="center" wrapText="1"/>
    </xf>
    <xf numFmtId="0" fontId="64" fillId="24" borderId="30" xfId="0" applyFont="1" applyFill="1" applyBorder="1" applyAlignment="1">
      <alignment horizontal="center" vertical="center" wrapText="1"/>
    </xf>
    <xf numFmtId="0" fontId="64" fillId="0" borderId="12" xfId="0" applyFont="1" applyBorder="1" applyAlignment="1">
      <alignment horizontal="center" vertical="center" wrapText="1"/>
    </xf>
    <xf numFmtId="0" fontId="64" fillId="0" borderId="14" xfId="0" applyFont="1" applyBorder="1" applyAlignment="1">
      <alignment horizontal="center" vertical="center" wrapText="1"/>
    </xf>
  </cellXfs>
  <cellStyles count="317">
    <cellStyle name="_artabyuje" xfId="1"/>
    <cellStyle name="_artabyuje 2" xfId="57"/>
    <cellStyle name="20% - Accent1" xfId="275" builtinId="30" customBuiltin="1"/>
    <cellStyle name="20% - Accent1 2" xfId="58"/>
    <cellStyle name="20% - Accent1 2 2" xfId="163"/>
    <cellStyle name="20% - Accent1 2 3" xfId="304"/>
    <cellStyle name="20% - Accent1 3" xfId="108"/>
    <cellStyle name="20% - Accent2" xfId="279" builtinId="34" customBuiltin="1"/>
    <cellStyle name="20% - Accent2 2" xfId="59"/>
    <cellStyle name="20% - Accent2 2 2" xfId="164"/>
    <cellStyle name="20% - Accent2 2 3" xfId="306"/>
    <cellStyle name="20% - Accent2 3" xfId="109"/>
    <cellStyle name="20% - Accent3" xfId="283" builtinId="38" customBuiltin="1"/>
    <cellStyle name="20% - Accent3 2" xfId="60"/>
    <cellStyle name="20% - Accent3 2 2" xfId="165"/>
    <cellStyle name="20% - Accent3 2 3" xfId="308"/>
    <cellStyle name="20% - Accent3 3" xfId="110"/>
    <cellStyle name="20% - Accent4" xfId="287" builtinId="42" customBuiltin="1"/>
    <cellStyle name="20% - Accent4 2" xfId="61"/>
    <cellStyle name="20% - Accent4 2 2" xfId="166"/>
    <cellStyle name="20% - Accent4 2 3" xfId="310"/>
    <cellStyle name="20% - Accent4 3" xfId="111"/>
    <cellStyle name="20% - Accent5" xfId="291" builtinId="46" customBuiltin="1"/>
    <cellStyle name="20% - Accent5 2" xfId="62"/>
    <cellStyle name="20% - Accent5 2 2" xfId="167"/>
    <cellStyle name="20% - Accent5 2 3" xfId="312"/>
    <cellStyle name="20% - Accent5 3" xfId="112"/>
    <cellStyle name="20% - Accent6" xfId="295" builtinId="50" customBuiltin="1"/>
    <cellStyle name="20% - Accent6 2" xfId="63"/>
    <cellStyle name="20% - Accent6 2 2" xfId="168"/>
    <cellStyle name="20% - Accent6 2 3" xfId="314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276" builtinId="31" customBuiltin="1"/>
    <cellStyle name="40% - Accent1 2" xfId="64"/>
    <cellStyle name="40% - Accent1 2 2" xfId="169"/>
    <cellStyle name="40% - Accent1 2 3" xfId="305"/>
    <cellStyle name="40% - Accent1 3" xfId="114"/>
    <cellStyle name="40% - Accent2" xfId="280" builtinId="35" customBuiltin="1"/>
    <cellStyle name="40% - Accent2 2" xfId="65"/>
    <cellStyle name="40% - Accent2 2 2" xfId="170"/>
    <cellStyle name="40% - Accent2 2 3" xfId="307"/>
    <cellStyle name="40% - Accent2 3" xfId="115"/>
    <cellStyle name="40% - Accent3" xfId="284" builtinId="39" customBuiltin="1"/>
    <cellStyle name="40% - Accent3 2" xfId="66"/>
    <cellStyle name="40% - Accent3 2 2" xfId="171"/>
    <cellStyle name="40% - Accent3 2 3" xfId="309"/>
    <cellStyle name="40% - Accent3 3" xfId="116"/>
    <cellStyle name="40% - Accent4" xfId="288" builtinId="43" customBuiltin="1"/>
    <cellStyle name="40% - Accent4 2" xfId="67"/>
    <cellStyle name="40% - Accent4 2 2" xfId="172"/>
    <cellStyle name="40% - Accent4 2 3" xfId="311"/>
    <cellStyle name="40% - Accent4 3" xfId="117"/>
    <cellStyle name="40% - Accent5" xfId="292" builtinId="47" customBuiltin="1"/>
    <cellStyle name="40% - Accent5 2" xfId="68"/>
    <cellStyle name="40% - Accent5 2 2" xfId="173"/>
    <cellStyle name="40% - Accent5 2 3" xfId="313"/>
    <cellStyle name="40% - Accent5 3" xfId="118"/>
    <cellStyle name="40% - Accent6" xfId="296" builtinId="51" customBuiltin="1"/>
    <cellStyle name="40% - Accent6 2" xfId="69"/>
    <cellStyle name="40% - Accent6 2 2" xfId="174"/>
    <cellStyle name="40% - Accent6 2 3" xfId="315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277" builtinId="32" customBuiltin="1"/>
    <cellStyle name="60% - Accent1 2" xfId="70"/>
    <cellStyle name="60% - Accent1 2 2" xfId="175"/>
    <cellStyle name="60% - Accent1 3" xfId="120"/>
    <cellStyle name="60% - Accent2" xfId="281" builtinId="36" customBuiltin="1"/>
    <cellStyle name="60% - Accent2 2" xfId="71"/>
    <cellStyle name="60% - Accent2 2 2" xfId="176"/>
    <cellStyle name="60% - Accent2 3" xfId="121"/>
    <cellStyle name="60% - Accent3" xfId="285" builtinId="40" customBuiltin="1"/>
    <cellStyle name="60% - Accent3 2" xfId="72"/>
    <cellStyle name="60% - Accent3 2 2" xfId="177"/>
    <cellStyle name="60% - Accent3 3" xfId="122"/>
    <cellStyle name="60% - Accent4" xfId="289" builtinId="44" customBuiltin="1"/>
    <cellStyle name="60% - Accent4 2" xfId="73"/>
    <cellStyle name="60% - Accent4 2 2" xfId="178"/>
    <cellStyle name="60% - Accent4 3" xfId="123"/>
    <cellStyle name="60% - Accent5" xfId="293" builtinId="48" customBuiltin="1"/>
    <cellStyle name="60% - Accent5 2" xfId="74"/>
    <cellStyle name="60% - Accent5 2 2" xfId="179"/>
    <cellStyle name="60% - Accent5 3" xfId="124"/>
    <cellStyle name="60% - Accent6" xfId="297" builtinId="52" customBuiltin="1"/>
    <cellStyle name="60% - Accent6 2" xfId="75"/>
    <cellStyle name="60% - Accent6 2 2" xfId="180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274" builtinId="29" customBuiltin="1"/>
    <cellStyle name="Accent1 2" xfId="76"/>
    <cellStyle name="Accent1 2 2" xfId="181"/>
    <cellStyle name="Accent1 3" xfId="126"/>
    <cellStyle name="Accent2" xfId="278" builtinId="33" customBuiltin="1"/>
    <cellStyle name="Accent2 2" xfId="77"/>
    <cellStyle name="Accent2 2 2" xfId="182"/>
    <cellStyle name="Accent2 3" xfId="127"/>
    <cellStyle name="Accent3" xfId="282" builtinId="37" customBuiltin="1"/>
    <cellStyle name="Accent3 2" xfId="78"/>
    <cellStyle name="Accent3 2 2" xfId="183"/>
    <cellStyle name="Accent3 3" xfId="128"/>
    <cellStyle name="Accent4" xfId="286" builtinId="41" customBuiltin="1"/>
    <cellStyle name="Accent4 2" xfId="79"/>
    <cellStyle name="Accent4 2 2" xfId="184"/>
    <cellStyle name="Accent4 3" xfId="129"/>
    <cellStyle name="Accent5" xfId="290" builtinId="45" customBuiltin="1"/>
    <cellStyle name="Accent5 2" xfId="80"/>
    <cellStyle name="Accent5 2 2" xfId="185"/>
    <cellStyle name="Accent5 3" xfId="130"/>
    <cellStyle name="Accent6" xfId="294" builtinId="49" customBuiltin="1"/>
    <cellStyle name="Accent6 2" xfId="81"/>
    <cellStyle name="Accent6 2 2" xfId="186"/>
    <cellStyle name="Accent6 3" xfId="131"/>
    <cellStyle name="Bad" xfId="264" builtinId="27" customBuiltin="1"/>
    <cellStyle name="Bad 2" xfId="82"/>
    <cellStyle name="Bad 2 2" xfId="187"/>
    <cellStyle name="Bad 3" xfId="132"/>
    <cellStyle name="Calculation" xfId="268" builtinId="22" customBuiltin="1"/>
    <cellStyle name="Calculation 2" xfId="83"/>
    <cellStyle name="Calculation 2 2" xfId="188"/>
    <cellStyle name="Calculation 3" xfId="133"/>
    <cellStyle name="Check Cell" xfId="270" builtinId="23" customBuiltin="1"/>
    <cellStyle name="Check Cell 2" xfId="84"/>
    <cellStyle name="Check Cell 2 2" xfId="189"/>
    <cellStyle name="Check Cell 3" xfId="134"/>
    <cellStyle name="Comma" xfId="150" builtinId="3"/>
    <cellStyle name="Comma 13 2" xfId="223"/>
    <cellStyle name="Comma 15" xfId="301"/>
    <cellStyle name="Comma 19" xfId="235"/>
    <cellStyle name="Comma 2" xfId="20"/>
    <cellStyle name="Comma 2 2" xfId="21"/>
    <cellStyle name="Comma 2 2 2" xfId="190"/>
    <cellStyle name="Comma 2 2 3" xfId="157"/>
    <cellStyle name="Comma 2 3" xfId="152"/>
    <cellStyle name="Comma 3" xfId="22"/>
    <cellStyle name="Comma 3 2" xfId="191"/>
    <cellStyle name="Comma 3 2 2" xfId="220"/>
    <cellStyle name="Comma 3 2 2 2" xfId="232"/>
    <cellStyle name="Comma 3 2 2 2 2" xfId="256"/>
    <cellStyle name="Comma 3 2 2 3" xfId="246"/>
    <cellStyle name="Comma 3 2 3" xfId="226"/>
    <cellStyle name="Comma 3 2 3 2" xfId="250"/>
    <cellStyle name="Comma 3 2 4" xfId="240"/>
    <cellStyle name="Comma 3 3" xfId="156"/>
    <cellStyle name="Comma 4" xfId="23"/>
    <cellStyle name="Comma 4 2" xfId="158"/>
    <cellStyle name="Comma 5" xfId="24"/>
    <cellStyle name="Comma 5 2" xfId="225"/>
    <cellStyle name="Comma 5 2 2" xfId="249"/>
    <cellStyle name="Comma 5 3" xfId="239"/>
    <cellStyle name="Comma 5 4" xfId="154"/>
    <cellStyle name="Comma 6" xfId="85"/>
    <cellStyle name="Comma 6 2" xfId="231"/>
    <cellStyle name="Comma 6 2 2" xfId="255"/>
    <cellStyle name="Comma 6 3" xfId="245"/>
    <cellStyle name="Comma 6 4" xfId="219"/>
    <cellStyle name="Comma 7" xfId="86"/>
    <cellStyle name="Comma 8" xfId="106"/>
    <cellStyle name="Comma 9" xfId="316"/>
    <cellStyle name="Explanatory Text" xfId="272" builtinId="53" customBuiltin="1"/>
    <cellStyle name="Explanatory Text 2" xfId="87"/>
    <cellStyle name="Explanatory Text 2 2" xfId="192"/>
    <cellStyle name="Explanatory Text 3" xfId="135"/>
    <cellStyle name="Good" xfId="263" builtinId="26" customBuiltin="1"/>
    <cellStyle name="Good 2" xfId="88"/>
    <cellStyle name="Good 2 2" xfId="193"/>
    <cellStyle name="Good 3" xfId="136"/>
    <cellStyle name="Heading 1" xfId="259" builtinId="16" customBuiltin="1"/>
    <cellStyle name="Heading 1 2" xfId="89"/>
    <cellStyle name="Heading 1 2 2" xfId="194"/>
    <cellStyle name="Heading 1 3" xfId="137"/>
    <cellStyle name="Heading 2" xfId="260" builtinId="17" customBuiltin="1"/>
    <cellStyle name="Heading 2 2" xfId="90"/>
    <cellStyle name="Heading 2 2 2" xfId="195"/>
    <cellStyle name="Heading 2 3" xfId="138"/>
    <cellStyle name="Heading 3" xfId="261" builtinId="18" customBuiltin="1"/>
    <cellStyle name="Heading 3 2" xfId="91"/>
    <cellStyle name="Heading 3 2 2" xfId="196"/>
    <cellStyle name="Heading 3 3" xfId="139"/>
    <cellStyle name="Heading 4" xfId="262" builtinId="19" customBuiltin="1"/>
    <cellStyle name="Heading 4 2" xfId="92"/>
    <cellStyle name="Heading 4 2 2" xfId="197"/>
    <cellStyle name="Heading 4 3" xfId="140"/>
    <cellStyle name="Input" xfId="266" builtinId="20" customBuiltin="1"/>
    <cellStyle name="Input 2" xfId="93"/>
    <cellStyle name="Input 2 2" xfId="198"/>
    <cellStyle name="Input 3" xfId="141"/>
    <cellStyle name="Linked Cell" xfId="269" builtinId="24" customBuiltin="1"/>
    <cellStyle name="Linked Cell 2" xfId="94"/>
    <cellStyle name="Linked Cell 2 2" xfId="199"/>
    <cellStyle name="Linked Cell 3" xfId="142"/>
    <cellStyle name="Neutral" xfId="265" builtinId="28" customBuiltin="1"/>
    <cellStyle name="Neutral 2" xfId="95"/>
    <cellStyle name="Neutral 2 2" xfId="160"/>
    <cellStyle name="Neutral 3" xfId="143"/>
    <cellStyle name="Neutral 3 2" xfId="200"/>
    <cellStyle name="Normal" xfId="0" builtinId="0"/>
    <cellStyle name="Normal 10" xfId="217"/>
    <cellStyle name="Normal 10 2" xfId="229"/>
    <cellStyle name="Normal 10 2 2" xfId="253"/>
    <cellStyle name="Normal 10 3" xfId="234"/>
    <cellStyle name="Normal 10 4" xfId="243"/>
    <cellStyle name="Normal 11" xfId="218"/>
    <cellStyle name="Normal 11 2" xfId="230"/>
    <cellStyle name="Normal 11 2 2" xfId="254"/>
    <cellStyle name="Normal 11 3" xfId="237"/>
    <cellStyle name="Normal 11 4" xfId="244"/>
    <cellStyle name="Normal 11 5" xfId="300"/>
    <cellStyle name="Normal 12" xfId="222"/>
    <cellStyle name="Normal 13" xfId="236"/>
    <cellStyle name="Normal 14" xfId="298"/>
    <cellStyle name="Normal 2" xfId="25"/>
    <cellStyle name="Normal 2 2" xfId="97"/>
    <cellStyle name="Normal 2 2 2" xfId="201"/>
    <cellStyle name="Normal 2 3" xfId="96"/>
    <cellStyle name="Normal 2 3 2" xfId="202"/>
    <cellStyle name="Normal 2 4" xfId="151"/>
    <cellStyle name="Normal 3" xfId="26"/>
    <cellStyle name="Normal 3 2" xfId="159"/>
    <cellStyle name="Normal 3 2 2" xfId="203"/>
    <cellStyle name="Normal 3 3" xfId="155"/>
    <cellStyle name="Normal 3 4" xfId="302"/>
    <cellStyle name="Normal 3_HavelvacN2axjusakN3" xfId="161"/>
    <cellStyle name="Normal 4" xfId="27"/>
    <cellStyle name="Normal 4 2" xfId="28"/>
    <cellStyle name="Normal 4 3" xfId="98"/>
    <cellStyle name="Normal 5" xfId="29"/>
    <cellStyle name="Normal 5 2" xfId="99"/>
    <cellStyle name="Normal 5 2 2" xfId="221"/>
    <cellStyle name="Normal 5 2 2 2" xfId="233"/>
    <cellStyle name="Normal 5 2 2 2 2" xfId="257"/>
    <cellStyle name="Normal 5 2 2 3" xfId="247"/>
    <cellStyle name="Normal 5 2 3" xfId="227"/>
    <cellStyle name="Normal 5 2 3 2" xfId="251"/>
    <cellStyle name="Normal 5 2 4" xfId="241"/>
    <cellStyle name="Normal 5 2 5" xfId="204"/>
    <cellStyle name="Normal 5 3" xfId="162"/>
    <cellStyle name="Normal 6" xfId="30"/>
    <cellStyle name="Normal 6 2" xfId="205"/>
    <cellStyle name="Normal 7" xfId="31"/>
    <cellStyle name="Normal 7 2" xfId="206"/>
    <cellStyle name="Normal 8" xfId="105"/>
    <cellStyle name="Normal 8 2" xfId="224"/>
    <cellStyle name="Normal 8 2 2" xfId="248"/>
    <cellStyle name="Normal 8 3" xfId="238"/>
    <cellStyle name="Normal 8 4" xfId="153"/>
    <cellStyle name="Normal 9" xfId="107"/>
    <cellStyle name="Normal 9 2" xfId="228"/>
    <cellStyle name="Normal 9 2 2" xfId="252"/>
    <cellStyle name="Normal 9 3" xfId="242"/>
    <cellStyle name="Normal 9 4" xfId="216"/>
    <cellStyle name="Note 2" xfId="100"/>
    <cellStyle name="Note 2 2" xfId="207"/>
    <cellStyle name="Note 2 3" xfId="303"/>
    <cellStyle name="Note 3" xfId="144"/>
    <cellStyle name="Note 4" xfId="299"/>
    <cellStyle name="Output" xfId="267" builtinId="21" customBuiltin="1"/>
    <cellStyle name="Output 2" xfId="101"/>
    <cellStyle name="Output 2 2" xfId="208"/>
    <cellStyle name="Output 3" xfId="145"/>
    <cellStyle name="Percent 2" xfId="32"/>
    <cellStyle name="SN_241" xfId="146"/>
    <cellStyle name="Style 1" xfId="33"/>
    <cellStyle name="Style 1 2" xfId="209"/>
    <cellStyle name="Style 1 2 2" xfId="215"/>
    <cellStyle name="Style 1_verchnakan_ax21-25_2018" xfId="210"/>
    <cellStyle name="Title" xfId="258" builtinId="15" customBuiltin="1"/>
    <cellStyle name="Title 2" xfId="102"/>
    <cellStyle name="Title 3" xfId="147"/>
    <cellStyle name="Total" xfId="273" builtinId="25" customBuiltin="1"/>
    <cellStyle name="Total 2" xfId="103"/>
    <cellStyle name="Total 2 2" xfId="211"/>
    <cellStyle name="Total 3" xfId="148"/>
    <cellStyle name="Warning Text" xfId="271" builtinId="11" customBuiltin="1"/>
    <cellStyle name="Warning Text 2" xfId="104"/>
    <cellStyle name="Warning Text 2 2" xfId="212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213"/>
    <cellStyle name="Обычный 2 2" xfId="214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Normal="100" workbookViewId="0">
      <selection activeCell="F15" sqref="F15"/>
    </sheetView>
  </sheetViews>
  <sheetFormatPr defaultColWidth="8.88671875" defaultRowHeight="17.399999999999999" x14ac:dyDescent="0.4"/>
  <cols>
    <col min="1" max="1" width="12.109375" style="36" customWidth="1"/>
    <col min="2" max="2" width="15" style="36" customWidth="1"/>
    <col min="3" max="3" width="84" style="36" customWidth="1"/>
    <col min="4" max="5" width="17" style="69" customWidth="1"/>
    <col min="6" max="7" width="17" style="36" customWidth="1"/>
    <col min="8" max="16384" width="8.88671875" style="36"/>
  </cols>
  <sheetData>
    <row r="1" spans="1:7" x14ac:dyDescent="0.4">
      <c r="C1" s="4"/>
      <c r="D1" s="4"/>
      <c r="E1" s="4"/>
      <c r="F1" s="4"/>
      <c r="G1" s="35" t="s">
        <v>3</v>
      </c>
    </row>
    <row r="2" spans="1:7" x14ac:dyDescent="0.4">
      <c r="C2" s="101" t="s">
        <v>50</v>
      </c>
      <c r="D2" s="101"/>
      <c r="E2" s="101"/>
      <c r="F2" s="101"/>
      <c r="G2" s="101"/>
    </row>
    <row r="3" spans="1:7" x14ac:dyDescent="0.4">
      <c r="C3" s="5"/>
      <c r="D3" s="5"/>
      <c r="E3" s="5"/>
      <c r="F3" s="5"/>
      <c r="G3" s="6" t="s">
        <v>1</v>
      </c>
    </row>
    <row r="4" spans="1:7" x14ac:dyDescent="0.4">
      <c r="C4" s="5"/>
      <c r="D4" s="5"/>
      <c r="E4" s="5"/>
      <c r="F4" s="5"/>
      <c r="G4" s="6"/>
    </row>
    <row r="5" spans="1:7" ht="44.4" customHeight="1" x14ac:dyDescent="0.4">
      <c r="A5" s="104" t="s">
        <v>85</v>
      </c>
      <c r="B5" s="104"/>
      <c r="C5" s="104"/>
      <c r="D5" s="104"/>
      <c r="E5" s="104"/>
      <c r="F5" s="104"/>
      <c r="G5" s="104"/>
    </row>
    <row r="6" spans="1:7" x14ac:dyDescent="0.4">
      <c r="G6" s="36" t="s">
        <v>13</v>
      </c>
    </row>
    <row r="8" spans="1:7" ht="41.4" customHeight="1" x14ac:dyDescent="0.4">
      <c r="A8" s="102" t="s">
        <v>0</v>
      </c>
      <c r="B8" s="102"/>
      <c r="C8" s="103" t="s">
        <v>6</v>
      </c>
      <c r="D8" s="105" t="s">
        <v>82</v>
      </c>
      <c r="E8" s="106"/>
      <c r="F8" s="106"/>
      <c r="G8" s="107"/>
    </row>
    <row r="9" spans="1:7" ht="44.25" customHeight="1" x14ac:dyDescent="0.4">
      <c r="A9" s="102"/>
      <c r="B9" s="102"/>
      <c r="C9" s="103"/>
      <c r="D9" s="108"/>
      <c r="E9" s="109"/>
      <c r="F9" s="109"/>
      <c r="G9" s="110"/>
    </row>
    <row r="10" spans="1:7" ht="34.799999999999997" x14ac:dyDescent="0.4">
      <c r="A10" s="37" t="s">
        <v>10</v>
      </c>
      <c r="B10" s="37" t="s">
        <v>11</v>
      </c>
      <c r="C10" s="103"/>
      <c r="D10" s="97" t="s">
        <v>79</v>
      </c>
      <c r="E10" s="1" t="s">
        <v>61</v>
      </c>
      <c r="F10" s="1" t="s">
        <v>62</v>
      </c>
      <c r="G10" s="1" t="s">
        <v>63</v>
      </c>
    </row>
    <row r="11" spans="1:7" ht="30.75" customHeight="1" x14ac:dyDescent="0.4">
      <c r="A11" s="13"/>
      <c r="B11" s="13"/>
      <c r="C11" s="13" t="s">
        <v>2</v>
      </c>
      <c r="D11" s="54">
        <f t="shared" ref="D11:G11" si="0">+D15</f>
        <v>0</v>
      </c>
      <c r="E11" s="54">
        <f t="shared" si="0"/>
        <v>0</v>
      </c>
      <c r="F11" s="54">
        <f t="shared" si="0"/>
        <v>0</v>
      </c>
      <c r="G11" s="54">
        <f t="shared" si="0"/>
        <v>0</v>
      </c>
    </row>
    <row r="12" spans="1:7" x14ac:dyDescent="0.4">
      <c r="A12" s="37"/>
      <c r="B12" s="37"/>
      <c r="C12" s="37" t="s">
        <v>12</v>
      </c>
      <c r="D12" s="68"/>
      <c r="E12" s="68"/>
      <c r="F12" s="55"/>
      <c r="G12" s="56"/>
    </row>
    <row r="13" spans="1:7" s="58" customFormat="1" ht="36" x14ac:dyDescent="0.4">
      <c r="A13" s="18">
        <v>1103</v>
      </c>
      <c r="B13" s="18">
        <v>21001</v>
      </c>
      <c r="C13" s="19" t="s">
        <v>33</v>
      </c>
      <c r="D13" s="57">
        <f t="shared" ref="D13:G13" si="1">+D15</f>
        <v>0</v>
      </c>
      <c r="E13" s="57">
        <f t="shared" si="1"/>
        <v>0</v>
      </c>
      <c r="F13" s="57">
        <f t="shared" si="1"/>
        <v>0</v>
      </c>
      <c r="G13" s="57">
        <f t="shared" si="1"/>
        <v>0</v>
      </c>
    </row>
    <row r="14" spans="1:7" s="58" customFormat="1" ht="18" x14ac:dyDescent="0.4">
      <c r="A14" s="18"/>
      <c r="B14" s="59"/>
      <c r="C14" s="1" t="s">
        <v>19</v>
      </c>
      <c r="D14" s="1"/>
      <c r="E14" s="1"/>
      <c r="F14" s="57"/>
      <c r="G14" s="60"/>
    </row>
    <row r="15" spans="1:7" s="58" customFormat="1" ht="18" x14ac:dyDescent="0.4">
      <c r="A15" s="18"/>
      <c r="B15" s="59"/>
      <c r="C15" s="61" t="s">
        <v>14</v>
      </c>
      <c r="D15" s="57">
        <f t="shared" ref="D15" si="2">SUM(D17:D18)</f>
        <v>0</v>
      </c>
      <c r="E15" s="57">
        <f>SUM(E17:E18)</f>
        <v>0</v>
      </c>
      <c r="F15" s="57">
        <f>SUM(F17:F18)</f>
        <v>0</v>
      </c>
      <c r="G15" s="57">
        <f>SUM(G17:G18)</f>
        <v>0</v>
      </c>
    </row>
    <row r="16" spans="1:7" s="58" customFormat="1" ht="18" x14ac:dyDescent="0.4">
      <c r="A16" s="18"/>
      <c r="B16" s="59"/>
      <c r="C16" s="62" t="s">
        <v>41</v>
      </c>
      <c r="D16" s="62"/>
      <c r="E16" s="62"/>
      <c r="F16" s="57"/>
      <c r="G16" s="60"/>
    </row>
    <row r="17" spans="1:7" s="58" customFormat="1" ht="34.799999999999997" x14ac:dyDescent="0.4">
      <c r="A17" s="18"/>
      <c r="B17" s="59"/>
      <c r="C17" s="15" t="s">
        <v>43</v>
      </c>
      <c r="D17" s="57">
        <v>-87850</v>
      </c>
      <c r="E17" s="57">
        <f>+'2'!E13</f>
        <v>-108481</v>
      </c>
      <c r="F17" s="57">
        <f>+E17</f>
        <v>-108481</v>
      </c>
      <c r="G17" s="57">
        <f>+E17</f>
        <v>-108481</v>
      </c>
    </row>
    <row r="18" spans="1:7" s="58" customFormat="1" ht="34.799999999999997" x14ac:dyDescent="0.4">
      <c r="A18" s="18"/>
      <c r="B18" s="59"/>
      <c r="C18" s="15" t="s">
        <v>40</v>
      </c>
      <c r="D18" s="98">
        <v>87850</v>
      </c>
      <c r="E18" s="57">
        <f>+'2'!E14</f>
        <v>108481</v>
      </c>
      <c r="F18" s="57">
        <f>+E18</f>
        <v>108481</v>
      </c>
      <c r="G18" s="57">
        <f>+E18</f>
        <v>108481</v>
      </c>
    </row>
    <row r="20" spans="1:7" x14ac:dyDescent="0.4">
      <c r="E20" s="100"/>
    </row>
  </sheetData>
  <mergeCells count="5">
    <mergeCell ref="C2:G2"/>
    <mergeCell ref="A8:B9"/>
    <mergeCell ref="C8:C10"/>
    <mergeCell ref="A5:G5"/>
    <mergeCell ref="D8:G9"/>
  </mergeCells>
  <pageMargins left="0.70866141732283505" right="0.70866141732283505" top="0.74803149606299202" bottom="0.74803149606299202" header="0.31496062992126" footer="0.31496062992126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0" zoomScaleNormal="100" workbookViewId="0">
      <selection activeCell="A5" sqref="A5:H5"/>
    </sheetView>
  </sheetViews>
  <sheetFormatPr defaultColWidth="8.88671875" defaultRowHeight="17.399999999999999" x14ac:dyDescent="0.4"/>
  <cols>
    <col min="1" max="1" width="13.6640625" style="7" customWidth="1"/>
    <col min="2" max="2" width="16.88671875" style="7" customWidth="1"/>
    <col min="3" max="3" width="49.109375" style="7" customWidth="1"/>
    <col min="4" max="4" width="20.33203125" style="7" customWidth="1"/>
    <col min="5" max="5" width="16.44140625" style="7" customWidth="1"/>
    <col min="6" max="6" width="23.5546875" style="7" customWidth="1"/>
    <col min="7" max="8" width="20.33203125" style="7" customWidth="1"/>
    <col min="9" max="16384" width="8.88671875" style="7"/>
  </cols>
  <sheetData>
    <row r="1" spans="1:8" x14ac:dyDescent="0.4">
      <c r="D1" s="2"/>
      <c r="E1" s="2"/>
      <c r="F1" s="112" t="s">
        <v>23</v>
      </c>
      <c r="G1" s="112"/>
      <c r="H1" s="112"/>
    </row>
    <row r="2" spans="1:8" x14ac:dyDescent="0.4">
      <c r="D2" s="112" t="s">
        <v>50</v>
      </c>
      <c r="E2" s="112"/>
      <c r="F2" s="112"/>
      <c r="G2" s="112"/>
      <c r="H2" s="112"/>
    </row>
    <row r="3" spans="1:8" ht="18" customHeight="1" x14ac:dyDescent="0.4">
      <c r="D3" s="8"/>
      <c r="E3" s="113" t="s">
        <v>1</v>
      </c>
      <c r="F3" s="113"/>
      <c r="G3" s="113"/>
      <c r="H3" s="113"/>
    </row>
    <row r="5" spans="1:8" ht="34.200000000000003" customHeight="1" x14ac:dyDescent="0.4">
      <c r="A5" s="111" t="s">
        <v>51</v>
      </c>
      <c r="B5" s="111"/>
      <c r="C5" s="111"/>
      <c r="D5" s="111"/>
      <c r="E5" s="111"/>
      <c r="F5" s="111"/>
      <c r="G5" s="111"/>
      <c r="H5" s="111"/>
    </row>
    <row r="6" spans="1:8" x14ac:dyDescent="0.4">
      <c r="H6" s="7" t="s">
        <v>13</v>
      </c>
    </row>
    <row r="7" spans="1:8" ht="112.5" customHeight="1" x14ac:dyDescent="0.4">
      <c r="A7" s="102" t="s">
        <v>0</v>
      </c>
      <c r="B7" s="102"/>
      <c r="C7" s="29" t="s">
        <v>6</v>
      </c>
      <c r="D7" s="30" t="s">
        <v>4</v>
      </c>
      <c r="E7" s="30" t="s">
        <v>7</v>
      </c>
      <c r="F7" s="1" t="s">
        <v>49</v>
      </c>
      <c r="G7" s="30" t="s">
        <v>8</v>
      </c>
      <c r="H7" s="30" t="s">
        <v>9</v>
      </c>
    </row>
    <row r="8" spans="1:8" ht="57" customHeight="1" x14ac:dyDescent="0.4">
      <c r="A8" s="29" t="s">
        <v>10</v>
      </c>
      <c r="B8" s="29" t="s">
        <v>11</v>
      </c>
      <c r="C8" s="13" t="s">
        <v>2</v>
      </c>
      <c r="D8" s="31">
        <f>SUM(E8:H8)</f>
        <v>0</v>
      </c>
      <c r="E8" s="32">
        <f t="shared" ref="E8:G8" si="0">+E10</f>
        <v>0</v>
      </c>
      <c r="F8" s="25">
        <v>0</v>
      </c>
      <c r="G8" s="26">
        <f t="shared" si="0"/>
        <v>0</v>
      </c>
      <c r="H8" s="25">
        <v>0</v>
      </c>
    </row>
    <row r="9" spans="1:8" x14ac:dyDescent="0.4">
      <c r="A9" s="29"/>
      <c r="B9" s="29"/>
      <c r="C9" s="29" t="s">
        <v>12</v>
      </c>
      <c r="D9" s="33"/>
      <c r="E9" s="33"/>
      <c r="F9" s="27"/>
      <c r="G9" s="27"/>
      <c r="H9" s="27"/>
    </row>
    <row r="10" spans="1:8" ht="18" x14ac:dyDescent="0.4">
      <c r="A10" s="29"/>
      <c r="B10" s="29"/>
      <c r="C10" s="14" t="s">
        <v>14</v>
      </c>
      <c r="D10" s="31">
        <f>SUM(E10:H10)</f>
        <v>0</v>
      </c>
      <c r="E10" s="32">
        <f>+E12</f>
        <v>0</v>
      </c>
      <c r="F10" s="25">
        <v>0</v>
      </c>
      <c r="G10" s="26">
        <f>+G12</f>
        <v>0</v>
      </c>
      <c r="H10" s="25">
        <v>0</v>
      </c>
    </row>
    <row r="11" spans="1:8" ht="18" x14ac:dyDescent="0.4">
      <c r="A11" s="29"/>
      <c r="B11" s="29"/>
      <c r="C11" s="29" t="s">
        <v>12</v>
      </c>
      <c r="D11" s="32"/>
      <c r="E11" s="32"/>
      <c r="F11" s="26"/>
      <c r="G11" s="26"/>
      <c r="H11" s="27"/>
    </row>
    <row r="12" spans="1:8" s="10" customFormat="1" ht="54" x14ac:dyDescent="0.4">
      <c r="A12" s="18">
        <v>1103</v>
      </c>
      <c r="B12" s="18">
        <v>21001</v>
      </c>
      <c r="C12" s="19" t="s">
        <v>33</v>
      </c>
      <c r="D12" s="32">
        <f>+D14+D13</f>
        <v>0</v>
      </c>
      <c r="E12" s="32">
        <f>+E14+E13</f>
        <v>0</v>
      </c>
      <c r="F12" s="25">
        <f>SUM(F14:F14)</f>
        <v>0</v>
      </c>
      <c r="G12" s="25">
        <f>SUM(G14:G14)</f>
        <v>0</v>
      </c>
      <c r="H12" s="25">
        <f>SUM(H14:H14)</f>
        <v>0</v>
      </c>
    </row>
    <row r="13" spans="1:8" s="10" customFormat="1" ht="72.75" customHeight="1" x14ac:dyDescent="0.4">
      <c r="A13" s="12"/>
      <c r="B13" s="12"/>
      <c r="C13" s="15" t="str">
        <f>+'1'!C17</f>
        <v>Հայաստանի Հանրապետության Լոռու մարզի Ստեփանավան համայնքի Աշոտաբերդում թաղամասի կառուցում</v>
      </c>
      <c r="D13" s="57">
        <f>SUM(E13:H13)</f>
        <v>-108481</v>
      </c>
      <c r="E13" s="57">
        <f>+'5'!I15+'5'!I18+'5'!I19</f>
        <v>-108481</v>
      </c>
      <c r="F13" s="28">
        <v>0</v>
      </c>
      <c r="G13" s="28">
        <v>0</v>
      </c>
      <c r="H13" s="28">
        <v>0</v>
      </c>
    </row>
    <row r="14" spans="1:8" s="10" customFormat="1" ht="72.75" customHeight="1" x14ac:dyDescent="0.4">
      <c r="A14" s="12"/>
      <c r="B14" s="12"/>
      <c r="C14" s="15" t="s">
        <v>40</v>
      </c>
      <c r="D14" s="51">
        <f>SUM(E14:H14)</f>
        <v>108481</v>
      </c>
      <c r="E14" s="51">
        <f>+'5'!I16+'5'!I20+'5'!I21</f>
        <v>108481</v>
      </c>
      <c r="F14" s="28">
        <v>0</v>
      </c>
      <c r="G14" s="28">
        <v>0</v>
      </c>
      <c r="H14" s="28">
        <v>0</v>
      </c>
    </row>
  </sheetData>
  <mergeCells count="5">
    <mergeCell ref="A5:H5"/>
    <mergeCell ref="F1:H1"/>
    <mergeCell ref="D2:H2"/>
    <mergeCell ref="E3:H3"/>
    <mergeCell ref="A7:B7"/>
  </mergeCell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3" workbookViewId="0">
      <selection activeCell="B11" sqref="B11"/>
    </sheetView>
  </sheetViews>
  <sheetFormatPr defaultColWidth="9.109375" defaultRowHeight="17.399999999999999" x14ac:dyDescent="0.4"/>
  <cols>
    <col min="1" max="1" width="49.33203125" style="3" customWidth="1"/>
    <col min="2" max="2" width="53.33203125" style="3" customWidth="1"/>
    <col min="3" max="3" width="18.109375" style="3" customWidth="1"/>
    <col min="4" max="6" width="15.6640625" style="3" customWidth="1"/>
    <col min="7" max="8" width="9.109375" style="3"/>
    <col min="9" max="9" width="10.44140625" style="3" bestFit="1" customWidth="1"/>
    <col min="10" max="10" width="21.5546875" style="3" bestFit="1" customWidth="1"/>
    <col min="11" max="16384" width="9.109375" style="3"/>
  </cols>
  <sheetData>
    <row r="1" spans="1:8" s="7" customFormat="1" ht="16.5" customHeight="1" x14ac:dyDescent="0.4">
      <c r="B1" s="4"/>
      <c r="C1" s="4"/>
      <c r="D1" s="4"/>
      <c r="E1" s="4"/>
      <c r="F1" s="63" t="s">
        <v>5</v>
      </c>
    </row>
    <row r="2" spans="1:8" s="7" customFormat="1" ht="16.5" customHeight="1" x14ac:dyDescent="0.4">
      <c r="B2" s="101" t="s">
        <v>50</v>
      </c>
      <c r="C2" s="101"/>
      <c r="D2" s="101"/>
      <c r="E2" s="101"/>
      <c r="F2" s="101"/>
    </row>
    <row r="3" spans="1:8" s="7" customFormat="1" ht="16.5" customHeight="1" x14ac:dyDescent="0.4">
      <c r="B3" s="5"/>
      <c r="C3" s="5"/>
      <c r="D3" s="5"/>
      <c r="E3" s="5"/>
      <c r="F3" s="6" t="s">
        <v>1</v>
      </c>
    </row>
    <row r="4" spans="1:8" s="71" customFormat="1" ht="45.6" customHeight="1" x14ac:dyDescent="0.25">
      <c r="A4" s="115" t="s">
        <v>80</v>
      </c>
      <c r="B4" s="115"/>
      <c r="C4" s="115"/>
      <c r="D4" s="115"/>
      <c r="E4" s="115"/>
      <c r="F4" s="115"/>
      <c r="G4" s="70"/>
      <c r="H4" s="70"/>
    </row>
    <row r="5" spans="1:8" s="71" customFormat="1" ht="20.25" customHeight="1" x14ac:dyDescent="0.25">
      <c r="A5" s="116" t="s">
        <v>18</v>
      </c>
      <c r="B5" s="116"/>
      <c r="C5" s="116"/>
      <c r="D5" s="116"/>
      <c r="E5" s="116"/>
      <c r="F5" s="116"/>
    </row>
    <row r="6" spans="1:8" s="71" customFormat="1" ht="41.25" customHeight="1" x14ac:dyDescent="0.25">
      <c r="A6" s="117" t="s">
        <v>53</v>
      </c>
      <c r="B6" s="117"/>
      <c r="C6" s="117"/>
      <c r="D6" s="117"/>
      <c r="E6" s="117"/>
      <c r="F6" s="117"/>
      <c r="G6" s="117"/>
      <c r="H6" s="117"/>
    </row>
    <row r="7" spans="1:8" s="73" customFormat="1" ht="18" x14ac:dyDescent="0.25">
      <c r="A7" s="72" t="s">
        <v>54</v>
      </c>
      <c r="B7" s="118" t="s">
        <v>55</v>
      </c>
      <c r="C7" s="118"/>
      <c r="D7" s="118"/>
      <c r="E7" s="118"/>
      <c r="F7" s="118"/>
    </row>
    <row r="8" spans="1:8" s="73" customFormat="1" ht="39" customHeight="1" x14ac:dyDescent="0.25">
      <c r="A8" s="74" t="s">
        <v>56</v>
      </c>
      <c r="B8" s="114" t="s">
        <v>57</v>
      </c>
      <c r="C8" s="114"/>
      <c r="D8" s="114"/>
      <c r="E8" s="114"/>
      <c r="F8" s="114"/>
    </row>
    <row r="9" spans="1:8" s="73" customFormat="1" x14ac:dyDescent="0.25"/>
    <row r="10" spans="1:8" s="73" customFormat="1" ht="32.25" customHeight="1" x14ac:dyDescent="0.25">
      <c r="A10" s="120" t="s">
        <v>58</v>
      </c>
      <c r="B10" s="120"/>
      <c r="C10" s="120"/>
      <c r="D10" s="120"/>
      <c r="E10" s="120"/>
      <c r="F10" s="120"/>
    </row>
    <row r="11" spans="1:8" s="73" customFormat="1" ht="45" customHeight="1" x14ac:dyDescent="0.25">
      <c r="A11" s="75" t="s">
        <v>59</v>
      </c>
      <c r="B11" s="75" t="s">
        <v>56</v>
      </c>
      <c r="C11" s="125" t="s">
        <v>42</v>
      </c>
      <c r="D11" s="126"/>
      <c r="E11" s="126"/>
      <c r="F11" s="127"/>
    </row>
    <row r="12" spans="1:8" s="73" customFormat="1" ht="31.2" x14ac:dyDescent="0.25">
      <c r="A12" s="75" t="s">
        <v>60</v>
      </c>
      <c r="B12" s="75">
        <v>21001</v>
      </c>
      <c r="C12" s="76" t="s">
        <v>79</v>
      </c>
      <c r="D12" s="76" t="s">
        <v>61</v>
      </c>
      <c r="E12" s="76" t="s">
        <v>62</v>
      </c>
      <c r="F12" s="76" t="s">
        <v>63</v>
      </c>
    </row>
    <row r="13" spans="1:8" s="73" customFormat="1" ht="34.799999999999997" x14ac:dyDescent="0.4">
      <c r="A13" s="75" t="s">
        <v>64</v>
      </c>
      <c r="B13" s="12" t="s">
        <v>33</v>
      </c>
      <c r="C13" s="12"/>
      <c r="D13" s="77"/>
      <c r="E13" s="77"/>
      <c r="F13" s="78"/>
    </row>
    <row r="14" spans="1:8" s="73" customFormat="1" ht="52.2" x14ac:dyDescent="0.4">
      <c r="A14" s="75" t="s">
        <v>65</v>
      </c>
      <c r="B14" s="12" t="s">
        <v>66</v>
      </c>
      <c r="C14" s="12"/>
      <c r="D14" s="77"/>
      <c r="E14" s="77"/>
      <c r="F14" s="78"/>
    </row>
    <row r="15" spans="1:8" s="73" customFormat="1" ht="52.2" x14ac:dyDescent="0.4">
      <c r="A15" s="75" t="s">
        <v>67</v>
      </c>
      <c r="B15" s="12" t="s">
        <v>68</v>
      </c>
      <c r="C15" s="12"/>
      <c r="D15" s="77"/>
      <c r="E15" s="77"/>
      <c r="F15" s="78"/>
    </row>
    <row r="16" spans="1:8" s="73" customFormat="1" x14ac:dyDescent="0.4">
      <c r="A16" s="75" t="s">
        <v>69</v>
      </c>
      <c r="B16" s="75" t="s">
        <v>70</v>
      </c>
      <c r="C16" s="75"/>
      <c r="D16" s="77"/>
      <c r="E16" s="77"/>
      <c r="F16" s="78"/>
    </row>
    <row r="17" spans="1:9" s="73" customFormat="1" x14ac:dyDescent="0.4">
      <c r="A17" s="121" t="s">
        <v>71</v>
      </c>
      <c r="B17" s="121"/>
      <c r="C17" s="84"/>
      <c r="D17" s="77"/>
      <c r="E17" s="77"/>
      <c r="F17" s="78"/>
    </row>
    <row r="18" spans="1:9" s="73" customFormat="1" ht="44.25" customHeight="1" x14ac:dyDescent="0.4">
      <c r="A18" s="122" t="s">
        <v>77</v>
      </c>
      <c r="B18" s="123"/>
      <c r="C18" s="85"/>
      <c r="D18" s="77"/>
      <c r="E18" s="77"/>
      <c r="F18" s="78"/>
    </row>
    <row r="19" spans="1:9" s="73" customFormat="1" ht="50.25" customHeight="1" x14ac:dyDescent="0.4">
      <c r="A19" s="122" t="s">
        <v>78</v>
      </c>
      <c r="B19" s="123"/>
      <c r="C19" s="85"/>
      <c r="D19" s="77"/>
      <c r="E19" s="77"/>
      <c r="F19" s="78"/>
    </row>
    <row r="20" spans="1:9" s="73" customFormat="1" ht="39" customHeight="1" x14ac:dyDescent="0.4">
      <c r="A20" s="122" t="s">
        <v>72</v>
      </c>
      <c r="B20" s="123"/>
      <c r="C20" s="85"/>
      <c r="D20" s="77"/>
      <c r="E20" s="77"/>
      <c r="F20" s="78"/>
    </row>
    <row r="21" spans="1:9" s="81" customFormat="1" ht="28.5" customHeight="1" x14ac:dyDescent="0.25">
      <c r="A21" s="124" t="s">
        <v>73</v>
      </c>
      <c r="B21" s="124"/>
      <c r="C21" s="79"/>
      <c r="D21" s="67">
        <v>13</v>
      </c>
      <c r="E21" s="67"/>
      <c r="F21" s="67">
        <v>13</v>
      </c>
      <c r="G21" s="80" t="s">
        <v>74</v>
      </c>
      <c r="H21" s="80" t="s">
        <v>74</v>
      </c>
      <c r="I21" s="80" t="s">
        <v>74</v>
      </c>
    </row>
    <row r="22" spans="1:9" s="73" customFormat="1" x14ac:dyDescent="0.25">
      <c r="A22" s="119" t="s">
        <v>75</v>
      </c>
      <c r="B22" s="119"/>
      <c r="C22" s="95">
        <v>0</v>
      </c>
      <c r="D22" s="95">
        <v>0</v>
      </c>
      <c r="E22" s="95">
        <v>0</v>
      </c>
      <c r="F22" s="95">
        <v>0</v>
      </c>
    </row>
    <row r="23" spans="1:9" s="73" customFormat="1" x14ac:dyDescent="0.25">
      <c r="A23" s="82"/>
      <c r="B23" s="82"/>
      <c r="C23" s="82"/>
      <c r="D23" s="82"/>
      <c r="E23" s="82"/>
      <c r="F23" s="83"/>
    </row>
  </sheetData>
  <mergeCells count="14">
    <mergeCell ref="A22:B22"/>
    <mergeCell ref="A10:F10"/>
    <mergeCell ref="A17:B17"/>
    <mergeCell ref="A19:B19"/>
    <mergeCell ref="A20:B20"/>
    <mergeCell ref="A21:B21"/>
    <mergeCell ref="A18:B18"/>
    <mergeCell ref="C11:F11"/>
    <mergeCell ref="B8:F8"/>
    <mergeCell ref="B2:F2"/>
    <mergeCell ref="A4:F4"/>
    <mergeCell ref="A5:F5"/>
    <mergeCell ref="A6:H6"/>
    <mergeCell ref="B7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25"/>
  <sheetViews>
    <sheetView topLeftCell="A19" workbookViewId="0">
      <selection activeCell="B11" sqref="B11:F11"/>
    </sheetView>
  </sheetViews>
  <sheetFormatPr defaultColWidth="9.109375" defaultRowHeight="17.399999999999999" x14ac:dyDescent="0.4"/>
  <cols>
    <col min="1" max="1" width="49.33203125" style="3" customWidth="1"/>
    <col min="2" max="2" width="59.6640625" style="3" customWidth="1"/>
    <col min="3" max="3" width="14.6640625" style="3" customWidth="1"/>
    <col min="4" max="6" width="13.33203125" style="3" customWidth="1"/>
    <col min="7" max="7" width="9.109375" style="3"/>
    <col min="8" max="8" width="10.44140625" style="3" bestFit="1" customWidth="1"/>
    <col min="9" max="9" width="21.5546875" style="3" bestFit="1" customWidth="1"/>
    <col min="10" max="16384" width="9.109375" style="3"/>
  </cols>
  <sheetData>
    <row r="1" spans="1:244" s="2" customFormat="1" x14ac:dyDescent="0.4">
      <c r="B1" s="4"/>
      <c r="C1" s="4"/>
      <c r="D1" s="4"/>
      <c r="E1" s="4"/>
      <c r="F1" s="63" t="s">
        <v>83</v>
      </c>
      <c r="G1" s="86"/>
      <c r="H1" s="87"/>
      <c r="I1" s="87"/>
      <c r="J1" s="88"/>
      <c r="N1" s="89"/>
      <c r="O1" s="89"/>
      <c r="P1" s="89"/>
      <c r="Q1" s="89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90"/>
      <c r="BL1" s="90"/>
      <c r="BM1" s="90"/>
      <c r="BN1" s="90"/>
      <c r="BO1" s="90"/>
      <c r="BP1" s="90"/>
      <c r="BQ1" s="90"/>
      <c r="BR1" s="90"/>
      <c r="BS1" s="90"/>
      <c r="BT1" s="90"/>
      <c r="BU1" s="90"/>
      <c r="BV1" s="90"/>
      <c r="BW1" s="90"/>
      <c r="BX1" s="90"/>
      <c r="BY1" s="90"/>
      <c r="BZ1" s="90"/>
      <c r="CA1" s="90"/>
      <c r="CB1" s="90"/>
      <c r="CC1" s="90"/>
      <c r="CD1" s="90"/>
      <c r="CE1" s="90"/>
      <c r="CF1" s="90"/>
      <c r="CG1" s="90"/>
      <c r="CH1" s="90"/>
      <c r="CI1" s="90"/>
      <c r="CJ1" s="90"/>
      <c r="CK1" s="90"/>
      <c r="CL1" s="90"/>
      <c r="CM1" s="90"/>
      <c r="CN1" s="90"/>
      <c r="CO1" s="90"/>
      <c r="CP1" s="90"/>
      <c r="CQ1" s="90"/>
      <c r="CR1" s="90"/>
      <c r="CS1" s="90"/>
      <c r="CT1" s="90"/>
      <c r="CU1" s="90"/>
      <c r="CV1" s="90"/>
      <c r="CW1" s="90"/>
      <c r="CX1" s="90"/>
      <c r="CY1" s="90"/>
      <c r="CZ1" s="90"/>
      <c r="DA1" s="90"/>
      <c r="DB1" s="90"/>
      <c r="DC1" s="90"/>
      <c r="DD1" s="90"/>
      <c r="DE1" s="90"/>
      <c r="DF1" s="90"/>
      <c r="DG1" s="90"/>
      <c r="DH1" s="90"/>
      <c r="DI1" s="90"/>
      <c r="DJ1" s="90"/>
      <c r="DK1" s="90"/>
      <c r="DL1" s="90"/>
      <c r="DM1" s="90"/>
      <c r="DN1" s="90"/>
      <c r="DO1" s="90"/>
      <c r="DP1" s="90"/>
      <c r="DQ1" s="90"/>
      <c r="DR1" s="90"/>
      <c r="DS1" s="90"/>
      <c r="DT1" s="90"/>
      <c r="DU1" s="90"/>
      <c r="DV1" s="90"/>
      <c r="DW1" s="90"/>
      <c r="DX1" s="90"/>
      <c r="DY1" s="90"/>
      <c r="DZ1" s="90"/>
      <c r="EA1" s="90"/>
      <c r="EB1" s="90"/>
      <c r="EC1" s="90"/>
      <c r="ED1" s="90"/>
      <c r="EE1" s="90"/>
      <c r="EF1" s="90"/>
      <c r="EG1" s="90"/>
      <c r="EH1" s="90"/>
      <c r="EI1" s="90"/>
      <c r="EJ1" s="90"/>
      <c r="EK1" s="90"/>
      <c r="EL1" s="90"/>
      <c r="EM1" s="90"/>
      <c r="EN1" s="90"/>
      <c r="EO1" s="90"/>
      <c r="EP1" s="90"/>
      <c r="EQ1" s="90"/>
      <c r="ER1" s="90"/>
      <c r="ES1" s="90"/>
      <c r="ET1" s="90"/>
      <c r="EU1" s="90"/>
      <c r="EV1" s="90"/>
      <c r="EW1" s="90"/>
      <c r="EX1" s="90"/>
      <c r="EY1" s="90"/>
      <c r="EZ1" s="90"/>
      <c r="FA1" s="90"/>
      <c r="FB1" s="90"/>
      <c r="FC1" s="90"/>
      <c r="FD1" s="90"/>
      <c r="FE1" s="90"/>
      <c r="FF1" s="90"/>
      <c r="FG1" s="90"/>
      <c r="FH1" s="90"/>
      <c r="FI1" s="90"/>
      <c r="FJ1" s="90"/>
      <c r="FK1" s="90"/>
      <c r="FL1" s="90"/>
      <c r="FM1" s="90"/>
      <c r="FN1" s="90"/>
      <c r="FO1" s="90"/>
      <c r="FP1" s="90"/>
      <c r="FQ1" s="90"/>
      <c r="FR1" s="90"/>
      <c r="FS1" s="90"/>
      <c r="FT1" s="90"/>
      <c r="FU1" s="90"/>
      <c r="FV1" s="90"/>
      <c r="FW1" s="90"/>
      <c r="FX1" s="90"/>
      <c r="FY1" s="90"/>
      <c r="FZ1" s="90"/>
      <c r="GA1" s="90"/>
      <c r="GB1" s="90"/>
      <c r="GC1" s="90"/>
      <c r="GD1" s="90"/>
      <c r="GE1" s="90"/>
      <c r="GF1" s="90"/>
      <c r="GG1" s="90"/>
      <c r="GH1" s="90"/>
      <c r="GI1" s="90"/>
      <c r="GJ1" s="90"/>
      <c r="GK1" s="90"/>
      <c r="GL1" s="90"/>
      <c r="GM1" s="90"/>
      <c r="GN1" s="90"/>
      <c r="GO1" s="90"/>
      <c r="GP1" s="90"/>
      <c r="GQ1" s="90"/>
      <c r="GR1" s="90"/>
      <c r="GS1" s="90"/>
      <c r="GT1" s="90"/>
      <c r="GU1" s="90"/>
      <c r="GV1" s="90"/>
      <c r="GW1" s="90"/>
      <c r="GX1" s="90"/>
      <c r="GY1" s="90"/>
      <c r="GZ1" s="90"/>
      <c r="HA1" s="90"/>
      <c r="HB1" s="90"/>
      <c r="HC1" s="90"/>
      <c r="HD1" s="90"/>
      <c r="HE1" s="90"/>
      <c r="HF1" s="90"/>
      <c r="HG1" s="90"/>
      <c r="HH1" s="90"/>
      <c r="HI1" s="90"/>
      <c r="HJ1" s="90"/>
      <c r="HK1" s="90"/>
      <c r="HL1" s="90"/>
      <c r="HM1" s="90"/>
      <c r="HN1" s="90"/>
      <c r="HO1" s="90"/>
      <c r="HP1" s="90"/>
      <c r="HQ1" s="90"/>
      <c r="HR1" s="90"/>
      <c r="HS1" s="90"/>
      <c r="HT1" s="90"/>
      <c r="HU1" s="90"/>
      <c r="HV1" s="90"/>
      <c r="HW1" s="90"/>
      <c r="HX1" s="90"/>
      <c r="HY1" s="90"/>
      <c r="HZ1" s="90"/>
      <c r="IA1" s="90"/>
      <c r="IB1" s="90"/>
      <c r="IC1" s="90"/>
      <c r="ID1" s="90"/>
      <c r="IE1" s="90"/>
      <c r="IF1" s="90"/>
      <c r="IG1" s="90"/>
      <c r="IH1" s="90"/>
      <c r="II1" s="90"/>
      <c r="IJ1" s="90"/>
    </row>
    <row r="2" spans="1:244" s="2" customFormat="1" x14ac:dyDescent="0.4">
      <c r="B2" s="101" t="s">
        <v>50</v>
      </c>
      <c r="C2" s="101"/>
      <c r="D2" s="101"/>
      <c r="E2" s="101"/>
      <c r="F2" s="101"/>
      <c r="G2" s="86"/>
      <c r="H2" s="87"/>
      <c r="I2" s="87"/>
      <c r="J2" s="88"/>
      <c r="N2" s="89"/>
      <c r="O2" s="89"/>
      <c r="P2" s="89"/>
      <c r="Q2" s="89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90"/>
      <c r="DD2" s="90"/>
      <c r="DE2" s="90"/>
      <c r="DF2" s="90"/>
      <c r="DG2" s="90"/>
      <c r="DH2" s="90"/>
      <c r="DI2" s="90"/>
      <c r="DJ2" s="90"/>
      <c r="DK2" s="90"/>
      <c r="DL2" s="90"/>
      <c r="DM2" s="90"/>
      <c r="DN2" s="90"/>
      <c r="DO2" s="90"/>
      <c r="DP2" s="90"/>
      <c r="DQ2" s="90"/>
      <c r="DR2" s="90"/>
      <c r="DS2" s="90"/>
      <c r="DT2" s="90"/>
      <c r="DU2" s="90"/>
      <c r="DV2" s="90"/>
      <c r="DW2" s="90"/>
      <c r="DX2" s="90"/>
      <c r="DY2" s="90"/>
      <c r="DZ2" s="90"/>
      <c r="EA2" s="90"/>
      <c r="EB2" s="90"/>
      <c r="EC2" s="90"/>
      <c r="ED2" s="90"/>
      <c r="EE2" s="90"/>
      <c r="EF2" s="90"/>
      <c r="EG2" s="90"/>
      <c r="EH2" s="90"/>
      <c r="EI2" s="90"/>
      <c r="EJ2" s="90"/>
      <c r="EK2" s="90"/>
      <c r="EL2" s="90"/>
      <c r="EM2" s="90"/>
      <c r="EN2" s="90"/>
      <c r="EO2" s="90"/>
      <c r="EP2" s="90"/>
      <c r="EQ2" s="90"/>
      <c r="ER2" s="90"/>
      <c r="ES2" s="90"/>
      <c r="ET2" s="90"/>
      <c r="EU2" s="90"/>
      <c r="EV2" s="90"/>
      <c r="EW2" s="90"/>
      <c r="EX2" s="90"/>
      <c r="EY2" s="90"/>
      <c r="EZ2" s="90"/>
      <c r="FA2" s="90"/>
      <c r="FB2" s="90"/>
      <c r="FC2" s="90"/>
      <c r="FD2" s="90"/>
      <c r="FE2" s="90"/>
      <c r="FF2" s="90"/>
      <c r="FG2" s="90"/>
      <c r="FH2" s="90"/>
      <c r="FI2" s="90"/>
      <c r="FJ2" s="90"/>
      <c r="FK2" s="90"/>
      <c r="FL2" s="90"/>
      <c r="FM2" s="90"/>
      <c r="FN2" s="90"/>
      <c r="FO2" s="90"/>
      <c r="FP2" s="90"/>
      <c r="FQ2" s="90"/>
      <c r="FR2" s="90"/>
      <c r="FS2" s="90"/>
      <c r="FT2" s="90"/>
      <c r="FU2" s="90"/>
      <c r="FV2" s="90"/>
      <c r="FW2" s="90"/>
      <c r="FX2" s="90"/>
      <c r="FY2" s="90"/>
      <c r="FZ2" s="90"/>
      <c r="GA2" s="90"/>
      <c r="GB2" s="90"/>
      <c r="GC2" s="90"/>
      <c r="GD2" s="90"/>
      <c r="GE2" s="90"/>
      <c r="GF2" s="90"/>
      <c r="GG2" s="90"/>
      <c r="GH2" s="90"/>
      <c r="GI2" s="90"/>
      <c r="GJ2" s="90"/>
      <c r="GK2" s="90"/>
      <c r="GL2" s="90"/>
      <c r="GM2" s="90"/>
      <c r="GN2" s="90"/>
      <c r="GO2" s="90"/>
      <c r="GP2" s="90"/>
      <c r="GQ2" s="90"/>
      <c r="GR2" s="90"/>
      <c r="GS2" s="90"/>
      <c r="GT2" s="90"/>
      <c r="GU2" s="90"/>
      <c r="GV2" s="90"/>
      <c r="GW2" s="90"/>
      <c r="GX2" s="90"/>
      <c r="GY2" s="90"/>
      <c r="GZ2" s="90"/>
      <c r="HA2" s="90"/>
      <c r="HB2" s="90"/>
      <c r="HC2" s="90"/>
      <c r="HD2" s="90"/>
      <c r="HE2" s="90"/>
      <c r="HF2" s="90"/>
      <c r="HG2" s="90"/>
      <c r="HH2" s="90"/>
      <c r="HI2" s="90"/>
      <c r="HJ2" s="90"/>
      <c r="HK2" s="90"/>
      <c r="HL2" s="90"/>
      <c r="HM2" s="90"/>
      <c r="HN2" s="90"/>
      <c r="HO2" s="90"/>
      <c r="HP2" s="90"/>
      <c r="HQ2" s="90"/>
      <c r="HR2" s="90"/>
      <c r="HS2" s="90"/>
      <c r="HT2" s="90"/>
      <c r="HU2" s="90"/>
      <c r="HV2" s="90"/>
      <c r="HW2" s="90"/>
      <c r="HX2" s="90"/>
      <c r="HY2" s="90"/>
      <c r="HZ2" s="90"/>
      <c r="IA2" s="90"/>
      <c r="IB2" s="90"/>
      <c r="IC2" s="90"/>
      <c r="ID2" s="90"/>
      <c r="IE2" s="90"/>
      <c r="IF2" s="90"/>
      <c r="IG2" s="90"/>
      <c r="IH2" s="90"/>
      <c r="II2" s="90"/>
      <c r="IJ2" s="90"/>
    </row>
    <row r="3" spans="1:244" s="2" customFormat="1" x14ac:dyDescent="0.4">
      <c r="B3" s="5"/>
      <c r="C3" s="5"/>
      <c r="D3" s="5"/>
      <c r="E3" s="5"/>
      <c r="F3" s="6" t="s">
        <v>1</v>
      </c>
      <c r="G3" s="86"/>
      <c r="H3" s="87"/>
      <c r="I3" s="87"/>
      <c r="J3" s="88"/>
      <c r="N3" s="89"/>
      <c r="O3" s="89"/>
      <c r="P3" s="89"/>
      <c r="Q3" s="89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90"/>
      <c r="DD3" s="90"/>
      <c r="DE3" s="90"/>
      <c r="DF3" s="90"/>
      <c r="DG3" s="90"/>
      <c r="DH3" s="90"/>
      <c r="DI3" s="90"/>
      <c r="DJ3" s="90"/>
      <c r="DK3" s="90"/>
      <c r="DL3" s="90"/>
      <c r="DM3" s="90"/>
      <c r="DN3" s="90"/>
      <c r="DO3" s="90"/>
      <c r="DP3" s="90"/>
      <c r="DQ3" s="90"/>
      <c r="DR3" s="90"/>
      <c r="DS3" s="90"/>
      <c r="DT3" s="90"/>
      <c r="DU3" s="90"/>
      <c r="DV3" s="90"/>
      <c r="DW3" s="90"/>
      <c r="DX3" s="90"/>
      <c r="DY3" s="90"/>
      <c r="DZ3" s="90"/>
      <c r="EA3" s="90"/>
      <c r="EB3" s="90"/>
      <c r="EC3" s="90"/>
      <c r="ED3" s="90"/>
      <c r="EE3" s="90"/>
      <c r="EF3" s="90"/>
      <c r="EG3" s="90"/>
      <c r="EH3" s="90"/>
      <c r="EI3" s="90"/>
      <c r="EJ3" s="90"/>
      <c r="EK3" s="90"/>
      <c r="EL3" s="90"/>
      <c r="EM3" s="90"/>
      <c r="EN3" s="90"/>
      <c r="EO3" s="90"/>
      <c r="EP3" s="90"/>
      <c r="EQ3" s="90"/>
      <c r="ER3" s="90"/>
      <c r="ES3" s="90"/>
      <c r="ET3" s="90"/>
      <c r="EU3" s="90"/>
      <c r="EV3" s="90"/>
      <c r="EW3" s="90"/>
      <c r="EX3" s="90"/>
      <c r="EY3" s="90"/>
      <c r="EZ3" s="90"/>
      <c r="FA3" s="90"/>
      <c r="FB3" s="90"/>
      <c r="FC3" s="90"/>
      <c r="FD3" s="90"/>
      <c r="FE3" s="90"/>
      <c r="FF3" s="90"/>
      <c r="FG3" s="90"/>
      <c r="FH3" s="90"/>
      <c r="FI3" s="90"/>
      <c r="FJ3" s="90"/>
      <c r="FK3" s="90"/>
      <c r="FL3" s="90"/>
      <c r="FM3" s="90"/>
      <c r="FN3" s="90"/>
      <c r="FO3" s="90"/>
      <c r="FP3" s="90"/>
      <c r="FQ3" s="90"/>
      <c r="FR3" s="90"/>
      <c r="FS3" s="90"/>
      <c r="FT3" s="90"/>
      <c r="FU3" s="90"/>
      <c r="FV3" s="90"/>
      <c r="FW3" s="90"/>
      <c r="FX3" s="90"/>
      <c r="FY3" s="90"/>
      <c r="FZ3" s="90"/>
      <c r="GA3" s="90"/>
      <c r="GB3" s="90"/>
      <c r="GC3" s="90"/>
      <c r="GD3" s="90"/>
      <c r="GE3" s="90"/>
      <c r="GF3" s="90"/>
      <c r="GG3" s="90"/>
      <c r="GH3" s="90"/>
      <c r="GI3" s="90"/>
      <c r="GJ3" s="90"/>
      <c r="GK3" s="90"/>
      <c r="GL3" s="90"/>
      <c r="GM3" s="90"/>
      <c r="GN3" s="90"/>
      <c r="GO3" s="90"/>
      <c r="GP3" s="90"/>
      <c r="GQ3" s="90"/>
      <c r="GR3" s="90"/>
      <c r="GS3" s="90"/>
      <c r="GT3" s="90"/>
      <c r="GU3" s="90"/>
      <c r="GV3" s="90"/>
      <c r="GW3" s="90"/>
      <c r="GX3" s="90"/>
      <c r="GY3" s="90"/>
      <c r="GZ3" s="90"/>
      <c r="HA3" s="90"/>
      <c r="HB3" s="90"/>
      <c r="HC3" s="90"/>
      <c r="HD3" s="90"/>
      <c r="HE3" s="90"/>
      <c r="HF3" s="90"/>
      <c r="HG3" s="90"/>
      <c r="HH3" s="90"/>
      <c r="HI3" s="90"/>
      <c r="HJ3" s="90"/>
      <c r="HK3" s="90"/>
      <c r="HL3" s="90"/>
      <c r="HM3" s="90"/>
      <c r="HN3" s="90"/>
      <c r="HO3" s="90"/>
      <c r="HP3" s="90"/>
      <c r="HQ3" s="90"/>
      <c r="HR3" s="90"/>
      <c r="HS3" s="90"/>
      <c r="HT3" s="90"/>
      <c r="HU3" s="90"/>
      <c r="HV3" s="90"/>
      <c r="HW3" s="90"/>
      <c r="HX3" s="90"/>
      <c r="HY3" s="90"/>
      <c r="HZ3" s="90"/>
      <c r="IA3" s="90"/>
      <c r="IB3" s="90"/>
      <c r="IC3" s="90"/>
      <c r="ID3" s="90"/>
      <c r="IE3" s="90"/>
      <c r="IF3" s="90"/>
      <c r="IG3" s="90"/>
      <c r="IH3" s="90"/>
      <c r="II3" s="90"/>
      <c r="IJ3" s="90"/>
    </row>
    <row r="4" spans="1:244" s="2" customFormat="1" x14ac:dyDescent="0.4">
      <c r="B4" s="91"/>
      <c r="C4" s="91"/>
      <c r="D4" s="91"/>
      <c r="E4" s="91"/>
      <c r="F4" s="113"/>
      <c r="G4" s="113"/>
      <c r="H4" s="87"/>
      <c r="I4" s="87"/>
      <c r="J4" s="88"/>
      <c r="N4" s="89"/>
      <c r="O4" s="89"/>
      <c r="P4" s="89"/>
      <c r="Q4" s="89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90"/>
      <c r="CT4" s="90"/>
      <c r="CU4" s="90"/>
      <c r="CV4" s="90"/>
      <c r="CW4" s="90"/>
      <c r="CX4" s="90"/>
      <c r="CY4" s="90"/>
      <c r="CZ4" s="90"/>
      <c r="DA4" s="90"/>
      <c r="DB4" s="90"/>
      <c r="DC4" s="90"/>
      <c r="DD4" s="90"/>
      <c r="DE4" s="90"/>
      <c r="DF4" s="90"/>
      <c r="DG4" s="90"/>
      <c r="DH4" s="90"/>
      <c r="DI4" s="90"/>
      <c r="DJ4" s="90"/>
      <c r="DK4" s="90"/>
      <c r="DL4" s="90"/>
      <c r="DM4" s="90"/>
      <c r="DN4" s="90"/>
      <c r="DO4" s="90"/>
      <c r="DP4" s="90"/>
      <c r="DQ4" s="90"/>
      <c r="DR4" s="90"/>
      <c r="DS4" s="90"/>
      <c r="DT4" s="90"/>
      <c r="DU4" s="90"/>
      <c r="DV4" s="90"/>
      <c r="DW4" s="90"/>
      <c r="DX4" s="90"/>
      <c r="DY4" s="90"/>
      <c r="DZ4" s="90"/>
      <c r="EA4" s="90"/>
      <c r="EB4" s="90"/>
      <c r="EC4" s="90"/>
      <c r="ED4" s="90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0"/>
      <c r="EU4" s="90"/>
      <c r="EV4" s="90"/>
      <c r="EW4" s="90"/>
      <c r="EX4" s="90"/>
      <c r="EY4" s="90"/>
      <c r="EZ4" s="90"/>
      <c r="FA4" s="90"/>
      <c r="FB4" s="90"/>
      <c r="FC4" s="90"/>
      <c r="FD4" s="90"/>
      <c r="FE4" s="90"/>
      <c r="FF4" s="90"/>
      <c r="FG4" s="90"/>
      <c r="FH4" s="90"/>
      <c r="FI4" s="90"/>
      <c r="FJ4" s="90"/>
      <c r="FK4" s="90"/>
      <c r="FL4" s="90"/>
      <c r="FM4" s="90"/>
      <c r="FN4" s="90"/>
      <c r="FO4" s="90"/>
      <c r="FP4" s="90"/>
      <c r="FQ4" s="90"/>
      <c r="FR4" s="90"/>
      <c r="FS4" s="90"/>
      <c r="FT4" s="90"/>
      <c r="FU4" s="90"/>
      <c r="FV4" s="90"/>
      <c r="FW4" s="90"/>
      <c r="FX4" s="90"/>
      <c r="FY4" s="90"/>
      <c r="FZ4" s="90"/>
      <c r="GA4" s="90"/>
      <c r="GB4" s="90"/>
      <c r="GC4" s="90"/>
      <c r="GD4" s="90"/>
      <c r="GE4" s="90"/>
      <c r="GF4" s="90"/>
      <c r="GG4" s="90"/>
      <c r="GH4" s="90"/>
      <c r="GI4" s="90"/>
      <c r="GJ4" s="90"/>
      <c r="GK4" s="90"/>
      <c r="GL4" s="90"/>
      <c r="GM4" s="90"/>
      <c r="GN4" s="90"/>
      <c r="GO4" s="90"/>
      <c r="GP4" s="90"/>
      <c r="GQ4" s="90"/>
      <c r="GR4" s="90"/>
      <c r="GS4" s="90"/>
      <c r="GT4" s="90"/>
      <c r="GU4" s="90"/>
      <c r="GV4" s="90"/>
      <c r="GW4" s="90"/>
      <c r="GX4" s="90"/>
      <c r="GY4" s="90"/>
      <c r="GZ4" s="90"/>
      <c r="HA4" s="90"/>
      <c r="HB4" s="90"/>
      <c r="HC4" s="90"/>
      <c r="HD4" s="90"/>
      <c r="HE4" s="90"/>
      <c r="HF4" s="90"/>
      <c r="HG4" s="90"/>
      <c r="HH4" s="90"/>
      <c r="HI4" s="90"/>
      <c r="HJ4" s="90"/>
      <c r="HK4" s="90"/>
      <c r="HL4" s="90"/>
      <c r="HM4" s="90"/>
      <c r="HN4" s="90"/>
      <c r="HO4" s="90"/>
      <c r="HP4" s="90"/>
      <c r="HQ4" s="90"/>
      <c r="HR4" s="90"/>
      <c r="HS4" s="90"/>
      <c r="HT4" s="90"/>
      <c r="HU4" s="90"/>
      <c r="HV4" s="90"/>
      <c r="HW4" s="90"/>
      <c r="HX4" s="90"/>
      <c r="HY4" s="90"/>
      <c r="HZ4" s="90"/>
      <c r="IA4" s="90"/>
      <c r="IB4" s="90"/>
      <c r="IC4" s="90"/>
      <c r="ID4" s="90"/>
      <c r="IE4" s="90"/>
      <c r="IF4" s="90"/>
      <c r="IG4" s="90"/>
      <c r="IH4" s="90"/>
      <c r="II4" s="90"/>
      <c r="IJ4" s="90"/>
    </row>
    <row r="5" spans="1:244" x14ac:dyDescent="0.4">
      <c r="G5" s="92"/>
      <c r="H5" s="92"/>
      <c r="I5" s="92"/>
      <c r="J5" s="92"/>
    </row>
    <row r="6" spans="1:244" s="71" customFormat="1" ht="45.6" customHeight="1" x14ac:dyDescent="0.25">
      <c r="A6" s="104" t="s">
        <v>81</v>
      </c>
      <c r="B6" s="104"/>
      <c r="C6" s="104"/>
      <c r="D6" s="104"/>
      <c r="E6" s="104"/>
      <c r="F6" s="104"/>
      <c r="G6" s="70"/>
    </row>
    <row r="7" spans="1:244" s="71" customFormat="1" ht="20.25" customHeight="1" x14ac:dyDescent="0.25">
      <c r="A7" s="116" t="s">
        <v>18</v>
      </c>
      <c r="B7" s="116"/>
      <c r="C7" s="116"/>
      <c r="D7" s="116"/>
      <c r="E7" s="116"/>
      <c r="F7" s="116"/>
    </row>
    <row r="8" spans="1:244" s="71" customFormat="1" ht="33.75" customHeight="1" x14ac:dyDescent="0.25">
      <c r="A8" s="117" t="s">
        <v>76</v>
      </c>
      <c r="B8" s="117"/>
      <c r="C8" s="117"/>
      <c r="D8" s="117"/>
      <c r="E8" s="117"/>
      <c r="F8" s="117"/>
      <c r="G8" s="117"/>
    </row>
    <row r="10" spans="1:244" s="73" customFormat="1" ht="18" x14ac:dyDescent="0.25">
      <c r="A10" s="72" t="s">
        <v>54</v>
      </c>
      <c r="B10" s="118" t="s">
        <v>55</v>
      </c>
      <c r="C10" s="118"/>
      <c r="D10" s="118"/>
      <c r="E10" s="118"/>
      <c r="F10" s="118"/>
    </row>
    <row r="11" spans="1:244" s="73" customFormat="1" ht="40.5" customHeight="1" x14ac:dyDescent="0.25">
      <c r="A11" s="74" t="s">
        <v>56</v>
      </c>
      <c r="B11" s="114" t="s">
        <v>57</v>
      </c>
      <c r="C11" s="114"/>
      <c r="D11" s="114"/>
      <c r="E11" s="114"/>
      <c r="F11" s="114"/>
    </row>
    <row r="12" spans="1:244" s="73" customFormat="1" x14ac:dyDescent="0.25"/>
    <row r="13" spans="1:244" s="73" customFormat="1" ht="18" x14ac:dyDescent="0.25">
      <c r="A13" s="120" t="s">
        <v>58</v>
      </c>
      <c r="B13" s="120"/>
      <c r="C13" s="120"/>
      <c r="D13" s="120"/>
      <c r="E13" s="120"/>
      <c r="F13" s="120"/>
    </row>
    <row r="14" spans="1:244" s="93" customFormat="1" ht="54.75" customHeight="1" x14ac:dyDescent="0.4">
      <c r="A14" s="75" t="s">
        <v>59</v>
      </c>
      <c r="B14" s="75" t="s">
        <v>56</v>
      </c>
      <c r="C14" s="125" t="str">
        <f>+'3'!C11:F11</f>
        <v>Ցուցանիշների փոփոխությունը (ավելացումները նշված են դրական նշանով)</v>
      </c>
      <c r="D14" s="126"/>
      <c r="E14" s="126"/>
      <c r="F14" s="127"/>
      <c r="K14" s="96"/>
    </row>
    <row r="15" spans="1:244" s="4" customFormat="1" ht="34.799999999999997" x14ac:dyDescent="0.4">
      <c r="A15" s="75" t="s">
        <v>60</v>
      </c>
      <c r="B15" s="75">
        <v>21001</v>
      </c>
      <c r="C15" s="76" t="s">
        <v>79</v>
      </c>
      <c r="D15" s="17" t="s">
        <v>61</v>
      </c>
      <c r="E15" s="17" t="s">
        <v>62</v>
      </c>
      <c r="F15" s="17" t="s">
        <v>63</v>
      </c>
    </row>
    <row r="16" spans="1:244" s="4" customFormat="1" ht="32.25" customHeight="1" x14ac:dyDescent="0.4">
      <c r="A16" s="75" t="s">
        <v>64</v>
      </c>
      <c r="B16" s="12" t="s">
        <v>33</v>
      </c>
      <c r="C16" s="12"/>
      <c r="D16" s="77"/>
      <c r="E16" s="77"/>
      <c r="F16" s="78"/>
    </row>
    <row r="17" spans="1:6" s="4" customFormat="1" ht="51" customHeight="1" x14ac:dyDescent="0.4">
      <c r="A17" s="75" t="s">
        <v>65</v>
      </c>
      <c r="B17" s="12" t="s">
        <v>66</v>
      </c>
      <c r="C17" s="12"/>
      <c r="D17" s="77"/>
      <c r="E17" s="77"/>
      <c r="F17" s="78"/>
    </row>
    <row r="18" spans="1:6" s="4" customFormat="1" ht="33.75" customHeight="1" x14ac:dyDescent="0.4">
      <c r="A18" s="75" t="s">
        <v>67</v>
      </c>
      <c r="B18" s="12" t="s">
        <v>68</v>
      </c>
      <c r="C18" s="12"/>
      <c r="D18" s="77"/>
      <c r="E18" s="77"/>
      <c r="F18" s="78"/>
    </row>
    <row r="19" spans="1:6" s="4" customFormat="1" ht="26.25" customHeight="1" x14ac:dyDescent="0.4">
      <c r="A19" s="75" t="s">
        <v>69</v>
      </c>
      <c r="B19" s="75" t="s">
        <v>70</v>
      </c>
      <c r="C19" s="75"/>
      <c r="D19" s="77"/>
      <c r="E19" s="77"/>
      <c r="F19" s="78"/>
    </row>
    <row r="20" spans="1:6" s="4" customFormat="1" ht="40.5" customHeight="1" x14ac:dyDescent="0.4">
      <c r="A20" s="121" t="s">
        <v>71</v>
      </c>
      <c r="B20" s="121"/>
      <c r="C20" s="84"/>
      <c r="D20" s="77"/>
      <c r="E20" s="77"/>
      <c r="F20" s="78"/>
    </row>
    <row r="21" spans="1:6" s="4" customFormat="1" ht="40.5" customHeight="1" x14ac:dyDescent="0.4">
      <c r="A21" s="122" t="str">
        <f>+'3'!A18:B18</f>
        <v xml:space="preserve"> ՀՀ Լոռու մարզի Ստեփանավան համայնքներում նոր բնակելի թաղամասերի կառուցում, հատ </v>
      </c>
      <c r="B21" s="123"/>
      <c r="C21" s="84"/>
      <c r="D21" s="77"/>
      <c r="E21" s="77"/>
      <c r="F21" s="78"/>
    </row>
    <row r="22" spans="1:6" s="4" customFormat="1" ht="40.5" customHeight="1" x14ac:dyDescent="0.4">
      <c r="A22" s="122" t="str">
        <f>+'3'!A19:B19</f>
        <v xml:space="preserve"> Անբավարար տեխնիկական վիճակում գտնվող բնակարանային ֆոնդի փոխարեն նոր շենքերի կառուցման մեկնարկ, հատ(Աշոտաբերդ թաղամաս) </v>
      </c>
      <c r="B22" s="123"/>
      <c r="C22" s="84"/>
      <c r="D22" s="77"/>
      <c r="E22" s="77"/>
      <c r="F22" s="78"/>
    </row>
    <row r="23" spans="1:6" s="4" customFormat="1" ht="40.5" customHeight="1" x14ac:dyDescent="0.4">
      <c r="A23" s="122" t="str">
        <f>+'3'!A20:B20</f>
        <v xml:space="preserve"> ՀՀ Սյունիքի մարզի Շուռնուխ բնակավայրում կառուցվող բնակելի թաղամաս (բնակելի տների, ճանապարհների և այլ ենթակառուցվածքների), հատ </v>
      </c>
      <c r="B23" s="123"/>
      <c r="C23" s="84"/>
      <c r="D23" s="78">
        <v>13</v>
      </c>
      <c r="E23" s="77"/>
      <c r="F23" s="78">
        <v>13</v>
      </c>
    </row>
    <row r="24" spans="1:6" s="4" customFormat="1" ht="28.5" customHeight="1" x14ac:dyDescent="0.4">
      <c r="A24" s="128" t="s">
        <v>75</v>
      </c>
      <c r="B24" s="128"/>
      <c r="C24" s="94">
        <v>0</v>
      </c>
      <c r="D24" s="94">
        <v>0</v>
      </c>
      <c r="E24" s="94">
        <v>0</v>
      </c>
      <c r="F24" s="94">
        <v>0</v>
      </c>
    </row>
    <row r="25" spans="1:6" s="73" customFormat="1" x14ac:dyDescent="0.25"/>
  </sheetData>
  <mergeCells count="14">
    <mergeCell ref="A24:B24"/>
    <mergeCell ref="B2:F2"/>
    <mergeCell ref="F4:G4"/>
    <mergeCell ref="A6:F6"/>
    <mergeCell ref="A7:F7"/>
    <mergeCell ref="A8:G8"/>
    <mergeCell ref="B10:F10"/>
    <mergeCell ref="C14:F14"/>
    <mergeCell ref="A21:B21"/>
    <mergeCell ref="A22:B22"/>
    <mergeCell ref="A23:B23"/>
    <mergeCell ref="B11:F11"/>
    <mergeCell ref="A13:F13"/>
    <mergeCell ref="A20:B2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13" zoomScale="90" zoomScaleNormal="90" workbookViewId="0">
      <selection activeCell="A7" sqref="A7"/>
    </sheetView>
  </sheetViews>
  <sheetFormatPr defaultColWidth="8.88671875" defaultRowHeight="17.399999999999999" x14ac:dyDescent="0.4"/>
  <cols>
    <col min="1" max="1" width="20.6640625" style="7" customWidth="1"/>
    <col min="2" max="2" width="28.88671875" style="7" customWidth="1"/>
    <col min="3" max="3" width="11.33203125" style="7" customWidth="1"/>
    <col min="4" max="4" width="9.5546875" style="7" customWidth="1"/>
    <col min="5" max="5" width="12.109375" style="7" customWidth="1"/>
    <col min="6" max="6" width="13" style="7" customWidth="1"/>
    <col min="7" max="7" width="18.33203125" style="7" customWidth="1"/>
    <col min="8" max="8" width="13.6640625" style="7" customWidth="1"/>
    <col min="9" max="9" width="21.6640625" style="7" customWidth="1"/>
    <col min="10" max="11" width="8.88671875" style="7"/>
    <col min="12" max="12" width="28.5546875" style="7" customWidth="1"/>
    <col min="13" max="16384" width="8.88671875" style="7"/>
  </cols>
  <sheetData>
    <row r="1" spans="1:12" x14ac:dyDescent="0.4">
      <c r="E1" s="2"/>
      <c r="F1" s="2"/>
      <c r="G1" s="112" t="s">
        <v>84</v>
      </c>
      <c r="H1" s="112"/>
      <c r="I1" s="112"/>
    </row>
    <row r="2" spans="1:12" x14ac:dyDescent="0.4">
      <c r="E2" s="112" t="s">
        <v>50</v>
      </c>
      <c r="F2" s="112"/>
      <c r="G2" s="112"/>
      <c r="H2" s="112"/>
      <c r="I2" s="112"/>
    </row>
    <row r="3" spans="1:12" x14ac:dyDescent="0.4">
      <c r="E3" s="8"/>
      <c r="F3" s="113" t="s">
        <v>1</v>
      </c>
      <c r="G3" s="113"/>
      <c r="H3" s="113"/>
      <c r="I3" s="113"/>
    </row>
    <row r="6" spans="1:12" ht="54" customHeight="1" x14ac:dyDescent="0.4">
      <c r="A6" s="111" t="s">
        <v>86</v>
      </c>
      <c r="B6" s="111"/>
      <c r="C6" s="111"/>
      <c r="D6" s="111"/>
      <c r="E6" s="111"/>
      <c r="F6" s="111"/>
      <c r="G6" s="111"/>
      <c r="H6" s="111"/>
      <c r="I6" s="111"/>
    </row>
    <row r="7" spans="1:12" x14ac:dyDescent="0.4">
      <c r="I7" s="3"/>
    </row>
    <row r="8" spans="1:12" ht="118.5" customHeight="1" x14ac:dyDescent="0.4">
      <c r="A8" s="146" t="s">
        <v>24</v>
      </c>
      <c r="B8" s="148" t="s">
        <v>17</v>
      </c>
      <c r="C8" s="149"/>
      <c r="D8" s="150"/>
      <c r="E8" s="144" t="s">
        <v>25</v>
      </c>
      <c r="F8" s="144" t="s">
        <v>15</v>
      </c>
      <c r="G8" s="144" t="s">
        <v>26</v>
      </c>
      <c r="H8" s="154" t="s">
        <v>82</v>
      </c>
      <c r="I8" s="155"/>
    </row>
    <row r="9" spans="1:12" s="10" customFormat="1" ht="56.25" customHeight="1" x14ac:dyDescent="0.4">
      <c r="A9" s="147"/>
      <c r="B9" s="151"/>
      <c r="C9" s="152"/>
      <c r="D9" s="153"/>
      <c r="E9" s="145"/>
      <c r="F9" s="145"/>
      <c r="G9" s="145"/>
      <c r="H9" s="9" t="s">
        <v>16</v>
      </c>
      <c r="I9" s="9" t="s">
        <v>27</v>
      </c>
    </row>
    <row r="10" spans="1:12" s="53" customFormat="1" ht="10.8" x14ac:dyDescent="0.25">
      <c r="A10" s="52">
        <v>1</v>
      </c>
      <c r="B10" s="141">
        <v>2</v>
      </c>
      <c r="C10" s="142"/>
      <c r="D10" s="143"/>
      <c r="E10" s="52">
        <v>3</v>
      </c>
      <c r="F10" s="52">
        <v>4</v>
      </c>
      <c r="G10" s="52">
        <v>5</v>
      </c>
      <c r="H10" s="52">
        <v>6</v>
      </c>
      <c r="I10" s="52">
        <v>7</v>
      </c>
    </row>
    <row r="11" spans="1:12" s="10" customFormat="1" ht="31.5" customHeight="1" x14ac:dyDescent="0.4">
      <c r="A11" s="138" t="s">
        <v>18</v>
      </c>
      <c r="B11" s="139"/>
      <c r="C11" s="139"/>
      <c r="D11" s="139"/>
      <c r="E11" s="139"/>
      <c r="F11" s="139"/>
      <c r="G11" s="139"/>
      <c r="H11" s="140"/>
      <c r="I11" s="64">
        <f>+I12</f>
        <v>0</v>
      </c>
      <c r="K11" s="11"/>
    </row>
    <row r="12" spans="1:12" s="21" customFormat="1" ht="41.25" customHeight="1" x14ac:dyDescent="0.35">
      <c r="A12" s="20" t="s">
        <v>28</v>
      </c>
      <c r="B12" s="133" t="s">
        <v>29</v>
      </c>
      <c r="C12" s="134"/>
      <c r="D12" s="135" t="s">
        <v>30</v>
      </c>
      <c r="E12" s="135"/>
      <c r="F12" s="136" t="s">
        <v>31</v>
      </c>
      <c r="G12" s="136"/>
      <c r="H12" s="136"/>
      <c r="I12" s="64">
        <f>+I13</f>
        <v>0</v>
      </c>
    </row>
    <row r="13" spans="1:12" s="10" customFormat="1" ht="34.5" customHeight="1" x14ac:dyDescent="0.4">
      <c r="A13" s="22" t="s">
        <v>32</v>
      </c>
      <c r="B13" s="137" t="s">
        <v>33</v>
      </c>
      <c r="C13" s="137"/>
      <c r="D13" s="137"/>
      <c r="E13" s="137"/>
      <c r="F13" s="137"/>
      <c r="G13" s="137"/>
      <c r="H13" s="137"/>
      <c r="I13" s="64">
        <f>+I14+I17</f>
        <v>0</v>
      </c>
    </row>
    <row r="14" spans="1:12" s="24" customFormat="1" ht="18" x14ac:dyDescent="0.25">
      <c r="A14" s="16" t="s">
        <v>20</v>
      </c>
      <c r="B14" s="132" t="s">
        <v>34</v>
      </c>
      <c r="C14" s="132"/>
      <c r="D14" s="132"/>
      <c r="E14" s="17" t="s">
        <v>20</v>
      </c>
      <c r="F14" s="17" t="s">
        <v>20</v>
      </c>
      <c r="G14" s="16" t="s">
        <v>20</v>
      </c>
      <c r="H14" s="16" t="s">
        <v>20</v>
      </c>
      <c r="I14" s="64">
        <f>+I15+I16</f>
        <v>0</v>
      </c>
    </row>
    <row r="15" spans="1:12" s="24" customFormat="1" ht="39" customHeight="1" x14ac:dyDescent="0.25">
      <c r="A15" s="38" t="s">
        <v>52</v>
      </c>
      <c r="B15" s="129" t="s">
        <v>35</v>
      </c>
      <c r="C15" s="130"/>
      <c r="D15" s="131"/>
      <c r="E15" s="17" t="s">
        <v>44</v>
      </c>
      <c r="F15" s="17" t="s">
        <v>22</v>
      </c>
      <c r="G15" s="65">
        <f>+I15*1000</f>
        <v>-105743700</v>
      </c>
      <c r="H15" s="65">
        <v>0</v>
      </c>
      <c r="I15" s="65">
        <v>-105743.7</v>
      </c>
    </row>
    <row r="16" spans="1:12" s="39" customFormat="1" ht="37.5" customHeight="1" x14ac:dyDescent="0.35">
      <c r="A16" s="46">
        <v>45221142</v>
      </c>
      <c r="B16" s="129" t="s">
        <v>35</v>
      </c>
      <c r="C16" s="130"/>
      <c r="D16" s="131"/>
      <c r="E16" s="17" t="s">
        <v>36</v>
      </c>
      <c r="F16" s="48" t="s">
        <v>22</v>
      </c>
      <c r="G16" s="65">
        <f>+I16*1000</f>
        <v>105743700</v>
      </c>
      <c r="H16" s="50">
        <v>1</v>
      </c>
      <c r="I16" s="65">
        <v>105743.7</v>
      </c>
      <c r="L16" s="99"/>
    </row>
    <row r="17" spans="1:9" s="24" customFormat="1" ht="18" x14ac:dyDescent="0.25">
      <c r="A17" s="38" t="s">
        <v>20</v>
      </c>
      <c r="B17" s="132" t="s">
        <v>21</v>
      </c>
      <c r="C17" s="132"/>
      <c r="D17" s="132"/>
      <c r="E17" s="17" t="s">
        <v>20</v>
      </c>
      <c r="F17" s="17" t="s">
        <v>20</v>
      </c>
      <c r="G17" s="67" t="s">
        <v>20</v>
      </c>
      <c r="H17" s="67" t="s">
        <v>20</v>
      </c>
      <c r="I17" s="64">
        <f>+I18+I19+I20+I21</f>
        <v>0</v>
      </c>
    </row>
    <row r="18" spans="1:9" s="24" customFormat="1" ht="39.75" customHeight="1" x14ac:dyDescent="0.25">
      <c r="A18" s="38" t="s">
        <v>45</v>
      </c>
      <c r="B18" s="132" t="s">
        <v>37</v>
      </c>
      <c r="C18" s="132"/>
      <c r="D18" s="132"/>
      <c r="E18" s="17" t="s">
        <v>46</v>
      </c>
      <c r="F18" s="17" t="s">
        <v>22</v>
      </c>
      <c r="G18" s="23">
        <f t="shared" ref="G18:G21" si="0">+I18*1000</f>
        <v>-648100</v>
      </c>
      <c r="H18" s="23">
        <v>0</v>
      </c>
      <c r="I18" s="66">
        <v>-648.1</v>
      </c>
    </row>
    <row r="19" spans="1:9" s="24" customFormat="1" ht="39.75" customHeight="1" x14ac:dyDescent="0.25">
      <c r="A19" s="38" t="s">
        <v>47</v>
      </c>
      <c r="B19" s="132" t="s">
        <v>38</v>
      </c>
      <c r="C19" s="132"/>
      <c r="D19" s="132"/>
      <c r="E19" s="17" t="s">
        <v>39</v>
      </c>
      <c r="F19" s="17" t="s">
        <v>22</v>
      </c>
      <c r="G19" s="23">
        <f t="shared" si="0"/>
        <v>-2089199.9999999998</v>
      </c>
      <c r="H19" s="23">
        <v>0</v>
      </c>
      <c r="I19" s="66">
        <v>-2089.1999999999998</v>
      </c>
    </row>
    <row r="20" spans="1:9" s="39" customFormat="1" ht="38.25" customHeight="1" x14ac:dyDescent="0.35">
      <c r="A20" s="46">
        <v>71351540</v>
      </c>
      <c r="B20" s="129" t="s">
        <v>37</v>
      </c>
      <c r="C20" s="130"/>
      <c r="D20" s="131"/>
      <c r="E20" s="17" t="s">
        <v>36</v>
      </c>
      <c r="F20" s="48" t="s">
        <v>22</v>
      </c>
      <c r="G20" s="23">
        <f t="shared" si="0"/>
        <v>648100</v>
      </c>
      <c r="H20" s="49">
        <v>1</v>
      </c>
      <c r="I20" s="66">
        <v>648.1</v>
      </c>
    </row>
    <row r="21" spans="1:9" s="34" customFormat="1" ht="36" customHeight="1" x14ac:dyDescent="0.25">
      <c r="A21" s="46">
        <v>98111140</v>
      </c>
      <c r="B21" s="129" t="s">
        <v>38</v>
      </c>
      <c r="C21" s="130"/>
      <c r="D21" s="131"/>
      <c r="E21" s="47" t="s">
        <v>48</v>
      </c>
      <c r="F21" s="48" t="s">
        <v>22</v>
      </c>
      <c r="G21" s="23">
        <f t="shared" si="0"/>
        <v>2089199.9999999998</v>
      </c>
      <c r="H21" s="49">
        <v>1</v>
      </c>
      <c r="I21" s="66">
        <v>2089.1999999999998</v>
      </c>
    </row>
    <row r="23" spans="1:9" x14ac:dyDescent="0.4">
      <c r="I23" s="44"/>
    </row>
    <row r="24" spans="1:9" x14ac:dyDescent="0.4">
      <c r="I24" s="41"/>
    </row>
    <row r="25" spans="1:9" x14ac:dyDescent="0.4">
      <c r="I25" s="43"/>
    </row>
    <row r="26" spans="1:9" ht="18" x14ac:dyDescent="0.4">
      <c r="I26" s="45">
        <v>227993.60000000001</v>
      </c>
    </row>
    <row r="27" spans="1:9" x14ac:dyDescent="0.4">
      <c r="I27" s="42">
        <f>+I26*97.4/100</f>
        <v>222065.76639999999</v>
      </c>
    </row>
    <row r="28" spans="1:9" x14ac:dyDescent="0.4">
      <c r="I28" s="42">
        <f>+I26*2/100</f>
        <v>4559.8720000000003</v>
      </c>
    </row>
    <row r="29" spans="1:9" x14ac:dyDescent="0.4">
      <c r="I29" s="42">
        <f>+I26*0.6/100</f>
        <v>1367.9616000000001</v>
      </c>
    </row>
    <row r="31" spans="1:9" x14ac:dyDescent="0.4">
      <c r="I31" s="40"/>
    </row>
  </sheetData>
  <mergeCells count="24">
    <mergeCell ref="A11:H11"/>
    <mergeCell ref="B10:D10"/>
    <mergeCell ref="A6:I6"/>
    <mergeCell ref="G1:I1"/>
    <mergeCell ref="E2:I2"/>
    <mergeCell ref="F3:I3"/>
    <mergeCell ref="G8:G9"/>
    <mergeCell ref="A8:A9"/>
    <mergeCell ref="E8:E9"/>
    <mergeCell ref="F8:F9"/>
    <mergeCell ref="B8:D9"/>
    <mergeCell ref="H8:I8"/>
    <mergeCell ref="B12:C12"/>
    <mergeCell ref="D12:E12"/>
    <mergeCell ref="F12:H12"/>
    <mergeCell ref="B13:H13"/>
    <mergeCell ref="B14:D14"/>
    <mergeCell ref="B16:D16"/>
    <mergeCell ref="B20:D20"/>
    <mergeCell ref="B21:D21"/>
    <mergeCell ref="B15:D15"/>
    <mergeCell ref="B17:D17"/>
    <mergeCell ref="B18:D18"/>
    <mergeCell ref="B19:D19"/>
  </mergeCells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https://mul2.gov.am/tasks/941102/oneclick/12_havelavac.xlsx?token=6bb655c3873e1a4649e5dab53a8498ac</cp:keywords>
  <cp:lastModifiedBy>User</cp:lastModifiedBy>
  <cp:lastPrinted>2023-02-15T10:01:11Z</cp:lastPrinted>
  <dcterms:created xsi:type="dcterms:W3CDTF">1996-10-14T23:33:28Z</dcterms:created>
  <dcterms:modified xsi:type="dcterms:W3CDTF">2024-03-06T08:33:13Z</dcterms:modified>
</cp:coreProperties>
</file>