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6 June\KGMSN naxagic\կոմիտե լրամշակված\"/>
    </mc:Choice>
  </mc:AlternateContent>
  <bookViews>
    <workbookView xWindow="0" yWindow="0" windowWidth="28800" windowHeight="12180" activeTab="1"/>
  </bookViews>
  <sheets>
    <sheet name="Հավելված N 1" sheetId="1" r:id="rId1"/>
    <sheet name="Հավելված N 2" sheetId="2" r:id="rId2"/>
    <sheet name="Հավելված N 3" sheetId="10" r:id="rId3"/>
    <sheet name="Հավելված N 4" sheetId="6" r:id="rId4"/>
    <sheet name="Հավելված N 5" sheetId="11" r:id="rId5"/>
  </sheets>
  <definedNames>
    <definedName name="_xlnm._FilterDatabase" localSheetId="3" hidden="1">'Հավելված N 4'!$A$1:$A$62</definedName>
    <definedName name="_xlnm._FilterDatabase" localSheetId="4" hidden="1">'Հավելված N 5'!$A$1:$A$62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4" i="11" l="1"/>
  <c r="C24" i="11"/>
  <c r="D62" i="11"/>
  <c r="C62" i="11"/>
  <c r="D24" i="6"/>
  <c r="C24" i="6"/>
  <c r="H28" i="2" l="1"/>
  <c r="G28" i="2"/>
  <c r="E24" i="1"/>
  <c r="D24" i="1"/>
  <c r="C35" i="11" l="1"/>
  <c r="C35" i="6"/>
  <c r="D38" i="1"/>
  <c r="D11" i="1"/>
  <c r="G37" i="2"/>
  <c r="D35" i="11"/>
  <c r="D35" i="6"/>
  <c r="G13" i="10"/>
  <c r="E38" i="1"/>
  <c r="E11" i="1"/>
  <c r="H37" i="2"/>
  <c r="E44" i="1"/>
  <c r="B27" i="6"/>
  <c r="B29" i="11"/>
  <c r="B28" i="11"/>
  <c r="B27" i="11"/>
  <c r="C12" i="10"/>
  <c r="B12" i="10"/>
  <c r="F29" i="2"/>
  <c r="E29" i="2"/>
  <c r="E31" i="1" l="1"/>
  <c r="E30" i="1" s="1"/>
  <c r="D62" i="6"/>
  <c r="H63" i="2"/>
  <c r="D53" i="11"/>
  <c r="D53" i="6"/>
  <c r="H55" i="2"/>
  <c r="D44" i="1"/>
  <c r="C53" i="11"/>
  <c r="C53" i="6"/>
  <c r="G55" i="2"/>
  <c r="B20" i="11"/>
  <c r="B29" i="6"/>
  <c r="B28" i="6"/>
  <c r="B19" i="6"/>
  <c r="B18" i="6"/>
  <c r="B18" i="11" s="1"/>
  <c r="B17" i="6"/>
  <c r="B17" i="11" s="1"/>
  <c r="H27" i="2"/>
  <c r="H26" i="2" s="1"/>
  <c r="H25" i="2" s="1"/>
  <c r="H24" i="2" s="1"/>
  <c r="H22" i="2" s="1"/>
  <c r="H20" i="2" s="1"/>
  <c r="G27" i="2"/>
  <c r="G26" i="2" s="1"/>
  <c r="G25" i="2" s="1"/>
  <c r="G24" i="2" s="1"/>
  <c r="G22" i="2" s="1"/>
  <c r="G20" i="2" s="1"/>
  <c r="F20" i="2"/>
  <c r="C62" i="6" l="1"/>
  <c r="G63" i="2"/>
  <c r="D31" i="1"/>
  <c r="D30" i="1" s="1"/>
  <c r="D9" i="1"/>
  <c r="D8" i="1" s="1"/>
  <c r="E9" i="1"/>
  <c r="E8" i="1" s="1"/>
  <c r="G12" i="10"/>
  <c r="G11" i="10" s="1"/>
  <c r="H36" i="2"/>
  <c r="H35" i="2" s="1"/>
  <c r="H34" i="2" s="1"/>
  <c r="H33" i="2" s="1"/>
  <c r="H31" i="2" s="1"/>
  <c r="H29" i="2" s="1"/>
  <c r="H18" i="2" s="1"/>
  <c r="H16" i="2" s="1"/>
  <c r="H14" i="2" s="1"/>
  <c r="H12" i="2" s="1"/>
  <c r="H10" i="2" s="1"/>
  <c r="G36" i="2"/>
  <c r="G35" i="2" s="1"/>
  <c r="G34" i="2" s="1"/>
  <c r="G33" i="2" s="1"/>
  <c r="G31" i="2" s="1"/>
  <c r="G29" i="2" s="1"/>
  <c r="G18" i="2" s="1"/>
  <c r="A11" i="6" l="1"/>
  <c r="G10" i="10" l="1"/>
  <c r="G62" i="2" l="1"/>
  <c r="G61" i="2" s="1"/>
  <c r="G60" i="2" s="1"/>
  <c r="G58" i="2" s="1"/>
  <c r="G56" i="2" s="1"/>
  <c r="H62" i="2"/>
  <c r="H61" i="2" s="1"/>
  <c r="H60" i="2" s="1"/>
  <c r="H58" i="2" s="1"/>
  <c r="H56" i="2" s="1"/>
  <c r="G16" i="2" l="1"/>
  <c r="G14" i="2" s="1"/>
  <c r="G12" i="2" l="1"/>
  <c r="G10" i="2" s="1"/>
  <c r="G54" i="2"/>
  <c r="G53" i="2" s="1"/>
  <c r="G52" i="2" s="1"/>
  <c r="G50" i="2" s="1"/>
  <c r="G48" i="2" l="1"/>
  <c r="G46" i="2" l="1"/>
  <c r="G44" i="2" s="1"/>
  <c r="G42" i="2" s="1"/>
  <c r="G40" i="2" s="1"/>
  <c r="G38" i="2" s="1"/>
  <c r="G8" i="2" s="1"/>
  <c r="H54" i="2" l="1"/>
  <c r="H53" i="2" s="1"/>
  <c r="H52" i="2" s="1"/>
  <c r="H50" i="2" s="1"/>
  <c r="H48" i="2" l="1"/>
  <c r="H46" i="2" l="1"/>
  <c r="H44" i="2" s="1"/>
  <c r="H42" i="2" s="1"/>
  <c r="H40" i="2" s="1"/>
  <c r="H38" i="2" s="1"/>
  <c r="H8" i="2" s="1"/>
</calcChain>
</file>

<file path=xl/sharedStrings.xml><?xml version="1.0" encoding="utf-8"?>
<sst xmlns="http://schemas.openxmlformats.org/spreadsheetml/2006/main" count="301" uniqueCount="117">
  <si>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</si>
  <si>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</si>
  <si>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</si>
  <si>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</si>
  <si>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</si>
  <si>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</si>
  <si>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</si>
  <si>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</si>
  <si>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</si>
  <si>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</si>
  <si>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</si>
  <si>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</si>
  <si>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</si>
  <si>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</si>
  <si>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</si>
  <si>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</si>
  <si>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</si>
  <si>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</si>
  <si>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</si>
  <si>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</si>
  <si>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</si>
  <si>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</si>
  <si>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</si>
  <si>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</si>
  <si>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</si>
  <si>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</si>
  <si>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</si>
  <si>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</si>
  <si>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</si>
  <si>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</si>
  <si>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Ծառայությունների մատուցում</t>
  </si>
  <si>
    <t>09</t>
  </si>
  <si>
    <t>ՀՀ կառավարություն</t>
  </si>
  <si>
    <t xml:space="preserve"> ՀՀ կառավարության պահուստային ֆոնդ</t>
  </si>
  <si>
    <t xml:space="preserve"> Ծառայությունների մատուցում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</si>
  <si>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</si>
  <si>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</si>
  <si>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</si>
  <si>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</si>
  <si>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</si>
  <si>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</si>
  <si>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</si>
  <si>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</si>
  <si>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Ինն ամիս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</si>
  <si>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</si>
  <si>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</si>
  <si>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</si>
  <si>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</si>
  <si>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</si>
  <si>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</si>
  <si>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</si>
  <si>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</si>
  <si>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</si>
  <si>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</si>
  <si>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</si>
  <si>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</si>
  <si>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</si>
  <si>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</si>
  <si>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</si>
  <si>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</si>
  <si>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 xml:space="preserve"> Ինն ամիս </t>
  </si>
  <si>
    <t xml:space="preserve"> Տարի </t>
  </si>
  <si>
    <t xml:space="preserve"> Միջոցառման տեսակը`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</si>
  <si>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</si>
  <si>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</si>
  <si>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կրթության, գիտության, մշակույթի և սպորտի նախարարություն</t>
  </si>
  <si>
    <t xml:space="preserve"> Ընթացիկ դրամաշնորհներ պետական հատվածի այլ մակարդակներին</t>
  </si>
  <si>
    <t xml:space="preserve"> Ծառայությունը մատուցող կազմակերպության(ների) անվանում(ներ)ը՛ </t>
  </si>
  <si>
    <t xml:space="preserve"> Ծառայությունների մատուցում </t>
  </si>
  <si>
    <t xml:space="preserve"> Արտադպրոցական դաստիարակության ծրագիր</t>
  </si>
  <si>
    <t>05</t>
  </si>
  <si>
    <t>Ըստ մակարդակների չդասակարգվող կրթություն</t>
  </si>
  <si>
    <t xml:space="preserve"> Արտադպրոցական դաստիարակություն</t>
  </si>
  <si>
    <t xml:space="preserve"> ՀՀ  կրթության, գիտության, մշակույթի և սպորտի նախարարություն</t>
  </si>
  <si>
    <t xml:space="preserve"> Մասնագիտացված կազմակերպություն </t>
  </si>
  <si>
    <t>Հավելված 3</t>
  </si>
  <si>
    <t>Ցուցանիշների փոփոխություն (ավելացումները նշված են դրական նշանով, իսկ  նվազեցումները՝ փակագծերում)</t>
  </si>
  <si>
    <t xml:space="preserve"> Ծրագրային դասիչ</t>
  </si>
  <si>
    <t>Հավելված N 4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</si>
  <si>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</si>
  <si>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Պահուստային ֆոնդի կառավարման արդյունավետության և թափանցիկության ապահովում</t>
  </si>
  <si>
    <t>Պետական բյուջեում չկանխատեսված, ինչպես նաև բյուջետային երաշխիքների ապահովման ծախսերի ֆինանսավորման ապահովում</t>
  </si>
  <si>
    <t>Ցուցանիշների փոփոխությունը 
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</si>
  <si>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</si>
  <si>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 xml:space="preserve">ՀՀ կառավարության  2024 թվականի </t>
  </si>
  <si>
    <t>այդ թվում՝ բյուջետային ծախսերի տնտեսագիտական դասակարգման հոդվածներ</t>
  </si>
  <si>
    <t>Ստեղծել պայմաններ սովորողների ազատ ժամանացի  կազմակերպման միջոցով նրանց հետաքրքրությունների բացահայտման, ձևավորման և զարգացման համար</t>
  </si>
  <si>
    <t xml:space="preserve"> ԴՐԱՄԱՇՆՈՐՀՆԵՐ</t>
  </si>
  <si>
    <t>հազար դրամներով</t>
  </si>
  <si>
    <t xml:space="preserve"> աղջիկ </t>
  </si>
  <si>
    <t>Ցուցանիշների փոփոխությունը 
(ավելացումները նշված են դրական նշանով)</t>
  </si>
  <si>
    <t xml:space="preserve">ՄԱՍ 1. ՊԵՏԱԿԱՆ ՄԱՐՄՆԻ ԳԾՈՎ ԱՐԴՅՈՒՆՔԱՅԻՆ (ԿԱՏԱՐՈՂԱԿԱՆ) ՑՈՒՑԱՆԻՇՆԵՐԸ </t>
  </si>
  <si>
    <t xml:space="preserve"> Աղյուսակ 9.1.13 </t>
  </si>
  <si>
    <t xml:space="preserve"> Աղյուսակ 9.1.58 </t>
  </si>
  <si>
    <t xml:space="preserve"> Աղյուսակ 9.48 </t>
  </si>
  <si>
    <t xml:space="preserve"> ՀԱՅԱՍՏԱՆԻ ՀԱՆՐԱՊԵՏՈՒԹՅԱՆ ԿԱՌԱՎԱՐՈՒԹՅԱՆ 2023 ԹՎԱԿԱՆԻ ԴԵԿՏԵՄԲԵՐԻ 28-Ի N 2323-Ն ՈՐՈՇՄԱՆ N 9 ՀԱՎԵԼՎԱԾԻ  
NN 9.13 ԵՎ 9.48 ԱՂՅՈՒՍԱԿՆԵՐՈՒՄ ԿԱՏԱՐՎՈՂ  ՓՈՓՈԽՈՒԹՅՈՒՆՆԵՐԸ ԵՎ ԼՐԱՑՈՒՄՆԵՐԸ</t>
  </si>
  <si>
    <t>ՀԱՅԱՍՏԱՆԻ ՀԱՆՐԱՊԵՏՈՒԹՅԱՆ ԿԱՌԱՎԱՐՈՒԹՅԱՆ 2023 ԹՎԱԿԱՆԻ ԴԵԿՏԵՄԲԵՐԻ 28-Ի N 2323-Ն ՈՐՈՇՄԱՆ N 3 ԵՎ N 4 ՀԱՎԵԼՎԱԾՆԵՐՈՒՄ  ԿԱՏԱՐՎՈՂ ՓՈՓՈԽՈՒԹՅՈՒՆՆԵՐԸ ԵՎ ԼՐԱՑՈՒՄՆԵՐԸ</t>
  </si>
  <si>
    <t>Բյուջետային հատկացումների գլխավոր կարգադրիչների,  
ծրագրերի և միջոցառումների անվանումները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</si>
  <si>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</si>
  <si>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</si>
  <si>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</si>
  <si>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- Այլ ընթացիկ դրամաշնորհներ</t>
  </si>
  <si>
    <t>«Հայաստանի մանուկներ» բարեգործական հիմնադրամ</t>
  </si>
  <si>
    <t xml:space="preserve"> Մասնագիտացված կազմակերպություններ </t>
  </si>
  <si>
    <t xml:space="preserve"> Սաների թիվ, մարդ, այդ թվում` </t>
  </si>
  <si>
    <t xml:space="preserve"> Արվեստի, երաժշտության, սպորտի դասընթացներ մարզադպրոցներում, ստեղծագործական և արտադպրոցական դաստիարակության այլ կենտրոններում</t>
  </si>
  <si>
    <t xml:space="preserve">Ցուցանիշների փոփոխությունը (ավելացումները նշված են դրական նշանով)  </t>
  </si>
  <si>
    <t>ՀԱՅԱՍՏԱՆԻ ՀԱՆՐԱՊԵՏՈՒԹՅԱՆ ԿԱՌԱՎԱՐՈՒԹՅԱՆ 2023 ԹՎԱԿԱՆԻ ԴԵԿՏԵՄԲԵՐԻ 28-Ի N 2323-Ն ՈՐՈՇՄԱՆ N 9.1 ՀԱՎԵԼՎԱԾԻ  NN 9.1.13 ԵՎ 9.1.58 ԱՂՅՈՒՍԱԿՆԵՐՈՒՄ ԿԱՏԱՐՎՈՂ ՓՈՓՈԽՈՒԹՅՈՒՆՆԵՐԸ ԵՎ ԼՐԱՑՈՒՄՆԵՐԸ</t>
  </si>
  <si>
    <t xml:space="preserve">ՀԱՅԱՍՏԱՆԻ ՀԱՆՐԱՊԵՏՈՒԹՅԱՆ ԿԱՌԱՎԱՐՈՒԹՅԱՆ 2023 ԹՎԱԿԱՆԻ ԴԵԿՏԵՄԲԵՐԻ 28-Ի N 2323-Ն ՈՐՈՇՄԱՆ N 5 ՀԱՎԵԼՎԱԾԻ N 7  ԱՂՅՈՒՍԱԿՈՒՄ ԿԱՏԱՐՎՈՂ LՐԱՑՈՒՄՆԵՐԸ </t>
  </si>
  <si>
    <t xml:space="preserve"> Աղյուսակ 9.13 </t>
  </si>
  <si>
    <t xml:space="preserve">                                   
«ՀԱՅԱՍՏԱՆԻ ՀԱՆՐԱՊԵՏՈՒԹՅԱՆ 2024 ԹՎԱԿԱՆԻ ՊԵՏԱԿԱՆ ԲՅՈՒՋԵԻ ՄԱՍԻՆ» ՀՀ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ՓՈՓՈԽՈՒԹՅՈՒՆՆԵՐԸ ԵՎ ԼՐԱՑՈՒՄՆԵՐԸ
</t>
  </si>
  <si>
    <t>Հավելված N 5</t>
  </si>
  <si>
    <t xml:space="preserve"> Միջազգային ամառային կրթամշակութային ծրագրի մասնակից երկրի ուղեկցողների թիվը, մարդ</t>
  </si>
  <si>
    <t>ՄԱՍ 1. ՊԵՏԱԿԱՆ ՄԱՐՄՆԻ ԳԾՈՎ ԱՐԴՅՈՒՆՔԱՅԻՆ (ԿԱՏԱՐՈՂԱԿԱՆ) ՑՈՒՑԱՆԻՇՆԵՐԸ</t>
  </si>
  <si>
    <t xml:space="preserve"> Երիտասարդների համար միջազգային ամառային կրթամշակութային ծրագրի իրականացում</t>
  </si>
  <si>
    <t xml:space="preserve"> Միջազգային ամառային կրթամշակութային ծրագրի մասնակից երիտասարդների թիվը, մարդ</t>
  </si>
  <si>
    <t>Հայաստանի և Վրաստանի 16-25 տարեկան երիտասարդների համար ամառային միջազգային կրթամշակութային-երիտասարդական ծրագրի իրականացում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</si>
</sst>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#,##0.0"/>
    <numFmt numFmtId="168" formatCode="##,##0;\(##,##0\);\-"/>
    <numFmt numFmtId="169" formatCode="##,##0.00;\(##,##0.00\);\-"/>
    <numFmt numFmtId="170" formatCode="0.000"/>
    <numFmt numFmtId="171" formatCode="#,##0.0_);\(#,##0.0\)"/>
    <numFmt numFmtId="172" formatCode="0.0"/>
  </numFmts>
  <fonts count="46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name val="GHEA Grapalat"/>
      <family val="3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i/>
      <sz val="12"/>
      <color rgb="FFFF0000"/>
      <name val="GHEA Grapalat"/>
      <family val="3"/>
    </font>
    <font>
      <sz val="11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</cellStyleXfs>
  <cellXfs count="272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27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30" fillId="0" borderId="0" xfId="0" applyFont="1" applyAlignment="1"/>
    <xf numFmtId="0" fontId="32" fillId="0" borderId="10" xfId="0" applyFont="1" applyBorder="1" applyAlignment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Alignment="1"/>
    <xf numFmtId="0" fontId="28" fillId="0" borderId="0" xfId="0" applyFont="1" applyFill="1" applyBorder="1" applyAlignment="1"/>
    <xf numFmtId="0" fontId="28" fillId="0" borderId="0" xfId="0" applyFont="1" applyFill="1">
      <alignment horizontal="left" vertical="top" wrapText="1"/>
    </xf>
    <xf numFmtId="0" fontId="28" fillId="0" borderId="10" xfId="43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165" fontId="27" fillId="0" borderId="0" xfId="53" applyNumberFormat="1" applyFont="1" applyFill="1" applyAlignment="1">
      <alignment horizontal="left" vertical="top" wrapText="1"/>
    </xf>
    <xf numFmtId="0" fontId="28" fillId="33" borderId="0" xfId="0" applyFont="1" applyFill="1" applyBorder="1" applyAlignment="1">
      <alignment horizontal="left" vertical="top"/>
    </xf>
    <xf numFmtId="164" fontId="28" fillId="0" borderId="0" xfId="42" applyNumberFormat="1" applyFont="1" applyBorder="1" applyAlignment="1">
      <alignment horizontal="right" vertical="top"/>
    </xf>
    <xf numFmtId="0" fontId="31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vertical="top" wrapText="1"/>
    </xf>
    <xf numFmtId="0" fontId="32" fillId="33" borderId="1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horizontal="center" wrapText="1"/>
    </xf>
    <xf numFmtId="0" fontId="34" fillId="0" borderId="10" xfId="0" applyFont="1" applyBorder="1" applyAlignment="1">
      <alignment horizontal="left" vertical="center"/>
    </xf>
    <xf numFmtId="0" fontId="30" fillId="0" borderId="0" xfId="0" applyFont="1" applyFill="1" applyAlignment="1"/>
    <xf numFmtId="0" fontId="30" fillId="0" borderId="10" xfId="0" applyFont="1" applyFill="1" applyBorder="1" applyAlignment="1">
      <alignment vertical="center"/>
    </xf>
    <xf numFmtId="0" fontId="34" fillId="0" borderId="10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vertical="center" wrapText="1"/>
    </xf>
    <xf numFmtId="49" fontId="41" fillId="0" borderId="12" xfId="0" applyNumberFormat="1" applyFont="1" applyFill="1" applyBorder="1" applyAlignment="1">
      <alignment horizontal="left" vertical="center" wrapText="1"/>
    </xf>
    <xf numFmtId="49" fontId="36" fillId="0" borderId="10" xfId="0" applyNumberFormat="1" applyFont="1" applyFill="1" applyBorder="1" applyAlignment="1">
      <alignment horizontal="left" vertical="center" wrapText="1"/>
    </xf>
    <xf numFmtId="49" fontId="42" fillId="0" borderId="10" xfId="0" applyNumberFormat="1" applyFont="1" applyFill="1" applyBorder="1" applyAlignment="1">
      <alignment horizontal="left" vertical="center" wrapText="1"/>
    </xf>
    <xf numFmtId="49" fontId="41" fillId="0" borderId="10" xfId="0" applyNumberFormat="1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vertical="center"/>
    </xf>
    <xf numFmtId="0" fontId="40" fillId="0" borderId="10" xfId="0" applyFont="1" applyFill="1" applyBorder="1" applyAlignment="1">
      <alignment vertical="center" wrapText="1"/>
    </xf>
    <xf numFmtId="0" fontId="32" fillId="0" borderId="14" xfId="59" applyFont="1" applyFill="1" applyBorder="1" applyAlignment="1">
      <alignment horizontal="left" vertical="center" wrapText="1"/>
    </xf>
    <xf numFmtId="0" fontId="31" fillId="0" borderId="14" xfId="59" applyFont="1" applyFill="1" applyBorder="1" applyAlignment="1">
      <alignment horizontal="left" vertical="center" wrapText="1"/>
    </xf>
    <xf numFmtId="0" fontId="32" fillId="0" borderId="14" xfId="60" applyFont="1" applyFill="1" applyBorder="1" applyAlignment="1">
      <alignment horizontal="left" vertical="center" wrapText="1"/>
    </xf>
    <xf numFmtId="0" fontId="28" fillId="0" borderId="14" xfId="60" applyFont="1" applyFill="1" applyBorder="1" applyAlignment="1">
      <alignment horizontal="left" vertical="center" wrapText="1"/>
    </xf>
    <xf numFmtId="0" fontId="32" fillId="0" borderId="10" xfId="60" applyFont="1" applyFill="1" applyBorder="1" applyAlignment="1">
      <alignment horizontal="left" vertical="center" wrapText="1"/>
    </xf>
    <xf numFmtId="0" fontId="31" fillId="0" borderId="10" xfId="60" applyFont="1" applyFill="1" applyBorder="1" applyAlignment="1">
      <alignment horizontal="left" vertical="center" wrapText="1"/>
    </xf>
    <xf numFmtId="0" fontId="32" fillId="33" borderId="10" xfId="60" applyFont="1" applyFill="1" applyBorder="1" applyAlignment="1">
      <alignment horizontal="left" vertical="center" wrapText="1"/>
    </xf>
    <xf numFmtId="0" fontId="28" fillId="0" borderId="10" xfId="60" applyFont="1" applyBorder="1" applyAlignment="1">
      <alignment horizontal="left" vertical="center" wrapText="1"/>
    </xf>
    <xf numFmtId="0" fontId="28" fillId="33" borderId="10" xfId="60" applyFont="1" applyFill="1" applyBorder="1" applyAlignment="1">
      <alignment horizontal="left" vertical="center" wrapText="1"/>
    </xf>
    <xf numFmtId="0" fontId="31" fillId="0" borderId="10" xfId="60" applyFont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vertical="center" wrapText="1"/>
    </xf>
    <xf numFmtId="0" fontId="31" fillId="0" borderId="11" xfId="0" applyFont="1" applyFill="1" applyBorder="1" applyAlignment="1">
      <alignment vertical="center" wrapText="1"/>
    </xf>
    <xf numFmtId="0" fontId="31" fillId="0" borderId="14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49" fontId="43" fillId="0" borderId="12" xfId="0" applyNumberFormat="1" applyFont="1" applyFill="1" applyBorder="1" applyAlignment="1">
      <alignment horizontal="left" vertical="center"/>
    </xf>
    <xf numFmtId="0" fontId="29" fillId="0" borderId="10" xfId="0" applyFont="1" applyFill="1" applyBorder="1" applyAlignment="1">
      <alignment horizontal="left" vertical="center" wrapText="1"/>
    </xf>
    <xf numFmtId="167" fontId="36" fillId="0" borderId="10" xfId="0" applyNumberFormat="1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vertical="center"/>
    </xf>
    <xf numFmtId="0" fontId="33" fillId="0" borderId="14" xfId="6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vertical="center" wrapText="1"/>
    </xf>
    <xf numFmtId="49" fontId="31" fillId="0" borderId="10" xfId="0" applyNumberFormat="1" applyFont="1" applyFill="1" applyBorder="1" applyAlignment="1">
      <alignment vertical="center" wrapText="1"/>
    </xf>
    <xf numFmtId="0" fontId="40" fillId="0" borderId="10" xfId="0" applyNumberFormat="1" applyFont="1" applyFill="1" applyBorder="1" applyAlignment="1">
      <alignment vertical="center" wrapText="1"/>
    </xf>
    <xf numFmtId="49" fontId="36" fillId="0" borderId="0" xfId="0" applyNumberFormat="1" applyFont="1" applyFill="1" applyAlignment="1">
      <alignment horizontal="left" vertical="center" wrapText="1"/>
    </xf>
    <xf numFmtId="49" fontId="38" fillId="0" borderId="10" xfId="0" applyNumberFormat="1" applyFont="1" applyFill="1" applyBorder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27" fillId="0" borderId="0" xfId="0" applyFont="1" applyFill="1" applyAlignment="1">
      <alignment horizontal="center" vertical="center"/>
    </xf>
    <xf numFmtId="49" fontId="34" fillId="0" borderId="10" xfId="0" applyNumberFormat="1" applyFont="1" applyFill="1" applyBorder="1" applyAlignment="1">
      <alignment vertical="center"/>
    </xf>
    <xf numFmtId="0" fontId="34" fillId="0" borderId="10" xfId="0" applyFont="1" applyFill="1" applyBorder="1" applyAlignment="1">
      <alignment vertical="center"/>
    </xf>
    <xf numFmtId="0" fontId="34" fillId="0" borderId="16" xfId="0" applyFont="1" applyFill="1" applyBorder="1" applyAlignment="1">
      <alignment horizontal="center" vertical="center"/>
    </xf>
    <xf numFmtId="0" fontId="32" fillId="0" borderId="19" xfId="60" applyFont="1" applyFill="1" applyBorder="1" applyAlignment="1">
      <alignment horizontal="left" vertical="center" wrapText="1"/>
    </xf>
    <xf numFmtId="0" fontId="28" fillId="0" borderId="19" xfId="61" applyFont="1" applyFill="1" applyBorder="1" applyAlignment="1">
      <alignment horizontal="left" vertical="center" wrapText="1"/>
    </xf>
    <xf numFmtId="0" fontId="30" fillId="0" borderId="10" xfId="62" applyFont="1" applyFill="1" applyBorder="1" applyAlignment="1">
      <alignment horizontal="left" vertical="center" wrapText="1"/>
    </xf>
    <xf numFmtId="0" fontId="28" fillId="0" borderId="10" xfId="62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/>
    <xf numFmtId="0" fontId="28" fillId="0" borderId="11" xfId="0" applyFont="1" applyBorder="1" applyAlignment="1">
      <alignment horizontal="left" vertical="top" wrapText="1"/>
    </xf>
    <xf numFmtId="0" fontId="28" fillId="0" borderId="10" xfId="0" applyFont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0" fontId="32" fillId="0" borderId="11" xfId="0" applyFont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0" fontId="32" fillId="0" borderId="11" xfId="0" applyFont="1" applyBorder="1" applyAlignment="1">
      <alignment vertical="top" wrapText="1"/>
    </xf>
    <xf numFmtId="0" fontId="40" fillId="33" borderId="10" xfId="0" applyFont="1" applyFill="1" applyBorder="1" applyAlignment="1">
      <alignment vertical="top" wrapText="1"/>
    </xf>
    <xf numFmtId="0" fontId="44" fillId="0" borderId="10" xfId="0" applyFont="1" applyBorder="1" applyAlignment="1">
      <alignment horizontal="left" vertical="top" wrapText="1"/>
    </xf>
    <xf numFmtId="0" fontId="44" fillId="33" borderId="10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vertical="center"/>
    </xf>
    <xf numFmtId="0" fontId="31" fillId="33" borderId="19" xfId="0" applyFont="1" applyFill="1" applyBorder="1" applyAlignment="1">
      <alignment vertical="center"/>
    </xf>
    <xf numFmtId="0" fontId="31" fillId="33" borderId="14" xfId="0" applyFont="1" applyFill="1" applyBorder="1" applyAlignment="1">
      <alignment vertical="center"/>
    </xf>
    <xf numFmtId="0" fontId="27" fillId="0" borderId="0" xfId="0" applyFont="1" applyFill="1" applyAlignment="1">
      <alignment horizontal="left" vertical="center" wrapText="1"/>
    </xf>
    <xf numFmtId="0" fontId="31" fillId="33" borderId="10" xfId="0" applyFont="1" applyFill="1" applyBorder="1" applyAlignment="1">
      <alignment vertical="center" wrapText="1"/>
    </xf>
    <xf numFmtId="0" fontId="30" fillId="33" borderId="0" xfId="0" applyFont="1" applyFill="1" applyAlignment="1"/>
    <xf numFmtId="0" fontId="0" fillId="0" borderId="0" xfId="0" applyAlignment="1"/>
    <xf numFmtId="0" fontId="35" fillId="0" borderId="10" xfId="0" applyFont="1" applyFill="1" applyBorder="1" applyAlignment="1">
      <alignment vertical="center" wrapText="1"/>
    </xf>
    <xf numFmtId="0" fontId="0" fillId="0" borderId="10" xfId="0" applyFill="1" applyBorder="1" applyAlignment="1"/>
    <xf numFmtId="0" fontId="32" fillId="0" borderId="10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8" fillId="0" borderId="0" xfId="0" applyFont="1" applyAlignment="1"/>
    <xf numFmtId="169" fontId="28" fillId="0" borderId="10" xfId="42" applyNumberFormat="1" applyFont="1" applyBorder="1" applyAlignment="1">
      <alignment horizontal="right" vertical="top"/>
    </xf>
    <xf numFmtId="169" fontId="28" fillId="0" borderId="10" xfId="42" applyNumberFormat="1" applyFont="1" applyFill="1" applyBorder="1" applyAlignment="1">
      <alignment horizontal="right" vertical="center"/>
    </xf>
    <xf numFmtId="2" fontId="31" fillId="0" borderId="10" xfId="0" applyNumberFormat="1" applyFont="1" applyFill="1" applyBorder="1" applyAlignment="1">
      <alignment horizontal="left" vertical="center" wrapText="1"/>
    </xf>
    <xf numFmtId="2" fontId="28" fillId="0" borderId="10" xfId="0" applyNumberFormat="1" applyFont="1" applyFill="1" applyBorder="1" applyAlignment="1">
      <alignment vertical="center"/>
    </xf>
    <xf numFmtId="39" fontId="28" fillId="0" borderId="10" xfId="48" applyNumberFormat="1" applyFont="1" applyFill="1" applyBorder="1" applyAlignment="1">
      <alignment horizontal="left" vertical="center" wrapText="1"/>
    </xf>
    <xf numFmtId="2" fontId="32" fillId="33" borderId="10" xfId="60" applyNumberFormat="1" applyFont="1" applyFill="1" applyBorder="1" applyAlignment="1">
      <alignment horizontal="left" vertical="center" wrapText="1"/>
    </xf>
    <xf numFmtId="2" fontId="30" fillId="0" borderId="10" xfId="0" applyNumberFormat="1" applyFont="1" applyBorder="1" applyAlignment="1">
      <alignment vertical="center"/>
    </xf>
    <xf numFmtId="2" fontId="28" fillId="0" borderId="10" xfId="60" applyNumberFormat="1" applyFont="1" applyBorder="1" applyAlignment="1">
      <alignment horizontal="left" vertical="center" wrapText="1"/>
    </xf>
    <xf numFmtId="2" fontId="28" fillId="33" borderId="10" xfId="60" applyNumberFormat="1" applyFont="1" applyFill="1" applyBorder="1" applyAlignment="1">
      <alignment horizontal="left" vertical="center" wrapText="1"/>
    </xf>
    <xf numFmtId="2" fontId="27" fillId="0" borderId="10" xfId="0" applyNumberFormat="1" applyFont="1" applyFill="1" applyBorder="1" applyAlignment="1">
      <alignment horizontal="left" vertical="center" wrapText="1"/>
    </xf>
    <xf numFmtId="0" fontId="37" fillId="0" borderId="10" xfId="0" applyFont="1" applyFill="1" applyBorder="1" applyAlignment="1">
      <alignment vertical="center"/>
    </xf>
    <xf numFmtId="39" fontId="40" fillId="0" borderId="10" xfId="48" applyNumberFormat="1" applyFont="1" applyFill="1" applyBorder="1" applyAlignment="1">
      <alignment horizontal="left" vertical="center" wrapText="1"/>
    </xf>
    <xf numFmtId="165" fontId="27" fillId="0" borderId="0" xfId="53" applyNumberFormat="1" applyFont="1" applyFill="1" applyAlignment="1">
      <alignment vertical="top"/>
    </xf>
    <xf numFmtId="165" fontId="27" fillId="0" borderId="0" xfId="53" applyNumberFormat="1" applyFont="1" applyFill="1" applyAlignment="1"/>
    <xf numFmtId="170" fontId="28" fillId="0" borderId="0" xfId="0" applyNumberFormat="1" applyFont="1" applyAlignment="1"/>
    <xf numFmtId="0" fontId="30" fillId="33" borderId="0" xfId="0" applyFont="1" applyFill="1" applyAlignment="1">
      <alignment horizontal="right"/>
    </xf>
    <xf numFmtId="0" fontId="32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top" wrapText="1"/>
    </xf>
    <xf numFmtId="0" fontId="32" fillId="0" borderId="11" xfId="0" applyFont="1" applyBorder="1" applyAlignment="1">
      <alignment horizontal="left" vertical="top" wrapText="1"/>
    </xf>
    <xf numFmtId="171" fontId="31" fillId="0" borderId="10" xfId="48" applyNumberFormat="1" applyFont="1" applyFill="1" applyBorder="1" applyAlignment="1">
      <alignment vertical="center"/>
    </xf>
    <xf numFmtId="172" fontId="31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Border="1">
      <alignment horizontal="left" vertical="top" wrapText="1"/>
    </xf>
    <xf numFmtId="0" fontId="36" fillId="0" borderId="10" xfId="0" applyFont="1" applyBorder="1">
      <alignment horizontal="left" vertical="top" wrapText="1"/>
    </xf>
    <xf numFmtId="0" fontId="31" fillId="0" borderId="0" xfId="0" applyFont="1" applyAlignment="1">
      <alignment vertical="center" wrapText="1"/>
    </xf>
    <xf numFmtId="0" fontId="38" fillId="33" borderId="0" xfId="0" applyNumberFormat="1" applyFont="1" applyFill="1" applyBorder="1" applyAlignment="1">
      <alignment horizontal="center" vertical="center" wrapText="1"/>
    </xf>
    <xf numFmtId="0" fontId="27" fillId="33" borderId="0" xfId="0" applyFont="1" applyFill="1">
      <alignment horizontal="left" vertical="top" wrapText="1"/>
    </xf>
    <xf numFmtId="0" fontId="45" fillId="0" borderId="0" xfId="0" applyFont="1" applyAlignment="1">
      <alignment horizontal="left" vertical="center" wrapText="1"/>
    </xf>
    <xf numFmtId="164" fontId="31" fillId="0" borderId="10" xfId="42" applyNumberFormat="1" applyFont="1" applyFill="1" applyBorder="1" applyAlignment="1">
      <alignment horizontal="right" vertical="center"/>
    </xf>
    <xf numFmtId="164" fontId="31" fillId="0" borderId="10" xfId="0" applyNumberFormat="1" applyFont="1" applyFill="1" applyBorder="1" applyAlignment="1"/>
    <xf numFmtId="171" fontId="31" fillId="0" borderId="10" xfId="53" applyNumberFormat="1" applyFont="1" applyFill="1" applyBorder="1" applyAlignment="1">
      <alignment horizontal="right" vertical="center" wrapText="1"/>
    </xf>
    <xf numFmtId="171" fontId="28" fillId="0" borderId="10" xfId="53" applyNumberFormat="1" applyFont="1" applyFill="1" applyBorder="1" applyAlignment="1">
      <alignment horizontal="right" vertical="center" wrapText="1"/>
    </xf>
    <xf numFmtId="171" fontId="32" fillId="0" borderId="10" xfId="53" applyNumberFormat="1" applyFont="1" applyFill="1" applyBorder="1" applyAlignment="1">
      <alignment horizontal="right" vertical="center" wrapText="1"/>
    </xf>
    <xf numFmtId="171" fontId="28" fillId="0" borderId="10" xfId="0" applyNumberFormat="1" applyFont="1" applyFill="1" applyBorder="1" applyAlignment="1">
      <alignment horizontal="left" vertical="center" wrapText="1"/>
    </xf>
    <xf numFmtId="171" fontId="28" fillId="0" borderId="10" xfId="0" applyNumberFormat="1" applyFont="1" applyFill="1" applyBorder="1" applyAlignment="1">
      <alignment vertical="center"/>
    </xf>
    <xf numFmtId="171" fontId="28" fillId="0" borderId="10" xfId="61" applyNumberFormat="1" applyFont="1" applyFill="1" applyBorder="1" applyAlignment="1">
      <alignment horizontal="left" vertical="center" wrapText="1"/>
    </xf>
    <xf numFmtId="171" fontId="28" fillId="0" borderId="10" xfId="0" applyNumberFormat="1" applyFont="1" applyFill="1" applyBorder="1" applyAlignment="1">
      <alignment horizontal="right" vertical="center"/>
    </xf>
    <xf numFmtId="171" fontId="34" fillId="0" borderId="10" xfId="0" applyNumberFormat="1" applyFont="1" applyFill="1" applyBorder="1" applyAlignment="1">
      <alignment vertical="center"/>
    </xf>
    <xf numFmtId="171" fontId="30" fillId="0" borderId="10" xfId="0" applyNumberFormat="1" applyFont="1" applyFill="1" applyBorder="1" applyAlignment="1">
      <alignment vertical="center"/>
    </xf>
    <xf numFmtId="171" fontId="35" fillId="0" borderId="10" xfId="0" applyNumberFormat="1" applyFont="1" applyFill="1" applyBorder="1" applyAlignment="1">
      <alignment vertical="center"/>
    </xf>
    <xf numFmtId="171" fontId="31" fillId="0" borderId="10" xfId="0" applyNumberFormat="1" applyFont="1" applyFill="1" applyBorder="1" applyAlignment="1">
      <alignment horizontal="center" vertical="center" wrapText="1"/>
    </xf>
    <xf numFmtId="171" fontId="32" fillId="0" borderId="10" xfId="60" applyNumberFormat="1" applyFont="1" applyFill="1" applyBorder="1" applyAlignment="1">
      <alignment horizontal="left" vertical="center" wrapText="1"/>
    </xf>
    <xf numFmtId="171" fontId="28" fillId="0" borderId="10" xfId="60" applyNumberFormat="1" applyFont="1" applyFill="1" applyBorder="1" applyAlignment="1">
      <alignment horizontal="left" vertical="center" wrapText="1"/>
    </xf>
    <xf numFmtId="171" fontId="31" fillId="0" borderId="10" xfId="48" applyNumberFormat="1" applyFont="1" applyFill="1" applyBorder="1" applyAlignment="1">
      <alignment horizontal="right" vertical="center"/>
    </xf>
    <xf numFmtId="171" fontId="32" fillId="33" borderId="10" xfId="60" applyNumberFormat="1" applyFont="1" applyFill="1" applyBorder="1" applyAlignment="1">
      <alignment horizontal="left" vertical="center" wrapText="1"/>
    </xf>
    <xf numFmtId="171" fontId="30" fillId="0" borderId="10" xfId="0" applyNumberFormat="1" applyFont="1" applyBorder="1" applyAlignment="1">
      <alignment vertical="center"/>
    </xf>
    <xf numFmtId="0" fontId="28" fillId="33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right" vertical="top" wrapText="1"/>
    </xf>
    <xf numFmtId="0" fontId="33" fillId="33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 wrapText="1"/>
    </xf>
    <xf numFmtId="171" fontId="31" fillId="0" borderId="10" xfId="48" applyNumberFormat="1" applyFont="1" applyFill="1" applyBorder="1" applyAlignment="1">
      <alignment horizontal="center" vertical="center"/>
    </xf>
    <xf numFmtId="171" fontId="31" fillId="0" borderId="10" xfId="53" applyNumberFormat="1" applyFont="1" applyFill="1" applyBorder="1" applyAlignment="1">
      <alignment horizontal="center" vertical="center" wrapText="1"/>
    </xf>
    <xf numFmtId="171" fontId="31" fillId="0" borderId="10" xfId="58" applyNumberFormat="1" applyFont="1" applyFill="1" applyBorder="1" applyAlignment="1">
      <alignment horizontal="center" vertical="center" wrapText="1"/>
    </xf>
    <xf numFmtId="171" fontId="28" fillId="0" borderId="10" xfId="0" applyNumberFormat="1" applyFont="1" applyFill="1" applyBorder="1" applyAlignment="1">
      <alignment horizontal="center" vertical="center" wrapText="1"/>
    </xf>
    <xf numFmtId="171" fontId="31" fillId="0" borderId="10" xfId="43" applyNumberFormat="1" applyFont="1" applyFill="1" applyBorder="1" applyAlignment="1">
      <alignment horizontal="center" vertical="center" wrapText="1"/>
    </xf>
    <xf numFmtId="4" fontId="31" fillId="0" borderId="14" xfId="43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top" wrapText="1"/>
    </xf>
    <xf numFmtId="0" fontId="40" fillId="0" borderId="10" xfId="0" applyFont="1" applyFill="1" applyBorder="1" applyAlignment="1">
      <alignment vertical="top" wrapText="1"/>
    </xf>
    <xf numFmtId="168" fontId="28" fillId="0" borderId="10" xfId="42" applyNumberFormat="1" applyFont="1" applyFill="1" applyBorder="1" applyAlignment="1">
      <alignment horizontal="right"/>
    </xf>
    <xf numFmtId="169" fontId="28" fillId="0" borderId="10" xfId="42" applyNumberFormat="1" applyFont="1" applyFill="1" applyBorder="1" applyAlignment="1">
      <alignment horizontal="right" vertical="top"/>
    </xf>
    <xf numFmtId="168" fontId="28" fillId="0" borderId="10" xfId="42" applyNumberFormat="1" applyFont="1" applyFill="1" applyBorder="1" applyAlignment="1"/>
    <xf numFmtId="169" fontId="28" fillId="0" borderId="10" xfId="42" applyNumberFormat="1" applyFont="1" applyFill="1" applyBorder="1" applyAlignment="1"/>
    <xf numFmtId="0" fontId="32" fillId="0" borderId="10" xfId="0" applyFont="1" applyFill="1" applyBorder="1" applyAlignment="1">
      <alignment horizontal="left" vertical="center" wrapText="1"/>
    </xf>
    <xf numFmtId="0" fontId="36" fillId="0" borderId="10" xfId="0" applyFont="1" applyFill="1" applyBorder="1">
      <alignment horizontal="left" vertical="top" wrapText="1"/>
    </xf>
    <xf numFmtId="0" fontId="45" fillId="0" borderId="0" xfId="0" applyFont="1" applyFill="1" applyAlignment="1">
      <alignment horizontal="left" vertical="center" wrapText="1"/>
    </xf>
    <xf numFmtId="168" fontId="28" fillId="0" borderId="10" xfId="42" applyNumberFormat="1" applyFont="1" applyFill="1" applyBorder="1" applyAlignment="1">
      <alignment horizontal="right" vertical="top"/>
    </xf>
    <xf numFmtId="0" fontId="31" fillId="0" borderId="10" xfId="0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vertical="center"/>
    </xf>
    <xf numFmtId="164" fontId="31" fillId="0" borderId="14" xfId="0" applyNumberFormat="1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8" fillId="0" borderId="11" xfId="60" applyFont="1" applyFill="1" applyBorder="1" applyAlignment="1">
      <alignment horizontal="center" vertical="center"/>
    </xf>
    <xf numFmtId="0" fontId="28" fillId="0" borderId="19" xfId="60" applyFont="1" applyFill="1" applyBorder="1" applyAlignment="1">
      <alignment horizontal="center" vertical="center"/>
    </xf>
    <xf numFmtId="0" fontId="28" fillId="0" borderId="14" xfId="6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31" fillId="0" borderId="11" xfId="57" applyFont="1" applyFill="1" applyBorder="1" applyAlignment="1">
      <alignment horizontal="center" vertical="center" wrapText="1"/>
    </xf>
    <xf numFmtId="0" fontId="31" fillId="0" borderId="19" xfId="57" applyFont="1" applyFill="1" applyBorder="1" applyAlignment="1">
      <alignment horizontal="center" vertical="center" wrapText="1"/>
    </xf>
    <xf numFmtId="0" fontId="31" fillId="0" borderId="14" xfId="57" applyFont="1" applyFill="1" applyBorder="1" applyAlignment="1">
      <alignment horizontal="center" vertical="center" wrapText="1"/>
    </xf>
    <xf numFmtId="0" fontId="28" fillId="0" borderId="18" xfId="60" applyFont="1" applyFill="1" applyBorder="1" applyAlignment="1">
      <alignment horizontal="center" vertical="center"/>
    </xf>
    <xf numFmtId="0" fontId="28" fillId="0" borderId="0" xfId="60" applyFont="1" applyFill="1" applyBorder="1" applyAlignment="1">
      <alignment horizontal="center" vertical="center"/>
    </xf>
    <xf numFmtId="0" fontId="28" fillId="0" borderId="20" xfId="6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wrapText="1"/>
    </xf>
    <xf numFmtId="0" fontId="27" fillId="0" borderId="14" xfId="0" applyFont="1" applyFill="1" applyBorder="1" applyAlignment="1">
      <alignment horizont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right" vertical="top" wrapText="1"/>
    </xf>
    <xf numFmtId="0" fontId="28" fillId="0" borderId="0" xfId="0" applyFont="1" applyFill="1" applyBorder="1" applyAlignment="1">
      <alignment horizontal="center"/>
    </xf>
    <xf numFmtId="0" fontId="34" fillId="0" borderId="19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3" xfId="43" applyFont="1" applyFill="1" applyBorder="1" applyAlignment="1">
      <alignment horizontal="center" vertical="center" wrapText="1"/>
    </xf>
    <xf numFmtId="0" fontId="28" fillId="0" borderId="19" xfId="43" applyFont="1" applyFill="1" applyBorder="1" applyAlignment="1">
      <alignment horizontal="center" vertical="center" wrapText="1"/>
    </xf>
    <xf numFmtId="0" fontId="28" fillId="0" borderId="14" xfId="43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31" fillId="0" borderId="14" xfId="0" applyFont="1" applyFill="1" applyBorder="1" applyAlignment="1">
      <alignment horizontal="left" vertical="center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19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top" wrapText="1"/>
    </xf>
    <xf numFmtId="0" fontId="30" fillId="0" borderId="21" xfId="0" applyFont="1" applyFill="1" applyBorder="1" applyAlignment="1">
      <alignment horizontal="right" wrapText="1"/>
    </xf>
    <xf numFmtId="0" fontId="30" fillId="33" borderId="0" xfId="0" applyFont="1" applyFill="1" applyAlignment="1">
      <alignment horizontal="right"/>
    </xf>
    <xf numFmtId="0" fontId="31" fillId="0" borderId="0" xfId="0" applyFont="1" applyFill="1" applyAlignment="1">
      <alignment horizontal="center" wrapText="1"/>
    </xf>
    <xf numFmtId="0" fontId="28" fillId="0" borderId="10" xfId="43" applyFont="1" applyFill="1" applyBorder="1" applyAlignment="1">
      <alignment horizontal="center" vertical="center" wrapText="1"/>
    </xf>
    <xf numFmtId="0" fontId="28" fillId="0" borderId="22" xfId="43" applyFont="1" applyFill="1" applyBorder="1" applyAlignment="1">
      <alignment horizontal="center" vertical="center" wrapText="1"/>
    </xf>
    <xf numFmtId="0" fontId="28" fillId="0" borderId="21" xfId="43" applyFont="1" applyFill="1" applyBorder="1" applyAlignment="1">
      <alignment horizontal="center" vertical="center" wrapText="1"/>
    </xf>
    <xf numFmtId="0" fontId="28" fillId="0" borderId="23" xfId="43" applyFont="1" applyFill="1" applyBorder="1" applyAlignment="1">
      <alignment horizontal="center" vertical="center" wrapText="1"/>
    </xf>
    <xf numFmtId="165" fontId="27" fillId="0" borderId="19" xfId="53" applyNumberFormat="1" applyFont="1" applyFill="1" applyBorder="1" applyAlignment="1">
      <alignment horizontal="center" vertical="center" wrapText="1"/>
    </xf>
    <xf numFmtId="165" fontId="27" fillId="0" borderId="14" xfId="53" applyNumberFormat="1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/>
    </xf>
    <xf numFmtId="0" fontId="27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center" wrapText="1"/>
    </xf>
    <xf numFmtId="0" fontId="31" fillId="33" borderId="19" xfId="0" applyFont="1" applyFill="1" applyBorder="1" applyAlignment="1">
      <alignment horizontal="left" vertical="center" wrapText="1"/>
    </xf>
    <xf numFmtId="0" fontId="31" fillId="33" borderId="14" xfId="0" applyFont="1" applyFill="1" applyBorder="1" applyAlignment="1">
      <alignment horizontal="left" vertical="center" wrapText="1"/>
    </xf>
    <xf numFmtId="0" fontId="31" fillId="0" borderId="11" xfId="0" applyFont="1" applyFill="1" applyBorder="1" applyAlignment="1">
      <alignment horizontal="left" vertical="top" wrapText="1"/>
    </xf>
    <xf numFmtId="0" fontId="31" fillId="0" borderId="19" xfId="0" applyFont="1" applyFill="1" applyBorder="1" applyAlignment="1">
      <alignment horizontal="left" vertical="top" wrapText="1"/>
    </xf>
    <xf numFmtId="0" fontId="31" fillId="0" borderId="14" xfId="0" applyFont="1" applyFill="1" applyBorder="1" applyAlignment="1">
      <alignment horizontal="left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4" xfId="0" applyFont="1" applyFill="1" applyBorder="1" applyAlignment="1">
      <alignment horizontal="center" vertical="top" wrapText="1"/>
    </xf>
    <xf numFmtId="0" fontId="27" fillId="0" borderId="10" xfId="0" applyFont="1" applyBorder="1">
      <alignment horizontal="left" vertical="top" wrapText="1"/>
    </xf>
    <xf numFmtId="0" fontId="33" fillId="0" borderId="10" xfId="0" applyFont="1" applyFill="1" applyBorder="1">
      <alignment horizontal="left" vertical="top" wrapText="1"/>
    </xf>
    <xf numFmtId="0" fontId="28" fillId="33" borderId="11" xfId="0" applyFont="1" applyFill="1" applyBorder="1" applyAlignment="1">
      <alignment horizontal="center" vertical="top" wrapText="1"/>
    </xf>
    <xf numFmtId="0" fontId="28" fillId="33" borderId="19" xfId="0" applyFont="1" applyFill="1" applyBorder="1" applyAlignment="1">
      <alignment horizontal="center" vertical="top" wrapText="1"/>
    </xf>
    <xf numFmtId="0" fontId="28" fillId="33" borderId="14" xfId="0" applyFont="1" applyFill="1" applyBorder="1" applyAlignment="1">
      <alignment horizontal="center" vertical="top" wrapText="1"/>
    </xf>
    <xf numFmtId="0" fontId="33" fillId="0" borderId="10" xfId="0" applyFont="1" applyBorder="1">
      <alignment horizontal="left" vertical="top" wrapText="1"/>
    </xf>
    <xf numFmtId="165" fontId="27" fillId="0" borderId="0" xfId="53" applyNumberFormat="1" applyFont="1" applyFill="1" applyAlignment="1">
      <alignment horizontal="center" vertical="top"/>
    </xf>
    <xf numFmtId="165" fontId="27" fillId="0" borderId="0" xfId="53" applyNumberFormat="1" applyFont="1" applyFill="1" applyAlignment="1">
      <alignment horizontal="center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33" borderId="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/>
    </xf>
    <xf numFmtId="0" fontId="37" fillId="0" borderId="11" xfId="0" applyFont="1" applyFill="1" applyBorder="1" applyAlignment="1">
      <alignment horizontal="center" vertical="top" wrapText="1"/>
    </xf>
    <xf numFmtId="0" fontId="37" fillId="0" borderId="19" xfId="0" applyFont="1" applyFill="1" applyBorder="1" applyAlignment="1">
      <alignment horizontal="center" vertical="top" wrapText="1"/>
    </xf>
    <xf numFmtId="0" fontId="37" fillId="0" borderId="14" xfId="0" applyFont="1" applyFill="1" applyBorder="1" applyAlignment="1">
      <alignment horizontal="center" vertical="top" wrapText="1"/>
    </xf>
    <xf numFmtId="0" fontId="31" fillId="33" borderId="11" xfId="0" applyFont="1" applyFill="1" applyBorder="1" applyAlignment="1">
      <alignment horizontal="center" vertical="top" wrapText="1"/>
    </xf>
    <xf numFmtId="0" fontId="31" fillId="33" borderId="19" xfId="0" applyFont="1" applyFill="1" applyBorder="1" applyAlignment="1">
      <alignment horizontal="center" vertical="top" wrapText="1"/>
    </xf>
    <xf numFmtId="0" fontId="31" fillId="33" borderId="14" xfId="0" applyFont="1" applyFill="1" applyBorder="1" applyAlignment="1">
      <alignment horizontal="center" vertical="top" wrapText="1"/>
    </xf>
    <xf numFmtId="0" fontId="28" fillId="0" borderId="14" xfId="0" applyFont="1" applyBorder="1" applyAlignment="1">
      <alignment horizontal="center"/>
    </xf>
    <xf numFmtId="0" fontId="31" fillId="33" borderId="11" xfId="0" applyFont="1" applyFill="1" applyBorder="1" applyAlignment="1">
      <alignment horizontal="left"/>
    </xf>
    <xf numFmtId="0" fontId="31" fillId="33" borderId="19" xfId="0" applyFont="1" applyFill="1" applyBorder="1" applyAlignment="1">
      <alignment horizontal="left"/>
    </xf>
    <xf numFmtId="0" fontId="31" fillId="33" borderId="14" xfId="0" applyFont="1" applyFill="1" applyBorder="1" applyAlignment="1">
      <alignment horizontal="left"/>
    </xf>
    <xf numFmtId="0" fontId="28" fillId="0" borderId="19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40" fillId="0" borderId="11" xfId="0" applyFont="1" applyBorder="1" applyAlignment="1">
      <alignment horizontal="center" vertical="top" wrapText="1"/>
    </xf>
    <xf numFmtId="0" fontId="40" fillId="0" borderId="19" xfId="0" applyFont="1" applyBorder="1" applyAlignment="1">
      <alignment horizontal="center" vertical="top" wrapText="1"/>
    </xf>
    <xf numFmtId="0" fontId="40" fillId="0" borderId="14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center" wrapText="1"/>
    </xf>
    <xf numFmtId="0" fontId="31" fillId="0" borderId="11" xfId="0" applyFont="1" applyFill="1" applyBorder="1" applyAlignment="1">
      <alignment horizontal="left"/>
    </xf>
    <xf numFmtId="0" fontId="31" fillId="0" borderId="19" xfId="0" applyFont="1" applyFill="1" applyBorder="1" applyAlignment="1">
      <alignment horizontal="left"/>
    </xf>
    <xf numFmtId="0" fontId="31" fillId="0" borderId="14" xfId="0" applyFont="1" applyFill="1" applyBorder="1" applyAlignment="1">
      <alignment horizontal="left"/>
    </xf>
    <xf numFmtId="165" fontId="27" fillId="0" borderId="11" xfId="53" applyNumberFormat="1" applyFont="1" applyFill="1" applyBorder="1" applyAlignment="1">
      <alignment horizontal="center" vertical="center" wrapText="1"/>
    </xf>
    <xf numFmtId="0" fontId="33" fillId="0" borderId="11" xfId="0" applyFont="1" applyFill="1" applyBorder="1">
      <alignment horizontal="left" vertical="top" wrapText="1"/>
    </xf>
    <xf numFmtId="0" fontId="33" fillId="0" borderId="14" xfId="0" applyFont="1" applyFill="1" applyBorder="1">
      <alignment horizontal="left" vertical="top" wrapText="1"/>
    </xf>
    <xf numFmtId="0" fontId="27" fillId="0" borderId="11" xfId="0" applyFont="1" applyFill="1" applyBorder="1">
      <alignment horizontal="left" vertical="top" wrapText="1"/>
    </xf>
    <xf numFmtId="0" fontId="27" fillId="0" borderId="14" xfId="0" applyFont="1" applyFill="1" applyBorder="1">
      <alignment horizontal="left" vertical="top" wrapText="1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8" xfId="43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9" zoomScale="85" zoomScaleNormal="85" zoomScaleSheetLayoutView="115" workbookViewId="0">
      <selection activeCell="C25" sqref="C25"/>
    </sheetView>
  </sheetViews>
  <sheetFormatPr defaultColWidth="9.140625" defaultRowHeight="17.25" x14ac:dyDescent="0.25"/>
  <cols>
    <col min="1" max="1" width="10.7109375" style="1" customWidth="1"/>
    <col min="2" max="2" width="15" style="1" customWidth="1"/>
    <col min="3" max="3" width="78.85546875" style="2" customWidth="1"/>
    <col min="4" max="5" width="22.85546875" style="2" customWidth="1"/>
    <col min="6" max="6" width="23.42578125" style="1" customWidth="1"/>
    <col min="7" max="8" width="9.5703125" style="1" bestFit="1" customWidth="1"/>
    <col min="9" max="16384" width="9.140625" style="1"/>
  </cols>
  <sheetData>
    <row r="1" spans="1:8" ht="18" customHeight="1" x14ac:dyDescent="0.3">
      <c r="D1" s="173" t="s">
        <v>9</v>
      </c>
      <c r="E1" s="173"/>
      <c r="F1" s="173"/>
      <c r="G1" s="173"/>
      <c r="H1" s="9"/>
    </row>
    <row r="2" spans="1:8" x14ac:dyDescent="0.3">
      <c r="D2" s="174" t="s">
        <v>84</v>
      </c>
      <c r="E2" s="174"/>
      <c r="F2" s="174"/>
      <c r="G2" s="174"/>
      <c r="H2" s="174"/>
    </row>
    <row r="3" spans="1:8" x14ac:dyDescent="0.3">
      <c r="D3" s="9" t="s">
        <v>19</v>
      </c>
      <c r="E3" s="10"/>
      <c r="F3" s="9"/>
      <c r="G3" s="10"/>
      <c r="H3" s="9"/>
    </row>
    <row r="4" spans="1:8" ht="93" customHeight="1" x14ac:dyDescent="0.25">
      <c r="A4" s="178" t="s">
        <v>110</v>
      </c>
      <c r="B4" s="178"/>
      <c r="C4" s="178"/>
      <c r="D4" s="178"/>
      <c r="E4" s="178"/>
    </row>
    <row r="5" spans="1:8" ht="20.45" customHeight="1" x14ac:dyDescent="0.25">
      <c r="A5" s="4"/>
      <c r="B5" s="4"/>
      <c r="C5" s="4"/>
      <c r="D5" s="194" t="s">
        <v>88</v>
      </c>
      <c r="E5" s="194"/>
    </row>
    <row r="6" spans="1:8" s="3" customFormat="1" ht="71.25" customHeight="1" x14ac:dyDescent="0.3">
      <c r="A6" s="179" t="s">
        <v>10</v>
      </c>
      <c r="B6" s="180"/>
      <c r="C6" s="181" t="s">
        <v>97</v>
      </c>
      <c r="D6" s="189" t="s">
        <v>83</v>
      </c>
      <c r="E6" s="190"/>
    </row>
    <row r="7" spans="1:8" s="3" customFormat="1" ht="36" customHeight="1" x14ac:dyDescent="0.3">
      <c r="A7" s="34" t="s">
        <v>11</v>
      </c>
      <c r="B7" s="34" t="s">
        <v>12</v>
      </c>
      <c r="C7" s="182"/>
      <c r="D7" s="5" t="s">
        <v>43</v>
      </c>
      <c r="E7" s="5" t="s">
        <v>15</v>
      </c>
    </row>
    <row r="8" spans="1:8" x14ac:dyDescent="0.25">
      <c r="A8" s="14"/>
      <c r="B8" s="14"/>
      <c r="C8" s="36" t="s">
        <v>1</v>
      </c>
      <c r="D8" s="121">
        <f>D9</f>
        <v>0</v>
      </c>
      <c r="E8" s="121">
        <f>E9</f>
        <v>0</v>
      </c>
    </row>
    <row r="9" spans="1:8" ht="18" customHeight="1" x14ac:dyDescent="0.25">
      <c r="A9" s="191" t="s">
        <v>57</v>
      </c>
      <c r="B9" s="192"/>
      <c r="C9" s="193"/>
      <c r="D9" s="121">
        <f>D11</f>
        <v>0</v>
      </c>
      <c r="E9" s="121">
        <f>E11</f>
        <v>0</v>
      </c>
    </row>
    <row r="10" spans="1:8" x14ac:dyDescent="0.25">
      <c r="A10" s="36">
        <v>1148</v>
      </c>
      <c r="B10" s="38"/>
      <c r="C10" s="13" t="s">
        <v>2</v>
      </c>
      <c r="D10" s="121"/>
      <c r="E10" s="121"/>
    </row>
    <row r="11" spans="1:8" x14ac:dyDescent="0.25">
      <c r="A11" s="66"/>
      <c r="B11" s="38"/>
      <c r="C11" s="36" t="s">
        <v>69</v>
      </c>
      <c r="D11" s="153">
        <f>D17+D24</f>
        <v>0</v>
      </c>
      <c r="E11" s="153">
        <f>E17+E24</f>
        <v>0</v>
      </c>
    </row>
    <row r="12" spans="1:8" x14ac:dyDescent="0.25">
      <c r="A12" s="66"/>
      <c r="B12" s="38"/>
      <c r="C12" s="13" t="s">
        <v>3</v>
      </c>
      <c r="D12" s="103"/>
      <c r="E12" s="103"/>
    </row>
    <row r="13" spans="1:8" ht="57.75" customHeight="1" x14ac:dyDescent="0.25">
      <c r="A13" s="66"/>
      <c r="B13" s="38"/>
      <c r="C13" s="14" t="s">
        <v>79</v>
      </c>
      <c r="D13" s="104"/>
      <c r="E13" s="104"/>
    </row>
    <row r="14" spans="1:8" ht="17.25" customHeight="1" x14ac:dyDescent="0.25">
      <c r="A14" s="66"/>
      <c r="B14" s="38"/>
      <c r="C14" s="13" t="s">
        <v>4</v>
      </c>
      <c r="D14" s="104"/>
      <c r="E14" s="104"/>
    </row>
    <row r="15" spans="1:8" ht="57" customHeight="1" x14ac:dyDescent="0.25">
      <c r="A15" s="66"/>
      <c r="B15" s="38"/>
      <c r="C15" s="14" t="s">
        <v>86</v>
      </c>
      <c r="D15" s="104"/>
      <c r="E15" s="104"/>
    </row>
    <row r="16" spans="1:8" ht="18" customHeight="1" x14ac:dyDescent="0.25">
      <c r="A16" s="186" t="s">
        <v>5</v>
      </c>
      <c r="B16" s="187"/>
      <c r="C16" s="187"/>
      <c r="D16" s="187"/>
      <c r="E16" s="188"/>
    </row>
    <row r="17" spans="1:5" ht="17.25" customHeight="1" x14ac:dyDescent="0.25">
      <c r="A17" s="37"/>
      <c r="B17" s="36">
        <v>11001</v>
      </c>
      <c r="C17" s="13" t="s">
        <v>6</v>
      </c>
      <c r="D17" s="120">
        <v>-18261.3</v>
      </c>
      <c r="E17" s="120">
        <v>-18261.3</v>
      </c>
    </row>
    <row r="18" spans="1:5" ht="21.75" customHeight="1" x14ac:dyDescent="0.25">
      <c r="A18" s="37"/>
      <c r="B18" s="38"/>
      <c r="C18" s="36" t="s">
        <v>72</v>
      </c>
      <c r="D18" s="120"/>
      <c r="E18" s="120"/>
    </row>
    <row r="19" spans="1:5" ht="17.25" customHeight="1" x14ac:dyDescent="0.25">
      <c r="A19" s="37"/>
      <c r="B19" s="38"/>
      <c r="C19" s="13" t="s">
        <v>7</v>
      </c>
      <c r="D19" s="105"/>
      <c r="E19" s="105"/>
    </row>
    <row r="20" spans="1:5" ht="57" customHeight="1" x14ac:dyDescent="0.25">
      <c r="A20" s="37"/>
      <c r="B20" s="38"/>
      <c r="C20" s="122" t="s">
        <v>105</v>
      </c>
      <c r="D20" s="105"/>
      <c r="E20" s="105"/>
    </row>
    <row r="21" spans="1:5" ht="17.25" customHeight="1" x14ac:dyDescent="0.25">
      <c r="A21" s="37"/>
      <c r="B21" s="38"/>
      <c r="C21" s="13" t="s">
        <v>8</v>
      </c>
      <c r="D21" s="105"/>
      <c r="E21" s="105"/>
    </row>
    <row r="22" spans="1:5" ht="17.25" customHeight="1" x14ac:dyDescent="0.25">
      <c r="A22" s="37"/>
      <c r="B22" s="38"/>
      <c r="C22" s="14" t="s">
        <v>34</v>
      </c>
      <c r="D22" s="105"/>
      <c r="E22" s="105"/>
    </row>
    <row r="23" spans="1:5" ht="18" customHeight="1" x14ac:dyDescent="0.25">
      <c r="A23" s="186" t="s">
        <v>5</v>
      </c>
      <c r="B23" s="187"/>
      <c r="C23" s="187"/>
      <c r="D23" s="187"/>
      <c r="E23" s="188"/>
    </row>
    <row r="24" spans="1:5" ht="17.25" customHeight="1" x14ac:dyDescent="0.25">
      <c r="A24" s="111"/>
      <c r="B24" s="36">
        <v>12003</v>
      </c>
      <c r="C24" s="147" t="s">
        <v>6</v>
      </c>
      <c r="D24" s="143">
        <f>-D17</f>
        <v>18261.3</v>
      </c>
      <c r="E24" s="143">
        <f>-E17</f>
        <v>18261.3</v>
      </c>
    </row>
    <row r="25" spans="1:5" ht="39.75" customHeight="1" x14ac:dyDescent="0.25">
      <c r="A25" s="111"/>
      <c r="B25" s="38"/>
      <c r="C25" s="36" t="s">
        <v>114</v>
      </c>
      <c r="D25" s="120"/>
      <c r="E25" s="120"/>
    </row>
    <row r="26" spans="1:5" ht="17.25" customHeight="1" x14ac:dyDescent="0.25">
      <c r="A26" s="111"/>
      <c r="B26" s="38"/>
      <c r="C26" s="147" t="s">
        <v>7</v>
      </c>
      <c r="D26" s="105"/>
      <c r="E26" s="105"/>
    </row>
    <row r="27" spans="1:5" ht="54.75" customHeight="1" x14ac:dyDescent="0.25">
      <c r="A27" s="111"/>
      <c r="B27" s="38"/>
      <c r="C27" s="122" t="s">
        <v>116</v>
      </c>
      <c r="D27" s="105"/>
      <c r="E27" s="105"/>
    </row>
    <row r="28" spans="1:5" ht="17.25" customHeight="1" x14ac:dyDescent="0.25">
      <c r="A28" s="111"/>
      <c r="B28" s="38"/>
      <c r="C28" s="147" t="s">
        <v>8</v>
      </c>
      <c r="D28" s="112"/>
      <c r="E28" s="112"/>
    </row>
    <row r="29" spans="1:5" ht="17.25" customHeight="1" x14ac:dyDescent="0.25">
      <c r="A29" s="111"/>
      <c r="B29" s="38"/>
      <c r="C29" s="122" t="s">
        <v>34</v>
      </c>
      <c r="D29" s="112"/>
      <c r="E29" s="112"/>
    </row>
    <row r="30" spans="1:5" s="23" customFormat="1" x14ac:dyDescent="0.3">
      <c r="A30" s="183" t="s">
        <v>32</v>
      </c>
      <c r="B30" s="184"/>
      <c r="C30" s="185"/>
      <c r="D30" s="140">
        <f>D31</f>
        <v>0</v>
      </c>
      <c r="E30" s="140">
        <f>E31</f>
        <v>0</v>
      </c>
    </row>
    <row r="31" spans="1:5" s="23" customFormat="1" ht="17.25" customHeight="1" x14ac:dyDescent="0.3">
      <c r="A31" s="25">
        <v>1139</v>
      </c>
      <c r="B31" s="24"/>
      <c r="C31" s="39" t="s">
        <v>2</v>
      </c>
      <c r="D31" s="140">
        <f>D38+D44</f>
        <v>0</v>
      </c>
      <c r="E31" s="140">
        <f>E38+E44</f>
        <v>0</v>
      </c>
    </row>
    <row r="32" spans="1:5" s="23" customFormat="1" ht="17.25" customHeight="1" x14ac:dyDescent="0.3">
      <c r="A32" s="25"/>
      <c r="B32" s="24"/>
      <c r="C32" s="40" t="s">
        <v>33</v>
      </c>
      <c r="D32" s="140"/>
      <c r="E32" s="140"/>
    </row>
    <row r="33" spans="1:5" s="23" customFormat="1" x14ac:dyDescent="0.3">
      <c r="A33" s="25"/>
      <c r="B33" s="24"/>
      <c r="C33" s="41" t="s">
        <v>3</v>
      </c>
      <c r="D33" s="138"/>
      <c r="E33" s="138"/>
    </row>
    <row r="34" spans="1:5" s="23" customFormat="1" ht="38.25" customHeight="1" x14ac:dyDescent="0.3">
      <c r="A34" s="25"/>
      <c r="B34" s="24"/>
      <c r="C34" s="42" t="s">
        <v>81</v>
      </c>
      <c r="D34" s="141"/>
      <c r="E34" s="138"/>
    </row>
    <row r="35" spans="1:5" s="23" customFormat="1" x14ac:dyDescent="0.3">
      <c r="A35" s="25"/>
      <c r="B35" s="24"/>
      <c r="C35" s="41" t="s">
        <v>4</v>
      </c>
      <c r="D35" s="142"/>
      <c r="E35" s="138"/>
    </row>
    <row r="36" spans="1:5" s="23" customFormat="1" ht="38.25" customHeight="1" x14ac:dyDescent="0.3">
      <c r="A36" s="25"/>
      <c r="B36" s="24"/>
      <c r="C36" s="42" t="s">
        <v>80</v>
      </c>
      <c r="D36" s="141"/>
      <c r="E36" s="138"/>
    </row>
    <row r="37" spans="1:5" s="23" customFormat="1" ht="17.25" customHeight="1" x14ac:dyDescent="0.3">
      <c r="A37" s="175" t="s">
        <v>5</v>
      </c>
      <c r="B37" s="176"/>
      <c r="C37" s="177"/>
      <c r="D37" s="142"/>
      <c r="E37" s="138"/>
    </row>
    <row r="38" spans="1:5" s="23" customFormat="1" ht="17.25" customHeight="1" x14ac:dyDescent="0.3">
      <c r="A38" s="25"/>
      <c r="B38" s="25">
        <v>11001</v>
      </c>
      <c r="C38" s="43" t="s">
        <v>6</v>
      </c>
      <c r="D38" s="143">
        <f>D24</f>
        <v>18261.3</v>
      </c>
      <c r="E38" s="143">
        <f>E24</f>
        <v>18261.3</v>
      </c>
    </row>
    <row r="39" spans="1:5" s="23" customFormat="1" x14ac:dyDescent="0.3">
      <c r="A39" s="25"/>
      <c r="B39" s="25"/>
      <c r="C39" s="44" t="s">
        <v>33</v>
      </c>
      <c r="D39" s="143"/>
      <c r="E39" s="143"/>
    </row>
    <row r="40" spans="1:5" s="6" customFormat="1" ht="17.25" customHeight="1" x14ac:dyDescent="0.3">
      <c r="A40" s="22"/>
      <c r="B40" s="22"/>
      <c r="C40" s="45" t="s">
        <v>7</v>
      </c>
      <c r="D40" s="144"/>
      <c r="E40" s="145"/>
    </row>
    <row r="41" spans="1:5" s="6" customFormat="1" ht="75" customHeight="1" x14ac:dyDescent="0.3">
      <c r="A41" s="22"/>
      <c r="B41" s="22"/>
      <c r="C41" s="46" t="s">
        <v>52</v>
      </c>
      <c r="D41" s="108"/>
      <c r="E41" s="107"/>
    </row>
    <row r="42" spans="1:5" s="6" customFormat="1" ht="17.25" customHeight="1" x14ac:dyDescent="0.3">
      <c r="A42" s="22"/>
      <c r="B42" s="22"/>
      <c r="C42" s="45" t="s">
        <v>62</v>
      </c>
      <c r="D42" s="106"/>
      <c r="E42" s="107"/>
    </row>
    <row r="43" spans="1:5" s="6" customFormat="1" ht="17.25" customHeight="1" x14ac:dyDescent="0.3">
      <c r="A43" s="22"/>
      <c r="B43" s="22"/>
      <c r="C43" s="47" t="s">
        <v>34</v>
      </c>
      <c r="D43" s="109"/>
      <c r="E43" s="107"/>
    </row>
    <row r="44" spans="1:5" x14ac:dyDescent="0.25">
      <c r="A44" s="22"/>
      <c r="B44" s="22">
        <v>11001</v>
      </c>
      <c r="C44" s="45" t="s">
        <v>6</v>
      </c>
      <c r="D44" s="120">
        <f>-D38</f>
        <v>-18261.3</v>
      </c>
      <c r="E44" s="120">
        <f>-E38</f>
        <v>-18261.3</v>
      </c>
    </row>
    <row r="45" spans="1:5" x14ac:dyDescent="0.25">
      <c r="A45" s="22"/>
      <c r="B45" s="22"/>
      <c r="C45" s="48" t="s">
        <v>33</v>
      </c>
      <c r="D45" s="143"/>
      <c r="E45" s="143"/>
    </row>
    <row r="46" spans="1:5" x14ac:dyDescent="0.25">
      <c r="A46" s="22"/>
      <c r="B46" s="22"/>
      <c r="C46" s="45" t="s">
        <v>7</v>
      </c>
      <c r="D46" s="110"/>
      <c r="E46" s="110"/>
    </row>
    <row r="47" spans="1:5" ht="75" customHeight="1" x14ac:dyDescent="0.25">
      <c r="A47" s="22"/>
      <c r="B47" s="22"/>
      <c r="C47" s="46" t="s">
        <v>52</v>
      </c>
      <c r="D47" s="14"/>
      <c r="E47" s="14"/>
    </row>
    <row r="48" spans="1:5" x14ac:dyDescent="0.25">
      <c r="A48" s="22"/>
      <c r="B48" s="22"/>
      <c r="C48" s="45" t="s">
        <v>8</v>
      </c>
      <c r="D48" s="14"/>
      <c r="E48" s="14"/>
    </row>
    <row r="49" spans="1:5" x14ac:dyDescent="0.25">
      <c r="A49" s="22"/>
      <c r="B49" s="22"/>
      <c r="C49" s="47" t="s">
        <v>34</v>
      </c>
      <c r="D49" s="14"/>
      <c r="E49" s="14"/>
    </row>
  </sheetData>
  <mergeCells count="14">
    <mergeCell ref="F1:G1"/>
    <mergeCell ref="F2:H2"/>
    <mergeCell ref="A37:C37"/>
    <mergeCell ref="A4:E4"/>
    <mergeCell ref="A6:B6"/>
    <mergeCell ref="C6:C7"/>
    <mergeCell ref="A30:C30"/>
    <mergeCell ref="A16:E16"/>
    <mergeCell ref="D6:E6"/>
    <mergeCell ref="D2:E2"/>
    <mergeCell ref="A9:C9"/>
    <mergeCell ref="D5:E5"/>
    <mergeCell ref="D1:E1"/>
    <mergeCell ref="A23:E23"/>
  </mergeCells>
  <pageMargins left="0.5" right="0.25" top="0.75" bottom="0.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zoomScaleNormal="100" workbookViewId="0">
      <selection activeCell="F29" sqref="F29"/>
    </sheetView>
  </sheetViews>
  <sheetFormatPr defaultColWidth="9.140625" defaultRowHeight="17.25" x14ac:dyDescent="0.25"/>
  <cols>
    <col min="1" max="1" width="9.42578125" style="11" customWidth="1"/>
    <col min="2" max="2" width="9.5703125" style="11" customWidth="1"/>
    <col min="3" max="3" width="7.5703125" style="11" customWidth="1"/>
    <col min="4" max="4" width="11.140625" style="11" customWidth="1"/>
    <col min="5" max="5" width="14.85546875" style="11" customWidth="1"/>
    <col min="6" max="6" width="77.28515625" style="8" customWidth="1"/>
    <col min="7" max="8" width="19.7109375" style="8" customWidth="1"/>
    <col min="9" max="16384" width="9.140625" style="11"/>
  </cols>
  <sheetData>
    <row r="1" spans="1:8" s="9" customFormat="1" ht="18" customHeight="1" x14ac:dyDescent="0.3">
      <c r="G1" s="173" t="s">
        <v>26</v>
      </c>
      <c r="H1" s="173"/>
    </row>
    <row r="2" spans="1:8" s="9" customFormat="1" x14ac:dyDescent="0.3">
      <c r="G2" s="174" t="s">
        <v>84</v>
      </c>
      <c r="H2" s="174"/>
    </row>
    <row r="3" spans="1:8" s="9" customFormat="1" x14ac:dyDescent="0.3">
      <c r="G3" s="195" t="s">
        <v>19</v>
      </c>
      <c r="H3" s="195"/>
    </row>
    <row r="4" spans="1:8" s="9" customFormat="1" ht="51" customHeight="1" x14ac:dyDescent="0.3">
      <c r="A4" s="198" t="s">
        <v>96</v>
      </c>
      <c r="B4" s="198"/>
      <c r="C4" s="198"/>
      <c r="D4" s="198"/>
      <c r="E4" s="198"/>
      <c r="F4" s="198"/>
      <c r="G4" s="198"/>
      <c r="H4" s="198"/>
    </row>
    <row r="5" spans="1:8" s="9" customFormat="1" ht="19.149999999999999" customHeight="1" x14ac:dyDescent="0.3">
      <c r="A5" s="21"/>
      <c r="B5" s="21"/>
      <c r="C5" s="21"/>
      <c r="D5" s="21"/>
      <c r="E5" s="21"/>
      <c r="F5" s="21"/>
      <c r="G5" s="194" t="s">
        <v>88</v>
      </c>
      <c r="H5" s="194"/>
    </row>
    <row r="6" spans="1:8" ht="72.599999999999994" customHeight="1" x14ac:dyDescent="0.25">
      <c r="A6" s="199" t="s">
        <v>13</v>
      </c>
      <c r="B6" s="200"/>
      <c r="C6" s="201"/>
      <c r="D6" s="199" t="s">
        <v>0</v>
      </c>
      <c r="E6" s="201"/>
      <c r="F6" s="202" t="s">
        <v>14</v>
      </c>
      <c r="G6" s="204" t="s">
        <v>76</v>
      </c>
      <c r="H6" s="205"/>
    </row>
    <row r="7" spans="1:8" x14ac:dyDescent="0.25">
      <c r="A7" s="12" t="s">
        <v>20</v>
      </c>
      <c r="B7" s="12" t="s">
        <v>21</v>
      </c>
      <c r="C7" s="12" t="s">
        <v>16</v>
      </c>
      <c r="D7" s="12" t="s">
        <v>22</v>
      </c>
      <c r="E7" s="12" t="s">
        <v>29</v>
      </c>
      <c r="F7" s="203"/>
      <c r="G7" s="5" t="s">
        <v>43</v>
      </c>
      <c r="H7" s="5" t="s">
        <v>15</v>
      </c>
    </row>
    <row r="8" spans="1:8" ht="18" customHeight="1" x14ac:dyDescent="0.25">
      <c r="A8" s="12"/>
      <c r="B8" s="12"/>
      <c r="C8" s="12"/>
      <c r="D8" s="12"/>
      <c r="E8" s="12"/>
      <c r="F8" s="36" t="s">
        <v>1</v>
      </c>
      <c r="G8" s="157">
        <f>+G10+G38</f>
        <v>0</v>
      </c>
      <c r="H8" s="157">
        <f>+H10+H38</f>
        <v>0</v>
      </c>
    </row>
    <row r="9" spans="1:8" ht="18" customHeight="1" x14ac:dyDescent="0.25">
      <c r="A9" s="49"/>
      <c r="B9" s="49"/>
      <c r="C9" s="49"/>
      <c r="D9" s="49"/>
      <c r="E9" s="49"/>
      <c r="F9" s="49" t="s">
        <v>18</v>
      </c>
      <c r="G9" s="156"/>
      <c r="H9" s="156"/>
    </row>
    <row r="10" spans="1:8" s="8" customFormat="1" ht="18" customHeight="1" x14ac:dyDescent="0.25">
      <c r="A10" s="50"/>
      <c r="B10" s="50"/>
      <c r="C10" s="50"/>
      <c r="D10" s="50"/>
      <c r="E10" s="50"/>
      <c r="F10" s="51" t="s">
        <v>57</v>
      </c>
      <c r="G10" s="154">
        <f>G12</f>
        <v>0</v>
      </c>
      <c r="H10" s="154">
        <f>H12</f>
        <v>0</v>
      </c>
    </row>
    <row r="11" spans="1:8" s="8" customFormat="1" ht="18" customHeight="1" x14ac:dyDescent="0.25">
      <c r="A11" s="50"/>
      <c r="B11" s="50"/>
      <c r="C11" s="50"/>
      <c r="D11" s="50"/>
      <c r="E11" s="50"/>
      <c r="F11" s="49" t="s">
        <v>18</v>
      </c>
      <c r="G11" s="154"/>
      <c r="H11" s="154"/>
    </row>
    <row r="12" spans="1:8" s="8" customFormat="1" ht="18" customHeight="1" x14ac:dyDescent="0.25">
      <c r="A12" s="62" t="s">
        <v>31</v>
      </c>
      <c r="B12" s="63"/>
      <c r="C12" s="38"/>
      <c r="D12" s="27"/>
      <c r="E12" s="38" t="s">
        <v>58</v>
      </c>
      <c r="F12" s="52" t="s">
        <v>59</v>
      </c>
      <c r="G12" s="157">
        <f>G14</f>
        <v>0</v>
      </c>
      <c r="H12" s="157">
        <f>H14</f>
        <v>0</v>
      </c>
    </row>
    <row r="13" spans="1:8" s="8" customFormat="1" ht="18" customHeight="1" x14ac:dyDescent="0.25">
      <c r="A13" s="62"/>
      <c r="B13" s="63"/>
      <c r="C13" s="38"/>
      <c r="D13" s="27"/>
      <c r="E13" s="38"/>
      <c r="F13" s="53" t="s">
        <v>18</v>
      </c>
      <c r="G13" s="154"/>
      <c r="H13" s="154"/>
    </row>
    <row r="14" spans="1:8" s="8" customFormat="1" ht="18" customHeight="1" x14ac:dyDescent="0.25">
      <c r="A14" s="62"/>
      <c r="B14" s="28" t="s">
        <v>70</v>
      </c>
      <c r="C14" s="64"/>
      <c r="D14" s="54"/>
      <c r="E14" s="54"/>
      <c r="F14" s="55" t="s">
        <v>71</v>
      </c>
      <c r="G14" s="154">
        <f t="shared" ref="G14" si="0">G16</f>
        <v>0</v>
      </c>
      <c r="H14" s="154">
        <f t="shared" ref="H14" si="1">H16</f>
        <v>0</v>
      </c>
    </row>
    <row r="15" spans="1:8" s="8" customFormat="1" ht="18" customHeight="1" x14ac:dyDescent="0.25">
      <c r="A15" s="62"/>
      <c r="B15" s="29"/>
      <c r="C15" s="29"/>
      <c r="D15" s="30"/>
      <c r="E15" s="30"/>
      <c r="F15" s="56" t="s">
        <v>18</v>
      </c>
      <c r="G15" s="154"/>
      <c r="H15" s="154"/>
    </row>
    <row r="16" spans="1:8" s="8" customFormat="1" ht="18" customHeight="1" x14ac:dyDescent="0.25">
      <c r="A16" s="62"/>
      <c r="B16" s="29"/>
      <c r="C16" s="31" t="s">
        <v>38</v>
      </c>
      <c r="D16" s="30"/>
      <c r="E16" s="30"/>
      <c r="F16" s="55" t="s">
        <v>72</v>
      </c>
      <c r="G16" s="154">
        <f t="shared" ref="G16" si="2">G18</f>
        <v>0</v>
      </c>
      <c r="H16" s="154">
        <f t="shared" ref="H16" si="3">H18</f>
        <v>0</v>
      </c>
    </row>
    <row r="17" spans="1:8" s="8" customFormat="1" ht="18" customHeight="1" x14ac:dyDescent="0.25">
      <c r="A17" s="62"/>
      <c r="B17" s="30"/>
      <c r="C17" s="30"/>
      <c r="D17" s="30"/>
      <c r="E17" s="30"/>
      <c r="F17" s="172" t="s">
        <v>18</v>
      </c>
      <c r="G17" s="154"/>
      <c r="H17" s="154"/>
    </row>
    <row r="18" spans="1:8" s="8" customFormat="1" ht="18" customHeight="1" x14ac:dyDescent="0.25">
      <c r="A18" s="62"/>
      <c r="B18" s="57"/>
      <c r="C18" s="57"/>
      <c r="D18" s="36">
        <v>1148</v>
      </c>
      <c r="E18" s="57"/>
      <c r="F18" s="55" t="s">
        <v>69</v>
      </c>
      <c r="G18" s="154">
        <f>G20+G29</f>
        <v>0</v>
      </c>
      <c r="H18" s="154">
        <f>H20+H29</f>
        <v>0</v>
      </c>
    </row>
    <row r="19" spans="1:8" s="8" customFormat="1" ht="18" customHeight="1" x14ac:dyDescent="0.25">
      <c r="A19" s="62"/>
      <c r="B19" s="65"/>
      <c r="C19" s="65"/>
      <c r="D19" s="32"/>
      <c r="E19" s="58"/>
      <c r="F19" s="59" t="s">
        <v>18</v>
      </c>
      <c r="G19" s="130"/>
      <c r="H19" s="130"/>
    </row>
    <row r="20" spans="1:8" s="8" customFormat="1" ht="23.25" customHeight="1" x14ac:dyDescent="0.25">
      <c r="A20" s="62"/>
      <c r="B20" s="62"/>
      <c r="C20" s="62"/>
      <c r="D20" s="50"/>
      <c r="E20" s="36">
        <v>11001</v>
      </c>
      <c r="F20" s="36" t="str">
        <f>'Հավելված N 1'!C18</f>
        <v xml:space="preserve"> Արտադպրոցական դաստիարակություն</v>
      </c>
      <c r="G20" s="130">
        <f t="shared" ref="G20" si="4">+G22</f>
        <v>-18261.3</v>
      </c>
      <c r="H20" s="130">
        <f>+H22</f>
        <v>-18261.3</v>
      </c>
    </row>
    <row r="21" spans="1:8" s="8" customFormat="1" ht="18" customHeight="1" x14ac:dyDescent="0.25">
      <c r="A21" s="62"/>
      <c r="B21" s="62"/>
      <c r="C21" s="62"/>
      <c r="D21" s="50"/>
      <c r="E21" s="49"/>
      <c r="F21" s="49" t="s">
        <v>23</v>
      </c>
      <c r="G21" s="131"/>
      <c r="H21" s="131"/>
    </row>
    <row r="22" spans="1:8" s="8" customFormat="1" ht="18" customHeight="1" x14ac:dyDescent="0.25">
      <c r="A22" s="62"/>
      <c r="B22" s="62"/>
      <c r="C22" s="62"/>
      <c r="D22" s="50"/>
      <c r="E22" s="49"/>
      <c r="F22" s="147" t="s">
        <v>73</v>
      </c>
      <c r="G22" s="132">
        <f t="shared" ref="G22:H22" si="5">G24</f>
        <v>-18261.3</v>
      </c>
      <c r="H22" s="132">
        <f t="shared" si="5"/>
        <v>-18261.3</v>
      </c>
    </row>
    <row r="23" spans="1:8" s="8" customFormat="1" ht="39" customHeight="1" x14ac:dyDescent="0.25">
      <c r="A23" s="62"/>
      <c r="B23" s="62"/>
      <c r="C23" s="62"/>
      <c r="D23" s="50"/>
      <c r="E23" s="49"/>
      <c r="F23" s="49" t="s">
        <v>24</v>
      </c>
      <c r="G23" s="131"/>
      <c r="H23" s="131"/>
    </row>
    <row r="24" spans="1:8" s="8" customFormat="1" ht="18" customHeight="1" x14ac:dyDescent="0.25">
      <c r="A24" s="62"/>
      <c r="B24" s="62"/>
      <c r="C24" s="62"/>
      <c r="D24" s="50"/>
      <c r="E24" s="49"/>
      <c r="F24" s="61" t="s">
        <v>17</v>
      </c>
      <c r="G24" s="131">
        <f t="shared" ref="G24:H26" si="6">+G25</f>
        <v>-18261.3</v>
      </c>
      <c r="H24" s="131">
        <f t="shared" si="6"/>
        <v>-18261.3</v>
      </c>
    </row>
    <row r="25" spans="1:8" s="8" customFormat="1" ht="18" customHeight="1" x14ac:dyDescent="0.25">
      <c r="A25" s="62"/>
      <c r="B25" s="62"/>
      <c r="C25" s="62"/>
      <c r="D25" s="50"/>
      <c r="E25" s="49"/>
      <c r="F25" s="61" t="s">
        <v>25</v>
      </c>
      <c r="G25" s="131">
        <f t="shared" si="6"/>
        <v>-18261.3</v>
      </c>
      <c r="H25" s="131">
        <f t="shared" si="6"/>
        <v>-18261.3</v>
      </c>
    </row>
    <row r="26" spans="1:8" s="8" customFormat="1" ht="18" customHeight="1" x14ac:dyDescent="0.25">
      <c r="A26" s="62"/>
      <c r="B26" s="62"/>
      <c r="C26" s="62"/>
      <c r="D26" s="50"/>
      <c r="E26" s="49"/>
      <c r="F26" s="123" t="s">
        <v>98</v>
      </c>
      <c r="G26" s="131">
        <f t="shared" si="6"/>
        <v>-18261.3</v>
      </c>
      <c r="H26" s="131">
        <f t="shared" si="6"/>
        <v>-18261.3</v>
      </c>
    </row>
    <row r="27" spans="1:8" s="8" customFormat="1" ht="18" customHeight="1" x14ac:dyDescent="0.25">
      <c r="A27" s="62"/>
      <c r="B27" s="62"/>
      <c r="C27" s="62"/>
      <c r="D27" s="50"/>
      <c r="E27" s="49"/>
      <c r="F27" s="123" t="s">
        <v>99</v>
      </c>
      <c r="G27" s="131">
        <f t="shared" ref="G27:H27" si="7">G28</f>
        <v>-18261.3</v>
      </c>
      <c r="H27" s="131">
        <f t="shared" si="7"/>
        <v>-18261.3</v>
      </c>
    </row>
    <row r="28" spans="1:8" s="8" customFormat="1" ht="18" customHeight="1" x14ac:dyDescent="0.25">
      <c r="A28" s="62"/>
      <c r="B28" s="62"/>
      <c r="C28" s="62"/>
      <c r="D28" s="50"/>
      <c r="E28" s="49"/>
      <c r="F28" s="123" t="s">
        <v>100</v>
      </c>
      <c r="G28" s="131">
        <f>'Հավելված N 1'!D17</f>
        <v>-18261.3</v>
      </c>
      <c r="H28" s="131">
        <f>'Հավելված N 1'!E17</f>
        <v>-18261.3</v>
      </c>
    </row>
    <row r="29" spans="1:8" s="8" customFormat="1" ht="39" customHeight="1" x14ac:dyDescent="0.25">
      <c r="A29" s="62"/>
      <c r="B29" s="62"/>
      <c r="C29" s="62"/>
      <c r="D29" s="50"/>
      <c r="E29" s="36">
        <f>'Հավելված N 1'!B24</f>
        <v>12003</v>
      </c>
      <c r="F29" s="36" t="str">
        <f>'Հավելված N 1'!C25</f>
        <v xml:space="preserve"> Երիտասարդների համար միջազգային ամառային կրթամշակութային ծրագրի իրականացում</v>
      </c>
      <c r="G29" s="130">
        <f t="shared" ref="G29" si="8">+G31</f>
        <v>18261.3</v>
      </c>
      <c r="H29" s="130">
        <f>+H31</f>
        <v>18261.3</v>
      </c>
    </row>
    <row r="30" spans="1:8" s="8" customFormat="1" ht="18" customHeight="1" x14ac:dyDescent="0.25">
      <c r="A30" s="62"/>
      <c r="B30" s="62"/>
      <c r="C30" s="62"/>
      <c r="D30" s="50"/>
      <c r="E30" s="49"/>
      <c r="F30" s="49" t="s">
        <v>23</v>
      </c>
      <c r="G30" s="131"/>
      <c r="H30" s="131"/>
    </row>
    <row r="31" spans="1:8" s="8" customFormat="1" ht="18" customHeight="1" x14ac:dyDescent="0.25">
      <c r="A31" s="62"/>
      <c r="B31" s="62"/>
      <c r="C31" s="62"/>
      <c r="D31" s="50"/>
      <c r="E31" s="49"/>
      <c r="F31" s="152" t="s">
        <v>73</v>
      </c>
      <c r="G31" s="132">
        <f t="shared" ref="G31:H31" si="9">G33</f>
        <v>18261.3</v>
      </c>
      <c r="H31" s="132">
        <f t="shared" si="9"/>
        <v>18261.3</v>
      </c>
    </row>
    <row r="32" spans="1:8" s="8" customFormat="1" ht="39" customHeight="1" x14ac:dyDescent="0.25">
      <c r="A32" s="62"/>
      <c r="B32" s="62"/>
      <c r="C32" s="62"/>
      <c r="D32" s="50"/>
      <c r="E32" s="49"/>
      <c r="F32" s="49" t="s">
        <v>24</v>
      </c>
      <c r="G32" s="131"/>
      <c r="H32" s="131"/>
    </row>
    <row r="33" spans="1:8" s="8" customFormat="1" ht="18" customHeight="1" x14ac:dyDescent="0.25">
      <c r="A33" s="62"/>
      <c r="B33" s="62"/>
      <c r="C33" s="62"/>
      <c r="D33" s="50"/>
      <c r="E33" s="49"/>
      <c r="F33" s="61" t="s">
        <v>17</v>
      </c>
      <c r="G33" s="131">
        <f t="shared" ref="G33:H35" si="10">+G34</f>
        <v>18261.3</v>
      </c>
      <c r="H33" s="131">
        <f t="shared" si="10"/>
        <v>18261.3</v>
      </c>
    </row>
    <row r="34" spans="1:8" s="8" customFormat="1" ht="18" customHeight="1" x14ac:dyDescent="0.25">
      <c r="A34" s="62"/>
      <c r="B34" s="62"/>
      <c r="C34" s="62"/>
      <c r="D34" s="50"/>
      <c r="E34" s="49"/>
      <c r="F34" s="61" t="s">
        <v>25</v>
      </c>
      <c r="G34" s="131">
        <f t="shared" si="10"/>
        <v>18261.3</v>
      </c>
      <c r="H34" s="131">
        <f t="shared" si="10"/>
        <v>18261.3</v>
      </c>
    </row>
    <row r="35" spans="1:8" s="8" customFormat="1" ht="18" customHeight="1" x14ac:dyDescent="0.25">
      <c r="A35" s="62"/>
      <c r="B35" s="62"/>
      <c r="C35" s="62"/>
      <c r="D35" s="50"/>
      <c r="E35" s="49"/>
      <c r="F35" s="166" t="s">
        <v>87</v>
      </c>
      <c r="G35" s="131">
        <f t="shared" si="10"/>
        <v>18261.3</v>
      </c>
      <c r="H35" s="131">
        <f t="shared" si="10"/>
        <v>18261.3</v>
      </c>
    </row>
    <row r="36" spans="1:8" s="8" customFormat="1" ht="18" customHeight="1" x14ac:dyDescent="0.25">
      <c r="A36" s="62"/>
      <c r="B36" s="62"/>
      <c r="C36" s="62"/>
      <c r="D36" s="50"/>
      <c r="E36" s="49"/>
      <c r="F36" s="166" t="s">
        <v>66</v>
      </c>
      <c r="G36" s="131">
        <f t="shared" ref="G36:H36" si="11">G37</f>
        <v>18261.3</v>
      </c>
      <c r="H36" s="131">
        <f t="shared" si="11"/>
        <v>18261.3</v>
      </c>
    </row>
    <row r="37" spans="1:8" s="8" customFormat="1" ht="18" customHeight="1" x14ac:dyDescent="0.25">
      <c r="A37" s="62"/>
      <c r="B37" s="62"/>
      <c r="C37" s="62"/>
      <c r="D37" s="50"/>
      <c r="E37" s="49"/>
      <c r="F37" s="166" t="s">
        <v>101</v>
      </c>
      <c r="G37" s="131">
        <f>'Հավելված N 1'!D24</f>
        <v>18261.3</v>
      </c>
      <c r="H37" s="131">
        <f>'Հավելված N 1'!E24</f>
        <v>18261.3</v>
      </c>
    </row>
    <row r="38" spans="1:8" s="67" customFormat="1" ht="18" customHeight="1" x14ac:dyDescent="0.25">
      <c r="A38" s="33"/>
      <c r="B38" s="33"/>
      <c r="C38" s="33"/>
      <c r="D38" s="33"/>
      <c r="E38" s="33"/>
      <c r="F38" s="51" t="s">
        <v>32</v>
      </c>
      <c r="G38" s="155">
        <f t="shared" ref="G38:H38" si="12">G40</f>
        <v>0</v>
      </c>
      <c r="H38" s="155">
        <f t="shared" si="12"/>
        <v>0</v>
      </c>
    </row>
    <row r="39" spans="1:8" s="67" customFormat="1" ht="18" customHeight="1" x14ac:dyDescent="0.25">
      <c r="A39" s="33"/>
      <c r="B39" s="33"/>
      <c r="C39" s="33"/>
      <c r="D39" s="33"/>
      <c r="E39" s="33"/>
      <c r="F39" s="49" t="s">
        <v>37</v>
      </c>
      <c r="G39" s="155"/>
      <c r="H39" s="155"/>
    </row>
    <row r="40" spans="1:8" s="3" customFormat="1" ht="18" customHeight="1" x14ac:dyDescent="0.3">
      <c r="A40" s="68" t="s">
        <v>35</v>
      </c>
      <c r="B40" s="68"/>
      <c r="C40" s="68"/>
      <c r="D40" s="24"/>
      <c r="E40" s="24"/>
      <c r="F40" s="33" t="s">
        <v>36</v>
      </c>
      <c r="G40" s="155">
        <f t="shared" ref="G40" si="13">+G42</f>
        <v>0</v>
      </c>
      <c r="H40" s="155">
        <f>+H42</f>
        <v>0</v>
      </c>
    </row>
    <row r="41" spans="1:8" s="3" customFormat="1" ht="15" customHeight="1" x14ac:dyDescent="0.3">
      <c r="A41" s="68"/>
      <c r="B41" s="68"/>
      <c r="C41" s="68"/>
      <c r="D41" s="24"/>
      <c r="E41" s="24"/>
      <c r="F41" s="49" t="s">
        <v>37</v>
      </c>
      <c r="G41" s="156"/>
      <c r="H41" s="155"/>
    </row>
    <row r="42" spans="1:8" s="3" customFormat="1" ht="16.149999999999999" customHeight="1" x14ac:dyDescent="0.3">
      <c r="A42" s="68"/>
      <c r="B42" s="68" t="s">
        <v>38</v>
      </c>
      <c r="C42" s="68"/>
      <c r="D42" s="24"/>
      <c r="E42" s="24"/>
      <c r="F42" s="69" t="s">
        <v>39</v>
      </c>
      <c r="G42" s="155">
        <f t="shared" ref="G42" si="14">+G44</f>
        <v>0</v>
      </c>
      <c r="H42" s="155">
        <f>+H44</f>
        <v>0</v>
      </c>
    </row>
    <row r="43" spans="1:8" s="3" customFormat="1" ht="15" customHeight="1" x14ac:dyDescent="0.3">
      <c r="A43" s="68"/>
      <c r="B43" s="68"/>
      <c r="C43" s="68"/>
      <c r="D43" s="24"/>
      <c r="E43" s="24"/>
      <c r="F43" s="49" t="s">
        <v>37</v>
      </c>
      <c r="G43" s="156"/>
      <c r="H43" s="155"/>
    </row>
    <row r="44" spans="1:8" s="3" customFormat="1" x14ac:dyDescent="0.3">
      <c r="A44" s="68"/>
      <c r="B44" s="68"/>
      <c r="C44" s="68" t="s">
        <v>38</v>
      </c>
      <c r="D44" s="24"/>
      <c r="E44" s="24"/>
      <c r="F44" s="33" t="s">
        <v>33</v>
      </c>
      <c r="G44" s="155">
        <f t="shared" ref="G44" si="15">+G46</f>
        <v>0</v>
      </c>
      <c r="H44" s="155">
        <f>+H46</f>
        <v>0</v>
      </c>
    </row>
    <row r="45" spans="1:8" s="3" customFormat="1" ht="15" customHeight="1" x14ac:dyDescent="0.3">
      <c r="A45" s="68"/>
      <c r="B45" s="68"/>
      <c r="C45" s="68"/>
      <c r="D45" s="24"/>
      <c r="E45" s="24"/>
      <c r="F45" s="49" t="s">
        <v>37</v>
      </c>
      <c r="G45" s="156"/>
      <c r="H45" s="155"/>
    </row>
    <row r="46" spans="1:8" s="3" customFormat="1" ht="19.899999999999999" customHeight="1" x14ac:dyDescent="0.3">
      <c r="A46" s="68"/>
      <c r="B46" s="68"/>
      <c r="C46" s="68"/>
      <c r="D46" s="25">
        <v>1139</v>
      </c>
      <c r="E46" s="196" t="s">
        <v>40</v>
      </c>
      <c r="F46" s="197"/>
      <c r="G46" s="155">
        <f t="shared" ref="G46:H46" si="16">G48+G56</f>
        <v>0</v>
      </c>
      <c r="H46" s="155">
        <f t="shared" si="16"/>
        <v>0</v>
      </c>
    </row>
    <row r="47" spans="1:8" s="3" customFormat="1" ht="18" customHeight="1" x14ac:dyDescent="0.3">
      <c r="A47" s="68"/>
      <c r="B47" s="68"/>
      <c r="C47" s="68"/>
      <c r="D47" s="69"/>
      <c r="E47" s="70"/>
      <c r="F47" s="49" t="s">
        <v>18</v>
      </c>
      <c r="G47" s="133"/>
      <c r="H47" s="134"/>
    </row>
    <row r="48" spans="1:8" s="3" customFormat="1" ht="18" customHeight="1" x14ac:dyDescent="0.3">
      <c r="A48" s="68"/>
      <c r="B48" s="68"/>
      <c r="C48" s="68"/>
      <c r="D48" s="69"/>
      <c r="E48" s="25">
        <v>11001</v>
      </c>
      <c r="F48" s="33" t="s">
        <v>33</v>
      </c>
      <c r="G48" s="130">
        <f t="shared" ref="G48:H48" si="17">+G50</f>
        <v>18261.3</v>
      </c>
      <c r="H48" s="130">
        <f t="shared" si="17"/>
        <v>18261.3</v>
      </c>
    </row>
    <row r="49" spans="1:8" s="3" customFormat="1" ht="18" customHeight="1" x14ac:dyDescent="0.3">
      <c r="A49" s="68"/>
      <c r="B49" s="68"/>
      <c r="C49" s="68"/>
      <c r="D49" s="69"/>
      <c r="E49" s="25"/>
      <c r="F49" s="49" t="s">
        <v>23</v>
      </c>
      <c r="G49" s="133"/>
      <c r="H49" s="134"/>
    </row>
    <row r="50" spans="1:8" s="3" customFormat="1" ht="18" customHeight="1" x14ac:dyDescent="0.3">
      <c r="A50" s="68"/>
      <c r="B50" s="68"/>
      <c r="C50" s="68"/>
      <c r="D50" s="69"/>
      <c r="E50" s="25"/>
      <c r="F50" s="71" t="s">
        <v>32</v>
      </c>
      <c r="G50" s="131">
        <f>G52</f>
        <v>18261.3</v>
      </c>
      <c r="H50" s="131">
        <f>H52</f>
        <v>18261.3</v>
      </c>
    </row>
    <row r="51" spans="1:8" s="3" customFormat="1" ht="39" customHeight="1" x14ac:dyDescent="0.3">
      <c r="A51" s="68"/>
      <c r="B51" s="68"/>
      <c r="C51" s="68"/>
      <c r="D51" s="69"/>
      <c r="E51" s="25"/>
      <c r="F51" s="72" t="s">
        <v>85</v>
      </c>
      <c r="G51" s="135"/>
      <c r="H51" s="134"/>
    </row>
    <row r="52" spans="1:8" s="3" customFormat="1" ht="18" customHeight="1" x14ac:dyDescent="0.3">
      <c r="A52" s="68"/>
      <c r="B52" s="68"/>
      <c r="C52" s="68"/>
      <c r="D52" s="69"/>
      <c r="E52" s="25"/>
      <c r="F52" s="72" t="s">
        <v>17</v>
      </c>
      <c r="G52" s="131">
        <f>G53</f>
        <v>18261.3</v>
      </c>
      <c r="H52" s="131">
        <f>H53</f>
        <v>18261.3</v>
      </c>
    </row>
    <row r="53" spans="1:8" s="3" customFormat="1" ht="18" customHeight="1" x14ac:dyDescent="0.3">
      <c r="A53" s="68"/>
      <c r="B53" s="68"/>
      <c r="C53" s="68"/>
      <c r="D53" s="69"/>
      <c r="E53" s="25"/>
      <c r="F53" s="73" t="s">
        <v>25</v>
      </c>
      <c r="G53" s="131">
        <f>G54</f>
        <v>18261.3</v>
      </c>
      <c r="H53" s="131">
        <f>H54</f>
        <v>18261.3</v>
      </c>
    </row>
    <row r="54" spans="1:8" s="3" customFormat="1" ht="18" customHeight="1" x14ac:dyDescent="0.3">
      <c r="A54" s="68"/>
      <c r="B54" s="68"/>
      <c r="C54" s="68"/>
      <c r="D54" s="69"/>
      <c r="E54" s="25"/>
      <c r="F54" s="73" t="s">
        <v>41</v>
      </c>
      <c r="G54" s="131">
        <f t="shared" ref="G54:H54" si="18">G55</f>
        <v>18261.3</v>
      </c>
      <c r="H54" s="131">
        <f t="shared" si="18"/>
        <v>18261.3</v>
      </c>
    </row>
    <row r="55" spans="1:8" s="3" customFormat="1" ht="18" customHeight="1" x14ac:dyDescent="0.3">
      <c r="A55" s="68"/>
      <c r="B55" s="68"/>
      <c r="C55" s="68"/>
      <c r="D55" s="69"/>
      <c r="E55" s="25"/>
      <c r="F55" s="74" t="s">
        <v>42</v>
      </c>
      <c r="G55" s="136">
        <f>'Հավելված N 1'!D38</f>
        <v>18261.3</v>
      </c>
      <c r="H55" s="136">
        <f>'Հավելված N 1'!E38</f>
        <v>18261.3</v>
      </c>
    </row>
    <row r="56" spans="1:8" s="3" customFormat="1" ht="18" customHeight="1" x14ac:dyDescent="0.3">
      <c r="A56" s="68"/>
      <c r="B56" s="68"/>
      <c r="C56" s="68"/>
      <c r="D56" s="69"/>
      <c r="E56" s="25">
        <v>11001</v>
      </c>
      <c r="F56" s="33" t="s">
        <v>33</v>
      </c>
      <c r="G56" s="137">
        <f t="shared" ref="G56:H56" si="19">G58</f>
        <v>-18261.3</v>
      </c>
      <c r="H56" s="137">
        <f t="shared" si="19"/>
        <v>-18261.3</v>
      </c>
    </row>
    <row r="57" spans="1:8" s="3" customFormat="1" ht="18" customHeight="1" x14ac:dyDescent="0.3">
      <c r="A57" s="68"/>
      <c r="B57" s="68"/>
      <c r="C57" s="68"/>
      <c r="D57" s="69"/>
      <c r="E57" s="25"/>
      <c r="F57" s="49" t="s">
        <v>23</v>
      </c>
      <c r="G57" s="138"/>
      <c r="H57" s="138"/>
    </row>
    <row r="58" spans="1:8" s="3" customFormat="1" ht="18" customHeight="1" x14ac:dyDescent="0.3">
      <c r="A58" s="68"/>
      <c r="B58" s="68"/>
      <c r="C58" s="68"/>
      <c r="D58" s="69"/>
      <c r="E58" s="25"/>
      <c r="F58" s="71" t="s">
        <v>32</v>
      </c>
      <c r="G58" s="139">
        <f t="shared" ref="G58:H58" si="20">G60</f>
        <v>-18261.3</v>
      </c>
      <c r="H58" s="139">
        <f t="shared" si="20"/>
        <v>-18261.3</v>
      </c>
    </row>
    <row r="59" spans="1:8" s="3" customFormat="1" ht="39" customHeight="1" x14ac:dyDescent="0.3">
      <c r="A59" s="68"/>
      <c r="B59" s="68"/>
      <c r="C59" s="68"/>
      <c r="D59" s="69"/>
      <c r="E59" s="25"/>
      <c r="F59" s="72" t="s">
        <v>85</v>
      </c>
      <c r="G59" s="138"/>
      <c r="H59" s="138"/>
    </row>
    <row r="60" spans="1:8" s="3" customFormat="1" ht="18" customHeight="1" x14ac:dyDescent="0.3">
      <c r="A60" s="68"/>
      <c r="B60" s="68"/>
      <c r="C60" s="68"/>
      <c r="D60" s="69"/>
      <c r="E60" s="25"/>
      <c r="F60" s="72" t="s">
        <v>17</v>
      </c>
      <c r="G60" s="138">
        <f t="shared" ref="G60:H60" si="21">G61</f>
        <v>-18261.3</v>
      </c>
      <c r="H60" s="138">
        <f t="shared" si="21"/>
        <v>-18261.3</v>
      </c>
    </row>
    <row r="61" spans="1:8" s="3" customFormat="1" ht="18" customHeight="1" x14ac:dyDescent="0.3">
      <c r="A61" s="68"/>
      <c r="B61" s="68"/>
      <c r="C61" s="68"/>
      <c r="D61" s="69"/>
      <c r="E61" s="25"/>
      <c r="F61" s="73" t="s">
        <v>25</v>
      </c>
      <c r="G61" s="138">
        <f t="shared" ref="G61:H61" si="22">G62</f>
        <v>-18261.3</v>
      </c>
      <c r="H61" s="138">
        <f t="shared" si="22"/>
        <v>-18261.3</v>
      </c>
    </row>
    <row r="62" spans="1:8" s="3" customFormat="1" ht="18" customHeight="1" x14ac:dyDescent="0.3">
      <c r="A62" s="68"/>
      <c r="B62" s="68"/>
      <c r="C62" s="68"/>
      <c r="D62" s="69"/>
      <c r="E62" s="25"/>
      <c r="F62" s="73" t="s">
        <v>41</v>
      </c>
      <c r="G62" s="138">
        <f t="shared" ref="G62:H62" si="23">G63</f>
        <v>-18261.3</v>
      </c>
      <c r="H62" s="138">
        <f t="shared" si="23"/>
        <v>-18261.3</v>
      </c>
    </row>
    <row r="63" spans="1:8" s="3" customFormat="1" ht="18" customHeight="1" x14ac:dyDescent="0.3">
      <c r="A63" s="68"/>
      <c r="B63" s="68"/>
      <c r="C63" s="68"/>
      <c r="D63" s="69"/>
      <c r="E63" s="25"/>
      <c r="F63" s="74" t="s">
        <v>42</v>
      </c>
      <c r="G63" s="138">
        <f>'Հավելված N 1'!D44</f>
        <v>-18261.3</v>
      </c>
      <c r="H63" s="138">
        <f>'Հավելված N 1'!E44</f>
        <v>-18261.3</v>
      </c>
    </row>
  </sheetData>
  <mergeCells count="10">
    <mergeCell ref="G1:H1"/>
    <mergeCell ref="G3:H3"/>
    <mergeCell ref="E46:F46"/>
    <mergeCell ref="G5:H5"/>
    <mergeCell ref="A4:H4"/>
    <mergeCell ref="A6:C6"/>
    <mergeCell ref="D6:E6"/>
    <mergeCell ref="F6:F7"/>
    <mergeCell ref="G6:H6"/>
    <mergeCell ref="G2:H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C12" sqref="C12:E12"/>
    </sheetView>
  </sheetViews>
  <sheetFormatPr defaultRowHeight="12.75" x14ac:dyDescent="0.25"/>
  <cols>
    <col min="1" max="1" width="10.28515625" style="95" customWidth="1"/>
    <col min="2" max="2" width="14.85546875" style="95" customWidth="1"/>
    <col min="3" max="3" width="7.140625" style="95" customWidth="1"/>
    <col min="4" max="4" width="9.140625" style="95"/>
    <col min="5" max="5" width="46.42578125" style="95" customWidth="1"/>
    <col min="6" max="6" width="48.5703125" style="95" customWidth="1"/>
    <col min="7" max="7" width="19.5703125" style="95" customWidth="1"/>
    <col min="8" max="16384" width="9.140625" style="95"/>
  </cols>
  <sheetData>
    <row r="1" spans="1:7" ht="17.25" x14ac:dyDescent="0.3">
      <c r="A1" s="94"/>
      <c r="B1" s="94"/>
      <c r="C1" s="94"/>
      <c r="D1" s="94"/>
      <c r="E1" s="94"/>
      <c r="F1" s="216" t="s">
        <v>75</v>
      </c>
      <c r="G1" s="216"/>
    </row>
    <row r="2" spans="1:7" ht="17.25" x14ac:dyDescent="0.3">
      <c r="A2" s="94"/>
      <c r="B2" s="94"/>
      <c r="C2" s="94"/>
      <c r="D2" s="94"/>
      <c r="E2" s="94"/>
      <c r="F2" s="216" t="s">
        <v>84</v>
      </c>
      <c r="G2" s="216"/>
    </row>
    <row r="3" spans="1:7" ht="17.25" x14ac:dyDescent="0.3">
      <c r="A3" s="94"/>
      <c r="B3" s="94"/>
      <c r="C3" s="94"/>
      <c r="D3" s="94"/>
      <c r="E3" s="94"/>
      <c r="F3" s="216" t="s">
        <v>19</v>
      </c>
      <c r="G3" s="216"/>
    </row>
    <row r="4" spans="1:7" ht="17.25" x14ac:dyDescent="0.3">
      <c r="A4" s="94"/>
      <c r="B4" s="94"/>
      <c r="C4" s="94"/>
      <c r="D4" s="94"/>
      <c r="E4" s="94"/>
      <c r="F4" s="116"/>
      <c r="G4" s="116"/>
    </row>
    <row r="5" spans="1:7" ht="17.25" x14ac:dyDescent="0.3">
      <c r="A5" s="94"/>
      <c r="B5" s="94"/>
      <c r="C5" s="94"/>
      <c r="D5" s="94"/>
      <c r="E5" s="94"/>
      <c r="F5" s="116"/>
      <c r="G5" s="116"/>
    </row>
    <row r="6" spans="1:7" ht="41.25" customHeight="1" x14ac:dyDescent="0.3">
      <c r="A6" s="217" t="s">
        <v>108</v>
      </c>
      <c r="B6" s="217"/>
      <c r="C6" s="217"/>
      <c r="D6" s="217"/>
      <c r="E6" s="217"/>
      <c r="F6" s="217"/>
      <c r="G6" s="217"/>
    </row>
    <row r="7" spans="1:7" ht="19.5" customHeight="1" x14ac:dyDescent="0.3">
      <c r="A7" s="23"/>
      <c r="B7" s="215" t="s">
        <v>88</v>
      </c>
      <c r="C7" s="215"/>
      <c r="D7" s="215"/>
      <c r="E7" s="215"/>
      <c r="F7" s="215"/>
      <c r="G7" s="215"/>
    </row>
    <row r="8" spans="1:7" ht="103.5" x14ac:dyDescent="0.25">
      <c r="A8" s="218" t="s">
        <v>77</v>
      </c>
      <c r="B8" s="218"/>
      <c r="C8" s="199" t="s">
        <v>63</v>
      </c>
      <c r="D8" s="200"/>
      <c r="E8" s="201"/>
      <c r="F8" s="202" t="s">
        <v>64</v>
      </c>
      <c r="G8" s="12" t="s">
        <v>106</v>
      </c>
    </row>
    <row r="9" spans="1:7" ht="17.25" x14ac:dyDescent="0.25">
      <c r="A9" s="12" t="s">
        <v>22</v>
      </c>
      <c r="B9" s="12" t="s">
        <v>29</v>
      </c>
      <c r="C9" s="219"/>
      <c r="D9" s="220"/>
      <c r="E9" s="221"/>
      <c r="F9" s="203"/>
      <c r="G9" s="12" t="s">
        <v>15</v>
      </c>
    </row>
    <row r="10" spans="1:7" ht="17.25" x14ac:dyDescent="0.25">
      <c r="A10" s="212" t="s">
        <v>65</v>
      </c>
      <c r="B10" s="213"/>
      <c r="C10" s="213"/>
      <c r="D10" s="213"/>
      <c r="E10" s="213"/>
      <c r="F10" s="214"/>
      <c r="G10" s="128">
        <f>G11</f>
        <v>18261.3</v>
      </c>
    </row>
    <row r="11" spans="1:7" ht="17.25" x14ac:dyDescent="0.25">
      <c r="A11" s="169">
        <v>1148</v>
      </c>
      <c r="B11" s="206" t="s">
        <v>69</v>
      </c>
      <c r="C11" s="207"/>
      <c r="D11" s="207"/>
      <c r="E11" s="208"/>
      <c r="F11" s="170"/>
      <c r="G11" s="171">
        <f>G12</f>
        <v>18261.3</v>
      </c>
    </row>
    <row r="12" spans="1:7" ht="72" customHeight="1" x14ac:dyDescent="0.25">
      <c r="A12" s="97"/>
      <c r="B12" s="169">
        <f>'Հավելված N 1'!B24</f>
        <v>12003</v>
      </c>
      <c r="C12" s="209" t="str">
        <f>'Հավելված N 1'!C25</f>
        <v xml:space="preserve"> Երիտասարդների համար միջազգային ամառային կրթամշակութային ծրագրի իրականացում</v>
      </c>
      <c r="D12" s="210"/>
      <c r="E12" s="211"/>
      <c r="F12" s="158" t="s">
        <v>65</v>
      </c>
      <c r="G12" s="128">
        <f>+G13</f>
        <v>18261.3</v>
      </c>
    </row>
    <row r="13" spans="1:7" ht="34.5" x14ac:dyDescent="0.3">
      <c r="A13" s="97"/>
      <c r="B13" s="98"/>
      <c r="C13" s="99"/>
      <c r="D13" s="96"/>
      <c r="E13" s="96"/>
      <c r="F13" s="96" t="s">
        <v>102</v>
      </c>
      <c r="G13" s="129">
        <f>'Հավելված N 1'!E24</f>
        <v>18261.3</v>
      </c>
    </row>
  </sheetData>
  <mergeCells count="11">
    <mergeCell ref="B11:E11"/>
    <mergeCell ref="C12:E12"/>
    <mergeCell ref="A10:F10"/>
    <mergeCell ref="B7:G7"/>
    <mergeCell ref="F1:G1"/>
    <mergeCell ref="F2:G2"/>
    <mergeCell ref="F3:G3"/>
    <mergeCell ref="A6:G6"/>
    <mergeCell ref="A8:B8"/>
    <mergeCell ref="C8:E9"/>
    <mergeCell ref="F8:F9"/>
  </mergeCells>
  <pageMargins left="0.7" right="0.7" top="0.75" bottom="0.7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="85" zoomScaleNormal="85" workbookViewId="0">
      <selection activeCell="B29" sqref="B29"/>
    </sheetView>
  </sheetViews>
  <sheetFormatPr defaultColWidth="9.140625" defaultRowHeight="17.25" x14ac:dyDescent="0.25"/>
  <cols>
    <col min="1" max="1" width="31.42578125" style="1" customWidth="1"/>
    <col min="2" max="2" width="68.42578125" style="1" customWidth="1"/>
    <col min="3" max="3" width="28.5703125" style="1" customWidth="1"/>
    <col min="4" max="4" width="28.5703125" style="15" customWidth="1"/>
    <col min="5" max="5" width="28.140625" style="1" customWidth="1"/>
    <col min="6" max="16384" width="9.140625" style="1"/>
  </cols>
  <sheetData>
    <row r="1" spans="1:4" x14ac:dyDescent="0.25">
      <c r="B1" s="113"/>
      <c r="C1" s="243" t="s">
        <v>78</v>
      </c>
      <c r="D1" s="243"/>
    </row>
    <row r="2" spans="1:4" s="3" customFormat="1" x14ac:dyDescent="0.3">
      <c r="B2" s="114"/>
      <c r="C2" s="244" t="s">
        <v>84</v>
      </c>
      <c r="D2" s="244"/>
    </row>
    <row r="3" spans="1:4" s="3" customFormat="1" ht="17.25" customHeight="1" x14ac:dyDescent="0.3">
      <c r="B3" s="114"/>
      <c r="C3" s="244" t="s">
        <v>19</v>
      </c>
      <c r="D3" s="244"/>
    </row>
    <row r="4" spans="1:4" s="3" customFormat="1" x14ac:dyDescent="0.3">
      <c r="A4" s="245"/>
      <c r="B4" s="245"/>
      <c r="C4" s="245"/>
      <c r="D4" s="245"/>
    </row>
    <row r="5" spans="1:4" ht="57.6" customHeight="1" x14ac:dyDescent="0.25">
      <c r="A5" s="246" t="s">
        <v>95</v>
      </c>
      <c r="B5" s="246"/>
      <c r="C5" s="246"/>
      <c r="D5" s="246"/>
    </row>
    <row r="6" spans="1:4" s="126" customFormat="1" ht="24" customHeight="1" x14ac:dyDescent="0.25">
      <c r="A6" s="125"/>
      <c r="B6" s="125"/>
      <c r="C6" s="167" t="s">
        <v>109</v>
      </c>
      <c r="D6" s="125"/>
    </row>
    <row r="7" spans="1:4" ht="18" customHeight="1" x14ac:dyDescent="0.25">
      <c r="A7" s="226" t="s">
        <v>28</v>
      </c>
      <c r="B7" s="226"/>
      <c r="C7" s="226"/>
      <c r="D7" s="226"/>
    </row>
    <row r="8" spans="1:4" s="92" customFormat="1" ht="22.9" customHeight="1" x14ac:dyDescent="0.25">
      <c r="A8" s="89" t="s">
        <v>44</v>
      </c>
      <c r="B8" s="90"/>
      <c r="C8" s="90"/>
      <c r="D8" s="91"/>
    </row>
    <row r="9" spans="1:4" ht="12" customHeight="1" x14ac:dyDescent="0.25">
      <c r="A9" s="16"/>
      <c r="B9" s="16"/>
      <c r="C9" s="16"/>
      <c r="D9" s="17"/>
    </row>
    <row r="10" spans="1:4" ht="20.25" customHeight="1" x14ac:dyDescent="0.25">
      <c r="A10" s="93" t="s">
        <v>45</v>
      </c>
      <c r="B10" s="228" t="s">
        <v>46</v>
      </c>
      <c r="C10" s="229"/>
      <c r="D10" s="230"/>
    </row>
    <row r="11" spans="1:4" ht="20.25" customHeight="1" x14ac:dyDescent="0.25">
      <c r="A11" s="36">
        <f>'Հավելված N 2'!D18</f>
        <v>1148</v>
      </c>
      <c r="B11" s="227" t="s">
        <v>69</v>
      </c>
      <c r="C11" s="227"/>
      <c r="D11" s="227"/>
    </row>
    <row r="12" spans="1:4" ht="13.9" customHeight="1" x14ac:dyDescent="0.3">
      <c r="A12" s="224"/>
      <c r="B12" s="224"/>
      <c r="C12" s="224"/>
      <c r="D12" s="224"/>
    </row>
    <row r="13" spans="1:4" ht="18" customHeight="1" x14ac:dyDescent="0.25">
      <c r="A13" s="231" t="s">
        <v>47</v>
      </c>
      <c r="B13" s="232"/>
      <c r="C13" s="232"/>
      <c r="D13" s="233"/>
    </row>
    <row r="14" spans="1:4" ht="16.149999999999999" customHeight="1" x14ac:dyDescent="0.25">
      <c r="A14" s="212"/>
      <c r="B14" s="213"/>
      <c r="C14" s="213"/>
      <c r="D14" s="214"/>
    </row>
    <row r="15" spans="1:4" ht="45" customHeight="1" x14ac:dyDescent="0.25">
      <c r="A15" s="19" t="s">
        <v>48</v>
      </c>
      <c r="B15" s="7">
        <v>1148</v>
      </c>
      <c r="C15" s="222" t="s">
        <v>82</v>
      </c>
      <c r="D15" s="223"/>
    </row>
    <row r="16" spans="1:4" ht="39" customHeight="1" x14ac:dyDescent="0.25">
      <c r="A16" s="19" t="s">
        <v>49</v>
      </c>
      <c r="B16" s="7">
        <v>11001</v>
      </c>
      <c r="C16" s="87" t="s">
        <v>60</v>
      </c>
      <c r="D16" s="88" t="s">
        <v>61</v>
      </c>
    </row>
    <row r="17" spans="1:4" ht="39" customHeight="1" x14ac:dyDescent="0.25">
      <c r="A17" s="118" t="s">
        <v>50</v>
      </c>
      <c r="B17" s="147" t="str">
        <f>'Հավելված N 1'!C18</f>
        <v xml:space="preserve"> Արտադպրոցական դաստիարակություն</v>
      </c>
      <c r="C17" s="20"/>
      <c r="D17" s="19"/>
    </row>
    <row r="18" spans="1:4" ht="57" customHeight="1" x14ac:dyDescent="0.25">
      <c r="A18" s="118" t="s">
        <v>51</v>
      </c>
      <c r="B18" s="147" t="str">
        <f>'Հավելված N 1'!C20</f>
        <v xml:space="preserve"> Արվեստի, երաժշտության, սպորտի դասընթացներ մարզադպրոցներում, ստեղծագործական և արտադպրոցական դաստիարակության այլ կենտրոններում</v>
      </c>
      <c r="C18" s="20"/>
      <c r="D18" s="19"/>
    </row>
    <row r="19" spans="1:4" ht="22.5" customHeight="1" x14ac:dyDescent="0.25">
      <c r="A19" s="118" t="s">
        <v>53</v>
      </c>
      <c r="B19" s="35" t="str">
        <f>'Հավելված N 1'!C22</f>
        <v xml:space="preserve"> Ծառայությունների մատուցում</v>
      </c>
      <c r="C19" s="85"/>
      <c r="D19" s="83"/>
    </row>
    <row r="20" spans="1:4" ht="57" customHeight="1" x14ac:dyDescent="0.25">
      <c r="A20" s="146" t="s">
        <v>67</v>
      </c>
      <c r="B20" s="149" t="s">
        <v>103</v>
      </c>
      <c r="C20" s="84"/>
      <c r="D20" s="83"/>
    </row>
    <row r="21" spans="1:4" ht="18" customHeight="1" x14ac:dyDescent="0.25">
      <c r="A21" s="239" t="s">
        <v>55</v>
      </c>
      <c r="B21" s="240"/>
      <c r="C21" s="240"/>
      <c r="D21" s="241"/>
    </row>
    <row r="22" spans="1:4" ht="24.6" customHeight="1" x14ac:dyDescent="0.25">
      <c r="A22" s="242" t="s">
        <v>104</v>
      </c>
      <c r="B22" s="242"/>
      <c r="C22" s="168"/>
      <c r="D22" s="168">
        <v>-129</v>
      </c>
    </row>
    <row r="23" spans="1:4" ht="24.6" customHeight="1" x14ac:dyDescent="0.25">
      <c r="A23" s="242" t="s">
        <v>89</v>
      </c>
      <c r="B23" s="242"/>
      <c r="C23" s="168"/>
      <c r="D23" s="168">
        <v>-129</v>
      </c>
    </row>
    <row r="24" spans="1:4" ht="24.6" customHeight="1" x14ac:dyDescent="0.25">
      <c r="A24" s="237" t="s">
        <v>27</v>
      </c>
      <c r="B24" s="237"/>
      <c r="C24" s="101">
        <f>'Հավելված N 1'!D17</f>
        <v>-18261.3</v>
      </c>
      <c r="D24" s="101">
        <f>'Հավելված N 1'!E17</f>
        <v>-18261.3</v>
      </c>
    </row>
    <row r="25" spans="1:4" ht="16.149999999999999" customHeight="1" x14ac:dyDescent="0.25">
      <c r="A25" s="212"/>
      <c r="B25" s="213"/>
      <c r="C25" s="213"/>
      <c r="D25" s="214"/>
    </row>
    <row r="26" spans="1:4" ht="45" customHeight="1" x14ac:dyDescent="0.25">
      <c r="A26" s="79" t="s">
        <v>48</v>
      </c>
      <c r="B26" s="150">
        <v>1148</v>
      </c>
      <c r="C26" s="222" t="s">
        <v>90</v>
      </c>
      <c r="D26" s="223"/>
    </row>
    <row r="27" spans="1:4" ht="39" customHeight="1" x14ac:dyDescent="0.25">
      <c r="A27" s="79" t="s">
        <v>49</v>
      </c>
      <c r="B27" s="150">
        <f>'Հավելված N 1'!B24</f>
        <v>12003</v>
      </c>
      <c r="C27" s="87" t="s">
        <v>60</v>
      </c>
      <c r="D27" s="87" t="s">
        <v>61</v>
      </c>
    </row>
    <row r="28" spans="1:4" ht="45" customHeight="1" x14ac:dyDescent="0.25">
      <c r="A28" s="118" t="s">
        <v>50</v>
      </c>
      <c r="B28" s="151" t="str">
        <f>'Հավելված N 1'!C25</f>
        <v xml:space="preserve"> Երիտասարդների համար միջազգային ամառային կրթամշակութային ծրագրի իրականացում</v>
      </c>
      <c r="C28" s="150"/>
      <c r="D28" s="79"/>
    </row>
    <row r="29" spans="1:4" ht="71.25" customHeight="1" x14ac:dyDescent="0.25">
      <c r="A29" s="118" t="s">
        <v>51</v>
      </c>
      <c r="B29" s="151" t="str">
        <f>'Հավելված N 1'!C27</f>
        <v>Հայաստանի և Վրաստանի 16-25 տարեկան երիտասարդների համար ամառային միջազգային կրթամշակութային-երիտասարդական ծրագրի իրականացում</v>
      </c>
      <c r="C29" s="150"/>
      <c r="D29" s="79"/>
    </row>
    <row r="30" spans="1:4" ht="22.5" customHeight="1" x14ac:dyDescent="0.25">
      <c r="A30" s="118" t="s">
        <v>53</v>
      </c>
      <c r="B30" s="159" t="s">
        <v>68</v>
      </c>
      <c r="C30" s="86"/>
      <c r="D30" s="160"/>
    </row>
    <row r="31" spans="1:4" ht="57" customHeight="1" x14ac:dyDescent="0.25">
      <c r="A31" s="118" t="s">
        <v>67</v>
      </c>
      <c r="B31" s="159" t="s">
        <v>74</v>
      </c>
      <c r="C31" s="86"/>
      <c r="D31" s="160"/>
    </row>
    <row r="32" spans="1:4" ht="18" customHeight="1" x14ac:dyDescent="0.25">
      <c r="A32" s="234" t="s">
        <v>55</v>
      </c>
      <c r="B32" s="235"/>
      <c r="C32" s="235"/>
      <c r="D32" s="236"/>
    </row>
    <row r="33" spans="1:7" s="100" customFormat="1" ht="40.5" customHeight="1" x14ac:dyDescent="0.3">
      <c r="A33" s="238" t="s">
        <v>115</v>
      </c>
      <c r="B33" s="238"/>
      <c r="C33" s="161"/>
      <c r="D33" s="161">
        <v>60</v>
      </c>
      <c r="E33" s="148"/>
      <c r="F33" s="1"/>
      <c r="G33" s="1"/>
    </row>
    <row r="34" spans="1:7" s="100" customFormat="1" ht="39" customHeight="1" x14ac:dyDescent="0.3">
      <c r="A34" s="238" t="s">
        <v>112</v>
      </c>
      <c r="B34" s="238"/>
      <c r="C34" s="161"/>
      <c r="D34" s="161">
        <v>5</v>
      </c>
      <c r="E34" s="148"/>
      <c r="F34" s="1"/>
      <c r="G34" s="1"/>
    </row>
    <row r="35" spans="1:7" ht="24.6" customHeight="1" x14ac:dyDescent="0.25">
      <c r="A35" s="225" t="s">
        <v>27</v>
      </c>
      <c r="B35" s="225"/>
      <c r="C35" s="162">
        <f>'Հավելված N 1'!D24</f>
        <v>18261.3</v>
      </c>
      <c r="D35" s="162">
        <f>'Հավելված N 1'!E24</f>
        <v>18261.3</v>
      </c>
      <c r="E35" s="148"/>
    </row>
    <row r="36" spans="1:7" ht="16.149999999999999" customHeight="1" x14ac:dyDescent="0.25">
      <c r="A36" s="212"/>
      <c r="B36" s="213"/>
      <c r="C36" s="213"/>
      <c r="D36" s="214"/>
    </row>
    <row r="37" spans="1:7" s="126" customFormat="1" ht="24" customHeight="1" x14ac:dyDescent="0.25">
      <c r="A37" s="125"/>
      <c r="B37" s="125"/>
      <c r="C37" s="127" t="s">
        <v>94</v>
      </c>
      <c r="D37" s="125"/>
    </row>
    <row r="38" spans="1:7" ht="21" customHeight="1" x14ac:dyDescent="0.25">
      <c r="A38" s="251" t="s">
        <v>32</v>
      </c>
      <c r="B38" s="252"/>
      <c r="C38" s="252"/>
      <c r="D38" s="253"/>
    </row>
    <row r="39" spans="1:7" ht="22.15" customHeight="1" x14ac:dyDescent="0.3">
      <c r="A39" s="255" t="s">
        <v>44</v>
      </c>
      <c r="B39" s="256"/>
      <c r="C39" s="256"/>
      <c r="D39" s="257"/>
    </row>
    <row r="40" spans="1:7" ht="10.15" customHeight="1" x14ac:dyDescent="0.3">
      <c r="A40" s="76"/>
      <c r="B40" s="76"/>
      <c r="C40" s="224"/>
      <c r="D40" s="254"/>
    </row>
    <row r="41" spans="1:7" ht="20.45" customHeight="1" x14ac:dyDescent="0.25">
      <c r="A41" s="18" t="s">
        <v>45</v>
      </c>
      <c r="B41" s="18" t="s">
        <v>46</v>
      </c>
      <c r="C41" s="252"/>
      <c r="D41" s="253"/>
    </row>
    <row r="42" spans="1:7" ht="18" customHeight="1" x14ac:dyDescent="0.25">
      <c r="A42" s="77">
        <v>1139</v>
      </c>
      <c r="B42" s="78" t="s">
        <v>40</v>
      </c>
      <c r="C42" s="258"/>
      <c r="D42" s="259"/>
    </row>
    <row r="43" spans="1:7" ht="13.15" customHeight="1" x14ac:dyDescent="0.25">
      <c r="A43" s="260"/>
      <c r="B43" s="261"/>
      <c r="C43" s="261"/>
      <c r="D43" s="262"/>
    </row>
    <row r="44" spans="1:7" ht="19.899999999999999" customHeight="1" x14ac:dyDescent="0.25">
      <c r="A44" s="231" t="s">
        <v>47</v>
      </c>
      <c r="B44" s="232"/>
      <c r="C44" s="232"/>
      <c r="D44" s="233"/>
    </row>
    <row r="45" spans="1:7" ht="14.45" customHeight="1" x14ac:dyDescent="0.25">
      <c r="A45" s="212"/>
      <c r="B45" s="213"/>
      <c r="C45" s="213"/>
      <c r="D45" s="214"/>
    </row>
    <row r="46" spans="1:7" ht="45" customHeight="1" x14ac:dyDescent="0.25">
      <c r="A46" s="79" t="s">
        <v>48</v>
      </c>
      <c r="B46" s="26">
        <v>1139</v>
      </c>
      <c r="C46" s="222" t="s">
        <v>90</v>
      </c>
      <c r="D46" s="223"/>
    </row>
    <row r="47" spans="1:7" ht="39" customHeight="1" x14ac:dyDescent="0.25">
      <c r="A47" s="61" t="s">
        <v>49</v>
      </c>
      <c r="B47" s="60">
        <v>11001</v>
      </c>
      <c r="C47" s="75" t="s">
        <v>43</v>
      </c>
      <c r="D47" s="75" t="s">
        <v>15</v>
      </c>
    </row>
    <row r="48" spans="1:7" ht="33.6" customHeight="1" x14ac:dyDescent="0.25">
      <c r="A48" s="61" t="s">
        <v>50</v>
      </c>
      <c r="B48" s="80" t="s">
        <v>40</v>
      </c>
      <c r="C48" s="81"/>
      <c r="D48" s="81"/>
    </row>
    <row r="49" spans="1:4" ht="75" customHeight="1" x14ac:dyDescent="0.25">
      <c r="A49" s="61" t="s">
        <v>51</v>
      </c>
      <c r="B49" s="80" t="s">
        <v>52</v>
      </c>
      <c r="C49" s="81"/>
      <c r="D49" s="81"/>
    </row>
    <row r="50" spans="1:4" ht="18.600000000000001" customHeight="1" x14ac:dyDescent="0.25">
      <c r="A50" s="61" t="s">
        <v>53</v>
      </c>
      <c r="B50" s="82" t="s">
        <v>30</v>
      </c>
      <c r="C50" s="81"/>
      <c r="D50" s="81"/>
    </row>
    <row r="51" spans="1:4" ht="53.45" customHeight="1" x14ac:dyDescent="0.25">
      <c r="A51" s="49" t="s">
        <v>54</v>
      </c>
      <c r="B51" s="82" t="s">
        <v>32</v>
      </c>
      <c r="C51" s="81"/>
      <c r="D51" s="81"/>
    </row>
    <row r="52" spans="1:4" ht="16.899999999999999" customHeight="1" x14ac:dyDescent="0.25">
      <c r="A52" s="234" t="s">
        <v>55</v>
      </c>
      <c r="B52" s="235"/>
      <c r="C52" s="235"/>
      <c r="D52" s="236"/>
    </row>
    <row r="53" spans="1:4" ht="18" customHeight="1" x14ac:dyDescent="0.25">
      <c r="A53" s="247" t="s">
        <v>56</v>
      </c>
      <c r="B53" s="247"/>
      <c r="C53" s="102">
        <f>'Հավելված N 1'!D38</f>
        <v>18261.3</v>
      </c>
      <c r="D53" s="102">
        <f>'Հավելված N 1'!E38</f>
        <v>18261.3</v>
      </c>
    </row>
    <row r="54" spans="1:4" ht="13.9" customHeight="1" x14ac:dyDescent="0.25">
      <c r="A54" s="248"/>
      <c r="B54" s="249"/>
      <c r="C54" s="249"/>
      <c r="D54" s="250"/>
    </row>
    <row r="55" spans="1:4" ht="45" customHeight="1" x14ac:dyDescent="0.25">
      <c r="A55" s="79" t="s">
        <v>48</v>
      </c>
      <c r="B55" s="26">
        <v>1139</v>
      </c>
      <c r="C55" s="222" t="s">
        <v>82</v>
      </c>
      <c r="D55" s="223"/>
    </row>
    <row r="56" spans="1:4" ht="34.9" customHeight="1" x14ac:dyDescent="0.25">
      <c r="A56" s="61" t="s">
        <v>49</v>
      </c>
      <c r="B56" s="60">
        <v>11001</v>
      </c>
      <c r="C56" s="75" t="s">
        <v>43</v>
      </c>
      <c r="D56" s="75" t="s">
        <v>15</v>
      </c>
    </row>
    <row r="57" spans="1:4" ht="18" customHeight="1" x14ac:dyDescent="0.25">
      <c r="A57" s="61" t="s">
        <v>50</v>
      </c>
      <c r="B57" s="80" t="s">
        <v>40</v>
      </c>
      <c r="C57" s="81"/>
      <c r="D57" s="81"/>
    </row>
    <row r="58" spans="1:4" ht="73.150000000000006" customHeight="1" x14ac:dyDescent="0.25">
      <c r="A58" s="61" t="s">
        <v>51</v>
      </c>
      <c r="B58" s="80" t="s">
        <v>52</v>
      </c>
      <c r="C58" s="81"/>
      <c r="D58" s="81"/>
    </row>
    <row r="59" spans="1:4" ht="18.600000000000001" customHeight="1" x14ac:dyDescent="0.25">
      <c r="A59" s="61" t="s">
        <v>53</v>
      </c>
      <c r="B59" s="82" t="s">
        <v>30</v>
      </c>
      <c r="C59" s="81"/>
      <c r="D59" s="81"/>
    </row>
    <row r="60" spans="1:4" ht="54" customHeight="1" x14ac:dyDescent="0.25">
      <c r="A60" s="49" t="s">
        <v>54</v>
      </c>
      <c r="B60" s="82" t="s">
        <v>32</v>
      </c>
      <c r="C60" s="81"/>
      <c r="D60" s="81"/>
    </row>
    <row r="61" spans="1:4" ht="18" customHeight="1" x14ac:dyDescent="0.25">
      <c r="A61" s="234" t="s">
        <v>55</v>
      </c>
      <c r="B61" s="235"/>
      <c r="C61" s="235"/>
      <c r="D61" s="236"/>
    </row>
    <row r="62" spans="1:4" ht="18" customHeight="1" x14ac:dyDescent="0.25">
      <c r="A62" s="247" t="s">
        <v>56</v>
      </c>
      <c r="B62" s="247"/>
      <c r="C62" s="102">
        <f>'Հավելված N 1'!D44</f>
        <v>-18261.3</v>
      </c>
      <c r="D62" s="102">
        <f>'Հավելված N 1'!E44</f>
        <v>-18261.3</v>
      </c>
    </row>
  </sheetData>
  <autoFilter ref="A1:A62"/>
  <mergeCells count="38">
    <mergeCell ref="A36:D36"/>
    <mergeCell ref="A62:B62"/>
    <mergeCell ref="C55:D55"/>
    <mergeCell ref="A54:D54"/>
    <mergeCell ref="A53:B53"/>
    <mergeCell ref="A38:D38"/>
    <mergeCell ref="C41:D41"/>
    <mergeCell ref="C40:D40"/>
    <mergeCell ref="A39:D39"/>
    <mergeCell ref="C46:D46"/>
    <mergeCell ref="C42:D42"/>
    <mergeCell ref="A52:D52"/>
    <mergeCell ref="A61:D61"/>
    <mergeCell ref="A44:D44"/>
    <mergeCell ref="A45:D45"/>
    <mergeCell ref="A43:D43"/>
    <mergeCell ref="A25:D25"/>
    <mergeCell ref="C1:D1"/>
    <mergeCell ref="C2:D2"/>
    <mergeCell ref="C3:D3"/>
    <mergeCell ref="A4:D4"/>
    <mergeCell ref="A5:D5"/>
    <mergeCell ref="C26:D26"/>
    <mergeCell ref="A12:D12"/>
    <mergeCell ref="A35:B35"/>
    <mergeCell ref="A7:D7"/>
    <mergeCell ref="B11:D11"/>
    <mergeCell ref="B10:D10"/>
    <mergeCell ref="A13:D13"/>
    <mergeCell ref="A32:D32"/>
    <mergeCell ref="A24:B24"/>
    <mergeCell ref="A34:B34"/>
    <mergeCell ref="A14:D14"/>
    <mergeCell ref="C15:D15"/>
    <mergeCell ref="A21:D21"/>
    <mergeCell ref="A23:B23"/>
    <mergeCell ref="A22:B22"/>
    <mergeCell ref="A33:B33"/>
  </mergeCells>
  <pageMargins left="0.7" right="0.7" top="0.75" bottom="0.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="85" zoomScaleNormal="85" workbookViewId="0">
      <selection activeCell="B49" sqref="B49"/>
    </sheetView>
  </sheetViews>
  <sheetFormatPr defaultColWidth="9.140625" defaultRowHeight="17.25" x14ac:dyDescent="0.25"/>
  <cols>
    <col min="1" max="1" width="31.42578125" style="1" customWidth="1"/>
    <col min="2" max="2" width="68.42578125" style="1" customWidth="1"/>
    <col min="3" max="3" width="28.5703125" style="1" customWidth="1"/>
    <col min="4" max="4" width="28.5703125" style="15" customWidth="1"/>
    <col min="5" max="5" width="19" style="1" customWidth="1"/>
    <col min="6" max="6" width="14" style="1" customWidth="1"/>
    <col min="7" max="7" width="13.7109375" style="1" bestFit="1" customWidth="1"/>
    <col min="8" max="16384" width="9.140625" style="1"/>
  </cols>
  <sheetData>
    <row r="1" spans="1:6" x14ac:dyDescent="0.25">
      <c r="B1" s="113"/>
      <c r="C1" s="243" t="s">
        <v>111</v>
      </c>
      <c r="D1" s="243"/>
    </row>
    <row r="2" spans="1:6" s="3" customFormat="1" x14ac:dyDescent="0.3">
      <c r="B2" s="114"/>
      <c r="C2" s="244" t="s">
        <v>84</v>
      </c>
      <c r="D2" s="244"/>
    </row>
    <row r="3" spans="1:6" s="3" customFormat="1" ht="17.25" customHeight="1" x14ac:dyDescent="0.3">
      <c r="B3" s="114"/>
      <c r="C3" s="244" t="s">
        <v>19</v>
      </c>
      <c r="D3" s="244"/>
    </row>
    <row r="4" spans="1:6" s="3" customFormat="1" x14ac:dyDescent="0.3">
      <c r="A4" s="245"/>
      <c r="B4" s="245"/>
      <c r="C4" s="245"/>
      <c r="D4" s="245"/>
    </row>
    <row r="5" spans="1:6" s="100" customFormat="1" ht="61.5" customHeight="1" x14ac:dyDescent="0.3">
      <c r="A5" s="263" t="s">
        <v>107</v>
      </c>
      <c r="B5" s="263"/>
      <c r="C5" s="263"/>
      <c r="D5" s="263"/>
      <c r="E5" s="124"/>
      <c r="F5" s="115"/>
    </row>
    <row r="6" spans="1:6" s="126" customFormat="1" ht="24" customHeight="1" x14ac:dyDescent="0.25">
      <c r="A6" s="125"/>
      <c r="B6" s="125"/>
      <c r="C6" s="127" t="s">
        <v>92</v>
      </c>
      <c r="D6" s="125"/>
    </row>
    <row r="7" spans="1:6" ht="18" customHeight="1" x14ac:dyDescent="0.25">
      <c r="A7" s="226" t="s">
        <v>28</v>
      </c>
      <c r="B7" s="226"/>
      <c r="C7" s="226"/>
      <c r="D7" s="226"/>
    </row>
    <row r="8" spans="1:6" s="92" customFormat="1" ht="22.9" customHeight="1" x14ac:dyDescent="0.25">
      <c r="A8" s="89" t="s">
        <v>91</v>
      </c>
      <c r="B8" s="90"/>
      <c r="C8" s="90"/>
      <c r="D8" s="91"/>
    </row>
    <row r="9" spans="1:6" ht="12" customHeight="1" x14ac:dyDescent="0.25">
      <c r="A9" s="16"/>
      <c r="B9" s="16"/>
      <c r="C9" s="16"/>
      <c r="D9" s="17"/>
    </row>
    <row r="10" spans="1:6" ht="20.25" customHeight="1" x14ac:dyDescent="0.25">
      <c r="A10" s="93" t="s">
        <v>45</v>
      </c>
      <c r="B10" s="228" t="s">
        <v>46</v>
      </c>
      <c r="C10" s="229"/>
      <c r="D10" s="230"/>
    </row>
    <row r="11" spans="1:6" ht="20.25" customHeight="1" x14ac:dyDescent="0.25">
      <c r="A11" s="36">
        <v>1148</v>
      </c>
      <c r="B11" s="227" t="s">
        <v>69</v>
      </c>
      <c r="C11" s="227"/>
      <c r="D11" s="227"/>
    </row>
    <row r="12" spans="1:6" ht="13.9" customHeight="1" x14ac:dyDescent="0.3">
      <c r="A12" s="224"/>
      <c r="B12" s="224"/>
      <c r="C12" s="224"/>
      <c r="D12" s="224"/>
    </row>
    <row r="13" spans="1:6" ht="18" customHeight="1" x14ac:dyDescent="0.25">
      <c r="A13" s="231" t="s">
        <v>47</v>
      </c>
      <c r="B13" s="232"/>
      <c r="C13" s="232"/>
      <c r="D13" s="233"/>
    </row>
    <row r="14" spans="1:6" ht="16.149999999999999" customHeight="1" x14ac:dyDescent="0.25">
      <c r="A14" s="212"/>
      <c r="B14" s="213"/>
      <c r="C14" s="213"/>
      <c r="D14" s="214"/>
    </row>
    <row r="15" spans="1:6" ht="45" customHeight="1" x14ac:dyDescent="0.25">
      <c r="A15" s="79" t="s">
        <v>48</v>
      </c>
      <c r="B15" s="150">
        <v>1148</v>
      </c>
      <c r="C15" s="267" t="s">
        <v>82</v>
      </c>
      <c r="D15" s="223"/>
    </row>
    <row r="16" spans="1:6" ht="39" customHeight="1" x14ac:dyDescent="0.25">
      <c r="A16" s="79" t="s">
        <v>49</v>
      </c>
      <c r="B16" s="150">
        <v>11001</v>
      </c>
      <c r="C16" s="87" t="s">
        <v>60</v>
      </c>
      <c r="D16" s="87" t="s">
        <v>61</v>
      </c>
    </row>
    <row r="17" spans="1:5" ht="39" customHeight="1" x14ac:dyDescent="0.25">
      <c r="A17" s="118" t="s">
        <v>50</v>
      </c>
      <c r="B17" s="165" t="str">
        <f>'Հավելված N 4'!B17</f>
        <v xml:space="preserve"> Արտադպրոցական դաստիարակություն</v>
      </c>
      <c r="C17" s="150"/>
      <c r="D17" s="79"/>
    </row>
    <row r="18" spans="1:5" ht="57" customHeight="1" x14ac:dyDescent="0.25">
      <c r="A18" s="118" t="s">
        <v>51</v>
      </c>
      <c r="B18" s="165" t="str">
        <f>'Հավելված N 4'!B18</f>
        <v xml:space="preserve"> Արվեստի, երաժշտության, սպորտի դասընթացներ մարզադպրոցներում, ստեղծագործական և արտադպրոցական դաստիարակության այլ կենտրոններում</v>
      </c>
      <c r="C18" s="150"/>
      <c r="D18" s="79"/>
    </row>
    <row r="19" spans="1:5" ht="22.5" customHeight="1" x14ac:dyDescent="0.25">
      <c r="A19" s="118" t="s">
        <v>53</v>
      </c>
      <c r="B19" s="159" t="s">
        <v>68</v>
      </c>
      <c r="C19" s="86"/>
      <c r="D19" s="160"/>
    </row>
    <row r="20" spans="1:5" ht="57" customHeight="1" x14ac:dyDescent="0.25">
      <c r="A20" s="118" t="s">
        <v>67</v>
      </c>
      <c r="B20" s="159" t="str">
        <f>'Հավելված N 4'!B20</f>
        <v xml:space="preserve"> Մասնագիտացված կազմակերպություններ </v>
      </c>
      <c r="C20" s="86"/>
      <c r="D20" s="160"/>
    </row>
    <row r="21" spans="1:5" ht="18" customHeight="1" x14ac:dyDescent="0.25">
      <c r="A21" s="234" t="s">
        <v>55</v>
      </c>
      <c r="B21" s="235"/>
      <c r="C21" s="235"/>
      <c r="D21" s="236"/>
    </row>
    <row r="22" spans="1:5" ht="24.6" customHeight="1" x14ac:dyDescent="0.25">
      <c r="A22" s="268" t="s">
        <v>104</v>
      </c>
      <c r="B22" s="269"/>
      <c r="C22" s="168"/>
      <c r="D22" s="168">
        <v>-129</v>
      </c>
      <c r="E22" s="148"/>
    </row>
    <row r="23" spans="1:5" ht="24.6" customHeight="1" x14ac:dyDescent="0.25">
      <c r="A23" s="268" t="s">
        <v>89</v>
      </c>
      <c r="B23" s="269"/>
      <c r="C23" s="168"/>
      <c r="D23" s="168">
        <v>-129</v>
      </c>
      <c r="E23" s="148"/>
    </row>
    <row r="24" spans="1:5" ht="24.6" customHeight="1" x14ac:dyDescent="0.25">
      <c r="A24" s="270" t="s">
        <v>27</v>
      </c>
      <c r="B24" s="271"/>
      <c r="C24" s="162">
        <f>'Հավելված N 1'!D17</f>
        <v>-18261.3</v>
      </c>
      <c r="D24" s="162">
        <f>'Հավելված N 1'!E17</f>
        <v>-18261.3</v>
      </c>
      <c r="E24" s="148"/>
    </row>
    <row r="25" spans="1:5" ht="16.149999999999999" customHeight="1" x14ac:dyDescent="0.25">
      <c r="A25" s="212"/>
      <c r="B25" s="213"/>
      <c r="C25" s="213"/>
      <c r="D25" s="214"/>
    </row>
    <row r="26" spans="1:5" ht="45" customHeight="1" x14ac:dyDescent="0.25">
      <c r="A26" s="19" t="s">
        <v>48</v>
      </c>
      <c r="B26" s="7">
        <v>1148</v>
      </c>
      <c r="C26" s="222" t="s">
        <v>90</v>
      </c>
      <c r="D26" s="223"/>
    </row>
    <row r="27" spans="1:5" ht="39" customHeight="1" x14ac:dyDescent="0.25">
      <c r="A27" s="19" t="s">
        <v>49</v>
      </c>
      <c r="B27" s="7">
        <f>'Հավելված N 1'!B24</f>
        <v>12003</v>
      </c>
      <c r="C27" s="87" t="s">
        <v>60</v>
      </c>
      <c r="D27" s="88" t="s">
        <v>61</v>
      </c>
    </row>
    <row r="28" spans="1:5" ht="45" customHeight="1" x14ac:dyDescent="0.25">
      <c r="A28" s="118" t="s">
        <v>50</v>
      </c>
      <c r="B28" s="147" t="str">
        <f>'Հավելված N 1'!C25</f>
        <v xml:space="preserve"> Երիտասարդների համար միջազգային ամառային կրթամշակութային ծրագրի իրականացում</v>
      </c>
      <c r="C28" s="20"/>
      <c r="D28" s="19"/>
    </row>
    <row r="29" spans="1:5" ht="71.25" customHeight="1" x14ac:dyDescent="0.25">
      <c r="A29" s="118" t="s">
        <v>51</v>
      </c>
      <c r="B29" s="147" t="str">
        <f>'Հավելված N 1'!C27</f>
        <v>Հայաստանի և Վրաստանի 16-25 տարեկան երիտասարդների համար ամառային միջազգային կրթամշակութային-երիտասարդական ծրագրի իրականացում</v>
      </c>
      <c r="C29" s="20"/>
      <c r="D29" s="19"/>
    </row>
    <row r="30" spans="1:5" ht="22.5" customHeight="1" x14ac:dyDescent="0.25">
      <c r="A30" s="118" t="s">
        <v>53</v>
      </c>
      <c r="B30" s="159" t="s">
        <v>68</v>
      </c>
      <c r="C30" s="86"/>
      <c r="D30" s="160"/>
    </row>
    <row r="31" spans="1:5" ht="57" customHeight="1" x14ac:dyDescent="0.25">
      <c r="A31" s="118" t="s">
        <v>67</v>
      </c>
      <c r="B31" s="159" t="s">
        <v>74</v>
      </c>
      <c r="C31" s="86"/>
      <c r="D31" s="160"/>
    </row>
    <row r="32" spans="1:5" ht="18" customHeight="1" x14ac:dyDescent="0.25">
      <c r="A32" s="239" t="s">
        <v>55</v>
      </c>
      <c r="B32" s="240"/>
      <c r="C32" s="240"/>
      <c r="D32" s="241"/>
    </row>
    <row r="33" spans="1:7" s="100" customFormat="1" ht="42.75" customHeight="1" x14ac:dyDescent="0.3">
      <c r="A33" s="238" t="s">
        <v>115</v>
      </c>
      <c r="B33" s="238"/>
      <c r="C33" s="163"/>
      <c r="D33" s="163">
        <v>60</v>
      </c>
      <c r="E33" s="148"/>
      <c r="F33" s="1"/>
      <c r="G33" s="1"/>
    </row>
    <row r="34" spans="1:7" s="100" customFormat="1" ht="37.5" customHeight="1" x14ac:dyDescent="0.3">
      <c r="A34" s="238" t="s">
        <v>112</v>
      </c>
      <c r="B34" s="238"/>
      <c r="C34" s="163"/>
      <c r="D34" s="163">
        <v>5</v>
      </c>
      <c r="E34" s="148"/>
      <c r="F34" s="1"/>
      <c r="G34" s="1"/>
    </row>
    <row r="35" spans="1:7" ht="24.6" customHeight="1" x14ac:dyDescent="0.3">
      <c r="A35" s="225" t="s">
        <v>27</v>
      </c>
      <c r="B35" s="225"/>
      <c r="C35" s="164">
        <f>'Հավելված N 1'!D24</f>
        <v>18261.3</v>
      </c>
      <c r="D35" s="164">
        <f>'Հավելված N 1'!E24</f>
        <v>18261.3</v>
      </c>
      <c r="E35" s="148"/>
    </row>
    <row r="36" spans="1:7" ht="16.149999999999999" customHeight="1" x14ac:dyDescent="0.25">
      <c r="A36" s="212"/>
      <c r="B36" s="213"/>
      <c r="C36" s="213"/>
      <c r="D36" s="214"/>
    </row>
    <row r="37" spans="1:7" s="126" customFormat="1" ht="24" customHeight="1" x14ac:dyDescent="0.25">
      <c r="A37" s="125"/>
      <c r="B37" s="125"/>
      <c r="C37" s="127" t="s">
        <v>93</v>
      </c>
      <c r="D37" s="125"/>
    </row>
    <row r="38" spans="1:7" ht="21" customHeight="1" x14ac:dyDescent="0.25">
      <c r="A38" s="251" t="s">
        <v>32</v>
      </c>
      <c r="B38" s="252"/>
      <c r="C38" s="252"/>
      <c r="D38" s="253"/>
    </row>
    <row r="39" spans="1:7" ht="22.15" customHeight="1" x14ac:dyDescent="0.3">
      <c r="A39" s="264" t="s">
        <v>113</v>
      </c>
      <c r="B39" s="265"/>
      <c r="C39" s="265"/>
      <c r="D39" s="266"/>
    </row>
    <row r="40" spans="1:7" ht="10.15" customHeight="1" x14ac:dyDescent="0.3">
      <c r="A40" s="76"/>
      <c r="B40" s="76"/>
      <c r="C40" s="224"/>
      <c r="D40" s="254"/>
    </row>
    <row r="41" spans="1:7" ht="20.45" customHeight="1" x14ac:dyDescent="0.25">
      <c r="A41" s="18" t="s">
        <v>45</v>
      </c>
      <c r="B41" s="18" t="s">
        <v>46</v>
      </c>
      <c r="C41" s="252"/>
      <c r="D41" s="253"/>
    </row>
    <row r="42" spans="1:7" ht="18" customHeight="1" x14ac:dyDescent="0.25">
      <c r="A42" s="77">
        <v>1139</v>
      </c>
      <c r="B42" s="78" t="s">
        <v>40</v>
      </c>
      <c r="C42" s="258"/>
      <c r="D42" s="259"/>
    </row>
    <row r="43" spans="1:7" ht="13.15" customHeight="1" x14ac:dyDescent="0.25">
      <c r="A43" s="260"/>
      <c r="B43" s="261"/>
      <c r="C43" s="261"/>
      <c r="D43" s="262"/>
    </row>
    <row r="44" spans="1:7" ht="19.899999999999999" customHeight="1" x14ac:dyDescent="0.25">
      <c r="A44" s="231" t="s">
        <v>47</v>
      </c>
      <c r="B44" s="232"/>
      <c r="C44" s="232"/>
      <c r="D44" s="233"/>
    </row>
    <row r="45" spans="1:7" ht="14.45" customHeight="1" x14ac:dyDescent="0.25">
      <c r="A45" s="212"/>
      <c r="B45" s="213"/>
      <c r="C45" s="213"/>
      <c r="D45" s="214"/>
    </row>
    <row r="46" spans="1:7" ht="45" customHeight="1" x14ac:dyDescent="0.25">
      <c r="A46" s="79" t="s">
        <v>48</v>
      </c>
      <c r="B46" s="118">
        <v>1139</v>
      </c>
      <c r="C46" s="222" t="s">
        <v>90</v>
      </c>
      <c r="D46" s="223"/>
    </row>
    <row r="47" spans="1:7" ht="39" customHeight="1" x14ac:dyDescent="0.25">
      <c r="A47" s="61" t="s">
        <v>49</v>
      </c>
      <c r="B47" s="117">
        <v>11001</v>
      </c>
      <c r="C47" s="75" t="s">
        <v>43</v>
      </c>
      <c r="D47" s="75" t="s">
        <v>15</v>
      </c>
    </row>
    <row r="48" spans="1:7" ht="33.6" customHeight="1" x14ac:dyDescent="0.25">
      <c r="A48" s="61" t="s">
        <v>50</v>
      </c>
      <c r="B48" s="119" t="s">
        <v>40</v>
      </c>
      <c r="C48" s="81"/>
      <c r="D48" s="81"/>
    </row>
    <row r="49" spans="1:4" ht="75" customHeight="1" x14ac:dyDescent="0.25">
      <c r="A49" s="61" t="s">
        <v>51</v>
      </c>
      <c r="B49" s="119" t="s">
        <v>52</v>
      </c>
      <c r="C49" s="81"/>
      <c r="D49" s="81"/>
    </row>
    <row r="50" spans="1:4" ht="18.600000000000001" customHeight="1" x14ac:dyDescent="0.25">
      <c r="A50" s="61" t="s">
        <v>53</v>
      </c>
      <c r="B50" s="82" t="s">
        <v>30</v>
      </c>
      <c r="C50" s="81"/>
      <c r="D50" s="81"/>
    </row>
    <row r="51" spans="1:4" ht="53.45" customHeight="1" x14ac:dyDescent="0.25">
      <c r="A51" s="49" t="s">
        <v>54</v>
      </c>
      <c r="B51" s="82" t="s">
        <v>32</v>
      </c>
      <c r="C51" s="81"/>
      <c r="D51" s="81"/>
    </row>
    <row r="52" spans="1:4" ht="16.899999999999999" customHeight="1" x14ac:dyDescent="0.25">
      <c r="A52" s="234" t="s">
        <v>55</v>
      </c>
      <c r="B52" s="235"/>
      <c r="C52" s="235"/>
      <c r="D52" s="236"/>
    </row>
    <row r="53" spans="1:4" ht="18" customHeight="1" x14ac:dyDescent="0.25">
      <c r="A53" s="247" t="s">
        <v>56</v>
      </c>
      <c r="B53" s="247"/>
      <c r="C53" s="102">
        <f>'Հավելված N 1'!D38</f>
        <v>18261.3</v>
      </c>
      <c r="D53" s="102">
        <f>'Հավելված N 1'!E38</f>
        <v>18261.3</v>
      </c>
    </row>
    <row r="54" spans="1:4" ht="13.9" customHeight="1" x14ac:dyDescent="0.25">
      <c r="A54" s="248"/>
      <c r="B54" s="249"/>
      <c r="C54" s="249"/>
      <c r="D54" s="250"/>
    </row>
    <row r="55" spans="1:4" ht="45" customHeight="1" x14ac:dyDescent="0.25">
      <c r="A55" s="79" t="s">
        <v>48</v>
      </c>
      <c r="B55" s="118">
        <v>1139</v>
      </c>
      <c r="C55" s="222" t="s">
        <v>82</v>
      </c>
      <c r="D55" s="223"/>
    </row>
    <row r="56" spans="1:4" ht="34.9" customHeight="1" x14ac:dyDescent="0.25">
      <c r="A56" s="61" t="s">
        <v>49</v>
      </c>
      <c r="B56" s="117">
        <v>11001</v>
      </c>
      <c r="C56" s="75" t="s">
        <v>43</v>
      </c>
      <c r="D56" s="75" t="s">
        <v>15</v>
      </c>
    </row>
    <row r="57" spans="1:4" ht="18" customHeight="1" x14ac:dyDescent="0.25">
      <c r="A57" s="61" t="s">
        <v>50</v>
      </c>
      <c r="B57" s="119" t="s">
        <v>40</v>
      </c>
      <c r="C57" s="81"/>
      <c r="D57" s="81"/>
    </row>
    <row r="58" spans="1:4" ht="73.150000000000006" customHeight="1" x14ac:dyDescent="0.25">
      <c r="A58" s="61" t="s">
        <v>51</v>
      </c>
      <c r="B58" s="119" t="s">
        <v>52</v>
      </c>
      <c r="C58" s="81"/>
      <c r="D58" s="81"/>
    </row>
    <row r="59" spans="1:4" ht="18.600000000000001" customHeight="1" x14ac:dyDescent="0.25">
      <c r="A59" s="61" t="s">
        <v>53</v>
      </c>
      <c r="B59" s="82" t="s">
        <v>30</v>
      </c>
      <c r="C59" s="81"/>
      <c r="D59" s="81"/>
    </row>
    <row r="60" spans="1:4" ht="54" customHeight="1" x14ac:dyDescent="0.25">
      <c r="A60" s="49" t="s">
        <v>54</v>
      </c>
      <c r="B60" s="82" t="s">
        <v>32</v>
      </c>
      <c r="C60" s="81"/>
      <c r="D60" s="81"/>
    </row>
    <row r="61" spans="1:4" ht="18" customHeight="1" x14ac:dyDescent="0.25">
      <c r="A61" s="234" t="s">
        <v>55</v>
      </c>
      <c r="B61" s="235"/>
      <c r="C61" s="235"/>
      <c r="D61" s="236"/>
    </row>
    <row r="62" spans="1:4" ht="18" customHeight="1" x14ac:dyDescent="0.25">
      <c r="A62" s="247" t="s">
        <v>56</v>
      </c>
      <c r="B62" s="247"/>
      <c r="C62" s="102">
        <f>'Հավելված N 1'!D17</f>
        <v>-18261.3</v>
      </c>
      <c r="D62" s="102">
        <f>'Հավելված N 1'!E17</f>
        <v>-18261.3</v>
      </c>
    </row>
  </sheetData>
  <autoFilter ref="A1:A62"/>
  <mergeCells count="38">
    <mergeCell ref="C1:D1"/>
    <mergeCell ref="C2:D2"/>
    <mergeCell ref="C3:D3"/>
    <mergeCell ref="A4:D4"/>
    <mergeCell ref="A7:D7"/>
    <mergeCell ref="B10:D10"/>
    <mergeCell ref="B11:D11"/>
    <mergeCell ref="A12:D12"/>
    <mergeCell ref="A13:D13"/>
    <mergeCell ref="A14:D14"/>
    <mergeCell ref="C15:D15"/>
    <mergeCell ref="A21:D21"/>
    <mergeCell ref="A36:D36"/>
    <mergeCell ref="A22:B22"/>
    <mergeCell ref="A23:B23"/>
    <mergeCell ref="A24:B24"/>
    <mergeCell ref="A34:B34"/>
    <mergeCell ref="A35:B35"/>
    <mergeCell ref="A25:D25"/>
    <mergeCell ref="C26:D26"/>
    <mergeCell ref="A32:D32"/>
    <mergeCell ref="A33:B33"/>
    <mergeCell ref="A62:B62"/>
    <mergeCell ref="A5:D5"/>
    <mergeCell ref="C46:D46"/>
    <mergeCell ref="A52:D52"/>
    <mergeCell ref="A53:B53"/>
    <mergeCell ref="A54:D54"/>
    <mergeCell ref="C55:D55"/>
    <mergeCell ref="A61:D61"/>
    <mergeCell ref="C41:D41"/>
    <mergeCell ref="A38:D38"/>
    <mergeCell ref="A39:D39"/>
    <mergeCell ref="C40:D40"/>
    <mergeCell ref="C42:D42"/>
    <mergeCell ref="A43:D43"/>
    <mergeCell ref="A44:D44"/>
    <mergeCell ref="A45:D45"/>
  </mergeCells>
  <pageMargins left="0.7" right="0.7" top="0.75" bottom="0.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https:/mul2.gov.am/tasks/1006343/oneclick/4b8b3b03cc726ec5e28335228ca5c12e8c38493dc98c44ba4e2805027a1115f5.xlsx?token=7adc9a7811e494a2e4893d289eabba86</cp:keywords>
  <cp:lastModifiedBy>Susanna Arzumanyan</cp:lastModifiedBy>
  <cp:lastPrinted>2024-07-17T11:59:07Z</cp:lastPrinted>
  <dcterms:created xsi:type="dcterms:W3CDTF">2020-09-30T13:27:08Z</dcterms:created>
  <dcterms:modified xsi:type="dcterms:W3CDTF">2024-07-17T12:08:54Z</dcterms:modified>
</cp:coreProperties>
</file>