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Meri Aghekyan\Desktop\ardir\naxagic-Aviacia-Erevan-Jrayin\naxagic-Aviacia-Erevan-Jrayin\"/>
    </mc:Choice>
  </mc:AlternateContent>
  <xr:revisionPtr revIDLastSave="0" documentId="13_ncr:1_{0482E191-00A7-4FE2-9288-6C98ECED8F82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h1" sheetId="1" r:id="rId1"/>
    <sheet name="հ2" sheetId="2" r:id="rId2"/>
    <sheet name="հ3" sheetId="9" r:id="rId3"/>
    <sheet name="հ4" sheetId="7" r:id="rId4"/>
    <sheet name="հ5" sheetId="8" r:id="rId5"/>
    <sheet name="h6" sheetId="3" r:id="rId6"/>
    <sheet name="h7" sheetId="5" r:id="rId7"/>
    <sheet name="h8" sheetId="6" r:id="rId8"/>
  </sheets>
  <definedNames>
    <definedName name="_xlnm.Print_Area" localSheetId="0">'h1'!$B$1:$V$46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5" l="1"/>
  <c r="F22" i="3"/>
  <c r="E11" i="9"/>
  <c r="G68" i="2"/>
  <c r="H14" i="6"/>
  <c r="F11" i="2"/>
  <c r="F12" i="2"/>
  <c r="D75" i="5" l="1"/>
  <c r="D62" i="3"/>
  <c r="E54" i="1"/>
  <c r="G77" i="2"/>
  <c r="G75" i="2" s="1"/>
  <c r="G73" i="2" s="1"/>
  <c r="G71" i="2" s="1"/>
  <c r="G69" i="2" s="1"/>
  <c r="E16" i="7" l="1"/>
  <c r="E14" i="7" s="1"/>
  <c r="F9" i="9" l="1"/>
  <c r="G9" i="9"/>
  <c r="H9" i="9"/>
  <c r="F29" i="1" l="1"/>
  <c r="E41" i="1"/>
  <c r="G31" i="2"/>
  <c r="D22" i="3"/>
  <c r="D23" i="5" s="1"/>
  <c r="E34" i="3"/>
  <c r="E41" i="5" s="1"/>
  <c r="D19" i="7"/>
  <c r="D17" i="7" s="1"/>
  <c r="D34" i="3" l="1"/>
  <c r="D41" i="5" s="1"/>
  <c r="D16" i="7"/>
  <c r="D14" i="7" s="1"/>
  <c r="D12" i="7" s="1"/>
  <c r="D10" i="7" s="1"/>
  <c r="E9" i="9"/>
  <c r="D11" i="9"/>
  <c r="D9" i="9" s="1"/>
  <c r="E12" i="8"/>
  <c r="E11" i="8" s="1"/>
  <c r="E9" i="8" s="1"/>
  <c r="E19" i="7"/>
  <c r="E17" i="7" s="1"/>
  <c r="E29" i="1"/>
  <c r="F41" i="1"/>
  <c r="E12" i="7" l="1"/>
  <c r="E10" i="7" s="1"/>
  <c r="H46" i="2"/>
  <c r="H45" i="2" s="1"/>
  <c r="H44" i="2" s="1"/>
  <c r="H43" i="2" s="1"/>
  <c r="G46" i="2"/>
  <c r="G45" i="2" s="1"/>
  <c r="H30" i="2"/>
  <c r="H29" i="2" s="1"/>
  <c r="H28" i="2" s="1"/>
  <c r="G30" i="2"/>
  <c r="G29" i="2" s="1"/>
  <c r="G28" i="2" s="1"/>
  <c r="G44" i="2" l="1"/>
  <c r="G43" i="2" s="1"/>
  <c r="G41" i="2" s="1"/>
  <c r="G39" i="2" s="1"/>
  <c r="G37" i="2" s="1"/>
  <c r="H27" i="2"/>
  <c r="G27" i="2"/>
  <c r="H41" i="2"/>
  <c r="H39" i="2" s="1"/>
  <c r="H37" i="2" s="1"/>
  <c r="G25" i="2" l="1"/>
  <c r="G23" i="2" s="1"/>
  <c r="G21" i="2" s="1"/>
  <c r="G20" i="2" s="1"/>
  <c r="E48" i="1"/>
  <c r="H25" i="2"/>
  <c r="H23" i="2" s="1"/>
  <c r="H21" i="2" s="1"/>
  <c r="H20" i="2" s="1"/>
  <c r="H34" i="2"/>
  <c r="H32" i="2" s="1"/>
  <c r="H36" i="2"/>
  <c r="G18" i="2"/>
  <c r="G16" i="2" s="1"/>
  <c r="G34" i="2"/>
  <c r="G32" i="2" s="1"/>
  <c r="G14" i="2" s="1"/>
  <c r="G36" i="2"/>
  <c r="E35" i="1"/>
  <c r="F23" i="1"/>
  <c r="H18" i="2" l="1"/>
  <c r="H16" i="2" s="1"/>
  <c r="H14" i="2" s="1"/>
  <c r="H13" i="6" l="1"/>
  <c r="H12" i="6" s="1"/>
  <c r="H11" i="6" l="1"/>
  <c r="H10" i="6" s="1"/>
  <c r="G64" i="2" l="1"/>
  <c r="G63" i="2" s="1"/>
  <c r="G62" i="2" s="1"/>
  <c r="H64" i="2"/>
  <c r="H63" i="2" s="1"/>
  <c r="H62" i="2" s="1"/>
  <c r="G66" i="2"/>
  <c r="H66" i="2"/>
  <c r="G61" i="2" l="1"/>
  <c r="G59" i="2" s="1"/>
  <c r="H61" i="2"/>
  <c r="H59" i="2" s="1"/>
  <c r="H57" i="2" s="1"/>
  <c r="H55" i="2" l="1"/>
  <c r="F17" i="1"/>
  <c r="G57" i="2"/>
  <c r="E46" i="3" l="1"/>
  <c r="E58" i="5" s="1"/>
  <c r="F35" i="1"/>
  <c r="G55" i="2"/>
  <c r="E17" i="1"/>
  <c r="G10" i="2" l="1"/>
  <c r="D46" i="3"/>
  <c r="D58" i="5" s="1"/>
  <c r="E11" i="1"/>
  <c r="G52" i="2" l="1"/>
  <c r="G54" i="2"/>
  <c r="F11" i="1"/>
  <c r="F10" i="1" s="1"/>
  <c r="G50" i="2" l="1"/>
  <c r="G48" i="2" s="1"/>
  <c r="G12" i="2" s="1"/>
  <c r="H52" i="2"/>
  <c r="H54" i="2"/>
  <c r="H50" i="2" l="1"/>
  <c r="H48" i="2" s="1"/>
  <c r="E23" i="1"/>
  <c r="H12" i="2" l="1"/>
  <c r="H86" i="2" s="1"/>
  <c r="E9" i="1"/>
  <c r="E10" i="1"/>
  <c r="E75" i="5" l="1"/>
  <c r="F54" i="1"/>
  <c r="F48" i="1" s="1"/>
  <c r="F47" i="1" s="1"/>
  <c r="F9" i="1" s="1"/>
  <c r="H85" i="2"/>
  <c r="H84" i="2" s="1"/>
  <c r="H83" i="2" s="1"/>
  <c r="H81" i="2" s="1"/>
  <c r="H79" i="2" s="1"/>
  <c r="H77" i="2" s="1"/>
  <c r="H75" i="2" s="1"/>
  <c r="H73" i="2" s="1"/>
  <c r="H71" i="2" s="1"/>
  <c r="H69" i="2" s="1"/>
  <c r="H68" i="2" s="1"/>
  <c r="H10" i="2" s="1"/>
  <c r="E62" i="3"/>
</calcChain>
</file>

<file path=xl/sharedStrings.xml><?xml version="1.0" encoding="utf-8"?>
<sst xmlns="http://schemas.openxmlformats.org/spreadsheetml/2006/main" count="458" uniqueCount="218">
  <si>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</si>
  <si>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</si>
  <si>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միջոցառումը</t>
  </si>
  <si>
    <t xml:space="preserve"> ԸՆԴԱՄԵՆԸ</t>
  </si>
  <si>
    <t>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</si>
  <si>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</si>
  <si>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</si>
  <si>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նկարագրությունը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</si>
  <si>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</si>
  <si>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</si>
  <si>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</si>
  <si>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</si>
  <si>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</si>
  <si>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</si>
  <si>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Միջոցառման անվանումը</t>
  </si>
  <si>
    <t xml:space="preserve">ՀՀ տարածքային կառավարման և ենթակառուցվածքների նախարարություն </t>
  </si>
  <si>
    <t xml:space="preserve"> Ինն ամիս</t>
  </si>
  <si>
    <t>Տարի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</si>
  <si>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</si>
  <si>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</si>
  <si>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</si>
  <si>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</si>
  <si>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</si>
  <si>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</si>
  <si>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</si>
  <si>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 xml:space="preserve"> այդ թվում`</t>
  </si>
  <si>
    <t>04</t>
  </si>
  <si>
    <t>05</t>
  </si>
  <si>
    <t>այդ թվում` ըստ կատարողների</t>
  </si>
  <si>
    <t>ՀՀ տարածքային կառավարման և ենթակառուցվածքների նախարարության քաղաքացիական ավիացիայի կոմիտե</t>
  </si>
  <si>
    <t>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</si>
  <si>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</si>
  <si>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</si>
  <si>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ՄԱՍ 2. ՊԵՏԱԿԱՆ ՄԱՐՄՆԻ ԳԾՈՎ ԱՐԴՅՈՒՆՔԱՅԻՆ (ԿԱՏԱՐՈՂԱԿԱՆ) ՑՈՒՑԱՆԻՇՆԵՐԸ </t>
  </si>
  <si>
    <t xml:space="preserve"> Ծրագրի դասիչը</t>
  </si>
  <si>
    <t xml:space="preserve"> Միջոցառման դասիչը</t>
  </si>
  <si>
    <t xml:space="preserve"> Միջոցառման անվանումը </t>
  </si>
  <si>
    <t xml:space="preserve"> Նկարագրությունը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</si>
  <si>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</si>
  <si>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</si>
  <si>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</si>
  <si>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(հազ. դրամ) </t>
  </si>
  <si>
    <t xml:space="preserve"> Ծրագրի դասիչը </t>
  </si>
  <si>
    <t xml:space="preserve"> Ծրագրի անվանումը </t>
  </si>
  <si>
    <t>Ծրագրի դասիչը</t>
  </si>
  <si>
    <t>Ծրագրի միջոցառումները</t>
  </si>
  <si>
    <t>հազ. դրամ</t>
  </si>
  <si>
    <t xml:space="preserve"> Ծրագիրը</t>
  </si>
  <si>
    <t xml:space="preserve">         ՄԱՍ 1. ՊԵՏԱԿԱՆ ՄԱՐՄՆԻ ԳԾՈՎ ԱՐԴՅՈՒՆՔԱՅԻՆ (ԿԱՏԱՐՈՂԱԿԱՆ) ՑՈՒՑԱՆԻՇՆԵՐԸ</t>
  </si>
  <si>
    <t xml:space="preserve">                  ՀՀ տարածքային կառավարման և ենթակառուցվածքների նախարարության քաղաքացիական ավիացիայի կոմիտե</t>
  </si>
  <si>
    <t>ԸՆԴԱՄԵՆԸ՝ ԾԱԽՍԵՐ</t>
  </si>
  <si>
    <t>Աղյուսակ 9.7</t>
  </si>
  <si>
    <t xml:space="preserve"> ՀՀ տարածքային կառավարման և ենթակառուցվածքների նախարարության</t>
  </si>
  <si>
    <t xml:space="preserve">                                                                                                                       Հավելված N 1 </t>
  </si>
  <si>
    <t xml:space="preserve">                                                                                            ______________ ի    ___Ն որոշման</t>
  </si>
  <si>
    <t>Ցուցանիշների փոփոխությունը (ավելացումները նշված են դրական նշանով)</t>
  </si>
  <si>
    <t>Աղյուսակ 9.1.29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</si>
  <si>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</si>
  <si>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</si>
  <si>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</si>
  <si>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                                                                                        ՀՀ կառավարության  2024 թվականի </t>
  </si>
  <si>
    <t xml:space="preserve">                                                                                                                       Հավելված N 2 </t>
  </si>
  <si>
    <t xml:space="preserve"> Աշխատակազմի մասնագիտական կարողությունների զարգացում</t>
  </si>
  <si>
    <t xml:space="preserve"> Աշխատակազմի մասնագիտական վերապատրաստումներ, գործուղումներ և որակավորման բարձրացման ծառայություններ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</si>
  <si>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</si>
  <si>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</si>
  <si>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</si>
  <si>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Աշխատակազմի մասնագիտական զարգացման ծառայություններ</t>
  </si>
  <si>
    <t>Կոդը</t>
  </si>
  <si>
    <t>Անվանումը</t>
  </si>
  <si>
    <t>Գնման ձևը</t>
  </si>
  <si>
    <t>Չափման միավորը</t>
  </si>
  <si>
    <t>Միավորի գինը (դրամ)</t>
  </si>
  <si>
    <t xml:space="preserve">գումարը </t>
  </si>
  <si>
    <t>(հազ. դրամ)</t>
  </si>
  <si>
    <t xml:space="preserve"> Խումբ N 05</t>
  </si>
  <si>
    <t xml:space="preserve"> ՄԱՍ III. Ծառայություններ</t>
  </si>
  <si>
    <t>ՄԱ</t>
  </si>
  <si>
    <t>դրամ</t>
  </si>
  <si>
    <t>1176 11002</t>
  </si>
  <si>
    <t>79631200/1</t>
  </si>
  <si>
    <t>Աշխատակիցների վերապատրաստման ծառայություններ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</si>
  <si>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</si>
  <si>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</si>
  <si>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</si>
  <si>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</si>
  <si>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</si>
  <si>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Հանրության կողմից անմիջականորեն օգտագործվող ակտիվների հետ կապված միջոցառումներ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</si>
  <si>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</si>
  <si>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</si>
  <si>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</si>
  <si>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</si>
  <si>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21002</t>
  </si>
  <si>
    <t xml:space="preserve"> Երևանի մետրոպոլիտենի ենթակառուցվածքների կառուցում</t>
  </si>
  <si>
    <t xml:space="preserve"> Խողովակաշարային և այլ տրանսպորտ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</si>
  <si>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</si>
  <si>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</si>
  <si>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</si>
  <si>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</si>
  <si>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</si>
  <si>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</si>
  <si>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</si>
  <si>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</si>
  <si>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</si>
  <si>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Պետական մարմինների կողմից օգտագործվող ոչ ֆինանսական ակտիվների հետ գործառնություններ</t>
  </si>
  <si>
    <t xml:space="preserve"> 31009</t>
  </si>
  <si>
    <t xml:space="preserve"> Օրվա կարգավորման ջրավազանների կառուցում և վերակառուցում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</si>
  <si>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</si>
  <si>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Ոռոգում</t>
  </si>
  <si>
    <t xml:space="preserve"> Գյուղատնտեսություն, անտառային տնտեսություն, ձկնորսություն և որսորդություն</t>
  </si>
  <si>
    <t>02</t>
  </si>
  <si>
    <t xml:space="preserve"> ՀՀ  տարածքային կառավարման և ենթակառուցվածքների նախարարության ջրային կոմիտե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</si>
  <si>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</si>
  <si>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</si>
  <si>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Տարի</t>
  </si>
  <si>
    <t xml:space="preserve"> Ծրագիր</t>
  </si>
  <si>
    <t xml:space="preserve"> Միջոց առում</t>
  </si>
  <si>
    <t xml:space="preserve"> այդ թվում՛</t>
  </si>
  <si>
    <t xml:space="preserve"> 1004 </t>
  </si>
  <si>
    <t xml:space="preserve"> Ոռոգման համակարգի առողջացում </t>
  </si>
  <si>
    <t xml:space="preserve"> Ծրագրի դասիչը` </t>
  </si>
  <si>
    <t xml:space="preserve"> Միջոցառման դասիչը` </t>
  </si>
  <si>
    <t xml:space="preserve"> 31009 </t>
  </si>
  <si>
    <t xml:space="preserve"> Միջոցառման անվանումը` </t>
  </si>
  <si>
    <t xml:space="preserve"> Օրվա կարգավորման ջրավազանների կառուցում և վերակառուցում </t>
  </si>
  <si>
    <t xml:space="preserve"> Նկարագրությունը`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</si>
  <si>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</si>
  <si>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</si>
  <si>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</si>
  <si>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ՀՀ ՏԿԵՆ ջրային կոմիտե </t>
  </si>
  <si>
    <t xml:space="preserve"> 1157 </t>
  </si>
  <si>
    <t xml:space="preserve"> Քաղաքային զարգացում </t>
  </si>
  <si>
    <t xml:space="preserve"> 21002 </t>
  </si>
  <si>
    <t xml:space="preserve"> Երևանի մետրոպոլիտենի ենթակառուցվածքների կառուցում </t>
  </si>
  <si>
    <t xml:space="preserve"> Հանրության կողմից անմիջականորեն օգտագործվող ակտիվների հետ կապված միջոցառումներ </t>
  </si>
  <si>
    <t xml:space="preserve">  Շահառուների ընտրության չափանիշները </t>
  </si>
  <si>
    <t xml:space="preserve">  ՀՀ բնակչություն </t>
  </si>
  <si>
    <t>Աղյուսակ 9.1.25</t>
  </si>
  <si>
    <t xml:space="preserve">                                ՀՀ  տարածքային կառավարման և ենթակառուցվածքների նախարարության ջրային կոմիտե </t>
  </si>
  <si>
    <t>Աղյուսակ 9.1.7</t>
  </si>
  <si>
    <t xml:space="preserve">                                                    ՀՀ տարածքային կառավարման և ենթակառուցվածքների նախարարություն </t>
  </si>
  <si>
    <t xml:space="preserve">                                                                                                                       Հավելված N 6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</si>
  <si>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</si>
  <si>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 փակագծերում)</t>
  </si>
  <si>
    <t xml:space="preserve">Բյուջետային հատակացումների գլխավոր կարգադրիչներ, ծրագրերի, միջոցառումների անվանումները </t>
  </si>
  <si>
    <t xml:space="preserve"> Միջոցառում</t>
  </si>
  <si>
    <t>այդ թվում՝</t>
  </si>
  <si>
    <t>ՀԱՅԱՍՏԱՆԻ ՀԱՆՐԱՊԵՏՈՒԹՅԱՆ ԿԱՌԱՎԱՐՈՒԹՅԱՆ 2023 ԹՎԱԿԱՆԻ ԴԵԿՏԵՄԲԵՐԻ 28-Ի  N 2323-Ն ՈՐՈՇՄԱՆ N 8 ՀԱՎԵԼՎԱԾՈՒՄ ԿԱՏԱՐՎՈՂ ՓՈՓՈԽՈՒԹՅՈՒՆԸ</t>
  </si>
  <si>
    <t xml:space="preserve">                                                                                                                       Հավելված N 7</t>
  </si>
  <si>
    <t>ՀԱՅԱՍՏԱՆԻ ՀԱՆՐԱՊԵՏՈՒԹՅԱՆ ԿԱՌԱՎԱՐՈՒԹՅԱՆ 2023 ԹՎԱԿԱՆԻ ԴԵԿՏԵՄԲԵՐԻ 28-Ի N 2323-Ն  ՈՐՈՇՄԱՆ
N 10 ՀԱՎԵԼՎԱԾՈՒՄ ԿԱՏԱՐՎՈՂ ԼՐԱՑՈՒՄՆԵՐԸ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</si>
  <si>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</si>
  <si>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</si>
  <si>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</si>
  <si>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</si>
  <si>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</si>
  <si>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ՀՀ տարածքային կառավարման և 
ենթակառուցվածքների նախարարություն</t>
  </si>
  <si>
    <t xml:space="preserve">                                                                                                                       Հավելված N 8</t>
  </si>
  <si>
    <t xml:space="preserve">                                                                                                                       Հավելված N 5 </t>
  </si>
  <si>
    <t xml:space="preserve">  ՀԱՅԱՍՏԱՆԻ ՀԱՆՐԱՊԵՏՈՒԹՅԱՆ ԿԱՌԱՎԱՐՈՒԹՅԱՆ 2023 ԹՎԱԿԱՆԻ ԴԵԿՏԵՄԲԵՐԻ 28-Ի  N 2323-Ն ՈՐՈՇՄԱՆ N 5 ՀԱՎԵԼՎԱԾԻ N 2 ԱՂՅՈՒՍԱԿՈՒՄ ԿԱՏԱՐՎՈՂ ՓՈՓՈԽՈՒԹՅՈՒՆՆԵՐԸ</t>
  </si>
  <si>
    <t xml:space="preserve">  «ՀԱՅԱՍՏԱՆԻ ՀԱՆՐԱՊԵՏՈՒԹՅԱՆ 2024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2023 ԹՎԱԿԱՆԻ ԴԵԿՏԵՄԲԵՐԻ 28-Ի  N 2323-Ն ՈՐՈՇՄԱՆ N 5 ՀԱՎԵԼՎԱԾԻ N 1 ԱՂՅՈՒՍԱԿՈՒՄ ԿԱՏԱՐՎՈՂ ՓՈՓՈԽՈՒԹՅՈՒՆՆԵՐԸ ԵՎ ԼՐԱՑՈՒՄՆԵՐԸ</t>
  </si>
  <si>
    <t>ՀԱՅԱՍՏԱՆԻ ՀԱՆՐԱՊԵՏՈՒԹՅԱՆ ԿԱՌԱՎԱՐՈՒԹՅԱՆ 2023 ԹՎԱԿԱՆԻ ԴԵԿՏԵՄԲԵՐԻ 28-Ի N 2323-Ն ՈՐՈՇՄԱՆ 
NN 3 ԵՎ 4 ՀԱՎԵԼՎԱԾՆԵՐՈՒՄ ԿԱՏԱՐՎՈՂ ՓՈՓՈԽՈՒԹՅՈՒՆՆԵՐԸ ԵՎ ԼՐԱՑՈՒՄՆԵՐԸ</t>
  </si>
  <si>
    <t xml:space="preserve">  «ՀԱՅԱՍՏԱՆԻ ՀԱՆՐԱՊԵՏՈՒԹՅԱՆ 2024 ԹՎԱԿԱՆԻ ՊԵՏԱԿԱՆ ԲՅՈՒՋԵԻ ՄԱՍԻՆ» ՀԱՅԱՍՏԱՆԻ ՀԱՆՐԱՊԵՏՈՒԹՅԱՆ OՐԵՆՔԻ N 1 ՀԱՎԵԼՎԱԾԻ N 3 ԱՂՅՈՒՍԱԿՈՒՄ ԿԱՏԱՐՎՈՂ ՓՈՓՈԽՈՒԹՅՈՒՆԸ</t>
  </si>
  <si>
    <t xml:space="preserve"> Լրացուցիչ կրթություն</t>
  </si>
  <si>
    <t xml:space="preserve"> Ըստ մակարդակների չդասակարգվող կրթություն</t>
  </si>
  <si>
    <t xml:space="preserve"> ԿՐԹՈՒԹՅՈՒՆ</t>
  </si>
  <si>
    <t xml:space="preserve"> Տրանսպորտ</t>
  </si>
  <si>
    <t xml:space="preserve"> ՏՆՏԵՍԱԿԱՆ ՀԱՐԱԲԵՐՈՒԹՅՈՒՆՆԵՐ</t>
  </si>
  <si>
    <t xml:space="preserve"> 04</t>
  </si>
  <si>
    <t>09</t>
  </si>
  <si>
    <t xml:space="preserve"> Ցուցանիշների փոփոխությունը 
(նվազեցումները նշված են փակագծերում)</t>
  </si>
  <si>
    <t>Ցուցանիշների փոփոխությունը 
(նվազեցումները նշված են փակագծերում)</t>
  </si>
  <si>
    <t xml:space="preserve"> Բաժին N 09</t>
  </si>
  <si>
    <t>Դաս N 02</t>
  </si>
  <si>
    <t>Լրացուցիչ կրթություն</t>
  </si>
  <si>
    <t>ՀՀ կառավարություն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</si>
  <si>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</si>
  <si>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</si>
  <si>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</si>
  <si>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նաև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</si>
  <si>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</si>
  <si>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արդյունավետություն և թափանցիկություն</t>
  </si>
  <si>
    <t>Միջոցառման անվանումը՝</t>
  </si>
  <si>
    <t>Միջոցառման նկարագրությունը՝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</si>
  <si>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</si>
  <si>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</si>
  <si>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</si>
  <si>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</si>
  <si>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</si>
  <si>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</si>
  <si>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</si>
  <si>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1139</t>
  </si>
  <si>
    <t>այդ թվում` բյուջետային ծախսերի տնտեսագիտական դասակարգման հոդվածների</t>
  </si>
  <si>
    <t xml:space="preserve"> ԱՅԼ  ԾԱԽՍԵՐ</t>
  </si>
  <si>
    <t xml:space="preserve"> Պահուստային միջոցներ</t>
  </si>
  <si>
    <t>ՀՀ ԿԱՌԱՎԱՐՈՒԹՅՈՒՆ</t>
  </si>
  <si>
    <t xml:space="preserve">1139
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</si>
  <si>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</si>
  <si>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</si>
  <si>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</si>
  <si>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Աղյուսակ N 9.1.58           </t>
  </si>
  <si>
    <t xml:space="preserve">    ՄԱՍ 1. ՊԵՏԱԿԱՆ ՄԱՐՄՆԻ ԳԾՈՎ ԱՐԴՅՈՒՆՔԱՅԻՆ (ԿԱՏԱՐՈՂԱԿԱՆ) ՑՈՒՑԱՆԻՇՆԵՐԸ</t>
  </si>
  <si>
    <r>
      <t>ՀԱՅԱՍՏԱՆԻ ՀԱՆՐԱՊԵՏՈՒԹՅԱՆ</t>
    </r>
    <r>
      <rPr>
        <b/>
        <sz val="12"/>
        <color theme="1"/>
        <rFont val="GHEA Grapalat"/>
        <family val="3"/>
      </rPr>
      <t xml:space="preserve"> ԿԱՌԱՎԱՐՈՒԹՅԱՆ 2023 ԹՎԱԿԱՆԻ  ԴԵԿՏԵՄԲԵՐԻ 28-Ի N 2323-Ն ՈՐՈՇՄԱՆ
N 9.1 ՀԱՎԵԼՎԱԾԻ N 9․1․7, 9․1․25,9.1.29  ԵՎ 9.1.58  ԱՂՅՈՒՍԱԿՈՒՄ ԿԱՏԱՐՎՈՂ ՓՈՓՈԽՈՒԹՅՈՒՆՆԵՐԸ ԵՎ ԼՐԱՑՈՒՄՆԵՐԸ</t>
    </r>
  </si>
  <si>
    <t xml:space="preserve">ՀԱՅԱՍՏԱՆԻ ՀԱՆՐԱՊԵՏՈՒԹՅԱՆ ԿԱՌԱՎԱՐՈՒԹՅԱՆ 2023 ԹՎԱԿԱՆԻ ԴԵԿՏԵՄԲԵՐԻ 28-Ի N 2323-Ն ՈՐՈՇՄԱՆ
N 9 ՀԱՎԵԼՎԱԾԻ N 9.7 ԵՎ  9․48 ԱՂՅՈՒՍԱԿՈՒՄՆԵՐՈՒՄ ԿԱՏԱՐՎՈՂ ՓՈՓՈԽՈՒԹՅՈՒՆՆԵՐԸ ԵՎ ԼՐԱՑՈՒՄՆԵՐԸ
</t>
  </si>
  <si>
    <t xml:space="preserve"> ՄԱՍ 2. ՊԵՏԱԿԱՆ ՄԱՐՄՆԻ ԳԾՈՎ ԱՐԴՅՈՒՆՔԱՅԻՆ (ԿԱՏԱՐՈՂԱԿԱՆ) ՑՈՒՑԱՆԻՇՆԵՐԸ</t>
  </si>
  <si>
    <t xml:space="preserve">                                                                                                                       Հավելված N 4 </t>
  </si>
  <si>
    <t xml:space="preserve">                                                                                                           </t>
  </si>
  <si>
    <t xml:space="preserve">             Հավելված N 3</t>
  </si>
  <si>
    <t xml:space="preserve">                                                                                                                                                                         ՀՀ կառավարության  2024 թվականի </t>
  </si>
  <si>
    <t xml:space="preserve">                                                                                       </t>
  </si>
  <si>
    <t xml:space="preserve">                                 ___ ի    ___Ն որոշման</t>
  </si>
  <si>
    <t xml:space="preserve">   Աղյուսակ N 9.48          </t>
  </si>
  <si>
    <t>Քանակը</t>
  </si>
  <si>
    <t xml:space="preserve">Ցուցանիշների փոփոխությունը (ավելացումները նշված են դրական նշանով)  </t>
  </si>
  <si>
    <t>Առաջին կիսամյակ</t>
  </si>
  <si>
    <t>ինն ամիս</t>
  </si>
  <si>
    <t xml:space="preserve">  Նախագծանախահաշվային փաստաթղթերի քանակ (հատ) </t>
  </si>
  <si>
    <t>Ինն ամիս</t>
  </si>
  <si>
    <t xml:space="preserve"> Առաջին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</si>
</sst>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,##0.0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#,##0.000000000"/>
    <numFmt numFmtId="170" formatCode="0.0"/>
    <numFmt numFmtId="171" formatCode="_(* #,##0.0_);_(* \(#,##0.0\);_(* &quot;-&quot;??_);_(@_)"/>
    <numFmt numFmtId="172" formatCode="#,##0.00000"/>
    <numFmt numFmtId="173" formatCode="[&lt;=9999999]###\-####;\(###\)\ ###\-####"/>
    <numFmt numFmtId="174" formatCode="_(* #,##0_);_(* \(#,##0\);_(* &quot;-&quot;??_);_(@_)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0"/>
      <name val="Arial Armenian"/>
      <family val="2"/>
    </font>
    <font>
      <sz val="12"/>
      <name val="Arial Armenian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8"/>
      <color theme="1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Mariam"/>
      <family val="3"/>
    </font>
    <font>
      <b/>
      <sz val="12"/>
      <color rgb="FF333333"/>
      <name val="GHEA Grapalat"/>
      <family val="3"/>
    </font>
    <font>
      <sz val="12"/>
      <color rgb="FF333333"/>
      <name val="Arial"/>
      <family val="2"/>
      <charset val="204"/>
    </font>
    <font>
      <sz val="12"/>
      <color rgb="FF333333"/>
      <name val="GHEA Grapalat"/>
      <family val="3"/>
    </font>
    <font>
      <i/>
      <sz val="12"/>
      <name val="GHEA Grapalat"/>
      <family val="2"/>
    </font>
    <font>
      <b/>
      <sz val="10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2"/>
    </font>
    <font>
      <sz val="10"/>
      <name val="Times Armenian"/>
      <family val="1"/>
    </font>
    <font>
      <sz val="9"/>
      <color theme="1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Calibri"/>
      <family val="2"/>
      <scheme val="minor"/>
    </font>
    <font>
      <sz val="9"/>
      <color rgb="FF000000"/>
      <name val="GHEA Grapalat"/>
      <family val="3"/>
    </font>
    <font>
      <b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4">
    <xf numFmtId="0" fontId="0" fillId="0" borderId="0"/>
    <xf numFmtId="166" fontId="1" fillId="0" borderId="0" applyFont="0" applyFill="0" applyBorder="0" applyAlignment="0" applyProtection="0"/>
    <xf numFmtId="168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0" fontId="5" fillId="9" borderId="14" applyNumberFormat="0" applyFont="0" applyAlignment="0" applyProtection="0"/>
    <xf numFmtId="0" fontId="2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10" applyNumberFormat="0" applyAlignment="0" applyProtection="0"/>
    <xf numFmtId="0" fontId="14" fillId="7" borderId="11" applyNumberFormat="0" applyAlignment="0" applyProtection="0"/>
    <xf numFmtId="0" fontId="15" fillId="7" borderId="10" applyNumberFormat="0" applyAlignment="0" applyProtection="0"/>
    <xf numFmtId="0" fontId="16" fillId="0" borderId="12" applyNumberFormat="0" applyFill="0" applyAlignment="0" applyProtection="0"/>
    <xf numFmtId="0" fontId="17" fillId="8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10" applyNumberFormat="0" applyAlignment="0" applyProtection="0"/>
    <xf numFmtId="0" fontId="14" fillId="7" borderId="11" applyNumberFormat="0" applyAlignment="0" applyProtection="0"/>
    <xf numFmtId="0" fontId="15" fillId="7" borderId="10" applyNumberFormat="0" applyAlignment="0" applyProtection="0"/>
    <xf numFmtId="0" fontId="16" fillId="0" borderId="12" applyNumberFormat="0" applyFill="0" applyAlignment="0" applyProtection="0"/>
    <xf numFmtId="0" fontId="17" fillId="8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  <xf numFmtId="0" fontId="2" fillId="0" borderId="0">
      <alignment horizontal="left" vertical="top" wrapText="1"/>
    </xf>
    <xf numFmtId="0" fontId="33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8" fontId="39" fillId="0" borderId="0" applyFill="0" applyBorder="0" applyProtection="0">
      <alignment horizontal="right" vertical="top"/>
    </xf>
    <xf numFmtId="168" fontId="40" fillId="0" borderId="0" applyFill="0" applyBorder="0" applyProtection="0">
      <alignment horizontal="right" vertical="top"/>
    </xf>
    <xf numFmtId="168" fontId="41" fillId="0" borderId="0" applyFill="0" applyBorder="0" applyProtection="0">
      <alignment horizontal="right" vertical="top"/>
    </xf>
    <xf numFmtId="0" fontId="2" fillId="0" borderId="0">
      <alignment horizontal="left" vertical="top" wrapText="1"/>
    </xf>
    <xf numFmtId="0" fontId="42" fillId="0" borderId="0"/>
    <xf numFmtId="0" fontId="2" fillId="0" borderId="0">
      <alignment horizontal="left" vertical="top" wrapText="1"/>
    </xf>
    <xf numFmtId="166" fontId="1" fillId="0" borderId="0" applyFont="0" applyFill="0" applyBorder="0" applyAlignment="0" applyProtection="0"/>
  </cellStyleXfs>
  <cellXfs count="230">
    <xf numFmtId="0" fontId="0" fillId="0" borderId="0" xfId="0"/>
    <xf numFmtId="0" fontId="22" fillId="0" borderId="0" xfId="0" applyFont="1"/>
    <xf numFmtId="0" fontId="25" fillId="2" borderId="0" xfId="0" applyFont="1" applyFill="1" applyAlignment="1">
      <alignment vertical="center" wrapText="1"/>
    </xf>
    <xf numFmtId="0" fontId="22" fillId="0" borderId="1" xfId="0" applyFont="1" applyBorder="1" applyAlignment="1">
      <alignment vertical="center" wrapText="1"/>
    </xf>
    <xf numFmtId="167" fontId="22" fillId="0" borderId="1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vertical="center" wrapText="1"/>
    </xf>
    <xf numFmtId="0" fontId="26" fillId="0" borderId="0" xfId="0" applyFont="1" applyAlignment="1">
      <alignment horizontal="center"/>
    </xf>
    <xf numFmtId="167" fontId="22" fillId="0" borderId="0" xfId="1" applyNumberFormat="1" applyFont="1" applyFill="1" applyBorder="1" applyAlignment="1">
      <alignment horizontal="center" vertical="center"/>
    </xf>
    <xf numFmtId="0" fontId="26" fillId="0" borderId="1" xfId="0" applyFont="1" applyBorder="1"/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/>
    <xf numFmtId="0" fontId="26" fillId="0" borderId="0" xfId="0" applyFont="1" applyAlignment="1">
      <alignment vertical="center"/>
    </xf>
    <xf numFmtId="0" fontId="22" fillId="0" borderId="6" xfId="0" applyFont="1" applyBorder="1" applyAlignment="1">
      <alignment horizontal="left" vertical="center" wrapText="1"/>
    </xf>
    <xf numFmtId="0" fontId="22" fillId="0" borderId="0" xfId="0" applyFont="1" applyAlignment="1">
      <alignment horizontal="right"/>
    </xf>
    <xf numFmtId="0" fontId="26" fillId="0" borderId="0" xfId="0" applyFont="1" applyAlignment="1">
      <alignment vertical="center" wrapText="1"/>
    </xf>
    <xf numFmtId="0" fontId="26" fillId="0" borderId="0" xfId="0" applyFont="1"/>
    <xf numFmtId="0" fontId="29" fillId="0" borderId="0" xfId="0" applyFont="1" applyAlignment="1">
      <alignment horizontal="center" vertical="center" wrapText="1"/>
    </xf>
    <xf numFmtId="167" fontId="22" fillId="0" borderId="0" xfId="0" applyNumberFormat="1" applyFont="1"/>
    <xf numFmtId="0" fontId="27" fillId="0" borderId="1" xfId="0" applyFont="1" applyBorder="1" applyAlignment="1">
      <alignment vertical="center" wrapText="1"/>
    </xf>
    <xf numFmtId="169" fontId="22" fillId="0" borderId="0" xfId="0" applyNumberFormat="1" applyFont="1"/>
    <xf numFmtId="0" fontId="22" fillId="0" borderId="0" xfId="0" applyFont="1" applyAlignment="1">
      <alignment vertical="top" wrapText="1"/>
    </xf>
    <xf numFmtId="0" fontId="28" fillId="0" borderId="0" xfId="0" applyFont="1" applyAlignment="1">
      <alignment wrapText="1"/>
    </xf>
    <xf numFmtId="0" fontId="22" fillId="2" borderId="1" xfId="0" applyFont="1" applyFill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165" fontId="22" fillId="2" borderId="1" xfId="0" applyNumberFormat="1" applyFont="1" applyFill="1" applyBorder="1" applyAlignment="1">
      <alignment vertical="center" wrapText="1"/>
    </xf>
    <xf numFmtId="49" fontId="26" fillId="0" borderId="1" xfId="0" applyNumberFormat="1" applyFont="1" applyBorder="1" applyAlignment="1">
      <alignment vertical="center" wrapText="1"/>
    </xf>
    <xf numFmtId="49" fontId="22" fillId="0" borderId="1" xfId="0" applyNumberFormat="1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167" fontId="26" fillId="0" borderId="1" xfId="1" applyNumberFormat="1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textRotation="90" wrapText="1"/>
    </xf>
    <xf numFmtId="0" fontId="26" fillId="2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167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textRotation="90" wrapText="1"/>
    </xf>
    <xf numFmtId="0" fontId="26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0" fontId="32" fillId="0" borderId="1" xfId="104" applyFont="1" applyBorder="1">
      <alignment horizontal="left" vertical="top" wrapText="1"/>
    </xf>
    <xf numFmtId="0" fontId="22" fillId="0" borderId="0" xfId="0" applyFont="1" applyAlignment="1">
      <alignment horizontal="center" vertical="center" wrapText="1"/>
    </xf>
    <xf numFmtId="167" fontId="26" fillId="0" borderId="1" xfId="1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0" fontId="36" fillId="0" borderId="1" xfId="0" applyFont="1" applyBorder="1"/>
    <xf numFmtId="165" fontId="22" fillId="0" borderId="0" xfId="0" applyNumberFormat="1" applyFont="1"/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/>
    <xf numFmtId="0" fontId="37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5" fillId="0" borderId="1" xfId="0" applyFont="1" applyBorder="1"/>
    <xf numFmtId="0" fontId="32" fillId="0" borderId="1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24" fillId="0" borderId="1" xfId="104" applyFont="1" applyBorder="1">
      <alignment horizontal="left" vertical="top" wrapText="1"/>
    </xf>
    <xf numFmtId="0" fontId="31" fillId="0" borderId="1" xfId="0" applyFont="1" applyBorder="1"/>
    <xf numFmtId="0" fontId="22" fillId="2" borderId="1" xfId="0" applyFont="1" applyFill="1" applyBorder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171" fontId="22" fillId="0" borderId="1" xfId="106" applyNumberFormat="1" applyFont="1" applyFill="1" applyBorder="1" applyAlignment="1">
      <alignment horizontal="right" vertical="center" wrapText="1"/>
    </xf>
    <xf numFmtId="167" fontId="31" fillId="0" borderId="1" xfId="0" applyNumberFormat="1" applyFont="1" applyBorder="1" applyAlignment="1">
      <alignment vertical="center"/>
    </xf>
    <xf numFmtId="49" fontId="23" fillId="0" borderId="1" xfId="110" applyNumberFormat="1" applyFont="1" applyBorder="1" applyAlignment="1">
      <alignment vertical="top" wrapText="1"/>
    </xf>
    <xf numFmtId="0" fontId="23" fillId="0" borderId="1" xfId="110" applyFont="1" applyBorder="1" applyAlignment="1">
      <alignment vertical="top" wrapText="1"/>
    </xf>
    <xf numFmtId="0" fontId="23" fillId="34" borderId="1" xfId="110" applyFont="1" applyFill="1" applyBorder="1" applyAlignment="1">
      <alignment horizontal="center" vertical="center" wrapText="1"/>
    </xf>
    <xf numFmtId="0" fontId="23" fillId="34" borderId="1" xfId="111" applyFont="1" applyFill="1" applyBorder="1" applyAlignment="1">
      <alignment horizontal="left" vertical="top" wrapText="1"/>
    </xf>
    <xf numFmtId="171" fontId="26" fillId="0" borderId="1" xfId="106" applyNumberFormat="1" applyFont="1" applyFill="1" applyBorder="1" applyAlignment="1">
      <alignment horizontal="right" vertical="center" wrapText="1"/>
    </xf>
    <xf numFmtId="49" fontId="24" fillId="0" borderId="1" xfId="110" applyNumberFormat="1" applyFont="1" applyBorder="1" applyAlignment="1">
      <alignment vertical="top" wrapText="1"/>
    </xf>
    <xf numFmtId="0" fontId="24" fillId="0" borderId="1" xfId="110" applyFont="1" applyBorder="1" applyAlignment="1">
      <alignment vertical="top" wrapText="1"/>
    </xf>
    <xf numFmtId="0" fontId="24" fillId="34" borderId="1" xfId="110" applyFont="1" applyFill="1" applyBorder="1" applyAlignment="1">
      <alignment horizontal="center" vertical="center" wrapText="1"/>
    </xf>
    <xf numFmtId="0" fontId="24" fillId="34" borderId="1" xfId="111" applyFont="1" applyFill="1" applyBorder="1" applyAlignment="1">
      <alignment horizontal="left" vertical="top" wrapText="1"/>
    </xf>
    <xf numFmtId="0" fontId="24" fillId="34" borderId="1" xfId="110" applyFont="1" applyFill="1" applyBorder="1" applyAlignment="1">
      <alignment vertical="center" wrapText="1"/>
    </xf>
    <xf numFmtId="0" fontId="22" fillId="0" borderId="3" xfId="0" applyFont="1" applyBorder="1" applyAlignment="1">
      <alignment horizontal="left" vertical="top" wrapText="1"/>
    </xf>
    <xf numFmtId="49" fontId="24" fillId="0" borderId="1" xfId="110" applyNumberFormat="1" applyFont="1" applyBorder="1" applyAlignment="1">
      <alignment horizontal="center" vertical="center" wrapText="1"/>
    </xf>
    <xf numFmtId="0" fontId="22" fillId="34" borderId="1" xfId="0" applyFont="1" applyFill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34" borderId="1" xfId="11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vertical="top" wrapText="1"/>
    </xf>
    <xf numFmtId="0" fontId="24" fillId="34" borderId="1" xfId="0" applyFont="1" applyFill="1" applyBorder="1" applyAlignment="1">
      <alignment horizontal="left" vertical="center" indent="2"/>
    </xf>
    <xf numFmtId="0" fontId="24" fillId="34" borderId="1" xfId="0" applyFont="1" applyFill="1" applyBorder="1" applyAlignment="1">
      <alignment horizontal="left" vertical="center" wrapText="1" indent="2"/>
    </xf>
    <xf numFmtId="49" fontId="24" fillId="34" borderId="1" xfId="0" applyNumberFormat="1" applyFont="1" applyFill="1" applyBorder="1" applyAlignment="1">
      <alignment horizontal="left" vertical="center" wrapText="1" indent="2"/>
    </xf>
    <xf numFmtId="0" fontId="24" fillId="0" borderId="1" xfId="0" applyFont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0" fontId="43" fillId="0" borderId="0" xfId="0" applyFont="1"/>
    <xf numFmtId="0" fontId="31" fillId="34" borderId="1" xfId="110" applyFont="1" applyFill="1" applyBorder="1" applyAlignment="1">
      <alignment vertical="center" wrapText="1"/>
    </xf>
    <xf numFmtId="0" fontId="24" fillId="0" borderId="1" xfId="0" applyFont="1" applyBorder="1" applyAlignment="1">
      <alignment vertical="top" wrapText="1"/>
    </xf>
    <xf numFmtId="167" fontId="26" fillId="2" borderId="1" xfId="0" applyNumberFormat="1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3" fillId="0" borderId="1" xfId="0" applyFont="1" applyBorder="1" applyAlignment="1">
      <alignment horizontal="center" vertical="center" wrapText="1"/>
    </xf>
    <xf numFmtId="168" fontId="23" fillId="0" borderId="1" xfId="107" applyFont="1" applyFill="1" applyBorder="1">
      <alignment horizontal="right" vertical="top"/>
    </xf>
    <xf numFmtId="0" fontId="45" fillId="0" borderId="1" xfId="0" applyFont="1" applyBorder="1" applyAlignment="1">
      <alignment horizontal="center" vertical="center" wrapText="1"/>
    </xf>
    <xf numFmtId="167" fontId="24" fillId="0" borderId="1" xfId="0" applyNumberFormat="1" applyFont="1" applyBorder="1" applyAlignment="1">
      <alignment horizontal="right" vertical="top" wrapText="1"/>
    </xf>
    <xf numFmtId="167" fontId="24" fillId="0" borderId="1" xfId="0" applyNumberFormat="1" applyFont="1" applyBorder="1" applyAlignment="1">
      <alignment horizontal="left" vertical="top" wrapText="1"/>
    </xf>
    <xf numFmtId="168" fontId="23" fillId="0" borderId="1" xfId="2" applyFont="1" applyFill="1" applyBorder="1">
      <alignment horizontal="right" vertical="top"/>
    </xf>
    <xf numFmtId="0" fontId="23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168" fontId="24" fillId="0" borderId="1" xfId="2" applyFont="1" applyFill="1" applyBorder="1">
      <alignment horizontal="right" vertical="top"/>
    </xf>
    <xf numFmtId="0" fontId="31" fillId="0" borderId="1" xfId="0" applyFont="1" applyBorder="1" applyAlignment="1">
      <alignment horizontal="left" vertical="top" wrapText="1"/>
    </xf>
    <xf numFmtId="0" fontId="24" fillId="34" borderId="1" xfId="0" applyFont="1" applyFill="1" applyBorder="1" applyAlignment="1">
      <alignment horizontal="center" vertical="center" wrapText="1"/>
    </xf>
    <xf numFmtId="0" fontId="24" fillId="34" borderId="0" xfId="0" applyFont="1" applyFill="1" applyAlignment="1">
      <alignment vertical="center" wrapText="1"/>
    </xf>
    <xf numFmtId="0" fontId="24" fillId="34" borderId="1" xfId="0" applyFont="1" applyFill="1" applyBorder="1" applyAlignment="1">
      <alignment horizontal="left" vertical="top" wrapText="1"/>
    </xf>
    <xf numFmtId="0" fontId="45" fillId="34" borderId="1" xfId="0" applyFont="1" applyFill="1" applyBorder="1" applyAlignment="1">
      <alignment horizontal="center" vertical="center" wrapText="1"/>
    </xf>
    <xf numFmtId="165" fontId="24" fillId="34" borderId="1" xfId="106" applyNumberFormat="1" applyFont="1" applyFill="1" applyBorder="1" applyAlignment="1">
      <alignment horizontal="left" vertical="top" wrapText="1"/>
    </xf>
    <xf numFmtId="0" fontId="24" fillId="34" borderId="1" xfId="0" applyFont="1" applyFill="1" applyBorder="1" applyAlignment="1">
      <alignment horizontal="center" vertical="top" wrapText="1"/>
    </xf>
    <xf numFmtId="173" fontId="26" fillId="0" borderId="1" xfId="1" applyNumberFormat="1" applyFont="1" applyBorder="1" applyAlignment="1">
      <alignment horizontal="center" vertical="center"/>
    </xf>
    <xf numFmtId="173" fontId="22" fillId="0" borderId="1" xfId="1" applyNumberFormat="1" applyFont="1" applyFill="1" applyBorder="1" applyAlignment="1">
      <alignment horizontal="center" vertical="center"/>
    </xf>
    <xf numFmtId="167" fontId="26" fillId="0" borderId="1" xfId="1" applyNumberFormat="1" applyFont="1" applyBorder="1" applyAlignment="1">
      <alignment horizontal="right" vertical="center"/>
    </xf>
    <xf numFmtId="171" fontId="22" fillId="0" borderId="1" xfId="106" applyNumberFormat="1" applyFont="1" applyBorder="1" applyAlignment="1">
      <alignment horizontal="right" vertical="center" wrapText="1"/>
    </xf>
    <xf numFmtId="167" fontId="26" fillId="0" borderId="1" xfId="1" applyNumberFormat="1" applyFont="1" applyFill="1" applyBorder="1" applyAlignment="1">
      <alignment horizontal="right" vertical="center"/>
    </xf>
    <xf numFmtId="167" fontId="22" fillId="0" borderId="1" xfId="1" applyNumberFormat="1" applyFont="1" applyFill="1" applyBorder="1" applyAlignment="1">
      <alignment horizontal="right" vertical="center"/>
    </xf>
    <xf numFmtId="167" fontId="26" fillId="0" borderId="1" xfId="0" applyNumberFormat="1" applyFont="1" applyBorder="1" applyAlignment="1">
      <alignment horizontal="right" vertical="center" wrapText="1"/>
    </xf>
    <xf numFmtId="170" fontId="22" fillId="0" borderId="1" xfId="0" applyNumberFormat="1" applyFont="1" applyBorder="1" applyAlignment="1">
      <alignment horizontal="right" vertical="center" wrapText="1"/>
    </xf>
    <xf numFmtId="167" fontId="22" fillId="0" borderId="1" xfId="0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 wrapText="1"/>
    </xf>
    <xf numFmtId="167" fontId="22" fillId="0" borderId="1" xfId="1" applyNumberFormat="1" applyFont="1" applyBorder="1" applyAlignment="1">
      <alignment horizontal="right" vertical="center"/>
    </xf>
    <xf numFmtId="173" fontId="26" fillId="0" borderId="1" xfId="1" applyNumberFormat="1" applyFont="1" applyBorder="1" applyAlignment="1">
      <alignment horizontal="right" vertical="center"/>
    </xf>
    <xf numFmtId="173" fontId="22" fillId="0" borderId="1" xfId="0" applyNumberFormat="1" applyFont="1" applyBorder="1" applyAlignment="1">
      <alignment horizontal="right" vertical="center" wrapText="1"/>
    </xf>
    <xf numFmtId="173" fontId="22" fillId="0" borderId="1" xfId="1" applyNumberFormat="1" applyFont="1" applyBorder="1" applyAlignment="1">
      <alignment horizontal="right" vertical="center"/>
    </xf>
    <xf numFmtId="173" fontId="22" fillId="0" borderId="1" xfId="1" applyNumberFormat="1" applyFont="1" applyFill="1" applyBorder="1" applyAlignment="1">
      <alignment horizontal="right" vertical="center"/>
    </xf>
    <xf numFmtId="171" fontId="26" fillId="0" borderId="1" xfId="106" applyNumberFormat="1" applyFont="1" applyBorder="1" applyAlignment="1">
      <alignment horizontal="right" vertical="center"/>
    </xf>
    <xf numFmtId="171" fontId="22" fillId="2" borderId="1" xfId="106" applyNumberFormat="1" applyFont="1" applyFill="1" applyBorder="1" applyAlignment="1">
      <alignment horizontal="right" vertical="center" wrapText="1"/>
    </xf>
    <xf numFmtId="170" fontId="25" fillId="0" borderId="1" xfId="0" applyNumberFormat="1" applyFont="1" applyBorder="1" applyAlignment="1">
      <alignment horizontal="right" vertical="center"/>
    </xf>
    <xf numFmtId="170" fontId="22" fillId="0" borderId="1" xfId="1" applyNumberFormat="1" applyFont="1" applyBorder="1" applyAlignment="1">
      <alignment horizontal="right" vertical="center"/>
    </xf>
    <xf numFmtId="165" fontId="25" fillId="0" borderId="1" xfId="0" applyNumberFormat="1" applyFont="1" applyBorder="1" applyAlignment="1">
      <alignment horizontal="right" vertical="center"/>
    </xf>
    <xf numFmtId="170" fontId="22" fillId="2" borderId="1" xfId="0" applyNumberFormat="1" applyFont="1" applyFill="1" applyBorder="1" applyAlignment="1">
      <alignment horizontal="right" vertical="center" wrapText="1"/>
    </xf>
    <xf numFmtId="173" fontId="26" fillId="0" borderId="1" xfId="1" applyNumberFormat="1" applyFont="1" applyFill="1" applyBorder="1" applyAlignment="1">
      <alignment horizontal="right" vertical="center"/>
    </xf>
    <xf numFmtId="173" fontId="25" fillId="0" borderId="1" xfId="0" applyNumberFormat="1" applyFont="1" applyBorder="1" applyAlignment="1">
      <alignment horizontal="right" vertical="center"/>
    </xf>
    <xf numFmtId="173" fontId="23" fillId="0" borderId="1" xfId="1" applyNumberFormat="1" applyFont="1" applyBorder="1" applyAlignment="1">
      <alignment horizontal="right" vertical="center"/>
    </xf>
    <xf numFmtId="0" fontId="46" fillId="0" borderId="1" xfId="0" applyFont="1" applyBorder="1" applyAlignment="1">
      <alignment horizontal="left" vertical="top" wrapText="1"/>
    </xf>
    <xf numFmtId="0" fontId="47" fillId="0" borderId="0" xfId="0" applyFont="1"/>
    <xf numFmtId="0" fontId="47" fillId="0" borderId="1" xfId="0" applyFont="1" applyBorder="1" applyAlignment="1">
      <alignment horizontal="right"/>
    </xf>
    <xf numFmtId="0" fontId="24" fillId="0" borderId="1" xfId="112" applyFont="1" applyBorder="1">
      <alignment horizontal="left" vertical="top" wrapText="1"/>
    </xf>
    <xf numFmtId="173" fontId="22" fillId="2" borderId="1" xfId="0" applyNumberFormat="1" applyFont="1" applyFill="1" applyBorder="1" applyAlignment="1">
      <alignment vertical="center" wrapText="1"/>
    </xf>
    <xf numFmtId="173" fontId="22" fillId="0" borderId="1" xfId="0" applyNumberFormat="1" applyFont="1" applyBorder="1" applyAlignment="1">
      <alignment vertical="center" wrapText="1"/>
    </xf>
    <xf numFmtId="0" fontId="23" fillId="34" borderId="1" xfId="111" applyFont="1" applyFill="1" applyBorder="1" applyAlignment="1">
      <alignment horizontal="left" vertical="center" wrapText="1"/>
    </xf>
    <xf numFmtId="168" fontId="24" fillId="0" borderId="1" xfId="108" applyFont="1" applyFill="1" applyBorder="1">
      <alignment horizontal="right" vertical="top"/>
    </xf>
    <xf numFmtId="173" fontId="24" fillId="34" borderId="1" xfId="106" applyNumberFormat="1" applyFont="1" applyFill="1" applyBorder="1" applyAlignment="1">
      <alignment horizontal="right" vertical="top"/>
    </xf>
    <xf numFmtId="173" fontId="24" fillId="34" borderId="1" xfId="106" applyNumberFormat="1" applyFont="1" applyFill="1" applyBorder="1" applyAlignment="1">
      <alignment horizontal="left" vertical="top" wrapText="1"/>
    </xf>
    <xf numFmtId="0" fontId="24" fillId="34" borderId="0" xfId="0" applyFont="1" applyFill="1" applyAlignment="1">
      <alignment horizontal="left" vertical="top" wrapText="1"/>
    </xf>
    <xf numFmtId="0" fontId="23" fillId="34" borderId="1" xfId="0" applyFont="1" applyFill="1" applyBorder="1" applyAlignment="1">
      <alignment horizontal="left" vertical="top" wrapText="1"/>
    </xf>
    <xf numFmtId="165" fontId="23" fillId="34" borderId="1" xfId="109" applyNumberFormat="1" applyFont="1" applyFill="1" applyBorder="1">
      <alignment horizontal="right" vertical="top"/>
    </xf>
    <xf numFmtId="0" fontId="24" fillId="34" borderId="1" xfId="0" applyFont="1" applyFill="1" applyBorder="1" applyAlignment="1">
      <alignment vertical="top" wrapText="1"/>
    </xf>
    <xf numFmtId="0" fontId="23" fillId="34" borderId="1" xfId="0" applyFont="1" applyFill="1" applyBorder="1" applyAlignment="1">
      <alignment horizontal="center" vertical="top" wrapText="1"/>
    </xf>
    <xf numFmtId="0" fontId="23" fillId="34" borderId="1" xfId="0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48" fillId="0" borderId="0" xfId="0" applyFont="1" applyAlignment="1">
      <alignment horizontal="right" vertical="center" wrapText="1"/>
    </xf>
    <xf numFmtId="0" fontId="44" fillId="0" borderId="1" xfId="0" applyFont="1" applyBorder="1"/>
    <xf numFmtId="4" fontId="24" fillId="34" borderId="0" xfId="0" applyNumberFormat="1" applyFont="1" applyFill="1" applyAlignment="1">
      <alignment horizontal="left" vertical="top" wrapText="1"/>
    </xf>
    <xf numFmtId="4" fontId="23" fillId="34" borderId="0" xfId="0" applyNumberFormat="1" applyFont="1" applyFill="1" applyAlignment="1">
      <alignment horizontal="left" vertical="top" wrapText="1"/>
    </xf>
    <xf numFmtId="165" fontId="24" fillId="34" borderId="0" xfId="0" applyNumberFormat="1" applyFont="1" applyFill="1" applyAlignment="1">
      <alignment horizontal="left" vertical="top" wrapText="1"/>
    </xf>
    <xf numFmtId="0" fontId="49" fillId="0" borderId="0" xfId="0" applyFont="1"/>
    <xf numFmtId="0" fontId="22" fillId="0" borderId="0" xfId="0" applyFont="1" applyAlignment="1">
      <alignment horizontal="right"/>
    </xf>
    <xf numFmtId="0" fontId="26" fillId="0" borderId="0" xfId="0" applyFont="1" applyAlignment="1">
      <alignment horizontal="center" vertical="top" wrapText="1"/>
    </xf>
    <xf numFmtId="0" fontId="22" fillId="2" borderId="1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26" fillId="0" borderId="17" xfId="0" applyFont="1" applyBorder="1" applyAlignment="1">
      <alignment horizontal="center" vertical="top" wrapText="1"/>
    </xf>
    <xf numFmtId="0" fontId="24" fillId="34" borderId="1" xfId="0" applyFont="1" applyFill="1" applyBorder="1" applyAlignment="1">
      <alignment horizontal="center" vertical="center" wrapText="1"/>
    </xf>
    <xf numFmtId="0" fontId="24" fillId="34" borderId="16" xfId="0" applyFont="1" applyFill="1" applyBorder="1" applyAlignment="1">
      <alignment horizontal="center" vertical="center" wrapText="1"/>
    </xf>
    <xf numFmtId="0" fontId="24" fillId="34" borderId="20" xfId="0" applyFont="1" applyFill="1" applyBorder="1" applyAlignment="1">
      <alignment horizontal="center" vertical="center" wrapText="1"/>
    </xf>
    <xf numFmtId="0" fontId="24" fillId="34" borderId="21" xfId="0" applyFont="1" applyFill="1" applyBorder="1" applyAlignment="1">
      <alignment horizontal="center" vertical="center" wrapText="1"/>
    </xf>
    <xf numFmtId="0" fontId="24" fillId="34" borderId="22" xfId="0" applyFont="1" applyFill="1" applyBorder="1" applyAlignment="1">
      <alignment horizontal="center" vertical="center" wrapText="1"/>
    </xf>
    <xf numFmtId="172" fontId="24" fillId="34" borderId="5" xfId="0" applyNumberFormat="1" applyFont="1" applyFill="1" applyBorder="1" applyAlignment="1">
      <alignment horizontal="center" vertical="center" wrapText="1"/>
    </xf>
    <xf numFmtId="172" fontId="24" fillId="34" borderId="19" xfId="0" applyNumberFormat="1" applyFont="1" applyFill="1" applyBorder="1" applyAlignment="1">
      <alignment horizontal="center" vertical="center" wrapText="1"/>
    </xf>
    <xf numFmtId="172" fontId="24" fillId="34" borderId="6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4" fillId="34" borderId="5" xfId="0" applyFont="1" applyFill="1" applyBorder="1" applyAlignment="1">
      <alignment horizontal="center" vertical="center" wrapText="1"/>
    </xf>
    <xf numFmtId="0" fontId="24" fillId="34" borderId="19" xfId="0" applyFont="1" applyFill="1" applyBorder="1" applyAlignment="1">
      <alignment horizontal="center" vertical="center" wrapText="1"/>
    </xf>
    <xf numFmtId="0" fontId="24" fillId="34" borderId="6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24" fillId="34" borderId="16" xfId="0" applyFont="1" applyFill="1" applyBorder="1" applyAlignment="1">
      <alignment horizontal="center" vertical="top" wrapText="1"/>
    </xf>
    <xf numFmtId="0" fontId="24" fillId="34" borderId="20" xfId="0" applyFont="1" applyFill="1" applyBorder="1" applyAlignment="1">
      <alignment horizontal="center" vertical="top" wrapText="1"/>
    </xf>
    <xf numFmtId="0" fontId="24" fillId="34" borderId="1" xfId="0" applyFont="1" applyFill="1" applyBorder="1" applyAlignment="1">
      <alignment horizontal="center" vertical="top" wrapText="1"/>
    </xf>
    <xf numFmtId="0" fontId="24" fillId="34" borderId="1" xfId="3" applyFont="1" applyFill="1" applyBorder="1" applyAlignment="1">
      <alignment horizontal="center" vertical="center" wrapText="1"/>
    </xf>
    <xf numFmtId="165" fontId="24" fillId="34" borderId="1" xfId="0" applyNumberFormat="1" applyFont="1" applyFill="1" applyBorder="1" applyAlignment="1">
      <alignment horizontal="center" vertical="top" wrapText="1"/>
    </xf>
    <xf numFmtId="0" fontId="43" fillId="0" borderId="0" xfId="0" applyFont="1" applyAlignment="1">
      <alignment horizontal="right"/>
    </xf>
    <xf numFmtId="0" fontId="30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/>
    </xf>
    <xf numFmtId="0" fontId="26" fillId="0" borderId="17" xfId="0" applyFont="1" applyBorder="1" applyAlignment="1">
      <alignment horizontal="left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174" fontId="22" fillId="0" borderId="1" xfId="106" applyNumberFormat="1" applyFont="1" applyBorder="1" applyAlignment="1">
      <alignment vertical="center" wrapText="1"/>
    </xf>
    <xf numFmtId="0" fontId="26" fillId="0" borderId="0" xfId="0" applyFont="1" applyBorder="1" applyAlignment="1">
      <alignment horizontal="left" wrapText="1"/>
    </xf>
    <xf numFmtId="0" fontId="25" fillId="0" borderId="4" xfId="0" applyFont="1" applyBorder="1" applyAlignment="1">
      <alignment horizontal="center" vertical="center" wrapText="1"/>
    </xf>
    <xf numFmtId="171" fontId="22" fillId="0" borderId="1" xfId="106" applyNumberFormat="1" applyFont="1" applyBorder="1"/>
    <xf numFmtId="37" fontId="22" fillId="0" borderId="1" xfId="1" applyNumberFormat="1" applyFont="1" applyFill="1" applyBorder="1" applyAlignment="1">
      <alignment horizontal="center" vertical="center"/>
    </xf>
  </cellXfs>
  <cellStyles count="114">
    <cellStyle name="20% - Accent1" xfId="81" builtinId="30" customBuiltin="1"/>
    <cellStyle name="20% - Accent1 2" xfId="49" xr:uid="{00000000-0005-0000-0000-000001000000}"/>
    <cellStyle name="20% - Accent2" xfId="85" builtinId="34" customBuiltin="1"/>
    <cellStyle name="20% - Accent2 2" xfId="51" xr:uid="{00000000-0005-0000-0000-000003000000}"/>
    <cellStyle name="20% - Accent3" xfId="89" builtinId="38" customBuiltin="1"/>
    <cellStyle name="20% - Accent3 2" xfId="53" xr:uid="{00000000-0005-0000-0000-000005000000}"/>
    <cellStyle name="20% - Accent4" xfId="93" builtinId="42" customBuiltin="1"/>
    <cellStyle name="20% - Accent4 2" xfId="55" xr:uid="{00000000-0005-0000-0000-000007000000}"/>
    <cellStyle name="20% - Accent5" xfId="97" builtinId="46" customBuiltin="1"/>
    <cellStyle name="20% - Accent5 2" xfId="57" xr:uid="{00000000-0005-0000-0000-000009000000}"/>
    <cellStyle name="20% - Accent6" xfId="101" builtinId="50" customBuiltin="1"/>
    <cellStyle name="20% - Accent6 2" xfId="59" xr:uid="{00000000-0005-0000-0000-00000B000000}"/>
    <cellStyle name="20% — акцент1 2" xfId="25" xr:uid="{00000000-0005-0000-0000-00000C000000}"/>
    <cellStyle name="20% — акцент2 2" xfId="29" xr:uid="{00000000-0005-0000-0000-00000D000000}"/>
    <cellStyle name="20% — акцент3 2" xfId="33" xr:uid="{00000000-0005-0000-0000-00000E000000}"/>
    <cellStyle name="20% — акцент4 2" xfId="37" xr:uid="{00000000-0005-0000-0000-00000F000000}"/>
    <cellStyle name="20% — акцент5 2" xfId="41" xr:uid="{00000000-0005-0000-0000-000010000000}"/>
    <cellStyle name="20% — акцент6 2" xfId="45" xr:uid="{00000000-0005-0000-0000-000011000000}"/>
    <cellStyle name="40% - Accent1" xfId="82" builtinId="31" customBuiltin="1"/>
    <cellStyle name="40% - Accent1 2" xfId="50" xr:uid="{00000000-0005-0000-0000-000013000000}"/>
    <cellStyle name="40% - Accent2" xfId="86" builtinId="35" customBuiltin="1"/>
    <cellStyle name="40% - Accent2 2" xfId="52" xr:uid="{00000000-0005-0000-0000-000015000000}"/>
    <cellStyle name="40% - Accent3" xfId="90" builtinId="39" customBuiltin="1"/>
    <cellStyle name="40% - Accent3 2" xfId="54" xr:uid="{00000000-0005-0000-0000-000017000000}"/>
    <cellStyle name="40% - Accent4" xfId="94" builtinId="43" customBuiltin="1"/>
    <cellStyle name="40% - Accent4 2" xfId="56" xr:uid="{00000000-0005-0000-0000-000019000000}"/>
    <cellStyle name="40% - Accent5" xfId="98" builtinId="47" customBuiltin="1"/>
    <cellStyle name="40% - Accent5 2" xfId="58" xr:uid="{00000000-0005-0000-0000-00001B000000}"/>
    <cellStyle name="40% - Accent6" xfId="102" builtinId="51" customBuiltin="1"/>
    <cellStyle name="40% - Accent6 2" xfId="60" xr:uid="{00000000-0005-0000-0000-00001D000000}"/>
    <cellStyle name="40% — акцент1 2" xfId="26" xr:uid="{00000000-0005-0000-0000-00001E000000}"/>
    <cellStyle name="40% — акцент2 2" xfId="30" xr:uid="{00000000-0005-0000-0000-00001F000000}"/>
    <cellStyle name="40% — акцент3 2" xfId="34" xr:uid="{00000000-0005-0000-0000-000020000000}"/>
    <cellStyle name="40% — акцент4 2" xfId="38" xr:uid="{00000000-0005-0000-0000-000021000000}"/>
    <cellStyle name="40% — акцент5 2" xfId="42" xr:uid="{00000000-0005-0000-0000-000022000000}"/>
    <cellStyle name="40% — акцент6 2" xfId="46" xr:uid="{00000000-0005-0000-0000-000023000000}"/>
    <cellStyle name="60% - Accent1" xfId="83" builtinId="32" customBuiltin="1"/>
    <cellStyle name="60% - Accent2" xfId="87" builtinId="36" customBuiltin="1"/>
    <cellStyle name="60% - Accent3" xfId="91" builtinId="40" customBuiltin="1"/>
    <cellStyle name="60% - Accent4" xfId="95" builtinId="44" customBuiltin="1"/>
    <cellStyle name="60% - Accent5" xfId="99" builtinId="48" customBuiltin="1"/>
    <cellStyle name="60% - Accent6" xfId="103" builtinId="52" customBuiltin="1"/>
    <cellStyle name="60% — акцент1 2" xfId="27" xr:uid="{00000000-0005-0000-0000-00002A000000}"/>
    <cellStyle name="60% — акцент2 2" xfId="31" xr:uid="{00000000-0005-0000-0000-00002B000000}"/>
    <cellStyle name="60% — акцент3 2" xfId="35" xr:uid="{00000000-0005-0000-0000-00002C000000}"/>
    <cellStyle name="60% — акцент4 2" xfId="39" xr:uid="{00000000-0005-0000-0000-00002D000000}"/>
    <cellStyle name="60% — акцент5 2" xfId="43" xr:uid="{00000000-0005-0000-0000-00002E000000}"/>
    <cellStyle name="60% — акцент6 2" xfId="47" xr:uid="{00000000-0005-0000-0000-00002F000000}"/>
    <cellStyle name="Accent1" xfId="80" builtinId="29" customBuiltin="1"/>
    <cellStyle name="Accent2" xfId="84" builtinId="33" customBuiltin="1"/>
    <cellStyle name="Accent3" xfId="88" builtinId="37" customBuiltin="1"/>
    <cellStyle name="Accent4" xfId="92" builtinId="41" customBuiltin="1"/>
    <cellStyle name="Accent5" xfId="96" builtinId="45" customBuiltin="1"/>
    <cellStyle name="Accent6" xfId="100" builtinId="49" customBuiltin="1"/>
    <cellStyle name="Bad" xfId="70" builtinId="27" customBuiltin="1"/>
    <cellStyle name="Calculation" xfId="74" builtinId="22" customBuiltin="1"/>
    <cellStyle name="Check Cell" xfId="76" builtinId="23" customBuiltin="1"/>
    <cellStyle name="Comma" xfId="106" builtinId="3"/>
    <cellStyle name="Comma 15" xfId="61" xr:uid="{00000000-0005-0000-0000-00003A000000}"/>
    <cellStyle name="Comma 3" xfId="1" xr:uid="{00000000-0005-0000-0000-00003B000000}"/>
    <cellStyle name="Comma 3 2 2 2" xfId="113" xr:uid="{00000000-0005-0000-0000-00003C000000}"/>
    <cellStyle name="Explanatory Text" xfId="78" builtinId="53" customBuiltin="1"/>
    <cellStyle name="Good" xfId="69" builtinId="26" customBuiltin="1"/>
    <cellStyle name="Heading 1" xfId="65" builtinId="16" customBuiltin="1"/>
    <cellStyle name="Heading 2" xfId="66" builtinId="17" customBuiltin="1"/>
    <cellStyle name="Heading 3" xfId="67" builtinId="18" customBuiltin="1"/>
    <cellStyle name="Heading 4" xfId="68" builtinId="19" customBuiltin="1"/>
    <cellStyle name="Input" xfId="72" builtinId="20" customBuiltin="1"/>
    <cellStyle name="Linked Cell" xfId="75" builtinId="24" customBuiltin="1"/>
    <cellStyle name="Neutral" xfId="71" builtinId="28" customBuiltin="1"/>
    <cellStyle name="Normal" xfId="0" builtinId="0"/>
    <cellStyle name="Normal 12 3" xfId="112" xr:uid="{00000000-0005-0000-0000-000047000000}"/>
    <cellStyle name="Normal 13" xfId="111" xr:uid="{00000000-0005-0000-0000-000048000000}"/>
    <cellStyle name="Normal 2" xfId="4" xr:uid="{00000000-0005-0000-0000-000049000000}"/>
    <cellStyle name="Normal 3" xfId="104" xr:uid="{00000000-0005-0000-0000-00004A000000}"/>
    <cellStyle name="Normal 5" xfId="3" xr:uid="{00000000-0005-0000-0000-00004B000000}"/>
    <cellStyle name="Normal 6" xfId="5" xr:uid="{00000000-0005-0000-0000-00004C000000}"/>
    <cellStyle name="Normal 8" xfId="110" xr:uid="{00000000-0005-0000-0000-00004D000000}"/>
    <cellStyle name="Note" xfId="6" builtinId="10" customBuiltin="1"/>
    <cellStyle name="Note 2" xfId="48" xr:uid="{00000000-0005-0000-0000-00004F000000}"/>
    <cellStyle name="Output" xfId="73" builtinId="21" customBuiltin="1"/>
    <cellStyle name="SN_241" xfId="2" xr:uid="{00000000-0005-0000-0000-000051000000}"/>
    <cellStyle name="SN_b" xfId="109" xr:uid="{00000000-0005-0000-0000-000052000000}"/>
    <cellStyle name="SN_it" xfId="108" xr:uid="{00000000-0005-0000-0000-000053000000}"/>
    <cellStyle name="SN10_bold" xfId="107" xr:uid="{00000000-0005-0000-0000-000054000000}"/>
    <cellStyle name="Title" xfId="64" builtinId="15" customBuiltin="1"/>
    <cellStyle name="Title 2" xfId="105" xr:uid="{00000000-0005-0000-0000-000056000000}"/>
    <cellStyle name="Total" xfId="79" builtinId="25" customBuiltin="1"/>
    <cellStyle name="Warning Text" xfId="77" builtinId="11" customBuiltin="1"/>
    <cellStyle name="Акцент1 2" xfId="24" xr:uid="{00000000-0005-0000-0000-000059000000}"/>
    <cellStyle name="Акцент2 2" xfId="28" xr:uid="{00000000-0005-0000-0000-00005A000000}"/>
    <cellStyle name="Акцент3 2" xfId="32" xr:uid="{00000000-0005-0000-0000-00005B000000}"/>
    <cellStyle name="Акцент4 2" xfId="36" xr:uid="{00000000-0005-0000-0000-00005C000000}"/>
    <cellStyle name="Акцент5 2" xfId="40" xr:uid="{00000000-0005-0000-0000-00005D000000}"/>
    <cellStyle name="Акцент6 2" xfId="44" xr:uid="{00000000-0005-0000-0000-00005E000000}"/>
    <cellStyle name="Ввод  2" xfId="16" xr:uid="{00000000-0005-0000-0000-00005F000000}"/>
    <cellStyle name="Вывод 2" xfId="17" xr:uid="{00000000-0005-0000-0000-000060000000}"/>
    <cellStyle name="Вычисление 2" xfId="18" xr:uid="{00000000-0005-0000-0000-000061000000}"/>
    <cellStyle name="Заголовок 1 2" xfId="9" xr:uid="{00000000-0005-0000-0000-000062000000}"/>
    <cellStyle name="Заголовок 2 2" xfId="10" xr:uid="{00000000-0005-0000-0000-000063000000}"/>
    <cellStyle name="Заголовок 3 2" xfId="11" xr:uid="{00000000-0005-0000-0000-000064000000}"/>
    <cellStyle name="Заголовок 4 2" xfId="12" xr:uid="{00000000-0005-0000-0000-000065000000}"/>
    <cellStyle name="Итог 2" xfId="23" xr:uid="{00000000-0005-0000-0000-000066000000}"/>
    <cellStyle name="Контрольная ячейка 2" xfId="20" xr:uid="{00000000-0005-0000-0000-000067000000}"/>
    <cellStyle name="Название 2" xfId="8" xr:uid="{00000000-0005-0000-0000-000068000000}"/>
    <cellStyle name="Нейтральный 2" xfId="15" xr:uid="{00000000-0005-0000-0000-000069000000}"/>
    <cellStyle name="Обычный 2" xfId="7" xr:uid="{00000000-0005-0000-0000-00006A000000}"/>
    <cellStyle name="Обычный 3" xfId="62" xr:uid="{00000000-0005-0000-0000-00006B000000}"/>
    <cellStyle name="Плохой 2" xfId="14" xr:uid="{00000000-0005-0000-0000-00006C000000}"/>
    <cellStyle name="Пояснение 2" xfId="22" xr:uid="{00000000-0005-0000-0000-00006D000000}"/>
    <cellStyle name="Связанная ячейка 2" xfId="19" xr:uid="{00000000-0005-0000-0000-00006E000000}"/>
    <cellStyle name="Текст предупреждения 2" xfId="21" xr:uid="{00000000-0005-0000-0000-00006F000000}"/>
    <cellStyle name="Финансовый 2" xfId="63" xr:uid="{00000000-0005-0000-0000-000070000000}"/>
    <cellStyle name="Хороший 2" xfId="13" xr:uid="{00000000-0005-0000-0000-00007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5"/>
  <sheetViews>
    <sheetView zoomScaleNormal="100" zoomScaleSheetLayoutView="90" workbookViewId="0">
      <selection activeCell="D51" sqref="D51"/>
    </sheetView>
  </sheetViews>
  <sheetFormatPr defaultRowHeight="17.25" x14ac:dyDescent="0.3"/>
  <cols>
    <col min="1" max="1" width="6.5703125" style="1" customWidth="1"/>
    <col min="2" max="2" width="13.85546875" style="1" customWidth="1"/>
    <col min="3" max="3" width="15.85546875" style="1" customWidth="1"/>
    <col min="4" max="4" width="66.7109375" style="1" customWidth="1"/>
    <col min="5" max="5" width="18.42578125" style="1" customWidth="1"/>
    <col min="6" max="6" width="21.85546875" style="1" customWidth="1"/>
    <col min="7" max="7" width="15.42578125" style="1" customWidth="1"/>
    <col min="8" max="8" width="15.140625" style="1" customWidth="1"/>
    <col min="9" max="16384" width="9.140625" style="1"/>
  </cols>
  <sheetData>
    <row r="1" spans="2:8" ht="17.25" customHeight="1" x14ac:dyDescent="0.3">
      <c r="D1" s="160" t="s">
        <v>53</v>
      </c>
      <c r="E1" s="160"/>
      <c r="F1" s="160"/>
    </row>
    <row r="2" spans="2:8" ht="21" customHeight="1" x14ac:dyDescent="0.3">
      <c r="D2" s="160" t="s">
        <v>60</v>
      </c>
      <c r="E2" s="160"/>
      <c r="F2" s="160"/>
    </row>
    <row r="3" spans="2:8" ht="19.5" customHeight="1" x14ac:dyDescent="0.3">
      <c r="D3" s="160" t="s">
        <v>54</v>
      </c>
      <c r="E3" s="160"/>
      <c r="F3" s="160"/>
    </row>
    <row r="4" spans="2:8" ht="17.25" customHeight="1" x14ac:dyDescent="0.3">
      <c r="D4" s="14"/>
      <c r="E4" s="14"/>
      <c r="F4" s="14"/>
    </row>
    <row r="5" spans="2:8" ht="70.5" customHeight="1" x14ac:dyDescent="0.3">
      <c r="B5" s="161" t="s">
        <v>159</v>
      </c>
      <c r="C5" s="161"/>
      <c r="D5" s="161"/>
      <c r="E5" s="161"/>
      <c r="F5" s="161"/>
      <c r="G5" s="15"/>
    </row>
    <row r="6" spans="2:8" ht="19.5" customHeight="1" x14ac:dyDescent="0.3">
      <c r="F6" s="14" t="s">
        <v>46</v>
      </c>
    </row>
    <row r="7" spans="2:8" ht="72.75" customHeight="1" x14ac:dyDescent="0.3">
      <c r="B7" s="162" t="s">
        <v>0</v>
      </c>
      <c r="C7" s="162"/>
      <c r="D7" s="162" t="s">
        <v>1</v>
      </c>
      <c r="E7" s="163" t="s">
        <v>142</v>
      </c>
      <c r="F7" s="164"/>
      <c r="G7" s="2"/>
      <c r="H7" s="18"/>
    </row>
    <row r="8" spans="2:8" ht="34.5" x14ac:dyDescent="0.3">
      <c r="B8" s="23" t="s">
        <v>47</v>
      </c>
      <c r="C8" s="23" t="s">
        <v>2</v>
      </c>
      <c r="D8" s="162"/>
      <c r="E8" s="24" t="s">
        <v>16</v>
      </c>
      <c r="F8" s="24" t="s">
        <v>17</v>
      </c>
    </row>
    <row r="9" spans="2:8" s="16" customFormat="1" x14ac:dyDescent="0.3">
      <c r="B9" s="39"/>
      <c r="C9" s="35"/>
      <c r="D9" s="25" t="s">
        <v>3</v>
      </c>
      <c r="E9" s="112">
        <f>E11+E23+E35</f>
        <v>-3.637978807091713E-12</v>
      </c>
      <c r="F9" s="112">
        <f>F10+F47</f>
        <v>0</v>
      </c>
    </row>
    <row r="10" spans="2:8" s="16" customFormat="1" ht="34.5" x14ac:dyDescent="0.3">
      <c r="B10" s="25"/>
      <c r="C10" s="33"/>
      <c r="D10" s="25" t="s">
        <v>15</v>
      </c>
      <c r="E10" s="112">
        <f t="shared" ref="E10" si="0">E11+E23+E35</f>
        <v>-3.637978807091713E-12</v>
      </c>
      <c r="F10" s="38">
        <f>F11+F23+F35</f>
        <v>-50572.9</v>
      </c>
    </row>
    <row r="11" spans="2:8" s="16" customFormat="1" x14ac:dyDescent="0.3">
      <c r="B11" s="40">
        <v>1176</v>
      </c>
      <c r="C11" s="40"/>
      <c r="D11" s="27" t="s">
        <v>10</v>
      </c>
      <c r="E11" s="34">
        <f>+E17</f>
        <v>32557.399999999998</v>
      </c>
      <c r="F11" s="34">
        <f>+F17</f>
        <v>34327.1</v>
      </c>
    </row>
    <row r="12" spans="2:8" ht="34.5" x14ac:dyDescent="0.3">
      <c r="B12" s="24"/>
      <c r="C12" s="24"/>
      <c r="D12" s="3" t="s">
        <v>11</v>
      </c>
      <c r="E12" s="28"/>
      <c r="F12" s="28"/>
    </row>
    <row r="13" spans="2:8" x14ac:dyDescent="0.3">
      <c r="B13" s="24"/>
      <c r="C13" s="24"/>
      <c r="D13" s="3" t="s">
        <v>5</v>
      </c>
      <c r="E13" s="28"/>
      <c r="F13" s="28"/>
    </row>
    <row r="14" spans="2:8" ht="51.75" x14ac:dyDescent="0.3">
      <c r="B14" s="24"/>
      <c r="C14" s="24"/>
      <c r="D14" s="3" t="s">
        <v>12</v>
      </c>
      <c r="E14" s="28"/>
      <c r="F14" s="28"/>
    </row>
    <row r="15" spans="2:8" x14ac:dyDescent="0.3">
      <c r="B15" s="24"/>
      <c r="C15" s="24"/>
      <c r="D15" s="3" t="s">
        <v>6</v>
      </c>
      <c r="E15" s="28"/>
      <c r="F15" s="28"/>
    </row>
    <row r="16" spans="2:8" ht="56.25" customHeight="1" x14ac:dyDescent="0.3">
      <c r="B16" s="24"/>
      <c r="C16" s="24"/>
      <c r="D16" s="3" t="s">
        <v>13</v>
      </c>
      <c r="E16" s="28"/>
      <c r="F16" s="28"/>
    </row>
    <row r="17" spans="2:6" x14ac:dyDescent="0.3">
      <c r="B17" s="24"/>
      <c r="C17" s="24">
        <v>11002</v>
      </c>
      <c r="D17" s="3" t="s">
        <v>14</v>
      </c>
      <c r="E17" s="4">
        <f>+հ2!G57</f>
        <v>32557.399999999998</v>
      </c>
      <c r="F17" s="4">
        <f>+հ2!H57</f>
        <v>34327.1</v>
      </c>
    </row>
    <row r="18" spans="2:6" ht="39.75" customHeight="1" x14ac:dyDescent="0.3">
      <c r="B18" s="24"/>
      <c r="C18" s="24"/>
      <c r="D18" s="42" t="s">
        <v>62</v>
      </c>
      <c r="E18" s="3"/>
      <c r="F18" s="3"/>
    </row>
    <row r="19" spans="2:6" x14ac:dyDescent="0.3">
      <c r="B19" s="24"/>
      <c r="C19" s="24"/>
      <c r="D19" s="3" t="s">
        <v>7</v>
      </c>
      <c r="E19" s="26"/>
      <c r="F19" s="26"/>
    </row>
    <row r="20" spans="2:6" ht="51.75" customHeight="1" x14ac:dyDescent="0.3">
      <c r="B20" s="24"/>
      <c r="C20" s="24"/>
      <c r="D20" s="41" t="s">
        <v>63</v>
      </c>
      <c r="E20" s="26"/>
      <c r="F20" s="26"/>
    </row>
    <row r="21" spans="2:6" x14ac:dyDescent="0.3">
      <c r="B21" s="24"/>
      <c r="C21" s="24"/>
      <c r="D21" s="3" t="s">
        <v>8</v>
      </c>
      <c r="E21" s="26"/>
      <c r="F21" s="26"/>
    </row>
    <row r="22" spans="2:6" x14ac:dyDescent="0.3">
      <c r="B22" s="24"/>
      <c r="C22" s="24"/>
      <c r="D22" s="41" t="s">
        <v>9</v>
      </c>
      <c r="E22" s="26"/>
      <c r="F22" s="26"/>
    </row>
    <row r="23" spans="2:6" s="16" customFormat="1" x14ac:dyDescent="0.3">
      <c r="B23" s="57" t="s">
        <v>100</v>
      </c>
      <c r="C23" s="57"/>
      <c r="D23" s="93" t="s">
        <v>82</v>
      </c>
      <c r="E23" s="34">
        <f>+E29</f>
        <v>-32557.4</v>
      </c>
      <c r="F23" s="112">
        <f>+F29</f>
        <v>0</v>
      </c>
    </row>
    <row r="24" spans="2:6" x14ac:dyDescent="0.3">
      <c r="B24" s="55"/>
      <c r="C24" s="55"/>
      <c r="D24" s="55" t="s">
        <v>101</v>
      </c>
      <c r="E24" s="28"/>
      <c r="F24" s="140"/>
    </row>
    <row r="25" spans="2:6" x14ac:dyDescent="0.3">
      <c r="B25" s="55"/>
      <c r="C25" s="55"/>
      <c r="D25" s="56" t="s">
        <v>83</v>
      </c>
      <c r="E25" s="28"/>
      <c r="F25" s="140"/>
    </row>
    <row r="26" spans="2:6" ht="45" customHeight="1" x14ac:dyDescent="0.3">
      <c r="B26" s="55"/>
      <c r="C26" s="55"/>
      <c r="D26" s="55" t="s">
        <v>102</v>
      </c>
      <c r="E26" s="28"/>
      <c r="F26" s="140"/>
    </row>
    <row r="27" spans="2:6" x14ac:dyDescent="0.3">
      <c r="B27" s="55"/>
      <c r="C27" s="55"/>
      <c r="D27" s="56" t="s">
        <v>84</v>
      </c>
      <c r="E27" s="28"/>
      <c r="F27" s="140"/>
    </row>
    <row r="28" spans="2:6" ht="34.5" customHeight="1" x14ac:dyDescent="0.3">
      <c r="B28" s="55"/>
      <c r="C28" s="55"/>
      <c r="D28" s="55" t="s">
        <v>103</v>
      </c>
      <c r="E28" s="28"/>
      <c r="F28" s="140"/>
    </row>
    <row r="29" spans="2:6" x14ac:dyDescent="0.3">
      <c r="B29" s="24"/>
      <c r="C29" s="55" t="s">
        <v>105</v>
      </c>
      <c r="D29" s="56" t="s">
        <v>85</v>
      </c>
      <c r="E29" s="4">
        <f>հ2!G31</f>
        <v>-32557.4</v>
      </c>
      <c r="F29" s="113">
        <f>հ2!H31</f>
        <v>0</v>
      </c>
    </row>
    <row r="30" spans="2:6" ht="34.5" x14ac:dyDescent="0.3">
      <c r="B30" s="24"/>
      <c r="C30" s="55"/>
      <c r="D30" s="55" t="s">
        <v>106</v>
      </c>
      <c r="E30" s="3"/>
      <c r="F30" s="141"/>
    </row>
    <row r="31" spans="2:6" x14ac:dyDescent="0.3">
      <c r="B31" s="24"/>
      <c r="C31" s="55"/>
      <c r="D31" s="56" t="s">
        <v>86</v>
      </c>
      <c r="E31" s="26"/>
      <c r="F31" s="26"/>
    </row>
    <row r="32" spans="2:6" ht="51.75" x14ac:dyDescent="0.3">
      <c r="B32" s="24"/>
      <c r="C32" s="55"/>
      <c r="D32" s="55" t="s">
        <v>107</v>
      </c>
      <c r="E32" s="26"/>
      <c r="F32" s="26"/>
    </row>
    <row r="33" spans="2:6" x14ac:dyDescent="0.3">
      <c r="B33" s="24"/>
      <c r="C33" s="55"/>
      <c r="D33" s="56" t="s">
        <v>8</v>
      </c>
      <c r="E33" s="26"/>
      <c r="F33" s="26"/>
    </row>
    <row r="34" spans="2:6" ht="34.5" x14ac:dyDescent="0.3">
      <c r="B34" s="24"/>
      <c r="C34" s="55"/>
      <c r="D34" s="55" t="s">
        <v>104</v>
      </c>
      <c r="E34" s="140"/>
      <c r="F34" s="26"/>
    </row>
    <row r="35" spans="2:6" s="16" customFormat="1" x14ac:dyDescent="0.3">
      <c r="B35" s="57" t="s">
        <v>88</v>
      </c>
      <c r="C35" s="57"/>
      <c r="D35" s="93" t="s">
        <v>82</v>
      </c>
      <c r="E35" s="112">
        <f>+E41</f>
        <v>0</v>
      </c>
      <c r="F35" s="34">
        <f>+F41</f>
        <v>-84900</v>
      </c>
    </row>
    <row r="36" spans="2:6" x14ac:dyDescent="0.3">
      <c r="B36" s="55"/>
      <c r="C36" s="55"/>
      <c r="D36" s="55" t="s">
        <v>89</v>
      </c>
      <c r="E36" s="140"/>
      <c r="F36" s="28"/>
    </row>
    <row r="37" spans="2:6" x14ac:dyDescent="0.3">
      <c r="B37" s="55"/>
      <c r="C37" s="55"/>
      <c r="D37" s="56" t="s">
        <v>83</v>
      </c>
      <c r="E37" s="140"/>
      <c r="F37" s="28"/>
    </row>
    <row r="38" spans="2:6" x14ac:dyDescent="0.3">
      <c r="B38" s="55"/>
      <c r="C38" s="55"/>
      <c r="D38" s="55" t="s">
        <v>90</v>
      </c>
      <c r="E38" s="140"/>
      <c r="F38" s="28"/>
    </row>
    <row r="39" spans="2:6" x14ac:dyDescent="0.3">
      <c r="B39" s="55"/>
      <c r="C39" s="55"/>
      <c r="D39" s="56" t="s">
        <v>84</v>
      </c>
      <c r="E39" s="140"/>
      <c r="F39" s="28"/>
    </row>
    <row r="40" spans="2:6" ht="56.25" customHeight="1" x14ac:dyDescent="0.3">
      <c r="B40" s="55"/>
      <c r="C40" s="55"/>
      <c r="D40" s="55" t="s">
        <v>91</v>
      </c>
      <c r="E40" s="140"/>
      <c r="F40" s="28"/>
    </row>
    <row r="41" spans="2:6" x14ac:dyDescent="0.3">
      <c r="B41" s="24"/>
      <c r="C41" s="55" t="s">
        <v>92</v>
      </c>
      <c r="D41" s="56" t="s">
        <v>85</v>
      </c>
      <c r="E41" s="113">
        <f>հ2!G47</f>
        <v>0</v>
      </c>
      <c r="F41" s="4">
        <f>հ2!H47</f>
        <v>-84900</v>
      </c>
    </row>
    <row r="42" spans="2:6" ht="21" customHeight="1" x14ac:dyDescent="0.3">
      <c r="B42" s="24"/>
      <c r="C42" s="55"/>
      <c r="D42" s="55" t="s">
        <v>93</v>
      </c>
      <c r="E42" s="141"/>
      <c r="F42" s="3"/>
    </row>
    <row r="43" spans="2:6" x14ac:dyDescent="0.3">
      <c r="B43" s="24"/>
      <c r="C43" s="55"/>
      <c r="D43" s="56" t="s">
        <v>86</v>
      </c>
      <c r="E43" s="140"/>
      <c r="F43" s="26"/>
    </row>
    <row r="44" spans="2:6" ht="25.5" customHeight="1" x14ac:dyDescent="0.3">
      <c r="B44" s="24"/>
      <c r="C44" s="55"/>
      <c r="D44" s="55" t="s">
        <v>93</v>
      </c>
      <c r="E44" s="140"/>
      <c r="F44" s="26"/>
    </row>
    <row r="45" spans="2:6" x14ac:dyDescent="0.3">
      <c r="B45" s="24"/>
      <c r="C45" s="55"/>
      <c r="D45" s="56" t="s">
        <v>8</v>
      </c>
      <c r="E45" s="140"/>
      <c r="F45" s="26"/>
    </row>
    <row r="46" spans="2:6" ht="34.5" x14ac:dyDescent="0.3">
      <c r="B46" s="24"/>
      <c r="C46" s="55"/>
      <c r="D46" s="55" t="s">
        <v>87</v>
      </c>
      <c r="E46" s="140"/>
      <c r="F46" s="26"/>
    </row>
    <row r="47" spans="2:6" x14ac:dyDescent="0.3">
      <c r="B47" s="24"/>
      <c r="C47" s="55"/>
      <c r="D47" s="57" t="s">
        <v>174</v>
      </c>
      <c r="E47" s="140"/>
      <c r="F47" s="91">
        <f>F48</f>
        <v>50572.9</v>
      </c>
    </row>
    <row r="48" spans="2:6" s="16" customFormat="1" x14ac:dyDescent="0.3">
      <c r="B48" s="57">
        <v>1139</v>
      </c>
      <c r="C48" s="57"/>
      <c r="D48" s="155" t="s">
        <v>175</v>
      </c>
      <c r="E48" s="112">
        <f>+E54</f>
        <v>0</v>
      </c>
      <c r="F48" s="34">
        <f>+F54</f>
        <v>50572.9</v>
      </c>
    </row>
    <row r="49" spans="2:6" x14ac:dyDescent="0.3">
      <c r="B49" s="55"/>
      <c r="C49" s="55"/>
      <c r="D49" s="61" t="s">
        <v>176</v>
      </c>
      <c r="E49" s="140"/>
      <c r="F49" s="28"/>
    </row>
    <row r="50" spans="2:6" x14ac:dyDescent="0.3">
      <c r="B50" s="55"/>
      <c r="C50" s="55"/>
      <c r="D50" s="60" t="s">
        <v>177</v>
      </c>
      <c r="E50" s="140"/>
      <c r="F50" s="28"/>
    </row>
    <row r="51" spans="2:6" ht="51.75" x14ac:dyDescent="0.3">
      <c r="B51" s="55"/>
      <c r="C51" s="55"/>
      <c r="D51" s="62" t="s">
        <v>178</v>
      </c>
      <c r="E51" s="140"/>
      <c r="F51" s="28"/>
    </row>
    <row r="52" spans="2:6" x14ac:dyDescent="0.3">
      <c r="B52" s="55"/>
      <c r="C52" s="55"/>
      <c r="D52" s="63" t="s">
        <v>179</v>
      </c>
      <c r="E52" s="140"/>
      <c r="F52" s="28"/>
    </row>
    <row r="53" spans="2:6" ht="34.5" x14ac:dyDescent="0.3">
      <c r="B53" s="55"/>
      <c r="C53" s="55"/>
      <c r="D53" s="62" t="s">
        <v>180</v>
      </c>
      <c r="E53" s="140"/>
      <c r="F53" s="28"/>
    </row>
    <row r="54" spans="2:6" x14ac:dyDescent="0.3">
      <c r="B54" s="24"/>
      <c r="C54" s="55">
        <v>11001</v>
      </c>
      <c r="D54" s="63" t="s">
        <v>181</v>
      </c>
      <c r="E54" s="113">
        <f>հ2!G86</f>
        <v>0</v>
      </c>
      <c r="F54" s="4">
        <f>հ2!H86</f>
        <v>50572.9</v>
      </c>
    </row>
    <row r="55" spans="2:6" ht="21" customHeight="1" x14ac:dyDescent="0.3">
      <c r="B55" s="24"/>
      <c r="C55" s="55"/>
      <c r="D55" s="61" t="s">
        <v>176</v>
      </c>
      <c r="E55" s="141"/>
      <c r="F55" s="3"/>
    </row>
    <row r="56" spans="2:6" x14ac:dyDescent="0.3">
      <c r="B56" s="24"/>
      <c r="C56" s="55"/>
      <c r="D56" s="60" t="s">
        <v>182</v>
      </c>
      <c r="E56" s="140"/>
      <c r="F56" s="26"/>
    </row>
    <row r="57" spans="2:6" ht="37.5" customHeight="1" x14ac:dyDescent="0.3">
      <c r="B57" s="24"/>
      <c r="C57" s="55"/>
      <c r="D57" s="61" t="s">
        <v>183</v>
      </c>
      <c r="E57" s="140"/>
      <c r="F57" s="26"/>
    </row>
    <row r="58" spans="2:6" ht="23.25" customHeight="1" x14ac:dyDescent="0.3">
      <c r="B58" s="24"/>
      <c r="C58" s="55"/>
      <c r="D58" s="66" t="s">
        <v>184</v>
      </c>
      <c r="E58" s="26"/>
      <c r="F58" s="26"/>
    </row>
    <row r="59" spans="2:6" x14ac:dyDescent="0.3">
      <c r="B59" s="24"/>
      <c r="C59" s="55"/>
      <c r="D59" s="61" t="s">
        <v>185</v>
      </c>
      <c r="E59" s="26"/>
      <c r="F59" s="26"/>
    </row>
    <row r="69" ht="17.25" customHeight="1" x14ac:dyDescent="0.3"/>
    <row r="74" ht="17.25" customHeight="1" x14ac:dyDescent="0.3"/>
    <row r="75" ht="17.25" customHeight="1" x14ac:dyDescent="0.3"/>
  </sheetData>
  <mergeCells count="7">
    <mergeCell ref="D1:F1"/>
    <mergeCell ref="D2:F2"/>
    <mergeCell ref="D3:F3"/>
    <mergeCell ref="B5:F5"/>
    <mergeCell ref="B7:C7"/>
    <mergeCell ref="D7:D8"/>
    <mergeCell ref="E7:F7"/>
  </mergeCells>
  <pageMargins left="0.70866141732283505" right="0.70866141732283505" top="0.74803149606299202" bottom="0.74803149606299202" header="0.31496062992126" footer="0.31496062992126"/>
  <pageSetup scale="52" orientation="portrait" horizontalDpi="1200" r:id="rId1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7"/>
  <sheetViews>
    <sheetView topLeftCell="A15" zoomScaleNormal="100" zoomScaleSheetLayoutView="100" workbookViewId="0">
      <selection activeCell="G7" sqref="G7:H7"/>
    </sheetView>
  </sheetViews>
  <sheetFormatPr defaultRowHeight="17.25" x14ac:dyDescent="0.3"/>
  <cols>
    <col min="1" max="1" width="5.7109375" style="1" customWidth="1"/>
    <col min="2" max="2" width="5.5703125" style="1" customWidth="1"/>
    <col min="3" max="3" width="5.85546875" style="1" customWidth="1"/>
    <col min="4" max="4" width="11.5703125" style="1" customWidth="1"/>
    <col min="5" max="5" width="16.5703125" style="1" customWidth="1"/>
    <col min="6" max="6" width="81.42578125" style="1" customWidth="1"/>
    <col min="7" max="7" width="15.85546875" style="14" customWidth="1"/>
    <col min="8" max="8" width="18.85546875" style="14" customWidth="1"/>
    <col min="9" max="9" width="20.5703125" style="1" customWidth="1"/>
    <col min="10" max="10" width="22.42578125" style="1" customWidth="1"/>
    <col min="11" max="16384" width="9.140625" style="1"/>
  </cols>
  <sheetData>
    <row r="1" spans="1:8" x14ac:dyDescent="0.3">
      <c r="F1" s="160" t="s">
        <v>61</v>
      </c>
      <c r="G1" s="160"/>
      <c r="H1" s="160"/>
    </row>
    <row r="2" spans="1:8" x14ac:dyDescent="0.3">
      <c r="F2" s="160" t="s">
        <v>60</v>
      </c>
      <c r="G2" s="160"/>
      <c r="H2" s="160"/>
    </row>
    <row r="3" spans="1:8" x14ac:dyDescent="0.3">
      <c r="F3" s="160" t="s">
        <v>54</v>
      </c>
      <c r="G3" s="160"/>
      <c r="H3" s="160"/>
    </row>
    <row r="5" spans="1:8" ht="47.25" customHeight="1" x14ac:dyDescent="0.3">
      <c r="A5" s="168" t="s">
        <v>160</v>
      </c>
      <c r="B5" s="168"/>
      <c r="C5" s="168"/>
      <c r="D5" s="168"/>
      <c r="E5" s="168"/>
      <c r="F5" s="168"/>
      <c r="G5" s="168"/>
      <c r="H5" s="168"/>
    </row>
    <row r="6" spans="1:8" x14ac:dyDescent="0.3">
      <c r="H6" s="14" t="s">
        <v>46</v>
      </c>
    </row>
    <row r="7" spans="1:8" ht="106.5" customHeight="1" x14ac:dyDescent="0.3">
      <c r="A7" s="162" t="s">
        <v>18</v>
      </c>
      <c r="B7" s="162"/>
      <c r="C7" s="162"/>
      <c r="D7" s="162" t="s">
        <v>0</v>
      </c>
      <c r="E7" s="162"/>
      <c r="F7" s="169" t="s">
        <v>19</v>
      </c>
      <c r="G7" s="172" t="s">
        <v>142</v>
      </c>
      <c r="H7" s="173"/>
    </row>
    <row r="8" spans="1:8" ht="31.5" customHeight="1" x14ac:dyDescent="0.3">
      <c r="A8" s="174" t="s">
        <v>20</v>
      </c>
      <c r="B8" s="174" t="s">
        <v>21</v>
      </c>
      <c r="C8" s="174" t="s">
        <v>22</v>
      </c>
      <c r="D8" s="162" t="s">
        <v>23</v>
      </c>
      <c r="E8" s="165" t="s">
        <v>24</v>
      </c>
      <c r="F8" s="170"/>
      <c r="G8" s="166" t="s">
        <v>16</v>
      </c>
      <c r="H8" s="166" t="s">
        <v>17</v>
      </c>
    </row>
    <row r="9" spans="1:8" ht="16.5" customHeight="1" x14ac:dyDescent="0.3">
      <c r="A9" s="174"/>
      <c r="B9" s="174"/>
      <c r="C9" s="174"/>
      <c r="D9" s="162"/>
      <c r="E9" s="165"/>
      <c r="F9" s="171"/>
      <c r="G9" s="167"/>
      <c r="H9" s="167"/>
    </row>
    <row r="10" spans="1:8" s="16" customFormat="1" x14ac:dyDescent="0.3">
      <c r="A10" s="35"/>
      <c r="B10" s="35"/>
      <c r="C10" s="35"/>
      <c r="D10" s="33"/>
      <c r="E10" s="36"/>
      <c r="F10" s="25" t="s">
        <v>50</v>
      </c>
      <c r="G10" s="135">
        <f>G55+G21+G37</f>
        <v>-3.637978807091713E-12</v>
      </c>
      <c r="H10" s="123">
        <f>H12+H68</f>
        <v>0</v>
      </c>
    </row>
    <row r="11" spans="1:8" s="16" customFormat="1" x14ac:dyDescent="0.3">
      <c r="A11" s="35"/>
      <c r="B11" s="35"/>
      <c r="C11" s="35"/>
      <c r="D11" s="33"/>
      <c r="E11" s="36"/>
      <c r="F11" s="25" t="str">
        <f>F13</f>
        <v xml:space="preserve"> այդ թվում`</v>
      </c>
      <c r="G11" s="123"/>
      <c r="H11" s="114"/>
    </row>
    <row r="12" spans="1:8" s="16" customFormat="1" ht="34.5" x14ac:dyDescent="0.3">
      <c r="A12" s="35"/>
      <c r="B12" s="35"/>
      <c r="C12" s="35"/>
      <c r="D12" s="33"/>
      <c r="E12" s="36"/>
      <c r="F12" s="25" t="str">
        <f>F54</f>
        <v xml:space="preserve">ՀՀ տարածքային կառավարման և ենթակառուցվածքների նախարարություն </v>
      </c>
      <c r="G12" s="123">
        <f>G48+G14</f>
        <v>0</v>
      </c>
      <c r="H12" s="114">
        <f>H48+H14</f>
        <v>-50572.9</v>
      </c>
    </row>
    <row r="13" spans="1:8" x14ac:dyDescent="0.3">
      <c r="A13" s="3"/>
      <c r="B13" s="3"/>
      <c r="C13" s="3"/>
      <c r="D13" s="3"/>
      <c r="E13" s="3"/>
      <c r="F13" s="3" t="s">
        <v>25</v>
      </c>
      <c r="G13" s="128"/>
      <c r="H13" s="115"/>
    </row>
    <row r="14" spans="1:8" x14ac:dyDescent="0.3">
      <c r="A14" s="136" t="s">
        <v>167</v>
      </c>
      <c r="B14" s="30"/>
      <c r="C14" s="30"/>
      <c r="D14" s="31"/>
      <c r="E14" s="31"/>
      <c r="F14" s="57" t="s">
        <v>166</v>
      </c>
      <c r="G14" s="116">
        <f>G32+G16</f>
        <v>-32557.4</v>
      </c>
      <c r="H14" s="116">
        <f>H32+H16</f>
        <v>-84900</v>
      </c>
    </row>
    <row r="15" spans="1:8" x14ac:dyDescent="0.3">
      <c r="A15" s="30"/>
      <c r="B15" s="30"/>
      <c r="C15" s="30"/>
      <c r="D15" s="31"/>
      <c r="E15" s="31"/>
      <c r="F15" s="41" t="s">
        <v>25</v>
      </c>
      <c r="G15" s="117"/>
      <c r="H15" s="117"/>
    </row>
    <row r="16" spans="1:8" ht="34.5" x14ac:dyDescent="0.3">
      <c r="A16" s="30"/>
      <c r="B16" s="29" t="s">
        <v>110</v>
      </c>
      <c r="C16" s="29"/>
      <c r="D16" s="27"/>
      <c r="E16" s="27"/>
      <c r="F16" s="27" t="s">
        <v>109</v>
      </c>
      <c r="G16" s="127">
        <f>G18</f>
        <v>-32557.4</v>
      </c>
      <c r="H16" s="123">
        <f>H18</f>
        <v>0</v>
      </c>
    </row>
    <row r="17" spans="1:8" x14ac:dyDescent="0.3">
      <c r="A17" s="30"/>
      <c r="B17" s="29"/>
      <c r="C17" s="29"/>
      <c r="D17" s="3"/>
      <c r="E17" s="3"/>
      <c r="F17" s="3" t="s">
        <v>25</v>
      </c>
      <c r="G17" s="132"/>
      <c r="H17" s="124"/>
    </row>
    <row r="18" spans="1:8" x14ac:dyDescent="0.3">
      <c r="A18" s="30"/>
      <c r="B18" s="29"/>
      <c r="C18" s="29" t="s">
        <v>26</v>
      </c>
      <c r="D18" s="27"/>
      <c r="E18" s="27"/>
      <c r="F18" s="57" t="s">
        <v>108</v>
      </c>
      <c r="G18" s="127">
        <f>G21</f>
        <v>-32557.4</v>
      </c>
      <c r="H18" s="123">
        <f>H21</f>
        <v>0</v>
      </c>
    </row>
    <row r="19" spans="1:8" x14ac:dyDescent="0.3">
      <c r="A19" s="30"/>
      <c r="B19" s="29"/>
      <c r="C19" s="30"/>
      <c r="D19" s="3"/>
      <c r="E19" s="3"/>
      <c r="F19" s="3" t="s">
        <v>25</v>
      </c>
      <c r="G19" s="129"/>
      <c r="H19" s="124"/>
    </row>
    <row r="20" spans="1:8" ht="34.5" x14ac:dyDescent="0.3">
      <c r="A20" s="30"/>
      <c r="B20" s="30"/>
      <c r="C20" s="30"/>
      <c r="D20" s="3"/>
      <c r="E20" s="3"/>
      <c r="F20" s="3" t="s">
        <v>15</v>
      </c>
      <c r="G20" s="120">
        <f>G21</f>
        <v>-32557.4</v>
      </c>
      <c r="H20" s="124">
        <f>H21</f>
        <v>0</v>
      </c>
    </row>
    <row r="21" spans="1:8" x14ac:dyDescent="0.3">
      <c r="A21" s="30"/>
      <c r="B21" s="30"/>
      <c r="C21" s="30"/>
      <c r="D21" s="3">
        <v>1004</v>
      </c>
      <c r="E21" s="3"/>
      <c r="F21" s="41" t="s">
        <v>101</v>
      </c>
      <c r="G21" s="120">
        <f>+G23</f>
        <v>-32557.4</v>
      </c>
      <c r="H21" s="124">
        <f>+H23</f>
        <v>0</v>
      </c>
    </row>
    <row r="22" spans="1:8" x14ac:dyDescent="0.3">
      <c r="A22" s="30"/>
      <c r="B22" s="29"/>
      <c r="C22" s="30"/>
      <c r="D22" s="3"/>
      <c r="E22" s="3"/>
      <c r="F22" s="3" t="s">
        <v>25</v>
      </c>
      <c r="G22" s="131"/>
      <c r="H22" s="124"/>
    </row>
    <row r="23" spans="1:8" x14ac:dyDescent="0.3">
      <c r="A23" s="30"/>
      <c r="B23" s="30"/>
      <c r="C23" s="30"/>
      <c r="D23" s="31"/>
      <c r="E23" s="31" t="s">
        <v>105</v>
      </c>
      <c r="F23" s="59" t="s">
        <v>106</v>
      </c>
      <c r="G23" s="122">
        <f>G25</f>
        <v>-32557.4</v>
      </c>
      <c r="H23" s="125">
        <f>H25</f>
        <v>0</v>
      </c>
    </row>
    <row r="24" spans="1:8" x14ac:dyDescent="0.3">
      <c r="A24" s="30"/>
      <c r="B24" s="30"/>
      <c r="C24" s="29"/>
      <c r="D24" s="31"/>
      <c r="E24" s="31"/>
      <c r="F24" s="3" t="s">
        <v>57</v>
      </c>
      <c r="G24" s="131"/>
      <c r="H24" s="124"/>
    </row>
    <row r="25" spans="1:8" ht="34.5" x14ac:dyDescent="0.3">
      <c r="A25" s="30"/>
      <c r="B25" s="30"/>
      <c r="C25" s="30"/>
      <c r="D25" s="32"/>
      <c r="E25" s="32"/>
      <c r="F25" s="3" t="s">
        <v>111</v>
      </c>
      <c r="G25" s="122">
        <f>G27</f>
        <v>-32557.4</v>
      </c>
      <c r="H25" s="125">
        <f>H27</f>
        <v>0</v>
      </c>
    </row>
    <row r="26" spans="1:8" ht="34.5" x14ac:dyDescent="0.3">
      <c r="A26" s="30"/>
      <c r="B26" s="30"/>
      <c r="C26" s="30"/>
      <c r="D26" s="31"/>
      <c r="E26" s="31"/>
      <c r="F26" s="3" t="s">
        <v>58</v>
      </c>
      <c r="G26" s="131"/>
      <c r="H26" s="124"/>
    </row>
    <row r="27" spans="1:8" x14ac:dyDescent="0.3">
      <c r="A27" s="30"/>
      <c r="B27" s="30"/>
      <c r="C27" s="30"/>
      <c r="D27" s="31"/>
      <c r="E27" s="31"/>
      <c r="F27" s="59" t="s">
        <v>59</v>
      </c>
      <c r="G27" s="117">
        <f>G28</f>
        <v>-32557.4</v>
      </c>
      <c r="H27" s="126">
        <f>H28</f>
        <v>0</v>
      </c>
    </row>
    <row r="28" spans="1:8" x14ac:dyDescent="0.3">
      <c r="A28" s="30"/>
      <c r="B28" s="30"/>
      <c r="C28" s="30"/>
      <c r="D28" s="31"/>
      <c r="E28" s="31"/>
      <c r="F28" s="59" t="s">
        <v>96</v>
      </c>
      <c r="G28" s="117">
        <f>G29</f>
        <v>-32557.4</v>
      </c>
      <c r="H28" s="126">
        <f>H29</f>
        <v>0</v>
      </c>
    </row>
    <row r="29" spans="1:8" x14ac:dyDescent="0.3">
      <c r="A29" s="30"/>
      <c r="B29" s="30"/>
      <c r="C29" s="30"/>
      <c r="D29" s="31"/>
      <c r="E29" s="31"/>
      <c r="F29" s="59" t="s">
        <v>97</v>
      </c>
      <c r="G29" s="117">
        <f>+G30</f>
        <v>-32557.4</v>
      </c>
      <c r="H29" s="126">
        <f>+H30</f>
        <v>0</v>
      </c>
    </row>
    <row r="30" spans="1:8" x14ac:dyDescent="0.3">
      <c r="A30" s="30"/>
      <c r="B30" s="30"/>
      <c r="C30" s="30"/>
      <c r="D30" s="31"/>
      <c r="E30" s="31"/>
      <c r="F30" s="59" t="s">
        <v>98</v>
      </c>
      <c r="G30" s="117">
        <f>+G31</f>
        <v>-32557.4</v>
      </c>
      <c r="H30" s="126">
        <f>+H31</f>
        <v>0</v>
      </c>
    </row>
    <row r="31" spans="1:8" ht="18" customHeight="1" x14ac:dyDescent="0.3">
      <c r="A31" s="30"/>
      <c r="B31" s="30"/>
      <c r="C31" s="30"/>
      <c r="D31" s="31"/>
      <c r="E31" s="31"/>
      <c r="F31" s="59" t="s">
        <v>99</v>
      </c>
      <c r="G31" s="117">
        <f>-32557.4</f>
        <v>-32557.4</v>
      </c>
      <c r="H31" s="126">
        <v>0</v>
      </c>
    </row>
    <row r="32" spans="1:8" x14ac:dyDescent="0.3">
      <c r="A32" s="30"/>
      <c r="B32" s="29" t="s">
        <v>27</v>
      </c>
      <c r="C32" s="30"/>
      <c r="D32" s="31"/>
      <c r="E32" s="31"/>
      <c r="F32" s="57" t="s">
        <v>165</v>
      </c>
      <c r="G32" s="133">
        <f t="shared" ref="G32:H32" si="0">G34</f>
        <v>0</v>
      </c>
      <c r="H32" s="116">
        <f t="shared" si="0"/>
        <v>-84900</v>
      </c>
    </row>
    <row r="33" spans="1:10" ht="18" customHeight="1" x14ac:dyDescent="0.3">
      <c r="A33" s="30"/>
      <c r="C33" s="30"/>
      <c r="D33" s="31"/>
      <c r="E33" s="31"/>
      <c r="F33" s="41" t="s">
        <v>25</v>
      </c>
      <c r="G33" s="126"/>
      <c r="H33" s="117"/>
    </row>
    <row r="34" spans="1:10" s="16" customFormat="1" x14ac:dyDescent="0.3">
      <c r="A34" s="29"/>
      <c r="B34" s="29"/>
      <c r="C34" s="29" t="s">
        <v>27</v>
      </c>
      <c r="D34" s="27"/>
      <c r="E34" s="27"/>
      <c r="F34" s="57" t="s">
        <v>94</v>
      </c>
      <c r="G34" s="123">
        <f>G37</f>
        <v>0</v>
      </c>
      <c r="H34" s="118">
        <f>H37</f>
        <v>-84900</v>
      </c>
    </row>
    <row r="35" spans="1:10" x14ac:dyDescent="0.3">
      <c r="A35" s="29"/>
      <c r="B35" s="29"/>
      <c r="C35" s="30"/>
      <c r="D35" s="3"/>
      <c r="E35" s="3"/>
      <c r="F35" s="3" t="s">
        <v>25</v>
      </c>
      <c r="G35" s="134"/>
      <c r="H35" s="119"/>
    </row>
    <row r="36" spans="1:10" ht="34.5" x14ac:dyDescent="0.3">
      <c r="A36" s="30"/>
      <c r="B36" s="30"/>
      <c r="C36" s="30"/>
      <c r="D36" s="3"/>
      <c r="E36" s="3"/>
      <c r="F36" s="3" t="s">
        <v>15</v>
      </c>
      <c r="G36" s="125">
        <f>G37</f>
        <v>0</v>
      </c>
      <c r="H36" s="120">
        <f>H37</f>
        <v>-84900</v>
      </c>
    </row>
    <row r="37" spans="1:10" x14ac:dyDescent="0.3">
      <c r="A37" s="30"/>
      <c r="B37" s="30"/>
      <c r="C37" s="30"/>
      <c r="D37" s="3">
        <v>1157</v>
      </c>
      <c r="E37" s="3"/>
      <c r="F37" s="3" t="s">
        <v>89</v>
      </c>
      <c r="G37" s="124">
        <f>+G39</f>
        <v>0</v>
      </c>
      <c r="H37" s="120">
        <f>+H39</f>
        <v>-84900</v>
      </c>
    </row>
    <row r="38" spans="1:10" x14ac:dyDescent="0.3">
      <c r="A38" s="30"/>
      <c r="B38" s="29"/>
      <c r="C38" s="30"/>
      <c r="D38" s="3"/>
      <c r="E38" s="3"/>
      <c r="F38" s="3" t="s">
        <v>25</v>
      </c>
      <c r="G38" s="134"/>
      <c r="H38" s="121"/>
    </row>
    <row r="39" spans="1:10" ht="19.5" customHeight="1" x14ac:dyDescent="0.3">
      <c r="A39" s="30"/>
      <c r="B39" s="30"/>
      <c r="C39" s="30"/>
      <c r="D39" s="31"/>
      <c r="E39" s="31" t="s">
        <v>92</v>
      </c>
      <c r="F39" s="59" t="s">
        <v>93</v>
      </c>
      <c r="G39" s="125">
        <f>G41</f>
        <v>0</v>
      </c>
      <c r="H39" s="122">
        <f>H41</f>
        <v>-84900</v>
      </c>
      <c r="I39" s="20"/>
    </row>
    <row r="40" spans="1:10" x14ac:dyDescent="0.3">
      <c r="A40" s="30"/>
      <c r="B40" s="30"/>
      <c r="C40" s="29"/>
      <c r="D40" s="31"/>
      <c r="E40" s="31"/>
      <c r="F40" s="3" t="s">
        <v>57</v>
      </c>
      <c r="G40" s="134"/>
      <c r="H40" s="121"/>
    </row>
    <row r="41" spans="1:10" ht="34.5" x14ac:dyDescent="0.3">
      <c r="A41" s="30"/>
      <c r="B41" s="30"/>
      <c r="C41" s="30"/>
      <c r="D41" s="32"/>
      <c r="E41" s="32"/>
      <c r="F41" s="3" t="s">
        <v>95</v>
      </c>
      <c r="G41" s="125">
        <f>G43</f>
        <v>0</v>
      </c>
      <c r="H41" s="122">
        <f>H43</f>
        <v>-84900</v>
      </c>
      <c r="I41" s="20"/>
      <c r="J41" s="20"/>
    </row>
    <row r="42" spans="1:10" ht="34.5" x14ac:dyDescent="0.3">
      <c r="A42" s="30"/>
      <c r="B42" s="30"/>
      <c r="C42" s="30"/>
      <c r="D42" s="31"/>
      <c r="E42" s="31"/>
      <c r="F42" s="3" t="s">
        <v>58</v>
      </c>
      <c r="G42" s="134"/>
      <c r="H42" s="121"/>
    </row>
    <row r="43" spans="1:10" x14ac:dyDescent="0.3">
      <c r="A43" s="30"/>
      <c r="B43" s="30"/>
      <c r="C43" s="30"/>
      <c r="D43" s="31"/>
      <c r="E43" s="31"/>
      <c r="F43" s="59" t="s">
        <v>59</v>
      </c>
      <c r="G43" s="126">
        <f t="shared" ref="G43:H43" si="1">G44</f>
        <v>0</v>
      </c>
      <c r="H43" s="117">
        <f t="shared" si="1"/>
        <v>-84900</v>
      </c>
    </row>
    <row r="44" spans="1:10" x14ac:dyDescent="0.3">
      <c r="A44" s="30"/>
      <c r="B44" s="30"/>
      <c r="C44" s="30"/>
      <c r="D44" s="31"/>
      <c r="E44" s="31"/>
      <c r="F44" s="59" t="s">
        <v>96</v>
      </c>
      <c r="G44" s="126">
        <f>G45</f>
        <v>0</v>
      </c>
      <c r="H44" s="117">
        <f>H45</f>
        <v>-84900</v>
      </c>
    </row>
    <row r="45" spans="1:10" x14ac:dyDescent="0.3">
      <c r="A45" s="30"/>
      <c r="B45" s="30"/>
      <c r="C45" s="30"/>
      <c r="D45" s="31"/>
      <c r="E45" s="31"/>
      <c r="F45" s="59" t="s">
        <v>97</v>
      </c>
      <c r="G45" s="126">
        <f>+G46</f>
        <v>0</v>
      </c>
      <c r="H45" s="117">
        <f>+H46</f>
        <v>-84900</v>
      </c>
    </row>
    <row r="46" spans="1:10" x14ac:dyDescent="0.3">
      <c r="A46" s="30"/>
      <c r="B46" s="30"/>
      <c r="C46" s="30"/>
      <c r="D46" s="31"/>
      <c r="E46" s="31"/>
      <c r="F46" s="59" t="s">
        <v>98</v>
      </c>
      <c r="G46" s="126">
        <f t="shared" ref="G46:H46" si="2">+G47</f>
        <v>0</v>
      </c>
      <c r="H46" s="117">
        <f t="shared" si="2"/>
        <v>-84900</v>
      </c>
    </row>
    <row r="47" spans="1:10" x14ac:dyDescent="0.3">
      <c r="A47" s="30"/>
      <c r="B47" s="30"/>
      <c r="C47" s="30"/>
      <c r="D47" s="31"/>
      <c r="E47" s="31"/>
      <c r="F47" s="59" t="s">
        <v>99</v>
      </c>
      <c r="G47" s="126">
        <v>0</v>
      </c>
      <c r="H47" s="117">
        <v>-84900</v>
      </c>
    </row>
    <row r="48" spans="1:10" s="16" customFormat="1" x14ac:dyDescent="0.3">
      <c r="A48" s="29" t="s">
        <v>168</v>
      </c>
      <c r="B48" s="29"/>
      <c r="C48" s="29"/>
      <c r="D48" s="27"/>
      <c r="E48" s="27"/>
      <c r="F48" s="57" t="s">
        <v>164</v>
      </c>
      <c r="G48" s="114">
        <f t="shared" ref="G48:H48" si="3">G50</f>
        <v>32557.399999999998</v>
      </c>
      <c r="H48" s="114">
        <f t="shared" si="3"/>
        <v>34327.1</v>
      </c>
    </row>
    <row r="49" spans="1:10" x14ac:dyDescent="0.3">
      <c r="A49" s="29"/>
      <c r="B49" s="30"/>
      <c r="C49" s="30"/>
      <c r="D49" s="3"/>
      <c r="E49" s="3"/>
      <c r="F49" s="3" t="s">
        <v>25</v>
      </c>
      <c r="G49" s="128"/>
      <c r="H49" s="115"/>
    </row>
    <row r="50" spans="1:10" s="16" customFormat="1" x14ac:dyDescent="0.3">
      <c r="A50" s="29"/>
      <c r="B50" s="29" t="s">
        <v>27</v>
      </c>
      <c r="C50" s="29"/>
      <c r="D50" s="27"/>
      <c r="E50" s="27"/>
      <c r="F50" s="57" t="s">
        <v>163</v>
      </c>
      <c r="G50" s="127">
        <f t="shared" ref="G50:H50" si="4">G52</f>
        <v>32557.399999999998</v>
      </c>
      <c r="H50" s="127">
        <f t="shared" si="4"/>
        <v>34327.1</v>
      </c>
    </row>
    <row r="51" spans="1:10" x14ac:dyDescent="0.3">
      <c r="A51" s="29"/>
      <c r="B51" s="29"/>
      <c r="C51" s="29"/>
      <c r="D51" s="3"/>
      <c r="E51" s="3"/>
      <c r="F51" s="3" t="s">
        <v>25</v>
      </c>
      <c r="G51" s="128"/>
      <c r="H51" s="115"/>
    </row>
    <row r="52" spans="1:10" s="16" customFormat="1" x14ac:dyDescent="0.3">
      <c r="A52" s="29"/>
      <c r="B52" s="29"/>
      <c r="C52" s="29" t="s">
        <v>110</v>
      </c>
      <c r="D52" s="27"/>
      <c r="E52" s="27"/>
      <c r="F52" s="57" t="s">
        <v>162</v>
      </c>
      <c r="G52" s="127">
        <f>G55</f>
        <v>32557.399999999998</v>
      </c>
      <c r="H52" s="127">
        <f>H55</f>
        <v>34327.1</v>
      </c>
    </row>
    <row r="53" spans="1:10" x14ac:dyDescent="0.3">
      <c r="A53" s="29"/>
      <c r="B53" s="29"/>
      <c r="C53" s="30"/>
      <c r="D53" s="3"/>
      <c r="E53" s="3"/>
      <c r="F53" s="3" t="s">
        <v>25</v>
      </c>
      <c r="G53" s="129"/>
      <c r="H53" s="119"/>
    </row>
    <row r="54" spans="1:10" ht="34.5" x14ac:dyDescent="0.3">
      <c r="A54" s="30"/>
      <c r="B54" s="30"/>
      <c r="C54" s="30"/>
      <c r="D54" s="3"/>
      <c r="E54" s="3"/>
      <c r="F54" s="3" t="s">
        <v>15</v>
      </c>
      <c r="G54" s="130">
        <f>G55</f>
        <v>32557.399999999998</v>
      </c>
      <c r="H54" s="119">
        <f>H55</f>
        <v>34327.1</v>
      </c>
    </row>
    <row r="55" spans="1:10" ht="38.25" customHeight="1" x14ac:dyDescent="0.3">
      <c r="A55" s="30"/>
      <c r="B55" s="30"/>
      <c r="C55" s="30"/>
      <c r="D55" s="24">
        <v>1176</v>
      </c>
      <c r="E55" s="3"/>
      <c r="F55" s="3" t="s">
        <v>11</v>
      </c>
      <c r="G55" s="120">
        <f>+G57</f>
        <v>32557.399999999998</v>
      </c>
      <c r="H55" s="120">
        <f>+H57</f>
        <v>34327.1</v>
      </c>
    </row>
    <row r="56" spans="1:10" x14ac:dyDescent="0.3">
      <c r="A56" s="30"/>
      <c r="B56" s="29"/>
      <c r="C56" s="30"/>
      <c r="D56" s="3"/>
      <c r="E56" s="3"/>
      <c r="F56" s="3" t="s">
        <v>25</v>
      </c>
      <c r="G56" s="131"/>
      <c r="H56" s="121"/>
    </row>
    <row r="57" spans="1:10" ht="19.5" customHeight="1" x14ac:dyDescent="0.3">
      <c r="A57" s="30"/>
      <c r="B57" s="30"/>
      <c r="C57" s="30"/>
      <c r="D57" s="31"/>
      <c r="E57" s="31">
        <v>11002</v>
      </c>
      <c r="F57" s="59" t="s">
        <v>62</v>
      </c>
      <c r="G57" s="122">
        <f>G59</f>
        <v>32557.399999999998</v>
      </c>
      <c r="H57" s="122">
        <f>H59</f>
        <v>34327.1</v>
      </c>
      <c r="I57" s="20"/>
    </row>
    <row r="58" spans="1:10" x14ac:dyDescent="0.3">
      <c r="A58" s="30"/>
      <c r="B58" s="30"/>
      <c r="C58" s="29"/>
      <c r="D58" s="31"/>
      <c r="E58" s="31"/>
      <c r="F58" s="3" t="s">
        <v>28</v>
      </c>
      <c r="G58" s="131"/>
      <c r="H58" s="121"/>
    </row>
    <row r="59" spans="1:10" ht="34.5" x14ac:dyDescent="0.3">
      <c r="A59" s="30"/>
      <c r="B59" s="30"/>
      <c r="C59" s="30"/>
      <c r="D59" s="32"/>
      <c r="E59" s="32"/>
      <c r="F59" s="3" t="s">
        <v>29</v>
      </c>
      <c r="G59" s="122">
        <f>G61</f>
        <v>32557.399999999998</v>
      </c>
      <c r="H59" s="122">
        <f>H61</f>
        <v>34327.1</v>
      </c>
      <c r="I59" s="20"/>
      <c r="J59" s="20"/>
    </row>
    <row r="60" spans="1:10" ht="34.5" x14ac:dyDescent="0.3">
      <c r="A60" s="30"/>
      <c r="B60" s="30"/>
      <c r="C60" s="30"/>
      <c r="D60" s="31"/>
      <c r="E60" s="31"/>
      <c r="F60" s="3" t="s">
        <v>30</v>
      </c>
      <c r="G60" s="131"/>
      <c r="H60" s="121"/>
    </row>
    <row r="61" spans="1:10" x14ac:dyDescent="0.3">
      <c r="A61" s="30"/>
      <c r="B61" s="30"/>
      <c r="C61" s="30"/>
      <c r="D61" s="31"/>
      <c r="E61" s="31"/>
      <c r="F61" s="59" t="s">
        <v>59</v>
      </c>
      <c r="G61" s="117">
        <f>G62</f>
        <v>32557.399999999998</v>
      </c>
      <c r="H61" s="117">
        <f t="shared" ref="H61" si="5">H62</f>
        <v>34327.1</v>
      </c>
    </row>
    <row r="62" spans="1:10" x14ac:dyDescent="0.3">
      <c r="A62" s="30"/>
      <c r="B62" s="30"/>
      <c r="C62" s="30"/>
      <c r="D62" s="31"/>
      <c r="E62" s="31"/>
      <c r="F62" s="59" t="s">
        <v>31</v>
      </c>
      <c r="G62" s="117">
        <f>G63+G67</f>
        <v>32557.399999999998</v>
      </c>
      <c r="H62" s="117">
        <f>H63+H67</f>
        <v>34327.1</v>
      </c>
    </row>
    <row r="63" spans="1:10" x14ac:dyDescent="0.3">
      <c r="A63" s="30"/>
      <c r="B63" s="30"/>
      <c r="C63" s="30"/>
      <c r="D63" s="31"/>
      <c r="E63" s="31"/>
      <c r="F63" s="59" t="s">
        <v>32</v>
      </c>
      <c r="G63" s="117">
        <f>+G64</f>
        <v>10933.46</v>
      </c>
      <c r="H63" s="117">
        <f>+H64</f>
        <v>15801.9</v>
      </c>
    </row>
    <row r="64" spans="1:10" x14ac:dyDescent="0.3">
      <c r="A64" s="30"/>
      <c r="B64" s="30"/>
      <c r="C64" s="30"/>
      <c r="D64" s="31"/>
      <c r="E64" s="31"/>
      <c r="F64" s="59" t="s">
        <v>64</v>
      </c>
      <c r="G64" s="117">
        <f t="shared" ref="G64:H64" si="6">+G65</f>
        <v>10933.46</v>
      </c>
      <c r="H64" s="117">
        <f t="shared" si="6"/>
        <v>15801.9</v>
      </c>
    </row>
    <row r="65" spans="1:8" x14ac:dyDescent="0.3">
      <c r="A65" s="30"/>
      <c r="B65" s="30"/>
      <c r="C65" s="30"/>
      <c r="D65" s="31"/>
      <c r="E65" s="31"/>
      <c r="F65" s="59" t="s">
        <v>65</v>
      </c>
      <c r="G65" s="117">
        <v>10933.46</v>
      </c>
      <c r="H65" s="117">
        <v>15801.9</v>
      </c>
    </row>
    <row r="66" spans="1:8" x14ac:dyDescent="0.3">
      <c r="A66" s="30"/>
      <c r="B66" s="30"/>
      <c r="C66" s="30"/>
      <c r="D66" s="31"/>
      <c r="E66" s="31"/>
      <c r="F66" s="59" t="s">
        <v>66</v>
      </c>
      <c r="G66" s="117">
        <f t="shared" ref="G66:H66" si="7">+G67</f>
        <v>21623.94</v>
      </c>
      <c r="H66" s="117">
        <f t="shared" si="7"/>
        <v>18525.2</v>
      </c>
    </row>
    <row r="67" spans="1:8" x14ac:dyDescent="0.3">
      <c r="A67" s="30"/>
      <c r="B67" s="30"/>
      <c r="C67" s="30"/>
      <c r="D67" s="31"/>
      <c r="E67" s="31"/>
      <c r="F67" s="59" t="s">
        <v>67</v>
      </c>
      <c r="G67" s="117">
        <v>21623.94</v>
      </c>
      <c r="H67" s="117">
        <v>18525.2</v>
      </c>
    </row>
    <row r="68" spans="1:8" s="137" customFormat="1" x14ac:dyDescent="0.25">
      <c r="A68" s="67"/>
      <c r="B68" s="68"/>
      <c r="C68" s="68"/>
      <c r="D68" s="67"/>
      <c r="E68" s="69"/>
      <c r="F68" s="142" t="s">
        <v>174</v>
      </c>
      <c r="G68" s="71">
        <f t="shared" ref="G68:H69" si="8">G70</f>
        <v>0</v>
      </c>
      <c r="H68" s="71">
        <f>H69</f>
        <v>50572.9</v>
      </c>
    </row>
    <row r="69" spans="1:8" s="159" customFormat="1" x14ac:dyDescent="0.25">
      <c r="A69" s="67" t="s">
        <v>186</v>
      </c>
      <c r="B69" s="68"/>
      <c r="C69" s="68"/>
      <c r="D69" s="67"/>
      <c r="E69" s="69"/>
      <c r="F69" s="70" t="s">
        <v>187</v>
      </c>
      <c r="G69" s="71">
        <f t="shared" si="8"/>
        <v>0</v>
      </c>
      <c r="H69" s="71">
        <f t="shared" si="8"/>
        <v>50572.9</v>
      </c>
    </row>
    <row r="70" spans="1:8" s="137" customFormat="1" x14ac:dyDescent="0.25">
      <c r="A70" s="72"/>
      <c r="B70" s="72"/>
      <c r="C70" s="73"/>
      <c r="D70" s="72"/>
      <c r="E70" s="74"/>
      <c r="F70" s="75" t="s">
        <v>25</v>
      </c>
      <c r="G70" s="71"/>
      <c r="H70" s="65"/>
    </row>
    <row r="71" spans="1:8" s="159" customFormat="1" x14ac:dyDescent="0.25">
      <c r="A71" s="67"/>
      <c r="B71" s="67" t="s">
        <v>188</v>
      </c>
      <c r="C71" s="68"/>
      <c r="D71" s="67"/>
      <c r="E71" s="69"/>
      <c r="F71" s="70" t="s">
        <v>189</v>
      </c>
      <c r="G71" s="71">
        <f t="shared" ref="G71:H71" si="9">G73</f>
        <v>0</v>
      </c>
      <c r="H71" s="71">
        <f t="shared" si="9"/>
        <v>50572.9</v>
      </c>
    </row>
    <row r="72" spans="1:8" s="137" customFormat="1" x14ac:dyDescent="0.25">
      <c r="A72" s="72"/>
      <c r="B72" s="72"/>
      <c r="C72" s="72"/>
      <c r="D72" s="72"/>
      <c r="E72" s="74"/>
      <c r="F72" s="75" t="s">
        <v>25</v>
      </c>
      <c r="G72" s="71"/>
      <c r="H72" s="65"/>
    </row>
    <row r="73" spans="1:8" s="159" customFormat="1" x14ac:dyDescent="0.25">
      <c r="A73" s="67"/>
      <c r="B73" s="67"/>
      <c r="C73" s="67" t="s">
        <v>188</v>
      </c>
      <c r="D73" s="67"/>
      <c r="E73" s="69"/>
      <c r="F73" s="70" t="s">
        <v>176</v>
      </c>
      <c r="G73" s="71">
        <f t="shared" ref="G73:H73" si="10">G75</f>
        <v>0</v>
      </c>
      <c r="H73" s="71">
        <f t="shared" si="10"/>
        <v>50572.9</v>
      </c>
    </row>
    <row r="74" spans="1:8" s="137" customFormat="1" ht="16.5" customHeight="1" x14ac:dyDescent="0.25">
      <c r="A74" s="72"/>
      <c r="B74" s="73"/>
      <c r="C74" s="73"/>
      <c r="D74" s="72"/>
      <c r="E74" s="74"/>
      <c r="F74" s="75" t="s">
        <v>25</v>
      </c>
      <c r="G74" s="138"/>
      <c r="H74" s="138"/>
    </row>
    <row r="75" spans="1:8" s="137" customFormat="1" x14ac:dyDescent="0.25">
      <c r="A75" s="72"/>
      <c r="B75" s="73"/>
      <c r="C75" s="73"/>
      <c r="D75" s="72" t="s">
        <v>190</v>
      </c>
      <c r="E75" s="76"/>
      <c r="F75" s="77" t="s">
        <v>176</v>
      </c>
      <c r="G75" s="71">
        <f>G77</f>
        <v>0</v>
      </c>
      <c r="H75" s="65">
        <f>H77</f>
        <v>50572.9</v>
      </c>
    </row>
    <row r="76" spans="1:8" s="137" customFormat="1" x14ac:dyDescent="0.25">
      <c r="A76" s="72"/>
      <c r="B76" s="72"/>
      <c r="C76" s="73"/>
      <c r="D76" s="72"/>
      <c r="E76" s="74"/>
      <c r="F76" s="75" t="s">
        <v>25</v>
      </c>
      <c r="G76" s="138"/>
      <c r="H76" s="138"/>
    </row>
    <row r="77" spans="1:8" s="137" customFormat="1" x14ac:dyDescent="0.25">
      <c r="A77" s="72"/>
      <c r="B77" s="72"/>
      <c r="C77" s="73"/>
      <c r="D77" s="78"/>
      <c r="E77" s="79"/>
      <c r="F77" s="80" t="s">
        <v>174</v>
      </c>
      <c r="G77" s="65">
        <f>G79</f>
        <v>0</v>
      </c>
      <c r="H77" s="65">
        <f>H79</f>
        <v>50572.9</v>
      </c>
    </row>
    <row r="78" spans="1:8" s="137" customFormat="1" x14ac:dyDescent="0.25">
      <c r="A78" s="72"/>
      <c r="B78" s="72"/>
      <c r="C78" s="72"/>
      <c r="D78" s="72"/>
      <c r="E78" s="74"/>
      <c r="F78" s="76" t="s">
        <v>25</v>
      </c>
      <c r="G78" s="138"/>
      <c r="H78" s="138"/>
    </row>
    <row r="79" spans="1:8" s="137" customFormat="1" x14ac:dyDescent="0.25">
      <c r="A79" s="72"/>
      <c r="B79" s="72"/>
      <c r="C79" s="72"/>
      <c r="D79" s="72"/>
      <c r="E79" s="74">
        <v>11001</v>
      </c>
      <c r="F79" s="77" t="s">
        <v>176</v>
      </c>
      <c r="G79" s="71">
        <v>0</v>
      </c>
      <c r="H79" s="65">
        <f>H81</f>
        <v>50572.9</v>
      </c>
    </row>
    <row r="80" spans="1:8" s="137" customFormat="1" x14ac:dyDescent="0.25">
      <c r="A80" s="72"/>
      <c r="B80" s="73"/>
      <c r="C80" s="73"/>
      <c r="D80" s="72"/>
      <c r="E80" s="74"/>
      <c r="F80" s="76" t="s">
        <v>28</v>
      </c>
      <c r="G80" s="138"/>
      <c r="H80" s="138"/>
    </row>
    <row r="81" spans="1:8" s="137" customFormat="1" x14ac:dyDescent="0.25">
      <c r="A81" s="72"/>
      <c r="B81" s="73"/>
      <c r="C81" s="73"/>
      <c r="D81" s="72"/>
      <c r="E81" s="81"/>
      <c r="F81" s="82" t="s">
        <v>174</v>
      </c>
      <c r="G81" s="65">
        <v>0</v>
      </c>
      <c r="H81" s="65">
        <f>H83</f>
        <v>50572.9</v>
      </c>
    </row>
    <row r="82" spans="1:8" s="137" customFormat="1" ht="34.5" x14ac:dyDescent="0.25">
      <c r="A82" s="83"/>
      <c r="B82" s="84"/>
      <c r="C82" s="85"/>
      <c r="D82" s="85"/>
      <c r="E82" s="85"/>
      <c r="F82" s="76" t="s">
        <v>191</v>
      </c>
      <c r="G82" s="138"/>
      <c r="H82" s="138"/>
    </row>
    <row r="83" spans="1:8" s="137" customFormat="1" x14ac:dyDescent="0.25">
      <c r="A83" s="83"/>
      <c r="B83" s="84"/>
      <c r="C83" s="85"/>
      <c r="D83" s="85"/>
      <c r="E83" s="85"/>
      <c r="F83" s="76" t="s">
        <v>59</v>
      </c>
      <c r="G83" s="65">
        <v>0</v>
      </c>
      <c r="H83" s="65">
        <f>H84</f>
        <v>50572.9</v>
      </c>
    </row>
    <row r="84" spans="1:8" s="137" customFormat="1" x14ac:dyDescent="0.25">
      <c r="A84" s="83"/>
      <c r="B84" s="84"/>
      <c r="C84" s="85"/>
      <c r="D84" s="85"/>
      <c r="E84" s="85"/>
      <c r="F84" s="139" t="s">
        <v>31</v>
      </c>
      <c r="G84" s="65">
        <v>0</v>
      </c>
      <c r="H84" s="65">
        <f>H85</f>
        <v>50572.9</v>
      </c>
    </row>
    <row r="85" spans="1:8" s="137" customFormat="1" x14ac:dyDescent="0.25">
      <c r="A85" s="83"/>
      <c r="B85" s="84"/>
      <c r="C85" s="85"/>
      <c r="D85" s="85"/>
      <c r="E85" s="85"/>
      <c r="F85" s="139" t="s">
        <v>192</v>
      </c>
      <c r="G85" s="65">
        <v>0</v>
      </c>
      <c r="H85" s="65">
        <f>H86</f>
        <v>50572.9</v>
      </c>
    </row>
    <row r="86" spans="1:8" s="137" customFormat="1" x14ac:dyDescent="0.25">
      <c r="A86" s="83"/>
      <c r="B86" s="84"/>
      <c r="C86" s="85"/>
      <c r="D86" s="85"/>
      <c r="E86" s="85"/>
      <c r="F86" s="139" t="s">
        <v>193</v>
      </c>
      <c r="G86" s="65">
        <v>0</v>
      </c>
      <c r="H86" s="65">
        <f>-H12</f>
        <v>50572.9</v>
      </c>
    </row>
    <row r="87" spans="1:8" x14ac:dyDescent="0.3">
      <c r="A87" s="21"/>
      <c r="B87" s="21"/>
      <c r="C87" s="21"/>
      <c r="D87" s="21"/>
      <c r="E87" s="21"/>
      <c r="F87" s="22"/>
    </row>
  </sheetData>
  <mergeCells count="15">
    <mergeCell ref="D8:D9"/>
    <mergeCell ref="E8:E9"/>
    <mergeCell ref="F1:H1"/>
    <mergeCell ref="F2:H2"/>
    <mergeCell ref="F3:H3"/>
    <mergeCell ref="G8:G9"/>
    <mergeCell ref="A5:H5"/>
    <mergeCell ref="F7:F9"/>
    <mergeCell ref="H8:H9"/>
    <mergeCell ref="G7:H7"/>
    <mergeCell ref="A7:C7"/>
    <mergeCell ref="D7:E7"/>
    <mergeCell ref="A8:A9"/>
    <mergeCell ref="B8:B9"/>
    <mergeCell ref="C8:C9"/>
  </mergeCells>
  <pageMargins left="0.19685039370078741" right="0.19685039370078741" top="0.23622047244094491" bottom="0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2"/>
  <sheetViews>
    <sheetView topLeftCell="A4" zoomScaleNormal="100" workbookViewId="0">
      <selection activeCell="E6" sqref="E6:H6"/>
    </sheetView>
  </sheetViews>
  <sheetFormatPr defaultRowHeight="17.25" x14ac:dyDescent="0.3"/>
  <cols>
    <col min="1" max="1" width="11.85546875" style="1" customWidth="1"/>
    <col min="2" max="2" width="13.85546875" style="1" customWidth="1"/>
    <col min="3" max="3" width="57.42578125" style="1" customWidth="1"/>
    <col min="4" max="4" width="14.85546875" style="1" customWidth="1"/>
    <col min="5" max="5" width="18.140625" style="1" customWidth="1"/>
    <col min="6" max="6" width="21.85546875" style="1" customWidth="1"/>
    <col min="7" max="7" width="20.28515625" style="1" customWidth="1"/>
    <col min="8" max="8" width="15.140625" style="1" customWidth="1"/>
    <col min="9" max="16384" width="9.140625" style="1"/>
  </cols>
  <sheetData>
    <row r="1" spans="1:9" x14ac:dyDescent="0.3">
      <c r="D1" s="14" t="s">
        <v>205</v>
      </c>
      <c r="E1" s="14"/>
      <c r="F1" s="14"/>
      <c r="G1" s="160" t="s">
        <v>206</v>
      </c>
      <c r="H1" s="160"/>
    </row>
    <row r="2" spans="1:9" x14ac:dyDescent="0.3">
      <c r="D2" s="5" t="s">
        <v>207</v>
      </c>
      <c r="E2" s="5"/>
      <c r="F2" s="5"/>
      <c r="G2" s="5"/>
      <c r="H2" s="5"/>
      <c r="I2" s="14"/>
    </row>
    <row r="3" spans="1:9" ht="17.25" customHeight="1" x14ac:dyDescent="0.3">
      <c r="F3" s="1" t="s">
        <v>208</v>
      </c>
      <c r="G3" s="5" t="s">
        <v>209</v>
      </c>
      <c r="H3" s="5"/>
    </row>
    <row r="4" spans="1:9" ht="17.25" customHeight="1" x14ac:dyDescent="0.3">
      <c r="D4" s="14"/>
      <c r="E4" s="14"/>
      <c r="F4" s="14"/>
    </row>
    <row r="5" spans="1:9" ht="70.5" customHeight="1" x14ac:dyDescent="0.3">
      <c r="B5" s="175" t="s">
        <v>161</v>
      </c>
      <c r="C5" s="175"/>
      <c r="D5" s="175"/>
      <c r="E5" s="175"/>
      <c r="F5" s="175"/>
      <c r="G5" s="175"/>
      <c r="H5" s="14" t="s">
        <v>46</v>
      </c>
    </row>
    <row r="6" spans="1:9" ht="52.5" customHeight="1" x14ac:dyDescent="0.3">
      <c r="A6" s="177" t="s">
        <v>112</v>
      </c>
      <c r="B6" s="178"/>
      <c r="C6" s="187" t="s">
        <v>113</v>
      </c>
      <c r="D6" s="181" t="s">
        <v>150</v>
      </c>
      <c r="E6" s="184" t="s">
        <v>169</v>
      </c>
      <c r="F6" s="185"/>
      <c r="G6" s="185"/>
      <c r="H6" s="186"/>
    </row>
    <row r="7" spans="1:9" s="107" customFormat="1" x14ac:dyDescent="0.25">
      <c r="A7" s="179"/>
      <c r="B7" s="180"/>
      <c r="C7" s="188"/>
      <c r="D7" s="182"/>
      <c r="E7" s="176" t="s">
        <v>25</v>
      </c>
      <c r="F7" s="176"/>
      <c r="G7" s="176"/>
      <c r="H7" s="176"/>
    </row>
    <row r="8" spans="1:9" s="107" customFormat="1" ht="99.75" customHeight="1" x14ac:dyDescent="0.25">
      <c r="A8" s="106" t="s">
        <v>115</v>
      </c>
      <c r="B8" s="106" t="s">
        <v>116</v>
      </c>
      <c r="C8" s="189"/>
      <c r="D8" s="183"/>
      <c r="E8" s="106" t="s">
        <v>151</v>
      </c>
      <c r="F8" s="106" t="s">
        <v>152</v>
      </c>
      <c r="G8" s="106" t="s">
        <v>153</v>
      </c>
      <c r="H8" s="106" t="s">
        <v>154</v>
      </c>
    </row>
    <row r="9" spans="1:9" s="107" customFormat="1" ht="36" customHeight="1" x14ac:dyDescent="0.25">
      <c r="A9" s="108"/>
      <c r="B9" s="108"/>
      <c r="C9" s="109" t="s">
        <v>155</v>
      </c>
      <c r="D9" s="143">
        <f>D11</f>
        <v>-84900</v>
      </c>
      <c r="E9" s="143">
        <f t="shared" ref="E9:H9" si="0">E11</f>
        <v>-84900</v>
      </c>
      <c r="F9" s="144">
        <f t="shared" si="0"/>
        <v>0</v>
      </c>
      <c r="G9" s="144">
        <f t="shared" si="0"/>
        <v>0</v>
      </c>
      <c r="H9" s="144">
        <f t="shared" si="0"/>
        <v>0</v>
      </c>
    </row>
    <row r="10" spans="1:9" s="107" customFormat="1" x14ac:dyDescent="0.25">
      <c r="A10" s="108"/>
      <c r="B10" s="108"/>
      <c r="C10" s="111" t="s">
        <v>117</v>
      </c>
      <c r="D10" s="110"/>
      <c r="E10" s="110"/>
      <c r="F10" s="145"/>
      <c r="G10" s="145"/>
      <c r="H10" s="145"/>
    </row>
    <row r="11" spans="1:9" s="107" customFormat="1" ht="43.5" customHeight="1" x14ac:dyDescent="0.25">
      <c r="A11" s="111" t="s">
        <v>88</v>
      </c>
      <c r="B11" s="111" t="s">
        <v>92</v>
      </c>
      <c r="C11" s="108" t="s">
        <v>93</v>
      </c>
      <c r="D11" s="143">
        <f>E11</f>
        <v>-84900</v>
      </c>
      <c r="E11" s="143">
        <f>հ2!H47</f>
        <v>-84900</v>
      </c>
      <c r="F11" s="144">
        <v>0</v>
      </c>
      <c r="G11" s="144">
        <v>0</v>
      </c>
      <c r="H11" s="144">
        <v>0</v>
      </c>
    </row>
    <row r="12" spans="1:9" ht="19.5" customHeight="1" x14ac:dyDescent="0.3"/>
  </sheetData>
  <mergeCells count="7">
    <mergeCell ref="G1:H1"/>
    <mergeCell ref="B5:G5"/>
    <mergeCell ref="E7:H7"/>
    <mergeCell ref="A6:B7"/>
    <mergeCell ref="D6:D8"/>
    <mergeCell ref="E6:H6"/>
    <mergeCell ref="C6:C8"/>
  </mergeCells>
  <pageMargins left="0.7" right="0.7" top="0.75" bottom="0.75" header="0.3" footer="0.3"/>
  <pageSetup scale="60" orientation="landscape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"/>
  <sheetViews>
    <sheetView zoomScaleNormal="100" workbookViewId="0">
      <selection activeCell="C18" sqref="C18"/>
    </sheetView>
  </sheetViews>
  <sheetFormatPr defaultRowHeight="17.25" x14ac:dyDescent="0.3"/>
  <cols>
    <col min="1" max="1" width="11.85546875" style="1" customWidth="1"/>
    <col min="2" max="2" width="16" style="1" customWidth="1"/>
    <col min="3" max="3" width="82.85546875" style="1" customWidth="1"/>
    <col min="4" max="4" width="18.42578125" style="1" customWidth="1"/>
    <col min="5" max="5" width="21.85546875" style="1" customWidth="1"/>
    <col min="6" max="6" width="15.42578125" style="1" customWidth="1"/>
    <col min="7" max="7" width="15.140625" style="1" customWidth="1"/>
    <col min="8" max="16384" width="9.140625" style="1"/>
  </cols>
  <sheetData>
    <row r="1" spans="1:8" x14ac:dyDescent="0.3">
      <c r="C1" s="160" t="s">
        <v>204</v>
      </c>
      <c r="D1" s="160"/>
      <c r="E1" s="160"/>
      <c r="F1" s="160"/>
    </row>
    <row r="2" spans="1:8" x14ac:dyDescent="0.3">
      <c r="C2" s="160" t="s">
        <v>60</v>
      </c>
      <c r="D2" s="160"/>
      <c r="E2" s="160"/>
      <c r="F2" s="160"/>
      <c r="G2" s="14"/>
      <c r="H2" s="14"/>
    </row>
    <row r="3" spans="1:8" x14ac:dyDescent="0.3">
      <c r="C3" s="160" t="s">
        <v>54</v>
      </c>
      <c r="D3" s="160"/>
      <c r="E3" s="160"/>
      <c r="F3" s="160"/>
      <c r="G3" s="14"/>
      <c r="H3" s="14"/>
    </row>
    <row r="4" spans="1:8" ht="17.25" customHeight="1" x14ac:dyDescent="0.3">
      <c r="D4" s="14"/>
      <c r="E4" s="14"/>
    </row>
    <row r="5" spans="1:8" ht="70.5" customHeight="1" x14ac:dyDescent="0.3">
      <c r="B5" s="161" t="s">
        <v>158</v>
      </c>
      <c r="C5" s="161"/>
      <c r="D5" s="161"/>
      <c r="E5" s="161"/>
      <c r="F5" s="15"/>
    </row>
    <row r="6" spans="1:8" s="94" customFormat="1" x14ac:dyDescent="0.3">
      <c r="E6" s="14" t="s">
        <v>46</v>
      </c>
    </row>
    <row r="7" spans="1:8" s="94" customFormat="1" ht="59.25" customHeight="1" x14ac:dyDescent="0.25">
      <c r="A7" s="191" t="s">
        <v>112</v>
      </c>
      <c r="B7" s="192"/>
      <c r="C7" s="195" t="s">
        <v>113</v>
      </c>
      <c r="D7" s="198" t="s">
        <v>170</v>
      </c>
      <c r="E7" s="199"/>
    </row>
    <row r="8" spans="1:8" s="94" customFormat="1" ht="24" customHeight="1" x14ac:dyDescent="0.25">
      <c r="A8" s="193"/>
      <c r="B8" s="194"/>
      <c r="C8" s="196"/>
      <c r="D8" s="190" t="s">
        <v>16</v>
      </c>
      <c r="E8" s="190" t="s">
        <v>114</v>
      </c>
    </row>
    <row r="9" spans="1:8" s="94" customFormat="1" x14ac:dyDescent="0.25">
      <c r="A9" s="95" t="s">
        <v>115</v>
      </c>
      <c r="B9" s="95" t="s">
        <v>145</v>
      </c>
      <c r="C9" s="197"/>
      <c r="D9" s="190"/>
      <c r="E9" s="190"/>
    </row>
    <row r="10" spans="1:8" s="94" customFormat="1" x14ac:dyDescent="0.25">
      <c r="A10" s="41"/>
      <c r="B10" s="41"/>
      <c r="C10" s="95" t="s">
        <v>3</v>
      </c>
      <c r="D10" s="96">
        <f t="shared" ref="D10:E10" si="0">D12</f>
        <v>-32557.4</v>
      </c>
      <c r="E10" s="96">
        <f t="shared" si="0"/>
        <v>-84900</v>
      </c>
    </row>
    <row r="11" spans="1:8" s="94" customFormat="1" x14ac:dyDescent="0.25">
      <c r="A11" s="41"/>
      <c r="B11" s="41"/>
      <c r="C11" s="41" t="s">
        <v>25</v>
      </c>
      <c r="D11" s="41"/>
      <c r="E11" s="41"/>
    </row>
    <row r="12" spans="1:8" s="94" customFormat="1" ht="34.5" x14ac:dyDescent="0.25">
      <c r="A12" s="41"/>
      <c r="B12" s="41"/>
      <c r="C12" s="97" t="s">
        <v>95</v>
      </c>
      <c r="D12" s="98">
        <f t="shared" ref="D12:E12" si="1">D14+D19</f>
        <v>-32557.4</v>
      </c>
      <c r="E12" s="98">
        <f t="shared" si="1"/>
        <v>-84900</v>
      </c>
    </row>
    <row r="13" spans="1:8" s="94" customFormat="1" x14ac:dyDescent="0.25">
      <c r="A13" s="41"/>
      <c r="B13" s="41"/>
      <c r="C13" s="41" t="s">
        <v>117</v>
      </c>
      <c r="D13" s="99"/>
      <c r="E13" s="99"/>
    </row>
    <row r="14" spans="1:8" s="101" customFormat="1" ht="25.5" customHeight="1" x14ac:dyDescent="0.25">
      <c r="A14" s="64" t="s">
        <v>100</v>
      </c>
      <c r="B14" s="64" t="s">
        <v>105</v>
      </c>
      <c r="C14" s="57" t="s">
        <v>106</v>
      </c>
      <c r="D14" s="100">
        <f>D16</f>
        <v>-32557.4</v>
      </c>
      <c r="E14" s="100">
        <f>E16</f>
        <v>0</v>
      </c>
    </row>
    <row r="15" spans="1:8" s="94" customFormat="1" ht="25.5" customHeight="1" x14ac:dyDescent="0.25">
      <c r="A15" s="102"/>
      <c r="B15" s="102"/>
      <c r="C15" s="103" t="s">
        <v>57</v>
      </c>
      <c r="D15" s="104"/>
      <c r="E15" s="104"/>
    </row>
    <row r="16" spans="1:8" s="94" customFormat="1" ht="34.5" x14ac:dyDescent="0.25">
      <c r="A16" s="102"/>
      <c r="B16" s="102"/>
      <c r="C16" s="105" t="s">
        <v>111</v>
      </c>
      <c r="D16" s="104">
        <f>հ2!G31</f>
        <v>-32557.4</v>
      </c>
      <c r="E16" s="104">
        <f>հ2!H31</f>
        <v>0</v>
      </c>
    </row>
    <row r="17" spans="1:5" s="101" customFormat="1" x14ac:dyDescent="0.25">
      <c r="A17" s="64" t="s">
        <v>88</v>
      </c>
      <c r="B17" s="64" t="s">
        <v>92</v>
      </c>
      <c r="C17" s="57" t="s">
        <v>93</v>
      </c>
      <c r="D17" s="100">
        <f t="shared" ref="D17:E17" si="2">D19</f>
        <v>0</v>
      </c>
      <c r="E17" s="100">
        <f t="shared" si="2"/>
        <v>-84900</v>
      </c>
    </row>
    <row r="18" spans="1:5" s="94" customFormat="1" x14ac:dyDescent="0.25">
      <c r="A18" s="41"/>
      <c r="B18" s="41"/>
      <c r="C18" s="103" t="s">
        <v>57</v>
      </c>
      <c r="D18" s="41"/>
      <c r="E18" s="41"/>
    </row>
    <row r="19" spans="1:5" s="94" customFormat="1" ht="26.25" customHeight="1" x14ac:dyDescent="0.25">
      <c r="A19" s="41"/>
      <c r="B19" s="41"/>
      <c r="C19" s="105" t="s">
        <v>95</v>
      </c>
      <c r="D19" s="143">
        <f>հ2!G47</f>
        <v>0</v>
      </c>
      <c r="E19" s="143">
        <f>հ2!H47</f>
        <v>-84900</v>
      </c>
    </row>
    <row r="20" spans="1:5" ht="19.5" customHeight="1" x14ac:dyDescent="0.3"/>
  </sheetData>
  <mergeCells count="9">
    <mergeCell ref="C1:F1"/>
    <mergeCell ref="C2:F2"/>
    <mergeCell ref="C3:F3"/>
    <mergeCell ref="D8:D9"/>
    <mergeCell ref="E8:E9"/>
    <mergeCell ref="B5:E5"/>
    <mergeCell ref="A7:B8"/>
    <mergeCell ref="C7:C9"/>
    <mergeCell ref="D7:E7"/>
  </mergeCells>
  <pageMargins left="0.7" right="0.7" top="0.75" bottom="0.75" header="0.3" footer="0.3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14"/>
  <sheetViews>
    <sheetView zoomScaleNormal="100" workbookViewId="0">
      <selection activeCell="I12" sqref="I12"/>
    </sheetView>
  </sheetViews>
  <sheetFormatPr defaultRowHeight="17.25" x14ac:dyDescent="0.3"/>
  <cols>
    <col min="1" max="1" width="5.140625" style="1" customWidth="1"/>
    <col min="2" max="2" width="11.85546875" style="1" customWidth="1"/>
    <col min="3" max="3" width="15.28515625" style="1" customWidth="1"/>
    <col min="4" max="4" width="60.42578125" style="1" customWidth="1"/>
    <col min="5" max="5" width="25.140625" style="1" customWidth="1"/>
    <col min="6" max="6" width="5.42578125" style="1" customWidth="1"/>
    <col min="7" max="7" width="7.5703125" style="1" customWidth="1"/>
    <col min="8" max="8" width="20" style="1" customWidth="1"/>
    <col min="9" max="9" width="15.140625" style="1" customWidth="1"/>
    <col min="10" max="16384" width="9.140625" style="1"/>
  </cols>
  <sheetData>
    <row r="1" spans="2:10" x14ac:dyDescent="0.3">
      <c r="E1" s="160" t="s">
        <v>157</v>
      </c>
      <c r="F1" s="160"/>
      <c r="G1" s="160"/>
      <c r="H1" s="160"/>
    </row>
    <row r="2" spans="2:10" x14ac:dyDescent="0.3">
      <c r="E2" s="160" t="s">
        <v>60</v>
      </c>
      <c r="F2" s="160"/>
      <c r="G2" s="160"/>
      <c r="H2" s="160"/>
      <c r="I2" s="14"/>
      <c r="J2" s="14"/>
    </row>
    <row r="3" spans="2:10" x14ac:dyDescent="0.3">
      <c r="E3" s="160" t="s">
        <v>54</v>
      </c>
      <c r="F3" s="160"/>
      <c r="G3" s="160"/>
      <c r="H3" s="160"/>
      <c r="I3" s="14"/>
      <c r="J3" s="14"/>
    </row>
    <row r="4" spans="2:10" ht="17.25" customHeight="1" x14ac:dyDescent="0.3">
      <c r="E4" s="14"/>
      <c r="F4" s="14"/>
      <c r="G4" s="14"/>
    </row>
    <row r="5" spans="2:10" ht="70.5" customHeight="1" x14ac:dyDescent="0.3">
      <c r="B5" s="161" t="s">
        <v>147</v>
      </c>
      <c r="C5" s="161"/>
      <c r="D5" s="161"/>
      <c r="E5" s="161"/>
      <c r="F5" s="161"/>
      <c r="G5" s="161"/>
      <c r="H5" s="15"/>
    </row>
    <row r="6" spans="2:10" x14ac:dyDescent="0.3">
      <c r="C6" s="58"/>
      <c r="D6" s="58"/>
      <c r="E6" s="14" t="s">
        <v>46</v>
      </c>
      <c r="F6" s="58"/>
      <c r="G6" s="58"/>
      <c r="H6" s="15"/>
    </row>
    <row r="7" spans="2:10" s="146" customFormat="1" ht="34.5" customHeight="1" x14ac:dyDescent="0.25">
      <c r="B7" s="202" t="s">
        <v>0</v>
      </c>
      <c r="C7" s="202"/>
      <c r="D7" s="203" t="s">
        <v>144</v>
      </c>
      <c r="E7" s="204" t="s">
        <v>169</v>
      </c>
    </row>
    <row r="8" spans="2:10" s="146" customFormat="1" ht="33.75" customHeight="1" x14ac:dyDescent="0.25">
      <c r="B8" s="111" t="s">
        <v>115</v>
      </c>
      <c r="C8" s="111" t="s">
        <v>145</v>
      </c>
      <c r="D8" s="203"/>
      <c r="E8" s="204"/>
    </row>
    <row r="9" spans="2:10" s="146" customFormat="1" ht="21.75" customHeight="1" x14ac:dyDescent="0.25">
      <c r="B9" s="200"/>
      <c r="C9" s="201"/>
      <c r="D9" s="147" t="s">
        <v>59</v>
      </c>
      <c r="E9" s="44">
        <f>E11</f>
        <v>-84900</v>
      </c>
      <c r="H9" s="156"/>
    </row>
    <row r="10" spans="2:10" s="146" customFormat="1" ht="21" customHeight="1" x14ac:dyDescent="0.25">
      <c r="B10" s="108"/>
      <c r="C10" s="108"/>
      <c r="D10" s="108" t="s">
        <v>146</v>
      </c>
      <c r="E10" s="148"/>
      <c r="H10" s="158"/>
    </row>
    <row r="11" spans="2:10" s="152" customFormat="1" ht="32.25" customHeight="1" x14ac:dyDescent="0.25">
      <c r="B11" s="150" t="s">
        <v>88</v>
      </c>
      <c r="C11" s="147"/>
      <c r="D11" s="151" t="s">
        <v>89</v>
      </c>
      <c r="E11" s="44">
        <f>SUM(E12:E13)</f>
        <v>-84900</v>
      </c>
      <c r="H11" s="157"/>
    </row>
    <row r="12" spans="2:10" s="146" customFormat="1" ht="45" customHeight="1" x14ac:dyDescent="0.25">
      <c r="B12" s="149"/>
      <c r="C12" s="111" t="s">
        <v>92</v>
      </c>
      <c r="D12" s="108" t="s">
        <v>93</v>
      </c>
      <c r="E12" s="4">
        <f>հ2!H47</f>
        <v>-84900</v>
      </c>
    </row>
    <row r="13" spans="2:10" s="94" customFormat="1" x14ac:dyDescent="0.3">
      <c r="G13" s="14"/>
    </row>
    <row r="14" spans="2:10" ht="19.5" customHeight="1" x14ac:dyDescent="0.3"/>
  </sheetData>
  <mergeCells count="8">
    <mergeCell ref="B9:C9"/>
    <mergeCell ref="E1:H1"/>
    <mergeCell ref="E2:H2"/>
    <mergeCell ref="E3:H3"/>
    <mergeCell ref="B5:G5"/>
    <mergeCell ref="B7:C7"/>
    <mergeCell ref="D7:D8"/>
    <mergeCell ref="E7:E8"/>
  </mergeCells>
  <pageMargins left="0.7" right="0.7" top="0.75" bottom="0.75" header="0.3" footer="0.3"/>
  <pageSetup scale="70" orientation="portrait" r:id="rId1"/>
  <colBreaks count="1" manualBreakCount="1">
    <brk id="9" max="1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62"/>
  <sheetViews>
    <sheetView topLeftCell="A13" zoomScaleNormal="100" zoomScaleSheetLayoutView="90" workbookViewId="0">
      <selection activeCell="G24" sqref="G24"/>
    </sheetView>
  </sheetViews>
  <sheetFormatPr defaultRowHeight="17.25" x14ac:dyDescent="0.3"/>
  <cols>
    <col min="1" max="1" width="9.140625" style="1"/>
    <col min="2" max="2" width="28.42578125" style="1" customWidth="1"/>
    <col min="3" max="3" width="80.5703125" style="1" customWidth="1"/>
    <col min="4" max="4" width="15.28515625" style="1" customWidth="1"/>
    <col min="5" max="5" width="20.5703125" style="1" customWidth="1"/>
    <col min="6" max="6" width="14.85546875" style="1" bestFit="1" customWidth="1"/>
    <col min="7" max="7" width="13.7109375" style="1" customWidth="1"/>
    <col min="8" max="16384" width="9.140625" style="1"/>
  </cols>
  <sheetData>
    <row r="1" spans="2:6" x14ac:dyDescent="0.3">
      <c r="C1" s="160" t="s">
        <v>141</v>
      </c>
      <c r="D1" s="160"/>
      <c r="E1" s="160"/>
    </row>
    <row r="2" spans="2:6" x14ac:dyDescent="0.3">
      <c r="C2" s="160" t="s">
        <v>60</v>
      </c>
      <c r="D2" s="160"/>
      <c r="E2" s="160"/>
    </row>
    <row r="3" spans="2:6" x14ac:dyDescent="0.3">
      <c r="C3" s="160" t="s">
        <v>54</v>
      </c>
      <c r="D3" s="160"/>
      <c r="E3" s="160"/>
    </row>
    <row r="5" spans="2:6" ht="39.75" customHeight="1" x14ac:dyDescent="0.3">
      <c r="B5" s="207" t="s">
        <v>202</v>
      </c>
      <c r="C5" s="207"/>
      <c r="D5" s="207"/>
      <c r="E5" s="207"/>
    </row>
    <row r="6" spans="2:6" ht="16.5" customHeight="1" x14ac:dyDescent="0.3">
      <c r="B6" s="17"/>
      <c r="C6" s="17"/>
      <c r="D6" s="206" t="s">
        <v>51</v>
      </c>
      <c r="E6" s="206"/>
    </row>
    <row r="7" spans="2:6" ht="21.75" customHeight="1" x14ac:dyDescent="0.3">
      <c r="B7" s="208" t="s">
        <v>52</v>
      </c>
      <c r="C7" s="208"/>
      <c r="D7" s="208"/>
      <c r="E7" s="5"/>
    </row>
    <row r="8" spans="2:6" ht="21" customHeight="1" x14ac:dyDescent="0.3">
      <c r="C8" s="7" t="s">
        <v>33</v>
      </c>
    </row>
    <row r="9" spans="2:6" ht="16.5" customHeight="1" x14ac:dyDescent="0.3">
      <c r="B9" s="6"/>
      <c r="C9" s="6"/>
      <c r="D9" s="8"/>
      <c r="E9" s="5"/>
    </row>
    <row r="11" spans="2:6" x14ac:dyDescent="0.3">
      <c r="B11" s="9" t="s">
        <v>44</v>
      </c>
      <c r="C11" s="9" t="s">
        <v>4</v>
      </c>
      <c r="D11" s="16"/>
      <c r="E11" s="16"/>
    </row>
    <row r="12" spans="2:6" ht="29.25" customHeight="1" x14ac:dyDescent="0.3">
      <c r="B12" s="10" t="s">
        <v>130</v>
      </c>
      <c r="C12" s="3" t="s">
        <v>131</v>
      </c>
      <c r="D12" s="6"/>
      <c r="E12" s="6"/>
    </row>
    <row r="13" spans="2:6" ht="30.75" customHeight="1" x14ac:dyDescent="0.3">
      <c r="B13" s="209" t="s">
        <v>45</v>
      </c>
      <c r="C13" s="209"/>
      <c r="D13" s="226"/>
      <c r="E13" s="226"/>
    </row>
    <row r="14" spans="2:6" ht="70.5" customHeight="1" x14ac:dyDescent="0.3">
      <c r="B14" s="3" t="s">
        <v>120</v>
      </c>
      <c r="C14" s="37" t="s">
        <v>130</v>
      </c>
      <c r="D14" s="227" t="s">
        <v>143</v>
      </c>
      <c r="E14" s="163"/>
      <c r="F14" s="164"/>
    </row>
    <row r="15" spans="2:6" ht="34.5" x14ac:dyDescent="0.3">
      <c r="B15" s="3" t="s">
        <v>121</v>
      </c>
      <c r="C15" s="37" t="s">
        <v>132</v>
      </c>
      <c r="D15" s="24" t="s">
        <v>217</v>
      </c>
      <c r="E15" s="24" t="s">
        <v>216</v>
      </c>
      <c r="F15" s="11" t="s">
        <v>17</v>
      </c>
    </row>
    <row r="16" spans="2:6" ht="34.5" x14ac:dyDescent="0.3">
      <c r="B16" s="3" t="s">
        <v>123</v>
      </c>
      <c r="C16" s="41" t="s">
        <v>133</v>
      </c>
      <c r="D16" s="11"/>
      <c r="E16" s="11"/>
      <c r="F16" s="11"/>
    </row>
    <row r="17" spans="2:6" x14ac:dyDescent="0.3">
      <c r="B17" s="3" t="s">
        <v>125</v>
      </c>
      <c r="C17" s="41" t="s">
        <v>133</v>
      </c>
      <c r="D17" s="11"/>
      <c r="E17" s="11"/>
      <c r="F17" s="11"/>
    </row>
    <row r="18" spans="2:6" ht="17.25" customHeight="1" x14ac:dyDescent="0.3">
      <c r="B18" s="3" t="s">
        <v>127</v>
      </c>
      <c r="C18" s="19" t="s">
        <v>134</v>
      </c>
      <c r="D18" s="11"/>
      <c r="E18" s="11"/>
      <c r="F18" s="11"/>
    </row>
    <row r="19" spans="2:6" ht="55.5" customHeight="1" x14ac:dyDescent="0.3">
      <c r="B19" s="3" t="s">
        <v>135</v>
      </c>
      <c r="C19" s="19" t="s">
        <v>136</v>
      </c>
      <c r="D19" s="11"/>
      <c r="E19" s="11"/>
      <c r="F19" s="11"/>
    </row>
    <row r="20" spans="2:6" x14ac:dyDescent="0.3">
      <c r="B20" s="210" t="s">
        <v>40</v>
      </c>
      <c r="C20" s="210"/>
      <c r="D20" s="4"/>
      <c r="E20" s="4"/>
      <c r="F20" s="11"/>
    </row>
    <row r="21" spans="2:6" ht="33.75" customHeight="1" x14ac:dyDescent="0.3">
      <c r="B21" s="222" t="s">
        <v>215</v>
      </c>
      <c r="C21" s="223"/>
      <c r="D21" s="229">
        <v>-1</v>
      </c>
      <c r="E21" s="4"/>
      <c r="F21" s="11"/>
    </row>
    <row r="22" spans="2:6" x14ac:dyDescent="0.3">
      <c r="B22" s="211" t="s">
        <v>41</v>
      </c>
      <c r="C22" s="211"/>
      <c r="D22" s="113">
        <f>հ2!G47</f>
        <v>0</v>
      </c>
      <c r="E22" s="4"/>
      <c r="F22" s="228">
        <f>հ2!H32</f>
        <v>-84900</v>
      </c>
    </row>
    <row r="24" spans="2:6" x14ac:dyDescent="0.3">
      <c r="B24" s="9" t="s">
        <v>44</v>
      </c>
      <c r="C24" s="9" t="s">
        <v>4</v>
      </c>
      <c r="D24" s="16"/>
      <c r="E24" s="16"/>
    </row>
    <row r="25" spans="2:6" ht="33" customHeight="1" x14ac:dyDescent="0.3">
      <c r="B25" s="10" t="s">
        <v>118</v>
      </c>
      <c r="C25" s="19" t="s">
        <v>119</v>
      </c>
      <c r="D25" s="6"/>
      <c r="E25" s="6"/>
    </row>
    <row r="26" spans="2:6" ht="30.75" customHeight="1" x14ac:dyDescent="0.3">
      <c r="B26" s="209" t="s">
        <v>45</v>
      </c>
      <c r="C26" s="209"/>
      <c r="D26" s="209"/>
      <c r="E26" s="209"/>
    </row>
    <row r="27" spans="2:6" ht="62.25" customHeight="1" x14ac:dyDescent="0.3">
      <c r="B27" s="3" t="s">
        <v>120</v>
      </c>
      <c r="C27" s="37" t="s">
        <v>118</v>
      </c>
      <c r="D27" s="163" t="s">
        <v>143</v>
      </c>
      <c r="E27" s="164"/>
    </row>
    <row r="28" spans="2:6" ht="25.5" customHeight="1" x14ac:dyDescent="0.3">
      <c r="B28" s="3" t="s">
        <v>121</v>
      </c>
      <c r="C28" s="37" t="s">
        <v>122</v>
      </c>
      <c r="D28" s="24" t="s">
        <v>16</v>
      </c>
      <c r="E28" s="24" t="s">
        <v>17</v>
      </c>
    </row>
    <row r="29" spans="2:6" ht="34.5" x14ac:dyDescent="0.3">
      <c r="B29" s="3" t="s">
        <v>123</v>
      </c>
      <c r="C29" s="105" t="s">
        <v>124</v>
      </c>
      <c r="D29" s="11"/>
      <c r="E29" s="11"/>
    </row>
    <row r="30" spans="2:6" ht="34.5" x14ac:dyDescent="0.3">
      <c r="B30" s="3" t="s">
        <v>125</v>
      </c>
      <c r="C30" s="105" t="s">
        <v>126</v>
      </c>
      <c r="D30" s="11"/>
      <c r="E30" s="11"/>
    </row>
    <row r="31" spans="2:6" ht="17.25" customHeight="1" x14ac:dyDescent="0.3">
      <c r="B31" s="3" t="s">
        <v>127</v>
      </c>
      <c r="C31" s="19" t="s">
        <v>128</v>
      </c>
      <c r="D31" s="11"/>
      <c r="E31" s="11"/>
    </row>
    <row r="32" spans="2:6" ht="34.5" customHeight="1" x14ac:dyDescent="0.3">
      <c r="B32" s="3" t="s">
        <v>39</v>
      </c>
      <c r="C32" s="19" t="s">
        <v>129</v>
      </c>
      <c r="D32" s="11"/>
      <c r="E32" s="11"/>
    </row>
    <row r="33" spans="2:7" x14ac:dyDescent="0.3">
      <c r="B33" s="210" t="s">
        <v>40</v>
      </c>
      <c r="C33" s="210"/>
      <c r="D33" s="4"/>
      <c r="E33" s="4"/>
    </row>
    <row r="34" spans="2:7" x14ac:dyDescent="0.3">
      <c r="B34" s="211" t="s">
        <v>41</v>
      </c>
      <c r="C34" s="211"/>
      <c r="D34" s="4">
        <f>հ2!G31</f>
        <v>-32557.4</v>
      </c>
      <c r="E34" s="113">
        <f>հ2!H31</f>
        <v>0</v>
      </c>
    </row>
    <row r="36" spans="2:7" x14ac:dyDescent="0.3">
      <c r="B36" s="9" t="s">
        <v>44</v>
      </c>
      <c r="C36" s="9" t="s">
        <v>4</v>
      </c>
      <c r="D36" s="16"/>
      <c r="E36" s="16"/>
    </row>
    <row r="37" spans="2:7" ht="36.75" customHeight="1" x14ac:dyDescent="0.3">
      <c r="B37" s="10">
        <v>1176</v>
      </c>
      <c r="C37" s="19" t="s">
        <v>11</v>
      </c>
      <c r="D37" s="6"/>
      <c r="E37" s="6"/>
    </row>
    <row r="38" spans="2:7" ht="30.75" customHeight="1" x14ac:dyDescent="0.3">
      <c r="B38" s="209" t="s">
        <v>45</v>
      </c>
      <c r="C38" s="209"/>
      <c r="D38" s="209"/>
      <c r="E38" s="209"/>
    </row>
    <row r="39" spans="2:7" ht="55.5" customHeight="1" x14ac:dyDescent="0.3">
      <c r="B39" s="3" t="s">
        <v>34</v>
      </c>
      <c r="C39" s="37">
        <v>1176</v>
      </c>
      <c r="D39" s="163" t="s">
        <v>55</v>
      </c>
      <c r="E39" s="164"/>
    </row>
    <row r="40" spans="2:7" ht="21.75" customHeight="1" x14ac:dyDescent="0.3">
      <c r="B40" s="3" t="s">
        <v>35</v>
      </c>
      <c r="C40" s="37">
        <v>11002</v>
      </c>
      <c r="D40" s="24" t="s">
        <v>16</v>
      </c>
      <c r="E40" s="24" t="s">
        <v>17</v>
      </c>
    </row>
    <row r="41" spans="2:7" ht="34.5" x14ac:dyDescent="0.3">
      <c r="B41" s="3" t="s">
        <v>36</v>
      </c>
      <c r="C41" s="41" t="s">
        <v>62</v>
      </c>
      <c r="D41" s="11"/>
      <c r="E41" s="11"/>
    </row>
    <row r="42" spans="2:7" ht="34.5" x14ac:dyDescent="0.3">
      <c r="B42" s="3" t="s">
        <v>37</v>
      </c>
      <c r="C42" s="41" t="s">
        <v>63</v>
      </c>
      <c r="D42" s="11"/>
      <c r="E42" s="11"/>
    </row>
    <row r="43" spans="2:7" ht="17.25" customHeight="1" x14ac:dyDescent="0.3">
      <c r="B43" s="3" t="s">
        <v>8</v>
      </c>
      <c r="C43" s="19" t="s">
        <v>38</v>
      </c>
      <c r="D43" s="11"/>
      <c r="E43" s="11"/>
    </row>
    <row r="44" spans="2:7" ht="51.75" x14ac:dyDescent="0.3">
      <c r="B44" s="3" t="s">
        <v>39</v>
      </c>
      <c r="C44" s="19" t="s">
        <v>29</v>
      </c>
      <c r="D44" s="11"/>
      <c r="E44" s="11"/>
    </row>
    <row r="45" spans="2:7" x14ac:dyDescent="0.3">
      <c r="B45" s="210" t="s">
        <v>40</v>
      </c>
      <c r="C45" s="210"/>
      <c r="D45" s="4"/>
      <c r="E45" s="4"/>
    </row>
    <row r="46" spans="2:7" x14ac:dyDescent="0.3">
      <c r="B46" s="211" t="s">
        <v>41</v>
      </c>
      <c r="C46" s="211"/>
      <c r="D46" s="4">
        <f>հ2!G55</f>
        <v>32557.399999999998</v>
      </c>
      <c r="E46" s="4">
        <f>հ2!H55</f>
        <v>34327.1</v>
      </c>
    </row>
    <row r="48" spans="2:7" x14ac:dyDescent="0.3">
      <c r="D48" s="205" t="s">
        <v>210</v>
      </c>
      <c r="E48" s="205"/>
      <c r="F48" s="88"/>
      <c r="G48" s="88"/>
    </row>
    <row r="49" spans="2:5" x14ac:dyDescent="0.3">
      <c r="C49" s="7" t="s">
        <v>194</v>
      </c>
    </row>
    <row r="50" spans="2:5" x14ac:dyDescent="0.3">
      <c r="C50" s="7" t="s">
        <v>203</v>
      </c>
    </row>
    <row r="52" spans="2:5" x14ac:dyDescent="0.3">
      <c r="B52" s="9" t="s">
        <v>44</v>
      </c>
      <c r="C52" s="9" t="s">
        <v>4</v>
      </c>
      <c r="D52" s="16"/>
      <c r="E52" s="16"/>
    </row>
    <row r="53" spans="2:5" ht="20.25" customHeight="1" x14ac:dyDescent="0.3">
      <c r="B53" s="90" t="s">
        <v>195</v>
      </c>
      <c r="C53" s="76" t="s">
        <v>176</v>
      </c>
      <c r="D53" s="6"/>
      <c r="E53" s="6"/>
    </row>
    <row r="54" spans="2:5" ht="30.75" customHeight="1" x14ac:dyDescent="0.3">
      <c r="B54" s="209" t="s">
        <v>45</v>
      </c>
      <c r="C54" s="209"/>
      <c r="D54" s="209"/>
      <c r="E54" s="209"/>
    </row>
    <row r="55" spans="2:5" ht="68.25" customHeight="1" x14ac:dyDescent="0.3">
      <c r="B55" s="3" t="s">
        <v>34</v>
      </c>
      <c r="C55" s="86">
        <v>1139</v>
      </c>
      <c r="D55" s="163" t="s">
        <v>55</v>
      </c>
      <c r="E55" s="164"/>
    </row>
    <row r="56" spans="2:5" x14ac:dyDescent="0.3">
      <c r="B56" s="3" t="s">
        <v>35</v>
      </c>
      <c r="C56" s="86">
        <v>11001</v>
      </c>
      <c r="D56" s="24" t="s">
        <v>16</v>
      </c>
      <c r="E56" s="24" t="s">
        <v>17</v>
      </c>
    </row>
    <row r="57" spans="2:5" ht="34.5" x14ac:dyDescent="0.3">
      <c r="B57" s="3" t="s">
        <v>36</v>
      </c>
      <c r="C57" s="62" t="s">
        <v>196</v>
      </c>
      <c r="D57" s="11"/>
      <c r="E57" s="11"/>
    </row>
    <row r="58" spans="2:5" ht="69" x14ac:dyDescent="0.3">
      <c r="B58" s="3" t="s">
        <v>37</v>
      </c>
      <c r="C58" s="62" t="s">
        <v>197</v>
      </c>
      <c r="D58" s="11"/>
      <c r="E58" s="11"/>
    </row>
    <row r="59" spans="2:5" ht="17.25" customHeight="1" x14ac:dyDescent="0.3">
      <c r="B59" s="3" t="s">
        <v>8</v>
      </c>
      <c r="C59" s="61" t="s">
        <v>185</v>
      </c>
      <c r="D59" s="11"/>
      <c r="E59" s="11"/>
    </row>
    <row r="60" spans="2:5" ht="44.25" customHeight="1" x14ac:dyDescent="0.3">
      <c r="B60" s="3" t="s">
        <v>39</v>
      </c>
      <c r="C60" s="87" t="s">
        <v>198</v>
      </c>
      <c r="D60" s="11"/>
      <c r="E60" s="11"/>
    </row>
    <row r="61" spans="2:5" ht="24.75" customHeight="1" x14ac:dyDescent="0.3">
      <c r="B61" s="210" t="s">
        <v>40</v>
      </c>
      <c r="C61" s="210"/>
      <c r="D61" s="4"/>
      <c r="E61" s="4"/>
    </row>
    <row r="62" spans="2:5" x14ac:dyDescent="0.3">
      <c r="B62" s="211" t="s">
        <v>41</v>
      </c>
      <c r="C62" s="211"/>
      <c r="D62" s="113">
        <f>հ2!G86</f>
        <v>0</v>
      </c>
      <c r="E62" s="4">
        <f>հ2!H86</f>
        <v>50572.9</v>
      </c>
    </row>
  </sheetData>
  <mergeCells count="24">
    <mergeCell ref="D14:F14"/>
    <mergeCell ref="B54:E54"/>
    <mergeCell ref="D55:E55"/>
    <mergeCell ref="B61:C61"/>
    <mergeCell ref="B62:C62"/>
    <mergeCell ref="B13:E13"/>
    <mergeCell ref="B46:C46"/>
    <mergeCell ref="B38:E38"/>
    <mergeCell ref="B45:C45"/>
    <mergeCell ref="D39:E39"/>
    <mergeCell ref="B26:E26"/>
    <mergeCell ref="B20:C20"/>
    <mergeCell ref="B22:C22"/>
    <mergeCell ref="D27:E27"/>
    <mergeCell ref="B33:C33"/>
    <mergeCell ref="B34:C34"/>
    <mergeCell ref="D48:E48"/>
    <mergeCell ref="D6:E6"/>
    <mergeCell ref="B5:E5"/>
    <mergeCell ref="C1:E1"/>
    <mergeCell ref="C2:E2"/>
    <mergeCell ref="C3:E3"/>
    <mergeCell ref="B7:D7"/>
    <mergeCell ref="B21:C21"/>
  </mergeCells>
  <pageMargins left="0.70866141732283505" right="0.70866141732283505" top="0.74803149606299202" bottom="0.74803149606299202" header="0.31496062992126" footer="0.31496062992126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75"/>
  <sheetViews>
    <sheetView tabSelected="1" topLeftCell="A16" zoomScaleSheetLayoutView="90" workbookViewId="0">
      <selection activeCell="F23" sqref="F23"/>
    </sheetView>
  </sheetViews>
  <sheetFormatPr defaultRowHeight="17.25" x14ac:dyDescent="0.3"/>
  <cols>
    <col min="1" max="1" width="3.42578125" style="1" customWidth="1"/>
    <col min="2" max="2" width="29.42578125" style="1" customWidth="1"/>
    <col min="3" max="3" width="85.28515625" style="1" customWidth="1"/>
    <col min="4" max="4" width="15.85546875" style="1" customWidth="1"/>
    <col min="5" max="5" width="18.7109375" style="1" customWidth="1"/>
    <col min="6" max="6" width="14.85546875" style="1" bestFit="1" customWidth="1"/>
    <col min="7" max="16384" width="9.140625" style="1"/>
  </cols>
  <sheetData>
    <row r="1" spans="2:6" x14ac:dyDescent="0.3">
      <c r="B1" s="6"/>
      <c r="C1" s="160" t="s">
        <v>148</v>
      </c>
      <c r="D1" s="160"/>
      <c r="E1" s="160"/>
    </row>
    <row r="2" spans="2:6" ht="21.75" customHeight="1" x14ac:dyDescent="0.3">
      <c r="B2" s="6"/>
      <c r="C2" s="160" t="s">
        <v>60</v>
      </c>
      <c r="D2" s="160"/>
      <c r="E2" s="160"/>
    </row>
    <row r="3" spans="2:6" x14ac:dyDescent="0.3">
      <c r="B3" s="6"/>
      <c r="C3" s="160" t="s">
        <v>54</v>
      </c>
      <c r="D3" s="160"/>
      <c r="E3" s="160"/>
    </row>
    <row r="4" spans="2:6" x14ac:dyDescent="0.3">
      <c r="B4" s="6"/>
      <c r="C4" s="14"/>
      <c r="D4" s="14"/>
      <c r="E4" s="14"/>
    </row>
    <row r="5" spans="2:6" s="16" customFormat="1" ht="51.75" customHeight="1" x14ac:dyDescent="0.3">
      <c r="B5" s="212" t="s">
        <v>201</v>
      </c>
      <c r="C5" s="212"/>
      <c r="D5" s="212"/>
      <c r="E5" s="212"/>
    </row>
    <row r="6" spans="2:6" ht="15" customHeight="1" x14ac:dyDescent="0.3">
      <c r="B6" s="17"/>
      <c r="C6" s="17"/>
      <c r="D6" s="17"/>
      <c r="E6" s="154" t="s">
        <v>139</v>
      </c>
    </row>
    <row r="7" spans="2:6" ht="32.25" customHeight="1" x14ac:dyDescent="0.3">
      <c r="B7" s="12" t="s">
        <v>140</v>
      </c>
      <c r="C7" s="12"/>
      <c r="D7" s="12"/>
      <c r="E7" s="14"/>
    </row>
    <row r="8" spans="2:6" x14ac:dyDescent="0.3">
      <c r="C8" s="7" t="s">
        <v>48</v>
      </c>
    </row>
    <row r="9" spans="2:6" x14ac:dyDescent="0.3">
      <c r="E9" s="5"/>
    </row>
    <row r="11" spans="2:6" x14ac:dyDescent="0.3">
      <c r="B11" s="27" t="s">
        <v>42</v>
      </c>
      <c r="C11" s="27" t="s">
        <v>43</v>
      </c>
      <c r="D11" s="15"/>
      <c r="E11" s="15"/>
    </row>
    <row r="12" spans="2:6" x14ac:dyDescent="0.3">
      <c r="B12" s="10" t="s">
        <v>130</v>
      </c>
      <c r="C12" s="3" t="s">
        <v>131</v>
      </c>
    </row>
    <row r="13" spans="2:6" x14ac:dyDescent="0.3">
      <c r="B13" s="153"/>
      <c r="C13" s="6"/>
    </row>
    <row r="14" spans="2:6" x14ac:dyDescent="0.3">
      <c r="B14" s="215" t="s">
        <v>45</v>
      </c>
      <c r="C14" s="215"/>
      <c r="D14" s="6"/>
      <c r="E14" s="6"/>
    </row>
    <row r="15" spans="2:6" ht="74.25" customHeight="1" x14ac:dyDescent="0.3">
      <c r="B15" s="3" t="s">
        <v>120</v>
      </c>
      <c r="C15" s="10" t="s">
        <v>130</v>
      </c>
      <c r="D15" s="216" t="s">
        <v>143</v>
      </c>
      <c r="E15" s="216"/>
      <c r="F15" s="216"/>
    </row>
    <row r="16" spans="2:6" ht="34.5" x14ac:dyDescent="0.3">
      <c r="B16" s="3" t="s">
        <v>121</v>
      </c>
      <c r="C16" s="10" t="s">
        <v>132</v>
      </c>
      <c r="D16" s="24" t="s">
        <v>213</v>
      </c>
      <c r="E16" s="24" t="s">
        <v>214</v>
      </c>
      <c r="F16" s="224" t="s">
        <v>17</v>
      </c>
    </row>
    <row r="17" spans="2:6" ht="34.5" x14ac:dyDescent="0.3">
      <c r="B17" s="3" t="s">
        <v>123</v>
      </c>
      <c r="C17" s="41" t="s">
        <v>133</v>
      </c>
      <c r="D17" s="3"/>
      <c r="E17" s="11"/>
      <c r="F17" s="11"/>
    </row>
    <row r="18" spans="2:6" x14ac:dyDescent="0.3">
      <c r="B18" s="3" t="s">
        <v>125</v>
      </c>
      <c r="C18" s="41" t="s">
        <v>133</v>
      </c>
      <c r="D18" s="3"/>
      <c r="E18" s="11"/>
      <c r="F18" s="11"/>
    </row>
    <row r="19" spans="2:6" ht="39" customHeight="1" x14ac:dyDescent="0.3">
      <c r="B19" s="3" t="s">
        <v>127</v>
      </c>
      <c r="C19" s="3" t="s">
        <v>134</v>
      </c>
      <c r="D19" s="3"/>
      <c r="E19" s="11"/>
      <c r="F19" s="11"/>
    </row>
    <row r="20" spans="2:6" ht="51.75" x14ac:dyDescent="0.3">
      <c r="B20" s="3" t="s">
        <v>135</v>
      </c>
      <c r="C20" s="3" t="s">
        <v>136</v>
      </c>
      <c r="D20" s="3"/>
      <c r="E20" s="11"/>
      <c r="F20" s="11"/>
    </row>
    <row r="21" spans="2:6" ht="17.25" customHeight="1" x14ac:dyDescent="0.3">
      <c r="B21" s="210" t="s">
        <v>40</v>
      </c>
      <c r="C21" s="210"/>
      <c r="D21" s="3"/>
      <c r="E21" s="11"/>
      <c r="F21" s="11"/>
    </row>
    <row r="22" spans="2:6" ht="17.25" customHeight="1" x14ac:dyDescent="0.3">
      <c r="B22" s="222" t="s">
        <v>215</v>
      </c>
      <c r="C22" s="223"/>
      <c r="D22" s="225">
        <v>-1</v>
      </c>
      <c r="E22" s="11"/>
      <c r="F22" s="11"/>
    </row>
    <row r="23" spans="2:6" x14ac:dyDescent="0.3">
      <c r="B23" s="211" t="s">
        <v>41</v>
      </c>
      <c r="C23" s="211"/>
      <c r="D23" s="113">
        <f>'h6'!D22</f>
        <v>0</v>
      </c>
      <c r="E23" s="4"/>
      <c r="F23" s="228">
        <f>'h6'!F22</f>
        <v>-84900</v>
      </c>
    </row>
    <row r="25" spans="2:6" ht="15" customHeight="1" x14ac:dyDescent="0.3">
      <c r="B25" s="17"/>
      <c r="C25" s="17"/>
      <c r="D25" s="17"/>
      <c r="E25" s="154" t="s">
        <v>137</v>
      </c>
    </row>
    <row r="26" spans="2:6" ht="32.25" customHeight="1" x14ac:dyDescent="0.3">
      <c r="B26" s="12" t="s">
        <v>138</v>
      </c>
      <c r="C26" s="12"/>
      <c r="D26" s="12"/>
      <c r="E26" s="14"/>
    </row>
    <row r="27" spans="2:6" x14ac:dyDescent="0.3">
      <c r="C27" s="7" t="s">
        <v>48</v>
      </c>
    </row>
    <row r="28" spans="2:6" x14ac:dyDescent="0.3">
      <c r="E28" s="5"/>
    </row>
    <row r="30" spans="2:6" x14ac:dyDescent="0.3">
      <c r="B30" s="27" t="s">
        <v>42</v>
      </c>
      <c r="C30" s="27" t="s">
        <v>43</v>
      </c>
      <c r="D30" s="15"/>
      <c r="E30" s="15"/>
    </row>
    <row r="31" spans="2:6" ht="20.25" customHeight="1" x14ac:dyDescent="0.3">
      <c r="B31" s="10" t="s">
        <v>118</v>
      </c>
      <c r="C31" s="3" t="s">
        <v>119</v>
      </c>
    </row>
    <row r="32" spans="2:6" x14ac:dyDescent="0.3">
      <c r="B32" s="153"/>
      <c r="C32" s="6"/>
    </row>
    <row r="33" spans="2:5" x14ac:dyDescent="0.3">
      <c r="B33" s="215" t="s">
        <v>45</v>
      </c>
      <c r="C33" s="215"/>
      <c r="D33" s="6"/>
      <c r="E33" s="6"/>
    </row>
    <row r="34" spans="2:5" ht="68.25" customHeight="1" x14ac:dyDescent="0.3">
      <c r="B34" s="3" t="s">
        <v>120</v>
      </c>
      <c r="C34" s="10" t="s">
        <v>118</v>
      </c>
      <c r="D34" s="216" t="s">
        <v>143</v>
      </c>
      <c r="E34" s="216"/>
    </row>
    <row r="35" spans="2:5" x14ac:dyDescent="0.3">
      <c r="B35" s="3" t="s">
        <v>121</v>
      </c>
      <c r="C35" s="10" t="s">
        <v>122</v>
      </c>
      <c r="D35" s="24" t="s">
        <v>16</v>
      </c>
      <c r="E35" s="24" t="s">
        <v>17</v>
      </c>
    </row>
    <row r="36" spans="2:5" ht="34.5" x14ac:dyDescent="0.3">
      <c r="B36" s="3" t="s">
        <v>123</v>
      </c>
      <c r="C36" s="41" t="s">
        <v>124</v>
      </c>
      <c r="D36" s="3"/>
      <c r="E36" s="11"/>
    </row>
    <row r="37" spans="2:5" ht="34.5" x14ac:dyDescent="0.3">
      <c r="B37" s="3" t="s">
        <v>125</v>
      </c>
      <c r="C37" s="41" t="s">
        <v>126</v>
      </c>
      <c r="D37" s="3"/>
      <c r="E37" s="11"/>
    </row>
    <row r="38" spans="2:5" ht="34.5" x14ac:dyDescent="0.3">
      <c r="B38" s="3" t="s">
        <v>127</v>
      </c>
      <c r="C38" s="3" t="s">
        <v>128</v>
      </c>
      <c r="D38" s="3"/>
      <c r="E38" s="11"/>
    </row>
    <row r="39" spans="2:5" ht="49.5" customHeight="1" x14ac:dyDescent="0.3">
      <c r="B39" s="3" t="s">
        <v>39</v>
      </c>
      <c r="C39" s="3" t="s">
        <v>129</v>
      </c>
      <c r="D39" s="3"/>
      <c r="E39" s="11"/>
    </row>
    <row r="40" spans="2:5" ht="17.25" customHeight="1" x14ac:dyDescent="0.3">
      <c r="B40" s="210" t="s">
        <v>40</v>
      </c>
      <c r="C40" s="210"/>
      <c r="D40" s="3"/>
      <c r="E40" s="11"/>
    </row>
    <row r="41" spans="2:5" x14ac:dyDescent="0.3">
      <c r="B41" s="211" t="s">
        <v>41</v>
      </c>
      <c r="C41" s="211"/>
      <c r="D41" s="4">
        <f>'h6'!D34</f>
        <v>-32557.4</v>
      </c>
      <c r="E41" s="113">
        <f>'h6'!E34</f>
        <v>0</v>
      </c>
    </row>
    <row r="43" spans="2:5" ht="15" customHeight="1" x14ac:dyDescent="0.3">
      <c r="B43" s="17"/>
      <c r="C43" s="17"/>
      <c r="D43" s="17"/>
      <c r="E43" s="154" t="s">
        <v>56</v>
      </c>
    </row>
    <row r="44" spans="2:5" ht="32.25" customHeight="1" x14ac:dyDescent="0.3">
      <c r="B44" s="12" t="s">
        <v>49</v>
      </c>
      <c r="C44" s="12"/>
      <c r="D44" s="12"/>
      <c r="E44" s="14"/>
    </row>
    <row r="45" spans="2:5" x14ac:dyDescent="0.3">
      <c r="C45" s="7" t="s">
        <v>48</v>
      </c>
    </row>
    <row r="46" spans="2:5" x14ac:dyDescent="0.3">
      <c r="E46" s="5"/>
    </row>
    <row r="48" spans="2:5" x14ac:dyDescent="0.3">
      <c r="B48" s="27" t="s">
        <v>42</v>
      </c>
      <c r="C48" s="27" t="s">
        <v>43</v>
      </c>
      <c r="D48" s="15"/>
      <c r="E48" s="15"/>
    </row>
    <row r="49" spans="2:6" ht="34.5" x14ac:dyDescent="0.3">
      <c r="B49" s="13">
        <v>1176</v>
      </c>
      <c r="C49" s="3" t="s">
        <v>11</v>
      </c>
    </row>
    <row r="50" spans="2:6" x14ac:dyDescent="0.3">
      <c r="B50" s="213" t="s">
        <v>45</v>
      </c>
      <c r="C50" s="214"/>
      <c r="D50" s="6"/>
      <c r="E50" s="6"/>
    </row>
    <row r="51" spans="2:6" ht="78" customHeight="1" x14ac:dyDescent="0.3">
      <c r="B51" s="3" t="s">
        <v>34</v>
      </c>
      <c r="C51" s="10">
        <v>1176</v>
      </c>
      <c r="D51" s="163" t="s">
        <v>55</v>
      </c>
      <c r="E51" s="164"/>
    </row>
    <row r="52" spans="2:6" x14ac:dyDescent="0.3">
      <c r="B52" s="3" t="s">
        <v>35</v>
      </c>
      <c r="C52" s="10">
        <v>11002</v>
      </c>
      <c r="D52" s="24" t="s">
        <v>16</v>
      </c>
      <c r="E52" s="24" t="s">
        <v>17</v>
      </c>
    </row>
    <row r="53" spans="2:6" ht="34.5" x14ac:dyDescent="0.3">
      <c r="B53" s="3" t="s">
        <v>36</v>
      </c>
      <c r="C53" s="41" t="s">
        <v>62</v>
      </c>
      <c r="D53" s="3"/>
      <c r="E53" s="11"/>
    </row>
    <row r="54" spans="2:6" ht="34.5" x14ac:dyDescent="0.3">
      <c r="B54" s="3" t="s">
        <v>37</v>
      </c>
      <c r="C54" s="41" t="s">
        <v>63</v>
      </c>
      <c r="D54" s="3"/>
      <c r="E54" s="11"/>
    </row>
    <row r="55" spans="2:6" x14ac:dyDescent="0.3">
      <c r="B55" s="3" t="s">
        <v>8</v>
      </c>
      <c r="C55" s="3" t="s">
        <v>38</v>
      </c>
      <c r="D55" s="3"/>
      <c r="E55" s="11"/>
    </row>
    <row r="56" spans="2:6" ht="51.75" x14ac:dyDescent="0.3">
      <c r="B56" s="3" t="s">
        <v>39</v>
      </c>
      <c r="C56" s="3" t="s">
        <v>29</v>
      </c>
      <c r="D56" s="3"/>
      <c r="E56" s="11"/>
    </row>
    <row r="57" spans="2:6" ht="17.25" customHeight="1" x14ac:dyDescent="0.3">
      <c r="B57" s="210" t="s">
        <v>40</v>
      </c>
      <c r="C57" s="210"/>
      <c r="D57" s="3"/>
      <c r="E57" s="11"/>
    </row>
    <row r="58" spans="2:6" x14ac:dyDescent="0.3">
      <c r="B58" s="211" t="s">
        <v>41</v>
      </c>
      <c r="C58" s="211"/>
      <c r="D58" s="4">
        <f>'h6'!D46</f>
        <v>32557.399999999998</v>
      </c>
      <c r="E58" s="4">
        <f>'h6'!E46</f>
        <v>34327.1</v>
      </c>
    </row>
    <row r="61" spans="2:6" x14ac:dyDescent="0.3">
      <c r="D61" s="205" t="s">
        <v>199</v>
      </c>
      <c r="E61" s="205"/>
      <c r="F61" s="88"/>
    </row>
    <row r="62" spans="2:6" x14ac:dyDescent="0.3">
      <c r="C62" s="7" t="s">
        <v>194</v>
      </c>
    </row>
    <row r="63" spans="2:6" s="16" customFormat="1" x14ac:dyDescent="0.3">
      <c r="B63" s="208" t="s">
        <v>200</v>
      </c>
      <c r="C63" s="208"/>
    </row>
    <row r="65" spans="2:5" x14ac:dyDescent="0.3">
      <c r="B65" s="9" t="s">
        <v>44</v>
      </c>
      <c r="C65" s="9" t="s">
        <v>4</v>
      </c>
      <c r="D65" s="16"/>
      <c r="E65" s="16"/>
    </row>
    <row r="66" spans="2:5" ht="34.5" x14ac:dyDescent="0.3">
      <c r="B66" s="90" t="s">
        <v>195</v>
      </c>
      <c r="C66" s="89" t="s">
        <v>176</v>
      </c>
      <c r="D66" s="6"/>
      <c r="E66" s="6"/>
    </row>
    <row r="67" spans="2:5" ht="17.25" customHeight="1" x14ac:dyDescent="0.3">
      <c r="B67" s="209" t="s">
        <v>45</v>
      </c>
      <c r="C67" s="209"/>
      <c r="D67" s="209"/>
      <c r="E67" s="209"/>
    </row>
    <row r="68" spans="2:5" ht="79.5" customHeight="1" x14ac:dyDescent="0.3">
      <c r="B68" s="3" t="s">
        <v>34</v>
      </c>
      <c r="C68" s="86">
        <v>1139</v>
      </c>
      <c r="D68" s="163" t="s">
        <v>55</v>
      </c>
      <c r="E68" s="164"/>
    </row>
    <row r="69" spans="2:5" x14ac:dyDescent="0.3">
      <c r="B69" s="3" t="s">
        <v>35</v>
      </c>
      <c r="C69" s="86">
        <v>11001</v>
      </c>
      <c r="D69" s="24" t="s">
        <v>16</v>
      </c>
      <c r="E69" s="24" t="s">
        <v>17</v>
      </c>
    </row>
    <row r="70" spans="2:5" ht="34.5" x14ac:dyDescent="0.3">
      <c r="B70" s="3" t="s">
        <v>36</v>
      </c>
      <c r="C70" s="62" t="s">
        <v>196</v>
      </c>
      <c r="D70" s="11"/>
      <c r="E70" s="11"/>
    </row>
    <row r="71" spans="2:5" ht="51.75" x14ac:dyDescent="0.3">
      <c r="B71" s="3" t="s">
        <v>37</v>
      </c>
      <c r="C71" s="62" t="s">
        <v>197</v>
      </c>
      <c r="D71" s="11"/>
      <c r="E71" s="11"/>
    </row>
    <row r="72" spans="2:5" x14ac:dyDescent="0.3">
      <c r="B72" s="3" t="s">
        <v>8</v>
      </c>
      <c r="C72" s="61" t="s">
        <v>185</v>
      </c>
      <c r="D72" s="11"/>
      <c r="E72" s="11"/>
    </row>
    <row r="73" spans="2:5" ht="51.75" x14ac:dyDescent="0.3">
      <c r="B73" s="3" t="s">
        <v>39</v>
      </c>
      <c r="C73" s="87" t="s">
        <v>198</v>
      </c>
      <c r="D73" s="11"/>
      <c r="E73" s="11"/>
    </row>
    <row r="74" spans="2:5" ht="17.25" customHeight="1" x14ac:dyDescent="0.3">
      <c r="B74" s="210" t="s">
        <v>40</v>
      </c>
      <c r="C74" s="210"/>
      <c r="D74" s="4"/>
      <c r="E74" s="4"/>
    </row>
    <row r="75" spans="2:5" ht="17.25" customHeight="1" x14ac:dyDescent="0.3">
      <c r="B75" s="211" t="s">
        <v>41</v>
      </c>
      <c r="C75" s="211"/>
      <c r="D75" s="113">
        <f>հ2!G86</f>
        <v>0</v>
      </c>
      <c r="E75" s="4">
        <f>հ2!H86</f>
        <v>50572.9</v>
      </c>
    </row>
  </sheetData>
  <mergeCells count="23">
    <mergeCell ref="D15:F15"/>
    <mergeCell ref="B22:C22"/>
    <mergeCell ref="D68:E68"/>
    <mergeCell ref="B74:C74"/>
    <mergeCell ref="B75:C75"/>
    <mergeCell ref="B57:C57"/>
    <mergeCell ref="B58:C58"/>
    <mergeCell ref="D61:E61"/>
    <mergeCell ref="C1:E1"/>
    <mergeCell ref="C2:E2"/>
    <mergeCell ref="C3:E3"/>
    <mergeCell ref="B5:E5"/>
    <mergeCell ref="B67:E67"/>
    <mergeCell ref="D51:E51"/>
    <mergeCell ref="B41:C41"/>
    <mergeCell ref="B40:C40"/>
    <mergeCell ref="B50:C50"/>
    <mergeCell ref="B14:C14"/>
    <mergeCell ref="B21:C21"/>
    <mergeCell ref="B23:C23"/>
    <mergeCell ref="B33:C33"/>
    <mergeCell ref="D34:E34"/>
    <mergeCell ref="B63:C63"/>
  </mergeCells>
  <pageMargins left="0.70866141732283505" right="0.70866141732283505" top="0.74803149606299202" bottom="0.74803149606299202" header="0.31496062992126" footer="0.31496062992126"/>
  <pageSetup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J16"/>
  <sheetViews>
    <sheetView workbookViewId="0">
      <selection activeCell="I8" sqref="I8:I9"/>
    </sheetView>
  </sheetViews>
  <sheetFormatPr defaultRowHeight="17.25" x14ac:dyDescent="0.3"/>
  <cols>
    <col min="1" max="1" width="6.140625" style="1" customWidth="1"/>
    <col min="2" max="2" width="15.140625" style="1" customWidth="1"/>
    <col min="3" max="3" width="42.28515625" style="1" customWidth="1"/>
    <col min="4" max="4" width="13.5703125" style="1" customWidth="1"/>
    <col min="5" max="5" width="11.85546875" style="1" customWidth="1"/>
    <col min="6" max="6" width="18.140625" style="1" customWidth="1"/>
    <col min="7" max="7" width="22.42578125" style="1" customWidth="1"/>
    <col min="8" max="8" width="33.85546875" style="1" customWidth="1"/>
    <col min="9" max="9" width="10.28515625" style="1" bestFit="1" customWidth="1"/>
    <col min="10" max="10" width="9.7109375" style="1" bestFit="1" customWidth="1"/>
    <col min="11" max="16384" width="9.140625" style="1"/>
  </cols>
  <sheetData>
    <row r="1" spans="2:10" x14ac:dyDescent="0.3">
      <c r="F1" s="160" t="s">
        <v>156</v>
      </c>
      <c r="G1" s="160"/>
      <c r="H1" s="160"/>
    </row>
    <row r="2" spans="2:10" x14ac:dyDescent="0.3">
      <c r="F2" s="160" t="s">
        <v>60</v>
      </c>
      <c r="G2" s="160"/>
      <c r="H2" s="160"/>
    </row>
    <row r="3" spans="2:10" x14ac:dyDescent="0.3">
      <c r="F3" s="160" t="s">
        <v>54</v>
      </c>
      <c r="G3" s="160"/>
      <c r="H3" s="160"/>
    </row>
    <row r="5" spans="2:10" ht="54.75" customHeight="1" x14ac:dyDescent="0.3">
      <c r="B5" s="168" t="s">
        <v>149</v>
      </c>
      <c r="C5" s="168"/>
      <c r="D5" s="168"/>
      <c r="E5" s="168"/>
      <c r="F5" s="168"/>
      <c r="G5" s="168"/>
      <c r="H5" s="168"/>
    </row>
    <row r="6" spans="2:10" x14ac:dyDescent="0.3">
      <c r="H6" s="43"/>
    </row>
    <row r="7" spans="2:10" ht="68.25" customHeight="1" x14ac:dyDescent="0.3">
      <c r="B7" s="216" t="s">
        <v>68</v>
      </c>
      <c r="C7" s="210" t="s">
        <v>69</v>
      </c>
      <c r="D7" s="210" t="s">
        <v>70</v>
      </c>
      <c r="E7" s="210" t="s">
        <v>71</v>
      </c>
      <c r="F7" s="210" t="s">
        <v>72</v>
      </c>
      <c r="G7" s="166" t="s">
        <v>211</v>
      </c>
      <c r="H7" s="92" t="s">
        <v>212</v>
      </c>
    </row>
    <row r="8" spans="2:10" x14ac:dyDescent="0.3">
      <c r="B8" s="216"/>
      <c r="C8" s="210"/>
      <c r="D8" s="210"/>
      <c r="E8" s="210"/>
      <c r="F8" s="210"/>
      <c r="G8" s="221"/>
      <c r="H8" s="24" t="s">
        <v>73</v>
      </c>
    </row>
    <row r="9" spans="2:10" x14ac:dyDescent="0.3">
      <c r="B9" s="216"/>
      <c r="C9" s="210"/>
      <c r="D9" s="210"/>
      <c r="E9" s="210"/>
      <c r="F9" s="210"/>
      <c r="G9" s="167"/>
      <c r="H9" s="24" t="s">
        <v>74</v>
      </c>
    </row>
    <row r="10" spans="2:10" s="16" customFormat="1" ht="29.25" customHeight="1" x14ac:dyDescent="0.3">
      <c r="B10" s="217" t="s">
        <v>29</v>
      </c>
      <c r="C10" s="218"/>
      <c r="D10" s="218"/>
      <c r="E10" s="218"/>
      <c r="F10" s="218"/>
      <c r="G10" s="219"/>
      <c r="H10" s="44">
        <f>H11</f>
        <v>18525.2</v>
      </c>
    </row>
    <row r="11" spans="2:10" s="16" customFormat="1" ht="54.75" customHeight="1" x14ac:dyDescent="0.3">
      <c r="B11" s="45" t="s">
        <v>171</v>
      </c>
      <c r="C11" s="40" t="s">
        <v>75</v>
      </c>
      <c r="D11" s="40" t="s">
        <v>172</v>
      </c>
      <c r="E11" s="217" t="s">
        <v>173</v>
      </c>
      <c r="F11" s="218"/>
      <c r="G11" s="219"/>
      <c r="H11" s="4">
        <f>+H13</f>
        <v>18525.2</v>
      </c>
    </row>
    <row r="12" spans="2:10" ht="26.25" customHeight="1" x14ac:dyDescent="0.3">
      <c r="B12" s="46" t="s">
        <v>79</v>
      </c>
      <c r="C12" s="220" t="s">
        <v>62</v>
      </c>
      <c r="D12" s="220"/>
      <c r="E12" s="220"/>
      <c r="F12" s="220"/>
      <c r="G12" s="220"/>
      <c r="H12" s="4">
        <f>H13</f>
        <v>18525.2</v>
      </c>
      <c r="I12" s="18"/>
      <c r="J12" s="18"/>
    </row>
    <row r="13" spans="2:10" ht="18" x14ac:dyDescent="0.3">
      <c r="B13" s="47"/>
      <c r="C13" s="54" t="s">
        <v>76</v>
      </c>
      <c r="D13" s="48"/>
      <c r="E13" s="48"/>
      <c r="F13" s="48"/>
      <c r="G13" s="48"/>
      <c r="H13" s="4">
        <f>+H14</f>
        <v>18525.2</v>
      </c>
      <c r="I13" s="49"/>
    </row>
    <row r="14" spans="2:10" ht="49.5" customHeight="1" x14ac:dyDescent="0.3">
      <c r="B14" s="50" t="s">
        <v>80</v>
      </c>
      <c r="C14" s="3" t="s">
        <v>81</v>
      </c>
      <c r="D14" s="51" t="s">
        <v>77</v>
      </c>
      <c r="E14" s="51" t="s">
        <v>78</v>
      </c>
      <c r="F14" s="52"/>
      <c r="G14" s="53"/>
      <c r="H14" s="4">
        <f>հ2!H67</f>
        <v>18525.2</v>
      </c>
    </row>
    <row r="15" spans="2:10" x14ac:dyDescent="0.3">
      <c r="C15" s="6"/>
    </row>
    <row r="16" spans="2:10" x14ac:dyDescent="0.3">
      <c r="C16" s="6"/>
    </row>
  </sheetData>
  <mergeCells count="13">
    <mergeCell ref="B10:G10"/>
    <mergeCell ref="E11:G11"/>
    <mergeCell ref="C12:G12"/>
    <mergeCell ref="F1:H1"/>
    <mergeCell ref="F2:H2"/>
    <mergeCell ref="F3:H3"/>
    <mergeCell ref="B5:H5"/>
    <mergeCell ref="B7:B9"/>
    <mergeCell ref="C7:C9"/>
    <mergeCell ref="D7:D9"/>
    <mergeCell ref="E7:E9"/>
    <mergeCell ref="F7:F9"/>
    <mergeCell ref="G7:G9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h1</vt:lpstr>
      <vt:lpstr>հ2</vt:lpstr>
      <vt:lpstr>հ3</vt:lpstr>
      <vt:lpstr>հ4</vt:lpstr>
      <vt:lpstr>հ5</vt:lpstr>
      <vt:lpstr>h6</vt:lpstr>
      <vt:lpstr>h7</vt:lpstr>
      <vt:lpstr>h8</vt:lpstr>
      <vt:lpstr>'h1'!Print_Area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Hayk_Kh</dc:creator>
  <cp:keywords>https:/mul2-mta.gov.am/tasks/1560364/oneclick/3Havelvacner.xlsx?token=5952ada34a25a948cfb92ce5d2ed4b47</cp:keywords>
  <cp:lastModifiedBy>Meri Aghekyan</cp:lastModifiedBy>
  <cp:lastPrinted>2024-07-16T10:32:26Z</cp:lastPrinted>
  <dcterms:created xsi:type="dcterms:W3CDTF">2020-09-30T12:11:39Z</dcterms:created>
  <dcterms:modified xsi:type="dcterms:W3CDTF">2024-07-17T09:13:31Z</dcterms:modified>
</cp:coreProperties>
</file>