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6 June\ՏԿԵՆ կոմիտե նոր\կոմիտե նոր\Naxagic 1049  verj - Copy\"/>
    </mc:Choice>
  </mc:AlternateContent>
  <bookViews>
    <workbookView xWindow="0" yWindow="0" windowWidth="28800" windowHeight="12180" tabRatio="753" activeTab="6"/>
  </bookViews>
  <sheets>
    <sheet name="Հ1" sheetId="47" r:id="rId1"/>
    <sheet name="Հ2" sheetId="44" r:id="rId2"/>
    <sheet name="Հ3" sheetId="32" r:id="rId3"/>
    <sheet name="Հ4" sheetId="42" r:id="rId4"/>
    <sheet name="Հ5" sheetId="46" r:id="rId5"/>
    <sheet name="Հ6" sheetId="45" r:id="rId6"/>
    <sheet name="Հ7" sheetId="43" r:id="rId7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>#REF!</definedName>
    <definedName name="AgencyName" localSheetId="2">#REF!</definedName>
    <definedName name="AgencyName" localSheetId="3">#REF!</definedName>
    <definedName name="AgencyName" localSheetId="4">#REF!</definedName>
    <definedName name="AgencyName" localSheetId="5">#REF!</definedName>
    <definedName name="AgencyName">#REF!</definedName>
    <definedName name="åû" localSheetId="4">#REF!</definedName>
    <definedName name="åû" localSheetId="5">#REF!</definedName>
    <definedName name="åû">#REF!</definedName>
    <definedName name="davit" localSheetId="4">#REF!</definedName>
    <definedName name="davit" localSheetId="5">#REF!</definedName>
    <definedName name="davit">#REF!</definedName>
    <definedName name="Functional1" localSheetId="2">#REF!</definedName>
    <definedName name="Functional1" localSheetId="3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mas" localSheetId="4">#REF!</definedName>
    <definedName name="mas" localSheetId="5">#REF!</definedName>
    <definedName name="mas">#REF!</definedName>
    <definedName name="mass" localSheetId="4">#REF!</definedName>
    <definedName name="mass" localSheetId="5">#REF!</definedName>
    <definedName name="mass">#REF!</definedName>
    <definedName name="PANature" localSheetId="2">#REF!</definedName>
    <definedName name="PANature" localSheetId="3">#REF!</definedName>
    <definedName name="PANature" localSheetId="4">#REF!</definedName>
    <definedName name="PANature" localSheetId="5">#REF!</definedName>
    <definedName name="PANature">#REF!</definedName>
    <definedName name="PAType" localSheetId="2">#REF!</definedName>
    <definedName name="PAType" localSheetId="3">#REF!</definedName>
    <definedName name="PAType" localSheetId="4">#REF!</definedName>
    <definedName name="PAType" localSheetId="5">#REF!</definedName>
    <definedName name="PAType">#REF!</definedName>
    <definedName name="Performance2" localSheetId="2">#REF!</definedName>
    <definedName name="Performance2" localSheetId="3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2">#REF!</definedName>
    <definedName name="PerformanceType" localSheetId="3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Հ1!$A$1:$D$17</definedName>
    <definedName name="_xlnm.Print_Area" localSheetId="2">Հ3!$A$1:$H$38</definedName>
    <definedName name="_xlnm.Print_Area" localSheetId="3">Հ4!$A$1:$F$25</definedName>
    <definedName name="_xlnm.Print_Area" localSheetId="6">Հ7!$A$1:$H$25</definedName>
    <definedName name="_xlnm.Print_Titles" localSheetId="0">Հ1!$7:$9</definedName>
    <definedName name="_xlnm.Print_Titles" localSheetId="1">Հ2!$7:$9</definedName>
    <definedName name="x" localSheetId="4">#REF!</definedName>
    <definedName name="x" localSheetId="5">#REF!</definedName>
    <definedName name="x">#REF!</definedName>
    <definedName name="Հավելված" localSheetId="0">#REF!</definedName>
    <definedName name="Հավելված" localSheetId="1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0">#REF!</definedName>
    <definedName name="Մաս" localSheetId="1">#REF!</definedName>
    <definedName name="Մաս" localSheetId="4">#REF!</definedName>
    <definedName name="Մաս" localSheetId="5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D22" i="42" l="1"/>
  <c r="E23" i="45"/>
  <c r="B23" i="45"/>
  <c r="B22" i="45"/>
  <c r="D17" i="42"/>
  <c r="B8" i="43"/>
  <c r="D18" i="44"/>
  <c r="F14" i="42"/>
  <c r="H24" i="43"/>
  <c r="H23" i="43"/>
  <c r="H22" i="43"/>
  <c r="H21" i="43"/>
  <c r="H20" i="43"/>
  <c r="H19" i="43"/>
  <c r="H18" i="43"/>
  <c r="H17" i="43"/>
  <c r="H16" i="43" s="1"/>
  <c r="H10" i="43" s="1"/>
  <c r="H9" i="43" s="1"/>
  <c r="H8" i="43" s="1"/>
  <c r="H15" i="43"/>
  <c r="H14" i="43"/>
  <c r="H13" i="43"/>
  <c r="H12" i="43"/>
  <c r="H11" i="43"/>
  <c r="E22" i="42"/>
  <c r="F22" i="42"/>
  <c r="F23" i="44"/>
  <c r="F22" i="44"/>
  <c r="F21" i="44"/>
  <c r="F20" i="44"/>
  <c r="F18" i="44" l="1"/>
  <c r="F23" i="42"/>
  <c r="F24" i="42"/>
  <c r="F25" i="42"/>
  <c r="D23" i="42"/>
  <c r="D24" i="42"/>
  <c r="D25" i="42"/>
  <c r="E22" i="45"/>
  <c r="B8" i="45"/>
  <c r="F20" i="42" l="1"/>
  <c r="F17" i="44"/>
  <c r="D20" i="42"/>
  <c r="D21" i="42"/>
  <c r="D19" i="42"/>
  <c r="G18" i="44"/>
  <c r="H18" i="44"/>
  <c r="E18" i="44"/>
  <c r="G31" i="32" l="1"/>
  <c r="D14" i="47"/>
  <c r="D12" i="47"/>
  <c r="D10" i="47" s="1"/>
  <c r="F15" i="44" l="1"/>
  <c r="E25" i="42" l="1"/>
  <c r="D22" i="44" l="1"/>
  <c r="G17" i="44" l="1"/>
  <c r="G15" i="44" s="1"/>
  <c r="D20" i="44" l="1"/>
  <c r="E23" i="42" s="1"/>
  <c r="D23" i="44"/>
  <c r="E17" i="44" l="1"/>
  <c r="E15" i="44" s="1"/>
  <c r="E14" i="44" l="1"/>
  <c r="F14" i="44" l="1"/>
  <c r="F12" i="44" s="1"/>
  <c r="F10" i="44" s="1"/>
  <c r="D21" i="44" l="1"/>
  <c r="F19" i="42" l="1"/>
  <c r="H17" i="44"/>
  <c r="H15" i="44" s="1"/>
  <c r="D15" i="44" s="1"/>
  <c r="E12" i="44"/>
  <c r="E24" i="42" l="1"/>
  <c r="F17" i="42"/>
  <c r="H38" i="32" s="1"/>
  <c r="H37" i="32" s="1"/>
  <c r="H36" i="32" s="1"/>
  <c r="H14" i="44"/>
  <c r="D17" i="44"/>
  <c r="D14" i="44"/>
  <c r="H12" i="44"/>
  <c r="G12" i="44"/>
  <c r="G10" i="44" s="1"/>
  <c r="E20" i="42" l="1"/>
  <c r="E19" i="42" s="1"/>
  <c r="E17" i="42" s="1"/>
  <c r="H10" i="44"/>
  <c r="G38" i="32" l="1"/>
  <c r="G37" i="32" s="1"/>
  <c r="G36" i="32" s="1"/>
  <c r="E14" i="42"/>
  <c r="E12" i="42" s="1"/>
  <c r="E10" i="42" s="1"/>
  <c r="C17" i="47" s="1"/>
  <c r="C16" i="47" s="1"/>
  <c r="C14" i="47" s="1"/>
  <c r="C12" i="47" s="1"/>
  <c r="C10" i="47" s="1"/>
  <c r="F16" i="42"/>
  <c r="F12" i="42" l="1"/>
  <c r="F10" i="42" s="1"/>
  <c r="H31" i="32"/>
  <c r="E10" i="44" l="1"/>
  <c r="G35" i="32" l="1"/>
  <c r="G34" i="32" s="1"/>
  <c r="G32" i="32" l="1"/>
  <c r="G30" i="32"/>
  <c r="G29" i="32" s="1"/>
  <c r="G28" i="32" s="1"/>
  <c r="G27" i="32" s="1"/>
  <c r="D24" i="45" l="1"/>
  <c r="G25" i="32"/>
  <c r="D41" i="45" s="1"/>
  <c r="G23" i="32" l="1"/>
  <c r="G21" i="32" s="1"/>
  <c r="G19" i="32" s="1"/>
  <c r="G17" i="32" s="1"/>
  <c r="G15" i="32" s="1"/>
  <c r="G13" i="32" s="1"/>
  <c r="G12" i="32" s="1"/>
  <c r="G10" i="32" s="1"/>
  <c r="H35" i="32"/>
  <c r="H34" i="32" s="1"/>
  <c r="H32" i="32" s="1"/>
  <c r="E24" i="45" l="1"/>
  <c r="H30" i="32"/>
  <c r="H29" i="32" s="1"/>
  <c r="H28" i="32" s="1"/>
  <c r="H27" i="32" s="1"/>
  <c r="H25" i="32" s="1"/>
  <c r="H23" i="32" l="1"/>
  <c r="H21" i="32" s="1"/>
  <c r="H19" i="32" s="1"/>
  <c r="H17" i="32" s="1"/>
  <c r="H15" i="32" s="1"/>
  <c r="H13" i="32" s="1"/>
  <c r="H12" i="32" s="1"/>
  <c r="H10" i="32" s="1"/>
  <c r="E41" i="45"/>
</calcChain>
</file>

<file path=xl/sharedStrings.xml><?xml version="1.0" encoding="utf-8"?>
<sst xmlns="http://schemas.openxmlformats.org/spreadsheetml/2006/main" count="266" uniqueCount="150">
  <si>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</si>
  <si>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</si>
  <si>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</si>
  <si>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</si>
  <si>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</si>
  <si>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</si>
  <si>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</si>
  <si>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</si>
  <si>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</si>
  <si>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</si>
  <si>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</si>
  <si>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</si>
  <si>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</si>
  <si>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</si>
  <si>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</si>
  <si>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</si>
  <si>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</si>
  <si>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</si>
  <si>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</si>
  <si>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</si>
  <si>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</si>
  <si>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</si>
  <si>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</si>
  <si>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</si>
  <si>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</si>
  <si>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</si>
  <si>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</si>
  <si>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</si>
  <si>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</si>
  <si>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</si>
  <si>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</si>
  <si>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</si>
  <si>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</si>
  <si>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</si>
  <si>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</si>
  <si>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</si>
  <si>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</si>
  <si>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</si>
  <si>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</si>
  <si>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</si>
  <si>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</si>
  <si>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</si>
  <si>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</si>
  <si>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</si>
  <si>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</si>
  <si>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</si>
  <si>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</si>
  <si>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</si>
  <si>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</si>
  <si>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</si>
  <si>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</si>
  <si>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Դաս N 01</t>
  </si>
  <si>
    <t>դրամ</t>
  </si>
  <si>
    <t xml:space="preserve"> ՄԱՍ III. ԾԱՌԱՅՈՒԹՅՈՒՆՆԵՐ</t>
  </si>
  <si>
    <t xml:space="preserve">ՀՀ կառավարություն 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</si>
  <si>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</si>
  <si>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</si>
  <si>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</si>
  <si>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</si>
  <si>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</si>
  <si>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</si>
  <si>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</si>
  <si>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</si>
  <si>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</si>
  <si>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</si>
  <si>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</si>
  <si>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</si>
  <si>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</si>
  <si>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</si>
  <si>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</si>
  <si>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</si>
  <si>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</si>
  <si>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</si>
  <si>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</si>
  <si>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</si>
  <si>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</si>
  <si>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</si>
  <si>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</si>
  <si>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</si>
  <si>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</si>
  <si>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</si>
  <si>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</si>
  <si>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այդ թվում՝ ըստ ուղղությունների</t>
  </si>
  <si>
    <t xml:space="preserve"> 21001 </t>
  </si>
  <si>
    <t xml:space="preserve"> Պետական նշանակության ավտոճանապարհների հիմնանորոգում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</si>
  <si>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</si>
  <si>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</si>
  <si>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</si>
  <si>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  Մասնագիտացված միավոր </t>
  </si>
  <si>
    <t>Բաժին N 04</t>
  </si>
  <si>
    <t>Խումբ N 05</t>
  </si>
  <si>
    <t>1049   21001</t>
  </si>
  <si>
    <t xml:space="preserve"> ՄԱՍ II.  ԱՇԽԱՏԱՆՔՆԵՐ</t>
  </si>
  <si>
    <t>ճանապարհների վերանորոգման աշխատանքներ</t>
  </si>
  <si>
    <t>հեղինակային հսկողության ծառայություններ</t>
  </si>
  <si>
    <t>տեխնիկական հսկողության ծառայություններ</t>
  </si>
  <si>
    <t>ՄԱ</t>
  </si>
  <si>
    <t>ԲՄ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</si>
  <si>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</si>
  <si>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 xml:space="preserve">ՀՀ կառավարության  2024 թվականի 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</si>
  <si>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</si>
  <si>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</si>
  <si>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>ՀՀ կառավարության 2024 թվականի</t>
  </si>
  <si>
    <t>ՀԱՅԱՍՏԱՆԻ ՀԱՆՐԱՊԵՏՈՒԹՅԱՆ ԿԱՌԱՎԱՐՈՒԹՅԱՆ 2023 ԹՎԱԿԱՆԻ ԴԵԿՏԵՄԲԵՐԻ 28-Ի N 2323-Ն ՈՐՈՇՄԱՆ N 10 ՀԱՎԵԼՎԱԾՈՒՄ ԿԱՏԱՐՎՈՂ ԼՐԱՑՈՒՄՆԵՐԸ</t>
  </si>
  <si>
    <t>21001</t>
  </si>
  <si>
    <t>Հավելված N 6</t>
  </si>
  <si>
    <t>Աղյուսակ 9.7</t>
  </si>
  <si>
    <t xml:space="preserve">ՀԱՅԱՍՏԱՆԻ ՀԱՆՐԱՊԵՏՈՒԹՅԱՆ ԿԱՌԱՎԱՐՈՒԹՅԱՆ 2023 ԹՎԱԿԱՆԻ ԴԵԿՏԵՄԲԵՐԻ 28-Ի N 2323-Ն ՈՐՈՇՄԱՆ N 9 ՀԱՎԵԼՎԱԾԻ NN 9.7 ԱՂՅՈՒՍԱԿՈՒՄ ԿԱՏԱՐՎՈՂ ՓՈՓՈԽՈՒԹՅՈՒՆՆԵՐԸ ԵՎ ԼՐԱՑՈՒՄՆԵՐԸ  </t>
  </si>
  <si>
    <t>Հավելված N 3</t>
  </si>
  <si>
    <t>Հավելված N 2</t>
  </si>
  <si>
    <t>Հավելված N 7</t>
  </si>
  <si>
    <t>Հավելված N 5</t>
  </si>
  <si>
    <t>Հավելված 4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</si>
  <si>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</si>
  <si>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
(ավելացումները նշված են դրական նշանով,իսկ նվազեցումները` փակագծերում)</t>
  </si>
  <si>
    <t>Հավելված N 1</t>
  </si>
  <si>
    <t>ՀԱՅԱՍՏԱՆԻ ՀԱՆՐԱՊԵՏՈՒԹՅԱՆ ԿԱՌԱՎԱՐՈՒԹՅԱՆ 2023 ԹՎԱԿԱՆԻ ԴԵԿՏԵՄԲԵՐԻ 28-Ի N 2323-Ն ՈՐՈՇՄԱՆ N 1 ՀԱՎԵԼՎԱԾԻ N 1 ԱՂՅՈՒՍԱԿՈՒՄ ԿԱՏԱՐՎՈՂ ՓՈՓՈԽՈՒԹՅՈՒՆՆԵՐԸ</t>
  </si>
  <si>
    <t>Պետական բյուջեի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</si>
  <si>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</si>
  <si>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</si>
  <si>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</si>
  <si>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</si>
  <si>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 </t>
  </si>
  <si>
    <t xml:space="preserve"> ՀՀ Տավուշի մարզ</t>
  </si>
  <si>
    <t>Այդ թվում ըստ ուղղությունների</t>
  </si>
  <si>
    <t>ՀՀ Տավուշի մարզպետի աշխատակազմ</t>
  </si>
  <si>
    <t xml:space="preserve"> Աղյուսակ 9.1.57</t>
  </si>
  <si>
    <t xml:space="preserve">ՀԱՅԱՍՏԱՆԻ ՀԱՆՐԱՊԵՏՈՒԹՅԱՆ ԿԱՌԱՎԱՐՈՒԹՅԱՆ 2023 ԹՎԱԿԱՆԻ ԴԵԿՏԵՄԲԵՐԻ 28-Ի N 2323-Ն ՈՐՈՇՄԱՆ N 9.1 ՀԱՎԵԼՎԱԾԻ NN 9.1.57 ԵՎ 9.1.58 ԱՂՅՈՒՍԱԿՆԵՐՈՒՄ ԿԱՏԱՐՎՈՂ ՓՈՓՈԽՈՒԹՅՈՒՆՆԵՐԸ ԵՎ ԼՐԱՑՈՒՄՆԵՐԸ  </t>
  </si>
  <si>
    <t>45231177/501</t>
  </si>
  <si>
    <t>45231177/502</t>
  </si>
  <si>
    <t>45231177/503</t>
  </si>
  <si>
    <t xml:space="preserve"> 45231177/504</t>
  </si>
  <si>
    <t>71351540/501 </t>
  </si>
  <si>
    <t>71351540/502 </t>
  </si>
  <si>
    <t>71351540/503 </t>
  </si>
  <si>
    <t>71351540/504 </t>
  </si>
  <si>
    <t>98111140/1</t>
  </si>
  <si>
    <t>98111140/2</t>
  </si>
  <si>
    <t>98111140/3</t>
  </si>
  <si>
    <t>98111140/4</t>
  </si>
  <si>
    <t>ԳՀ</t>
  </si>
  <si>
    <t>13․2</t>
  </si>
  <si>
    <t>Մարզային (տեղական) նշանակության ավտոճանապարհներ, այդ թվում</t>
  </si>
  <si>
    <t>Ցուցանիշների փոփոխությունը 
(ավելացումները նշված են  դրական նշանով)</t>
  </si>
  <si>
    <t xml:space="preserve"> Մարզային նշանակության ավտոճանապարհների հողային աշխատանքներ, կմ </t>
  </si>
  <si>
    <t xml:space="preserve"> Աշխատանքների ավարտվածության աստիճան, % </t>
  </si>
  <si>
    <t xml:space="preserve">Դիլիջան համայնքի Թեղուտ բնակավայրի 1-ին փողոց թիվ 105 հասցեից մինչև Հաղարծին բնակավայրի 12-րդ փողոց թիվ 1 հասցեն ընկած ճանապարհահատվածի վերանորոգման աշխատանքներ (Տ-10-45, /Մ-4/ - Թեղուտ - /Մ-4/) </t>
  </si>
  <si>
    <t>Սևքար բնակավայրից Սարիգյուղ բնակավայր միջհամայնքային ճանապարհի ասֆալտապատման աշխատանքներ (Տ-10-1, /Հ-58/ -Սևքար- /Հ-58/ (Սարիգյուղ))</t>
  </si>
  <si>
    <t>Նոյեմբերյան համայնքի Բագրատաշեն և Դեբեդավան համայնքները միացնող հատվածի ասֆալտապատման աշխատանքներ (Տ-10-40, /Մ6/ (Բագրատաշեն) – Դեբեդավան )</t>
  </si>
  <si>
    <t xml:space="preserve">Տ-10-39 /Հ-64/-Չորաթան /Արծվաբերդ-Չորաթան/ ճանապարհի ասֆալտապատման աշխատանքներ (Տ-10-39, /Հ-64/ - Չորաթան)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</si>
</sst>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#,##0.0_);\(#,##0.0\)"/>
    <numFmt numFmtId="168" formatCode="_-* #,##0.00_р_._-;\-* #,##0.00_р_._-;_-* &quot;-&quot;??_р_._-;_-@_-"/>
    <numFmt numFmtId="169" formatCode="_ * #,##0.00_)_€_ ;_ * \(#,##0.00\)_€_ ;_ * &quot;-&quot;??_)_€_ ;_ @_ "/>
    <numFmt numFmtId="170" formatCode="_ * #,##0.00_)\ _ _ ;_ * \(#,##0.00\)\ _ _ ;_ * &quot;-&quot;??_)\ _ _ ;_ @_ "/>
    <numFmt numFmtId="171" formatCode="_(* #,##0_);_(* \(#,##0\);_(* &quot;-&quot;??_);_(@_)"/>
    <numFmt numFmtId="172" formatCode="_-* #,##0.0_-;\-* #,##0.0_-;_-* &quot;-&quot;?_-;_-@_-"/>
  </numFmts>
  <fonts count="8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name val="GHEA Grapalat"/>
      <family val="3"/>
    </font>
    <font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0"/>
      <name val="Arial Cyr"/>
      <family val="2"/>
      <charset val="204"/>
    </font>
    <font>
      <i/>
      <sz val="11"/>
      <name val="GHEA Grapalat"/>
      <family val="2"/>
    </font>
    <font>
      <sz val="12"/>
      <color theme="1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b/>
      <sz val="12"/>
      <color rgb="FFFF000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041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2" fillId="0" borderId="0" applyFill="0" applyBorder="0" applyProtection="0">
      <alignment horizontal="right" vertical="top"/>
    </xf>
    <xf numFmtId="43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43" fontId="13" fillId="0" borderId="0" applyFont="0" applyFill="0" applyBorder="0" applyAlignment="0" applyProtection="0"/>
    <xf numFmtId="0" fontId="14" fillId="0" borderId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8" applyNumberFormat="0" applyAlignment="0" applyProtection="0"/>
    <xf numFmtId="0" fontId="22" fillId="7" borderId="9" applyNumberFormat="0" applyAlignment="0" applyProtection="0"/>
    <xf numFmtId="0" fontId="23" fillId="7" borderId="8" applyNumberFormat="0" applyAlignment="0" applyProtection="0"/>
    <xf numFmtId="0" fontId="24" fillId="0" borderId="10" applyNumberFormat="0" applyFill="0" applyAlignment="0" applyProtection="0"/>
    <xf numFmtId="0" fontId="25" fillId="8" borderId="11" applyNumberFormat="0" applyAlignment="0" applyProtection="0"/>
    <xf numFmtId="0" fontId="26" fillId="0" borderId="0" applyNumberFormat="0" applyFill="0" applyBorder="0" applyAlignment="0" applyProtection="0"/>
    <xf numFmtId="0" fontId="11" fillId="9" borderId="12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2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5" applyNumberFormat="0" applyFill="0" applyAlignment="0" applyProtection="0"/>
    <xf numFmtId="0" fontId="31" fillId="25" borderId="0" applyNumberFormat="0" applyBorder="0" applyAlignment="0" applyProtection="0"/>
    <xf numFmtId="0" fontId="39" fillId="0" borderId="7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0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8" applyNumberFormat="0" applyAlignment="0" applyProtection="0"/>
    <xf numFmtId="0" fontId="36" fillId="3" borderId="0" applyNumberFormat="0" applyBorder="0" applyAlignment="0" applyProtection="0"/>
    <xf numFmtId="0" fontId="43" fillId="7" borderId="9" applyNumberFormat="0" applyAlignment="0" applyProtection="0"/>
    <xf numFmtId="0" fontId="40" fillId="6" borderId="8" applyNumberFormat="0" applyAlignment="0" applyProtection="0"/>
    <xf numFmtId="0" fontId="38" fillId="0" borderId="6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1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3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4" applyNumberFormat="0" applyAlignment="0" applyProtection="0"/>
    <xf numFmtId="0" fontId="53" fillId="53" borderId="15" applyNumberFormat="0" applyAlignment="0" applyProtection="0"/>
    <xf numFmtId="43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6" applyNumberFormat="0" applyFill="0" applyAlignment="0" applyProtection="0"/>
    <xf numFmtId="0" fontId="57" fillId="0" borderId="17" applyNumberFormat="0" applyFill="0" applyAlignment="0" applyProtection="0"/>
    <xf numFmtId="0" fontId="58" fillId="0" borderId="18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4" applyNumberFormat="0" applyAlignment="0" applyProtection="0"/>
    <xf numFmtId="0" fontId="60" fillId="0" borderId="19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0" applyNumberFormat="0" applyFont="0" applyAlignment="0" applyProtection="0"/>
    <xf numFmtId="0" fontId="62" fillId="52" borderId="21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2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48" fillId="0" borderId="0" applyFont="0" applyFill="0" applyBorder="0" applyAlignment="0" applyProtection="0"/>
    <xf numFmtId="0" fontId="13" fillId="0" borderId="0"/>
    <xf numFmtId="164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21" fillId="6" borderId="8" applyNumberFormat="0" applyAlignment="0" applyProtection="0"/>
    <xf numFmtId="0" fontId="22" fillId="7" borderId="9" applyNumberFormat="0" applyAlignment="0" applyProtection="0"/>
    <xf numFmtId="0" fontId="23" fillId="7" borderId="8" applyNumberFormat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5" fillId="8" borderId="11" applyNumberFormat="0" applyAlignment="0" applyProtection="0"/>
    <xf numFmtId="0" fontId="20" fillId="5" borderId="0" applyNumberFormat="0" applyBorder="0" applyAlignment="0" applyProtection="0"/>
    <xf numFmtId="0" fontId="19" fillId="4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70" fillId="0" borderId="0"/>
    <xf numFmtId="0" fontId="26" fillId="0" borderId="0" applyNumberFormat="0" applyFill="0" applyBorder="0" applyAlignment="0" applyProtection="0"/>
    <xf numFmtId="0" fontId="18" fillId="3" borderId="0" applyNumberFormat="0" applyBorder="0" applyAlignment="0" applyProtection="0"/>
    <xf numFmtId="43" fontId="13" fillId="0" borderId="0" applyFont="0" applyFill="0" applyBorder="0" applyAlignment="0" applyProtection="0"/>
    <xf numFmtId="0" fontId="11" fillId="0" borderId="0"/>
    <xf numFmtId="0" fontId="73" fillId="0" borderId="0" applyNumberFormat="0" applyFill="0" applyBorder="0" applyAlignment="0" applyProtection="0"/>
    <xf numFmtId="0" fontId="13" fillId="0" borderId="0"/>
    <xf numFmtId="0" fontId="9" fillId="0" borderId="0"/>
    <xf numFmtId="0" fontId="9" fillId="0" borderId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9" fillId="33" borderId="0" applyNumberFormat="0" applyBorder="0" applyAlignment="0" applyProtection="0"/>
    <xf numFmtId="0" fontId="31" fillId="13" borderId="0" applyNumberFormat="0" applyBorder="0" applyAlignment="0" applyProtection="0"/>
    <xf numFmtId="0" fontId="31" fillId="17" borderId="0" applyNumberFormat="0" applyBorder="0" applyAlignment="0" applyProtection="0"/>
    <xf numFmtId="0" fontId="31" fillId="21" borderId="0" applyNumberFormat="0" applyBorder="0" applyAlignment="0" applyProtection="0"/>
    <xf numFmtId="0" fontId="31" fillId="25" borderId="0" applyNumberFormat="0" applyBorder="0" applyAlignment="0" applyProtection="0"/>
    <xf numFmtId="0" fontId="31" fillId="29" borderId="0" applyNumberFormat="0" applyBorder="0" applyAlignment="0" applyProtection="0"/>
    <xf numFmtId="0" fontId="31" fillId="33" borderId="0" applyNumberFormat="0" applyBorder="0" applyAlignment="0" applyProtection="0"/>
    <xf numFmtId="0" fontId="29" fillId="10" borderId="0" applyNumberFormat="0" applyBorder="0" applyAlignment="0" applyProtection="0"/>
    <xf numFmtId="0" fontId="29" fillId="14" borderId="0" applyNumberFormat="0" applyBorder="0" applyAlignment="0" applyProtection="0"/>
    <xf numFmtId="0" fontId="29" fillId="18" borderId="0" applyNumberFormat="0" applyBorder="0" applyAlignment="0" applyProtection="0"/>
    <xf numFmtId="0" fontId="29" fillId="22" borderId="0" applyNumberFormat="0" applyBorder="0" applyAlignment="0" applyProtection="0"/>
    <xf numFmtId="0" fontId="29" fillId="26" borderId="0" applyNumberFormat="0" applyBorder="0" applyAlignment="0" applyProtection="0"/>
    <xf numFmtId="0" fontId="29" fillId="30" borderId="0" applyNumberFormat="0" applyBorder="0" applyAlignment="0" applyProtection="0"/>
    <xf numFmtId="0" fontId="19" fillId="4" borderId="0" applyNumberFormat="0" applyBorder="0" applyAlignment="0" applyProtection="0"/>
    <xf numFmtId="0" fontId="52" fillId="52" borderId="14" applyNumberFormat="0" applyAlignment="0" applyProtection="0"/>
    <xf numFmtId="0" fontId="52" fillId="52" borderId="14" applyNumberFormat="0" applyAlignment="0" applyProtection="0"/>
    <xf numFmtId="0" fontId="23" fillId="7" borderId="8" applyNumberFormat="0" applyAlignment="0" applyProtection="0"/>
    <xf numFmtId="0" fontId="25" fillId="8" borderId="11" applyNumberFormat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47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2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59" fillId="42" borderId="14" applyNumberFormat="0" applyAlignment="0" applyProtection="0"/>
    <xf numFmtId="0" fontId="59" fillId="42" borderId="14" applyNumberFormat="0" applyAlignment="0" applyProtection="0"/>
    <xf numFmtId="0" fontId="21" fillId="6" borderId="8" applyNumberFormat="0" applyAlignment="0" applyProtection="0"/>
    <xf numFmtId="0" fontId="24" fillId="0" borderId="10" applyNumberFormat="0" applyFill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49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2" fillId="0" borderId="0">
      <alignment horizontal="left" vertical="top" wrapText="1"/>
    </xf>
    <xf numFmtId="1" fontId="67" fillId="0" borderId="0"/>
    <xf numFmtId="0" fontId="9" fillId="0" borderId="0"/>
    <xf numFmtId="0" fontId="48" fillId="0" borderId="0"/>
    <xf numFmtId="0" fontId="7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55" borderId="20" applyNumberFormat="0" applyFont="0" applyAlignment="0" applyProtection="0"/>
    <xf numFmtId="0" fontId="13" fillId="55" borderId="20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62" fillId="52" borderId="21" applyNumberFormat="0" applyAlignment="0" applyProtection="0"/>
    <xf numFmtId="0" fontId="62" fillId="52" borderId="21" applyNumberFormat="0" applyAlignment="0" applyProtection="0"/>
    <xf numFmtId="0" fontId="22" fillId="7" borderId="9" applyNumberFormat="0" applyAlignment="0" applyProtection="0"/>
    <xf numFmtId="9" fontId="1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4" fillId="0" borderId="22" applyNumberFormat="0" applyFill="0" applyAlignment="0" applyProtection="0"/>
    <xf numFmtId="0" fontId="64" fillId="0" borderId="22" applyNumberFormat="0" applyFill="0" applyAlignment="0" applyProtection="0"/>
    <xf numFmtId="0" fontId="28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31" fillId="10" borderId="0" applyNumberFormat="0" applyBorder="0" applyAlignment="0" applyProtection="0"/>
    <xf numFmtId="0" fontId="31" fillId="14" borderId="0" applyNumberFormat="0" applyBorder="0" applyAlignment="0" applyProtection="0"/>
    <xf numFmtId="0" fontId="31" fillId="18" borderId="0" applyNumberFormat="0" applyBorder="0" applyAlignment="0" applyProtection="0"/>
    <xf numFmtId="0" fontId="31" fillId="22" borderId="0" applyNumberFormat="0" applyBorder="0" applyAlignment="0" applyProtection="0"/>
    <xf numFmtId="0" fontId="31" fillId="26" borderId="0" applyNumberFormat="0" applyBorder="0" applyAlignment="0" applyProtection="0"/>
    <xf numFmtId="0" fontId="31" fillId="30" borderId="0" applyNumberFormat="0" applyBorder="0" applyAlignment="0" applyProtection="0"/>
    <xf numFmtId="0" fontId="40" fillId="6" borderId="8" applyNumberFormat="0" applyAlignment="0" applyProtection="0"/>
    <xf numFmtId="0" fontId="43" fillId="7" borderId="9" applyNumberFormat="0" applyAlignment="0" applyProtection="0"/>
    <xf numFmtId="0" fontId="33" fillId="7" borderId="8" applyNumberFormat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34" fillId="8" borderId="11" applyNumberFormat="0" applyAlignment="0" applyProtection="0"/>
    <xf numFmtId="0" fontId="42" fillId="5" borderId="0" applyNumberFormat="0" applyBorder="0" applyAlignment="0" applyProtection="0"/>
    <xf numFmtId="0" fontId="1" fillId="0" borderId="0"/>
    <xf numFmtId="0" fontId="1" fillId="0" borderId="0"/>
    <xf numFmtId="0" fontId="14" fillId="0" borderId="0"/>
    <xf numFmtId="0" fontId="78" fillId="0" borderId="0"/>
    <xf numFmtId="0" fontId="13" fillId="0" borderId="0"/>
    <xf numFmtId="0" fontId="32" fillId="4" borderId="0" applyNumberFormat="0" applyBorder="0" applyAlignment="0" applyProtection="0"/>
    <xf numFmtId="0" fontId="35" fillId="0" borderId="0" applyNumberFormat="0" applyFill="0" applyBorder="0" applyAlignment="0" applyProtection="0"/>
    <xf numFmtId="0" fontId="41" fillId="0" borderId="10" applyNumberFormat="0" applyFill="0" applyAlignment="0" applyProtection="0"/>
    <xf numFmtId="0" fontId="46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36" fillId="3" borderId="0" applyNumberFormat="0" applyBorder="0" applyAlignment="0" applyProtection="0"/>
    <xf numFmtId="0" fontId="80" fillId="0" borderId="0"/>
  </cellStyleXfs>
  <cellXfs count="224">
    <xf numFmtId="0" fontId="0" fillId="0" borderId="0" xfId="0"/>
    <xf numFmtId="0" fontId="71" fillId="0" borderId="23" xfId="0" applyFont="1" applyBorder="1" applyAlignment="1">
      <alignment horizontal="left" vertical="top" wrapText="1"/>
    </xf>
    <xf numFmtId="0" fontId="72" fillId="0" borderId="23" xfId="0" applyFont="1" applyBorder="1" applyAlignment="1">
      <alignment horizontal="left" vertical="top" wrapText="1"/>
    </xf>
    <xf numFmtId="0" fontId="71" fillId="0" borderId="23" xfId="165" applyFont="1" applyBorder="1">
      <alignment horizontal="left" vertical="top" wrapText="1"/>
    </xf>
    <xf numFmtId="165" fontId="71" fillId="0" borderId="23" xfId="6" applyFont="1" applyBorder="1" applyAlignment="1">
      <alignment horizontal="center" vertical="center"/>
    </xf>
    <xf numFmtId="49" fontId="71" fillId="0" borderId="23" xfId="0" applyNumberFormat="1" applyFont="1" applyBorder="1" applyAlignment="1">
      <alignment horizontal="left" vertical="top" wrapText="1"/>
    </xf>
    <xf numFmtId="165" fontId="71" fillId="0" borderId="23" xfId="6" applyFont="1" applyFill="1" applyBorder="1" applyAlignment="1">
      <alignment horizontal="center" vertical="center"/>
    </xf>
    <xf numFmtId="0" fontId="71" fillId="0" borderId="23" xfId="0" applyFont="1" applyBorder="1" applyAlignment="1">
      <alignment horizontal="left" vertical="center" wrapText="1"/>
    </xf>
    <xf numFmtId="0" fontId="71" fillId="0" borderId="0" xfId="0" applyFont="1"/>
    <xf numFmtId="0" fontId="71" fillId="0" borderId="0" xfId="0" applyFont="1" applyAlignment="1">
      <alignment horizontal="center" vertical="center"/>
    </xf>
    <xf numFmtId="0" fontId="71" fillId="0" borderId="23" xfId="0" applyFont="1" applyBorder="1" applyAlignment="1">
      <alignment vertical="top" wrapText="1"/>
    </xf>
    <xf numFmtId="0" fontId="71" fillId="0" borderId="0" xfId="0" applyFont="1" applyAlignment="1">
      <alignment vertical="top" wrapText="1"/>
    </xf>
    <xf numFmtId="0" fontId="71" fillId="0" borderId="23" xfId="0" applyFont="1" applyBorder="1" applyAlignment="1">
      <alignment vertical="center" wrapText="1"/>
    </xf>
    <xf numFmtId="166" fontId="71" fillId="0" borderId="23" xfId="263" applyNumberFormat="1" applyFont="1" applyFill="1" applyBorder="1" applyAlignment="1">
      <alignment horizontal="center" vertical="center"/>
    </xf>
    <xf numFmtId="0" fontId="71" fillId="0" borderId="2" xfId="0" applyFont="1" applyBorder="1" applyAlignment="1">
      <alignment vertical="top" wrapText="1"/>
    </xf>
    <xf numFmtId="0" fontId="71" fillId="0" borderId="3" xfId="0" applyFont="1" applyBorder="1" applyAlignment="1">
      <alignment vertical="top" wrapText="1"/>
    </xf>
    <xf numFmtId="166" fontId="71" fillId="0" borderId="23" xfId="7" applyNumberFormat="1" applyFont="1" applyFill="1" applyBorder="1" applyAlignment="1">
      <alignment horizontal="center" vertical="center" wrapText="1"/>
    </xf>
    <xf numFmtId="0" fontId="71" fillId="0" borderId="0" xfId="0" applyFont="1" applyAlignment="1">
      <alignment horizontal="left" vertical="top" wrapText="1"/>
    </xf>
    <xf numFmtId="0" fontId="72" fillId="0" borderId="23" xfId="0" applyFont="1" applyBorder="1" applyAlignment="1">
      <alignment horizontal="left" vertical="center" wrapText="1"/>
    </xf>
    <xf numFmtId="0" fontId="71" fillId="0" borderId="26" xfId="0" applyFont="1" applyBorder="1" applyAlignment="1">
      <alignment vertical="top" wrapText="1"/>
    </xf>
    <xf numFmtId="0" fontId="71" fillId="0" borderId="25" xfId="0" applyFont="1" applyBorder="1" applyAlignment="1">
      <alignment vertical="top" wrapText="1"/>
    </xf>
    <xf numFmtId="0" fontId="71" fillId="0" borderId="27" xfId="0" applyFont="1" applyBorder="1" applyAlignment="1">
      <alignment vertical="top" wrapText="1"/>
    </xf>
    <xf numFmtId="0" fontId="71" fillId="0" borderId="0" xfId="1" applyFont="1"/>
    <xf numFmtId="0" fontId="71" fillId="0" borderId="0" xfId="1" applyFont="1" applyAlignment="1">
      <alignment horizontal="right"/>
    </xf>
    <xf numFmtId="0" fontId="72" fillId="0" borderId="23" xfId="1" applyFont="1" applyBorder="1" applyAlignment="1">
      <alignment horizontal="left" vertical="top" wrapText="1"/>
    </xf>
    <xf numFmtId="0" fontId="72" fillId="0" borderId="25" xfId="1" applyFont="1" applyBorder="1" applyAlignment="1">
      <alignment horizontal="left" vertical="top" wrapText="1"/>
    </xf>
    <xf numFmtId="0" fontId="72" fillId="0" borderId="0" xfId="1" applyFont="1" applyAlignment="1">
      <alignment horizontal="left" vertical="top" wrapText="1"/>
    </xf>
    <xf numFmtId="0" fontId="71" fillId="0" borderId="0" xfId="1" applyFont="1" applyAlignment="1">
      <alignment horizontal="left" vertical="top" wrapText="1"/>
    </xf>
    <xf numFmtId="0" fontId="71" fillId="0" borderId="23" xfId="1" applyFont="1" applyBorder="1" applyAlignment="1">
      <alignment vertical="top" wrapText="1"/>
    </xf>
    <xf numFmtId="0" fontId="72" fillId="0" borderId="24" xfId="0" applyFont="1" applyBorder="1" applyAlignment="1">
      <alignment horizontal="left" vertical="top" wrapText="1"/>
    </xf>
    <xf numFmtId="0" fontId="71" fillId="0" borderId="23" xfId="1" applyFont="1" applyBorder="1" applyAlignment="1">
      <alignment wrapText="1"/>
    </xf>
    <xf numFmtId="0" fontId="72" fillId="0" borderId="2" xfId="0" applyFont="1" applyBorder="1" applyAlignment="1">
      <alignment horizontal="left" vertical="top" wrapText="1"/>
    </xf>
    <xf numFmtId="0" fontId="72" fillId="0" borderId="3" xfId="0" applyFont="1" applyBorder="1" applyAlignment="1">
      <alignment horizontal="left" vertical="top" wrapText="1"/>
    </xf>
    <xf numFmtId="0" fontId="71" fillId="0" borderId="27" xfId="1" applyFont="1" applyBorder="1" applyAlignment="1">
      <alignment horizontal="center" wrapText="1"/>
    </xf>
    <xf numFmtId="0" fontId="71" fillId="0" borderId="3" xfId="1" applyFont="1" applyBorder="1" applyAlignment="1">
      <alignment horizontal="center" vertical="top" wrapText="1"/>
    </xf>
    <xf numFmtId="0" fontId="71" fillId="0" borderId="26" xfId="1" applyFont="1" applyBorder="1" applyAlignment="1">
      <alignment horizontal="left" vertical="top"/>
    </xf>
    <xf numFmtId="0" fontId="71" fillId="0" borderId="25" xfId="1" applyFont="1" applyBorder="1" applyAlignment="1">
      <alignment horizontal="left" vertical="top"/>
    </xf>
    <xf numFmtId="167" fontId="72" fillId="0" borderId="23" xfId="1" applyNumberFormat="1" applyFont="1" applyBorder="1" applyAlignment="1">
      <alignment horizontal="center" vertical="center" wrapText="1"/>
    </xf>
    <xf numFmtId="0" fontId="71" fillId="0" borderId="23" xfId="0" applyFont="1" applyBorder="1"/>
    <xf numFmtId="0" fontId="71" fillId="0" borderId="24" xfId="1" applyFont="1" applyBorder="1" applyAlignment="1">
      <alignment vertical="top" wrapText="1"/>
    </xf>
    <xf numFmtId="0" fontId="71" fillId="0" borderId="2" xfId="1" applyFont="1" applyBorder="1" applyAlignment="1">
      <alignment vertical="top" wrapText="1"/>
    </xf>
    <xf numFmtId="0" fontId="71" fillId="0" borderId="3" xfId="1" applyFont="1" applyBorder="1" applyAlignment="1">
      <alignment vertical="top" wrapText="1"/>
    </xf>
    <xf numFmtId="0" fontId="71" fillId="0" borderId="24" xfId="0" applyFont="1" applyBorder="1" applyAlignment="1">
      <alignment vertical="top" wrapText="1"/>
    </xf>
    <xf numFmtId="0" fontId="71" fillId="0" borderId="0" xfId="179" applyFont="1" applyAlignment="1">
      <alignment vertical="top" wrapText="1"/>
    </xf>
    <xf numFmtId="0" fontId="71" fillId="0" borderId="0" xfId="179" applyFont="1" applyAlignment="1">
      <alignment horizontal="left" vertical="top" wrapText="1"/>
    </xf>
    <xf numFmtId="0" fontId="71" fillId="0" borderId="0" xfId="264" applyFont="1" applyAlignment="1">
      <alignment vertical="center" wrapText="1"/>
    </xf>
    <xf numFmtId="166" fontId="71" fillId="0" borderId="0" xfId="264" applyNumberFormat="1" applyFont="1" applyAlignment="1">
      <alignment vertical="center" wrapText="1"/>
    </xf>
    <xf numFmtId="166" fontId="71" fillId="0" borderId="0" xfId="218" applyNumberFormat="1" applyFont="1" applyFill="1" applyBorder="1" applyAlignment="1">
      <alignment horizontal="center" vertical="center" wrapText="1"/>
    </xf>
    <xf numFmtId="43" fontId="71" fillId="0" borderId="0" xfId="264" applyNumberFormat="1" applyFont="1" applyAlignment="1">
      <alignment vertical="center" wrapText="1"/>
    </xf>
    <xf numFmtId="0" fontId="71" fillId="0" borderId="0" xfId="264" applyFont="1" applyAlignment="1">
      <alignment horizontal="right" vertical="center" wrapText="1"/>
    </xf>
    <xf numFmtId="166" fontId="71" fillId="0" borderId="0" xfId="218" applyNumberFormat="1" applyFont="1" applyFill="1" applyAlignment="1">
      <alignment vertical="center" wrapText="1"/>
    </xf>
    <xf numFmtId="49" fontId="71" fillId="2" borderId="23" xfId="0" applyNumberFormat="1" applyFont="1" applyFill="1" applyBorder="1" applyAlignment="1">
      <alignment vertical="top"/>
    </xf>
    <xf numFmtId="0" fontId="71" fillId="0" borderId="0" xfId="8" applyFont="1" applyAlignment="1">
      <alignment vertical="center" wrapText="1"/>
    </xf>
    <xf numFmtId="0" fontId="71" fillId="0" borderId="0" xfId="8" applyFont="1" applyAlignment="1">
      <alignment horizontal="right" vertical="center"/>
    </xf>
    <xf numFmtId="0" fontId="71" fillId="0" borderId="0" xfId="266" applyFont="1" applyAlignment="1">
      <alignment vertical="center" wrapText="1"/>
    </xf>
    <xf numFmtId="49" fontId="71" fillId="0" borderId="0" xfId="266" applyNumberFormat="1" applyFont="1" applyAlignment="1">
      <alignment horizontal="center" vertical="center" wrapText="1"/>
    </xf>
    <xf numFmtId="167" fontId="71" fillId="0" borderId="0" xfId="266" applyNumberFormat="1" applyFont="1" applyAlignment="1">
      <alignment horizontal="center" vertical="center" wrapText="1"/>
    </xf>
    <xf numFmtId="49" fontId="71" fillId="0" borderId="23" xfId="266" applyNumberFormat="1" applyFont="1" applyBorder="1" applyAlignment="1">
      <alignment horizontal="center" vertical="center" textRotation="90" wrapText="1"/>
    </xf>
    <xf numFmtId="167" fontId="71" fillId="0" borderId="23" xfId="266" applyNumberFormat="1" applyFont="1" applyBorder="1" applyAlignment="1">
      <alignment horizontal="center" vertical="center" wrapText="1"/>
    </xf>
    <xf numFmtId="0" fontId="71" fillId="0" borderId="23" xfId="266" applyFont="1" applyBorder="1" applyAlignment="1">
      <alignment horizontal="center" vertical="center" wrapText="1"/>
    </xf>
    <xf numFmtId="0" fontId="74" fillId="0" borderId="23" xfId="266" applyFont="1" applyBorder="1" applyAlignment="1">
      <alignment horizontal="center" vertical="center" wrapText="1"/>
    </xf>
    <xf numFmtId="166" fontId="71" fillId="0" borderId="23" xfId="7" applyNumberFormat="1" applyFont="1" applyFill="1" applyBorder="1" applyAlignment="1">
      <alignment horizontal="left" vertical="center" wrapText="1"/>
    </xf>
    <xf numFmtId="166" fontId="71" fillId="0" borderId="0" xfId="266" applyNumberFormat="1" applyFont="1" applyAlignment="1">
      <alignment horizontal="center" vertical="center" wrapText="1"/>
    </xf>
    <xf numFmtId="167" fontId="71" fillId="0" borderId="0" xfId="266" applyNumberFormat="1" applyFont="1" applyAlignment="1">
      <alignment vertical="center" wrapText="1"/>
    </xf>
    <xf numFmtId="49" fontId="71" fillId="0" borderId="1" xfId="266" applyNumberFormat="1" applyFont="1" applyBorder="1" applyAlignment="1">
      <alignment horizontal="center" vertical="center" textRotation="90" wrapText="1"/>
    </xf>
    <xf numFmtId="0" fontId="71" fillId="0" borderId="1" xfId="266" applyFont="1" applyBorder="1" applyAlignment="1">
      <alignment horizontal="center" vertical="center" wrapText="1"/>
    </xf>
    <xf numFmtId="0" fontId="74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center" vertical="center" wrapText="1"/>
    </xf>
    <xf numFmtId="0" fontId="69" fillId="0" borderId="1" xfId="266" applyFont="1" applyBorder="1" applyAlignment="1">
      <alignment horizontal="left" vertical="center" wrapText="1"/>
    </xf>
    <xf numFmtId="0" fontId="72" fillId="0" borderId="1" xfId="266" applyFont="1" applyBorder="1" applyAlignment="1">
      <alignment horizontal="center" vertical="center" wrapText="1"/>
    </xf>
    <xf numFmtId="0" fontId="72" fillId="0" borderId="1" xfId="266" applyFont="1" applyBorder="1" applyAlignment="1">
      <alignment horizontal="left" vertical="center" wrapText="1"/>
    </xf>
    <xf numFmtId="0" fontId="72" fillId="0" borderId="1" xfId="266" applyFont="1" applyBorder="1" applyAlignment="1">
      <alignment vertical="center" wrapText="1"/>
    </xf>
    <xf numFmtId="0" fontId="71" fillId="0" borderId="1" xfId="266" applyFont="1" applyBorder="1" applyAlignment="1">
      <alignment vertical="center" wrapText="1"/>
    </xf>
    <xf numFmtId="49" fontId="69" fillId="0" borderId="1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center" vertical="center" wrapText="1"/>
    </xf>
    <xf numFmtId="49" fontId="69" fillId="0" borderId="24" xfId="17" applyNumberFormat="1" applyFont="1" applyFill="1" applyBorder="1" applyAlignment="1">
      <alignment horizontal="center" vertical="center"/>
    </xf>
    <xf numFmtId="0" fontId="69" fillId="0" borderId="1" xfId="0" applyFont="1" applyBorder="1" applyAlignment="1">
      <alignment horizontal="left" vertical="center" wrapText="1"/>
    </xf>
    <xf numFmtId="166" fontId="69" fillId="0" borderId="23" xfId="7" applyNumberFormat="1" applyFont="1" applyFill="1" applyBorder="1" applyAlignment="1">
      <alignment horizontal="center" vertical="center" wrapText="1"/>
    </xf>
    <xf numFmtId="0" fontId="69" fillId="0" borderId="23" xfId="266" applyFont="1" applyBorder="1" applyAlignment="1">
      <alignment horizontal="center" vertical="center" wrapText="1"/>
    </xf>
    <xf numFmtId="49" fontId="69" fillId="0" borderId="23" xfId="266" applyNumberFormat="1" applyFont="1" applyBorder="1" applyAlignment="1">
      <alignment horizontal="center" vertical="center" wrapText="1"/>
    </xf>
    <xf numFmtId="0" fontId="69" fillId="0" borderId="0" xfId="266" applyFont="1" applyAlignment="1">
      <alignment vertical="center" wrapText="1"/>
    </xf>
    <xf numFmtId="171" fontId="71" fillId="2" borderId="23" xfId="7" applyNumberFormat="1" applyFont="1" applyFill="1" applyBorder="1" applyAlignment="1">
      <alignment horizontal="center" vertical="center"/>
    </xf>
    <xf numFmtId="0" fontId="71" fillId="0" borderId="23" xfId="0" applyFont="1" applyBorder="1" applyAlignment="1">
      <alignment horizontal="center" vertical="center" wrapText="1"/>
    </xf>
    <xf numFmtId="166" fontId="71" fillId="0" borderId="23" xfId="7" applyNumberFormat="1" applyFont="1" applyFill="1" applyBorder="1" applyAlignment="1">
      <alignment vertical="center" wrapText="1"/>
    </xf>
    <xf numFmtId="0" fontId="71" fillId="0" borderId="0" xfId="266" applyFont="1" applyAlignment="1">
      <alignment horizontal="center" vertical="center" wrapText="1"/>
    </xf>
    <xf numFmtId="49" fontId="71" fillId="0" borderId="23" xfId="266" applyNumberFormat="1" applyFont="1" applyBorder="1" applyAlignment="1">
      <alignment horizontal="center" vertical="center" wrapText="1"/>
    </xf>
    <xf numFmtId="167" fontId="71" fillId="0" borderId="3" xfId="266" applyNumberFormat="1" applyFont="1" applyBorder="1" applyAlignment="1">
      <alignment horizontal="center" vertical="center" wrapText="1"/>
    </xf>
    <xf numFmtId="0" fontId="71" fillId="0" borderId="0" xfId="264" applyFont="1" applyAlignment="1">
      <alignment horizontal="center" vertical="center" wrapText="1"/>
    </xf>
    <xf numFmtId="0" fontId="71" fillId="0" borderId="1" xfId="0" applyFont="1" applyBorder="1" applyAlignment="1">
      <alignment vertical="center" wrapText="1"/>
    </xf>
    <xf numFmtId="0" fontId="71" fillId="0" borderId="0" xfId="0" applyFont="1" applyAlignment="1">
      <alignment horizontal="right"/>
    </xf>
    <xf numFmtId="0" fontId="71" fillId="0" borderId="0" xfId="0" applyFont="1" applyAlignment="1">
      <alignment wrapText="1"/>
    </xf>
    <xf numFmtId="43" fontId="71" fillId="0" borderId="0" xfId="0" applyNumberFormat="1" applyFont="1"/>
    <xf numFmtId="43" fontId="71" fillId="0" borderId="0" xfId="0" applyNumberFormat="1" applyFont="1" applyAlignment="1">
      <alignment horizontal="left" vertical="top" wrapText="1"/>
    </xf>
    <xf numFmtId="1" fontId="71" fillId="0" borderId="1" xfId="0" applyNumberFormat="1" applyFont="1" applyBorder="1" applyAlignment="1">
      <alignment horizontal="center" vertical="center"/>
    </xf>
    <xf numFmtId="0" fontId="71" fillId="0" borderId="0" xfId="1" applyFont="1" applyAlignment="1">
      <alignment horizontal="center" wrapText="1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vertical="top"/>
    </xf>
    <xf numFmtId="0" fontId="71" fillId="0" borderId="0" xfId="0" applyFont="1" applyAlignment="1">
      <alignment horizontal="center" vertical="top" wrapText="1"/>
    </xf>
    <xf numFmtId="0" fontId="71" fillId="2" borderId="23" xfId="0" applyFont="1" applyFill="1" applyBorder="1" applyAlignment="1">
      <alignment horizontal="center" vertical="center" wrapText="1"/>
    </xf>
    <xf numFmtId="166" fontId="71" fillId="2" borderId="23" xfId="7" applyNumberFormat="1" applyFont="1" applyFill="1" applyBorder="1" applyAlignment="1">
      <alignment horizontal="center" vertical="center" wrapText="1"/>
    </xf>
    <xf numFmtId="166" fontId="69" fillId="2" borderId="23" xfId="7" applyNumberFormat="1" applyFont="1" applyFill="1" applyBorder="1" applyAlignment="1">
      <alignment horizontal="center" vertical="center" wrapText="1"/>
    </xf>
    <xf numFmtId="0" fontId="71" fillId="0" borderId="0" xfId="8" applyFont="1" applyAlignment="1">
      <alignment vertical="top" wrapText="1"/>
    </xf>
    <xf numFmtId="0" fontId="71" fillId="0" borderId="0" xfId="266" applyFont="1" applyAlignment="1">
      <alignment horizontal="center" vertical="top" wrapText="1"/>
    </xf>
    <xf numFmtId="0" fontId="71" fillId="0" borderId="23" xfId="266" applyFont="1" applyBorder="1" applyAlignment="1">
      <alignment horizontal="center" vertical="top" wrapText="1"/>
    </xf>
    <xf numFmtId="0" fontId="74" fillId="0" borderId="23" xfId="266" applyFont="1" applyBorder="1" applyAlignment="1">
      <alignment horizontal="center" vertical="top" wrapText="1"/>
    </xf>
    <xf numFmtId="0" fontId="69" fillId="0" borderId="23" xfId="266" applyFont="1" applyBorder="1" applyAlignment="1">
      <alignment horizontal="center" vertical="top" wrapText="1"/>
    </xf>
    <xf numFmtId="0" fontId="71" fillId="0" borderId="0" xfId="266" applyFont="1" applyAlignment="1">
      <alignment vertical="top" wrapText="1"/>
    </xf>
    <xf numFmtId="166" fontId="71" fillId="0" borderId="0" xfId="0" applyNumberFormat="1" applyFont="1"/>
    <xf numFmtId="0" fontId="69" fillId="0" borderId="0" xfId="0" applyFont="1" applyAlignment="1">
      <alignment horizontal="center" vertical="top" wrapText="1"/>
    </xf>
    <xf numFmtId="0" fontId="71" fillId="0" borderId="23" xfId="265" applyFont="1" applyFill="1" applyBorder="1" applyAlignment="1">
      <alignment horizontal="center" vertical="center"/>
    </xf>
    <xf numFmtId="171" fontId="71" fillId="2" borderId="23" xfId="7" applyNumberFormat="1" applyFont="1" applyFill="1" applyBorder="1" applyAlignment="1">
      <alignment vertical="center"/>
    </xf>
    <xf numFmtId="0" fontId="71" fillId="2" borderId="23" xfId="0" applyFont="1" applyFill="1" applyBorder="1" applyAlignment="1">
      <alignment horizontal="left" vertical="center" wrapText="1"/>
    </xf>
    <xf numFmtId="0" fontId="71" fillId="2" borderId="23" xfId="0" applyFont="1" applyFill="1" applyBorder="1" applyAlignment="1">
      <alignment vertical="center" wrapText="1"/>
    </xf>
    <xf numFmtId="166" fontId="71" fillId="2" borderId="23" xfId="7" applyNumberFormat="1" applyFont="1" applyFill="1" applyBorder="1" applyAlignment="1">
      <alignment vertical="center" wrapText="1"/>
    </xf>
    <xf numFmtId="0" fontId="71" fillId="2" borderId="0" xfId="264" applyFont="1" applyFill="1" applyAlignment="1">
      <alignment vertical="center" wrapText="1"/>
    </xf>
    <xf numFmtId="0" fontId="71" fillId="57" borderId="0" xfId="264" applyFont="1" applyFill="1" applyAlignment="1">
      <alignment vertical="center" wrapText="1"/>
    </xf>
    <xf numFmtId="167" fontId="71" fillId="0" borderId="1" xfId="266" applyNumberFormat="1" applyFont="1" applyBorder="1" applyAlignment="1">
      <alignment horizontal="center" vertical="center" wrapText="1"/>
    </xf>
    <xf numFmtId="0" fontId="71" fillId="56" borderId="23" xfId="0" applyFont="1" applyFill="1" applyBorder="1" applyAlignment="1">
      <alignment horizontal="left" vertical="center" wrapText="1"/>
    </xf>
    <xf numFmtId="0" fontId="71" fillId="0" borderId="23" xfId="0" applyFont="1" applyBorder="1" applyAlignment="1">
      <alignment horizontal="center" vertical="center"/>
    </xf>
    <xf numFmtId="0" fontId="71" fillId="0" borderId="1" xfId="0" applyFont="1" applyBorder="1" applyAlignment="1">
      <alignment horizontal="left" vertical="center" wrapText="1"/>
    </xf>
    <xf numFmtId="0" fontId="71" fillId="0" borderId="1" xfId="266" applyFont="1" applyBorder="1" applyAlignment="1">
      <alignment horizontal="left" vertical="center" wrapText="1"/>
    </xf>
    <xf numFmtId="165" fontId="69" fillId="0" borderId="23" xfId="6" applyFont="1" applyBorder="1" applyAlignment="1">
      <alignment horizontal="center" vertical="center"/>
    </xf>
    <xf numFmtId="0" fontId="71" fillId="0" borderId="25" xfId="1" applyFont="1" applyBorder="1" applyAlignment="1">
      <alignment horizontal="left" vertical="top" wrapText="1"/>
    </xf>
    <xf numFmtId="0" fontId="81" fillId="0" borderId="0" xfId="0" applyFont="1" applyAlignment="1">
      <alignment horizontal="right" vertical="top" wrapText="1"/>
    </xf>
    <xf numFmtId="0" fontId="71" fillId="0" borderId="23" xfId="0" applyFont="1" applyBorder="1" applyAlignment="1">
      <alignment horizontal="center" vertical="top" wrapText="1"/>
    </xf>
    <xf numFmtId="0" fontId="71" fillId="0" borderId="23" xfId="0" applyFont="1" applyBorder="1" applyAlignment="1">
      <alignment horizontal="left" vertical="top"/>
    </xf>
    <xf numFmtId="0" fontId="71" fillId="2" borderId="23" xfId="0" applyFont="1" applyFill="1" applyBorder="1" applyAlignment="1">
      <alignment vertical="top"/>
    </xf>
    <xf numFmtId="0" fontId="71" fillId="0" borderId="23" xfId="0" applyFont="1" applyBorder="1" applyAlignment="1">
      <alignment vertical="center"/>
    </xf>
    <xf numFmtId="0" fontId="71" fillId="0" borderId="23" xfId="0" applyFont="1" applyBorder="1" applyAlignment="1">
      <alignment vertical="top"/>
    </xf>
    <xf numFmtId="0" fontId="71" fillId="0" borderId="26" xfId="0" applyFont="1" applyBorder="1" applyAlignment="1">
      <alignment wrapText="1"/>
    </xf>
    <xf numFmtId="0" fontId="72" fillId="0" borderId="0" xfId="0" applyFont="1" applyAlignment="1">
      <alignment horizontal="left" vertical="top" wrapText="1"/>
    </xf>
    <xf numFmtId="165" fontId="71" fillId="0" borderId="0" xfId="0" applyNumberFormat="1" applyFont="1"/>
    <xf numFmtId="0" fontId="71" fillId="2" borderId="0" xfId="1" applyFont="1" applyFill="1" applyAlignment="1">
      <alignment horizontal="right"/>
    </xf>
    <xf numFmtId="166" fontId="71" fillId="2" borderId="0" xfId="0" applyNumberFormat="1" applyFont="1" applyFill="1" applyAlignment="1">
      <alignment horizontal="right"/>
    </xf>
    <xf numFmtId="166" fontId="71" fillId="0" borderId="23" xfId="0" applyNumberFormat="1" applyFont="1" applyBorder="1" applyAlignment="1">
      <alignment horizontal="center" vertical="center" wrapText="1"/>
    </xf>
    <xf numFmtId="166" fontId="71" fillId="2" borderId="23" xfId="0" applyNumberFormat="1" applyFont="1" applyFill="1" applyBorder="1" applyAlignment="1">
      <alignment horizontal="center" vertical="center" wrapText="1"/>
    </xf>
    <xf numFmtId="166" fontId="71" fillId="2" borderId="0" xfId="0" applyNumberFormat="1" applyFont="1" applyFill="1"/>
    <xf numFmtId="166" fontId="71" fillId="0" borderId="0" xfId="7" applyNumberFormat="1" applyFont="1" applyAlignment="1">
      <alignment vertical="center" wrapText="1"/>
    </xf>
    <xf numFmtId="172" fontId="71" fillId="0" borderId="0" xfId="266" applyNumberFormat="1" applyFont="1" applyAlignment="1">
      <alignment vertical="center" wrapText="1"/>
    </xf>
    <xf numFmtId="0" fontId="82" fillId="0" borderId="0" xfId="0" applyFont="1"/>
    <xf numFmtId="0" fontId="82" fillId="0" borderId="0" xfId="0" applyFont="1" applyAlignment="1">
      <alignment horizontal="right"/>
    </xf>
    <xf numFmtId="0" fontId="82" fillId="2" borderId="0" xfId="0" applyFont="1" applyFill="1"/>
    <xf numFmtId="0" fontId="71" fillId="2" borderId="0" xfId="8" applyFont="1" applyFill="1">
      <alignment horizontal="left" vertical="top" wrapText="1"/>
    </xf>
    <xf numFmtId="43" fontId="71" fillId="2" borderId="0" xfId="263" applyFont="1" applyFill="1" applyAlignment="1">
      <alignment horizontal="center" wrapText="1"/>
    </xf>
    <xf numFmtId="166" fontId="82" fillId="2" borderId="0" xfId="263" applyNumberFormat="1" applyFont="1" applyFill="1" applyAlignment="1">
      <alignment horizontal="right"/>
    </xf>
    <xf numFmtId="166" fontId="71" fillId="2" borderId="1" xfId="263" applyNumberFormat="1" applyFont="1" applyFill="1" applyBorder="1" applyAlignment="1">
      <alignment horizontal="center" vertical="center"/>
    </xf>
    <xf numFmtId="166" fontId="71" fillId="2" borderId="32" xfId="263" applyNumberFormat="1" applyFont="1" applyFill="1" applyBorder="1" applyAlignment="1">
      <alignment horizontal="center" vertical="center"/>
    </xf>
    <xf numFmtId="43" fontId="71" fillId="2" borderId="33" xfId="263" applyFont="1" applyFill="1" applyBorder="1" applyAlignment="1">
      <alignment wrapText="1"/>
    </xf>
    <xf numFmtId="166" fontId="69" fillId="2" borderId="1" xfId="263" applyNumberFormat="1" applyFont="1" applyFill="1" applyBorder="1" applyAlignment="1">
      <alignment horizontal="center" vertical="center"/>
    </xf>
    <xf numFmtId="166" fontId="69" fillId="2" borderId="32" xfId="263" applyNumberFormat="1" applyFont="1" applyFill="1" applyBorder="1" applyAlignment="1">
      <alignment horizontal="center" vertical="center"/>
    </xf>
    <xf numFmtId="43" fontId="71" fillId="2" borderId="33" xfId="263" applyFont="1" applyFill="1" applyBorder="1" applyAlignment="1">
      <alignment vertical="center" wrapText="1"/>
    </xf>
    <xf numFmtId="43" fontId="71" fillId="2" borderId="1" xfId="263" applyFont="1" applyFill="1" applyBorder="1" applyAlignment="1">
      <alignment vertical="center" wrapText="1"/>
    </xf>
    <xf numFmtId="43" fontId="71" fillId="2" borderId="32" xfId="263" applyFont="1" applyFill="1" applyBorder="1" applyAlignment="1">
      <alignment vertical="center" wrapText="1"/>
    </xf>
    <xf numFmtId="43" fontId="71" fillId="2" borderId="0" xfId="263" applyFont="1" applyFill="1" applyBorder="1"/>
    <xf numFmtId="43" fontId="83" fillId="0" borderId="0" xfId="263" applyFont="1" applyFill="1"/>
    <xf numFmtId="43" fontId="84" fillId="0" borderId="33" xfId="263" applyFont="1" applyFill="1" applyBorder="1" applyAlignment="1">
      <alignment vertical="center" wrapText="1"/>
    </xf>
    <xf numFmtId="166" fontId="84" fillId="0" borderId="1" xfId="263" applyNumberFormat="1" applyFont="1" applyFill="1" applyBorder="1" applyAlignment="1">
      <alignment horizontal="center" vertical="center"/>
    </xf>
    <xf numFmtId="166" fontId="84" fillId="0" borderId="32" xfId="263" applyNumberFormat="1" applyFont="1" applyFill="1" applyBorder="1" applyAlignment="1">
      <alignment horizontal="center" vertical="center"/>
    </xf>
    <xf numFmtId="43" fontId="83" fillId="0" borderId="33" xfId="263" applyFont="1" applyFill="1" applyBorder="1" applyAlignment="1">
      <alignment vertical="center" wrapText="1"/>
    </xf>
    <xf numFmtId="43" fontId="83" fillId="0" borderId="1" xfId="263" applyFont="1" applyFill="1" applyBorder="1" applyAlignment="1">
      <alignment vertical="center" wrapText="1"/>
    </xf>
    <xf numFmtId="43" fontId="83" fillId="0" borderId="32" xfId="263" applyFont="1" applyFill="1" applyBorder="1" applyAlignment="1">
      <alignment vertical="center" wrapText="1"/>
    </xf>
    <xf numFmtId="0" fontId="83" fillId="2" borderId="33" xfId="165" applyFont="1" applyFill="1" applyBorder="1" applyAlignment="1">
      <alignment vertical="center" wrapText="1"/>
    </xf>
    <xf numFmtId="43" fontId="83" fillId="2" borderId="32" xfId="165" applyNumberFormat="1" applyFont="1" applyFill="1" applyBorder="1" applyAlignment="1">
      <alignment vertical="center" wrapText="1"/>
    </xf>
    <xf numFmtId="166" fontId="83" fillId="0" borderId="1" xfId="263" applyNumberFormat="1" applyFont="1" applyFill="1" applyBorder="1" applyAlignment="1">
      <alignment horizontal="center" vertical="center"/>
    </xf>
    <xf numFmtId="166" fontId="83" fillId="0" borderId="32" xfId="263" applyNumberFormat="1" applyFont="1" applyFill="1" applyBorder="1" applyAlignment="1">
      <alignment horizontal="center" vertical="center"/>
    </xf>
    <xf numFmtId="166" fontId="84" fillId="2" borderId="1" xfId="7" applyNumberFormat="1" applyFont="1" applyFill="1" applyBorder="1" applyAlignment="1">
      <alignment wrapText="1"/>
    </xf>
    <xf numFmtId="166" fontId="84" fillId="0" borderId="32" xfId="263" applyNumberFormat="1" applyFont="1" applyFill="1" applyBorder="1" applyAlignment="1">
      <alignment horizontal="left" vertical="center"/>
    </xf>
    <xf numFmtId="0" fontId="83" fillId="2" borderId="34" xfId="0" applyFont="1" applyFill="1" applyBorder="1" applyAlignment="1">
      <alignment vertical="center" wrapText="1"/>
    </xf>
    <xf numFmtId="166" fontId="83" fillId="2" borderId="35" xfId="7" applyNumberFormat="1" applyFont="1" applyFill="1" applyBorder="1" applyAlignment="1">
      <alignment wrapText="1"/>
    </xf>
    <xf numFmtId="0" fontId="82" fillId="2" borderId="36" xfId="0" applyFont="1" applyFill="1" applyBorder="1"/>
    <xf numFmtId="43" fontId="84" fillId="2" borderId="1" xfId="165" applyNumberFormat="1" applyFont="1" applyFill="1" applyBorder="1" applyAlignment="1">
      <alignment vertical="center" wrapText="1"/>
    </xf>
    <xf numFmtId="49" fontId="69" fillId="0" borderId="1" xfId="266" applyNumberFormat="1" applyFont="1" applyBorder="1" applyAlignment="1">
      <alignment horizontal="center" vertical="center" wrapText="1"/>
    </xf>
    <xf numFmtId="166" fontId="69" fillId="0" borderId="1" xfId="7" applyNumberFormat="1" applyFont="1" applyFill="1" applyBorder="1" applyAlignment="1">
      <alignment horizontal="center" vertical="center" wrapText="1"/>
    </xf>
    <xf numFmtId="166" fontId="69" fillId="2" borderId="1" xfId="7" applyNumberFormat="1" applyFont="1" applyFill="1" applyBorder="1" applyAlignment="1">
      <alignment horizontal="center" vertical="center" wrapText="1"/>
    </xf>
    <xf numFmtId="0" fontId="85" fillId="0" borderId="23" xfId="0" applyFont="1" applyBorder="1" applyAlignment="1">
      <alignment horizontal="left" vertical="top" wrapText="1"/>
    </xf>
    <xf numFmtId="172" fontId="86" fillId="0" borderId="0" xfId="266" applyNumberFormat="1" applyFont="1" applyAlignment="1">
      <alignment vertical="center" wrapText="1"/>
    </xf>
    <xf numFmtId="0" fontId="71" fillId="2" borderId="27" xfId="1" applyFont="1" applyFill="1" applyBorder="1" applyAlignment="1">
      <alignment horizontal="center" vertical="center" wrapText="1"/>
    </xf>
    <xf numFmtId="166" fontId="71" fillId="0" borderId="1" xfId="7" applyNumberFormat="1" applyFont="1" applyFill="1" applyBorder="1" applyAlignment="1">
      <alignment horizontal="center" vertical="center" wrapText="1"/>
    </xf>
    <xf numFmtId="166" fontId="71" fillId="0" borderId="1" xfId="218" applyNumberFormat="1" applyFont="1" applyFill="1" applyBorder="1" applyAlignment="1">
      <alignment horizontal="center" vertical="center" wrapText="1"/>
    </xf>
    <xf numFmtId="0" fontId="71" fillId="0" borderId="1" xfId="0" applyFont="1" applyBorder="1" applyAlignment="1">
      <alignment horizontal="right" vertical="center" wrapText="1"/>
    </xf>
    <xf numFmtId="0" fontId="71" fillId="0" borderId="1" xfId="0" applyFont="1" applyBorder="1" applyAlignment="1">
      <alignment horizontal="center" vertical="center" wrapText="1"/>
    </xf>
    <xf numFmtId="0" fontId="69" fillId="0" borderId="1" xfId="0" applyFont="1" applyBorder="1" applyAlignment="1">
      <alignment horizontal="right" vertical="center" wrapText="1"/>
    </xf>
    <xf numFmtId="166" fontId="71" fillId="2" borderId="23" xfId="7" applyNumberFormat="1" applyFont="1" applyFill="1" applyBorder="1" applyAlignment="1">
      <alignment horizontal="right" vertical="center" wrapText="1"/>
    </xf>
    <xf numFmtId="166" fontId="71" fillId="2" borderId="1" xfId="7" applyNumberFormat="1" applyFont="1" applyFill="1" applyBorder="1" applyAlignment="1">
      <alignment horizontal="right" vertical="center" wrapText="1"/>
    </xf>
    <xf numFmtId="166" fontId="71" fillId="2" borderId="37" xfId="263" applyNumberFormat="1" applyFont="1" applyFill="1" applyBorder="1" applyAlignment="1">
      <alignment horizontal="center" vertical="center" wrapText="1"/>
    </xf>
    <xf numFmtId="166" fontId="71" fillId="2" borderId="38" xfId="263" applyNumberFormat="1" applyFont="1" applyFill="1" applyBorder="1" applyAlignment="1">
      <alignment horizontal="center" vertical="center" wrapText="1"/>
    </xf>
    <xf numFmtId="0" fontId="82" fillId="2" borderId="0" xfId="0" applyFont="1" applyFill="1" applyAlignment="1">
      <alignment horizontal="center" wrapText="1"/>
    </xf>
    <xf numFmtId="43" fontId="71" fillId="2" borderId="30" xfId="263" applyFont="1" applyFill="1" applyBorder="1" applyAlignment="1">
      <alignment horizontal="center" vertical="center" wrapText="1"/>
    </xf>
    <xf numFmtId="43" fontId="71" fillId="2" borderId="31" xfId="263" applyFont="1" applyFill="1" applyBorder="1" applyAlignment="1">
      <alignment horizontal="center" vertical="center" wrapText="1"/>
    </xf>
    <xf numFmtId="0" fontId="71" fillId="0" borderId="0" xfId="266" applyFont="1" applyAlignment="1">
      <alignment horizontal="center" vertical="center" wrapText="1"/>
    </xf>
    <xf numFmtId="167" fontId="71" fillId="0" borderId="28" xfId="266" applyNumberFormat="1" applyFont="1" applyBorder="1" applyAlignment="1">
      <alignment horizontal="right" vertical="center" wrapText="1"/>
    </xf>
    <xf numFmtId="49" fontId="71" fillId="0" borderId="23" xfId="266" applyNumberFormat="1" applyFont="1" applyBorder="1" applyAlignment="1">
      <alignment horizontal="center" vertical="center" wrapText="1"/>
    </xf>
    <xf numFmtId="0" fontId="71" fillId="0" borderId="1" xfId="266" applyFont="1" applyBorder="1" applyAlignment="1">
      <alignment horizontal="center" vertical="top" wrapText="1"/>
    </xf>
    <xf numFmtId="167" fontId="71" fillId="0" borderId="1" xfId="266" applyNumberFormat="1" applyFont="1" applyBorder="1" applyAlignment="1">
      <alignment horizontal="center" vertical="center" wrapText="1"/>
    </xf>
    <xf numFmtId="167" fontId="71" fillId="0" borderId="23" xfId="266" applyNumberFormat="1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1" fillId="0" borderId="23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0" fontId="71" fillId="0" borderId="25" xfId="0" applyFont="1" applyBorder="1" applyAlignment="1">
      <alignment horizontal="center" vertical="center" wrapText="1"/>
    </xf>
    <xf numFmtId="0" fontId="71" fillId="0" borderId="26" xfId="0" applyFont="1" applyBorder="1" applyAlignment="1">
      <alignment horizontal="center" vertical="center"/>
    </xf>
    <xf numFmtId="0" fontId="71" fillId="0" borderId="25" xfId="0" applyFont="1" applyBorder="1" applyAlignment="1">
      <alignment horizontal="center" vertical="center"/>
    </xf>
    <xf numFmtId="0" fontId="71" fillId="0" borderId="24" xfId="0" applyFont="1" applyBorder="1" applyAlignment="1">
      <alignment horizontal="center" vertical="center" wrapText="1"/>
    </xf>
    <xf numFmtId="0" fontId="71" fillId="0" borderId="3" xfId="0" applyFont="1" applyBorder="1" applyAlignment="1">
      <alignment horizontal="center" vertical="center" wrapText="1"/>
    </xf>
    <xf numFmtId="166" fontId="71" fillId="0" borderId="28" xfId="266" applyNumberFormat="1" applyFont="1" applyBorder="1" applyAlignment="1">
      <alignment horizontal="right" vertical="center" wrapText="1"/>
    </xf>
    <xf numFmtId="0" fontId="71" fillId="0" borderId="39" xfId="1" applyFont="1" applyBorder="1" applyAlignment="1">
      <alignment horizontal="left"/>
    </xf>
    <xf numFmtId="0" fontId="71" fillId="0" borderId="4" xfId="1" applyFont="1" applyBorder="1" applyAlignment="1">
      <alignment horizontal="left"/>
    </xf>
    <xf numFmtId="0" fontId="71" fillId="0" borderId="0" xfId="1" applyFont="1" applyAlignment="1">
      <alignment horizontal="center" wrapText="1"/>
    </xf>
    <xf numFmtId="0" fontId="69" fillId="0" borderId="0" xfId="1" applyFont="1" applyAlignment="1">
      <alignment horizontal="center" vertical="center"/>
    </xf>
    <xf numFmtId="0" fontId="71" fillId="0" borderId="26" xfId="1" applyFont="1" applyBorder="1" applyAlignment="1">
      <alignment horizontal="center" wrapText="1"/>
    </xf>
    <xf numFmtId="0" fontId="71" fillId="0" borderId="25" xfId="1" applyFont="1" applyBorder="1" applyAlignment="1">
      <alignment horizontal="center" wrapText="1"/>
    </xf>
    <xf numFmtId="0" fontId="71" fillId="0" borderId="4" xfId="0" applyFont="1" applyBorder="1" applyAlignment="1">
      <alignment horizontal="center" vertical="center" wrapText="1"/>
    </xf>
    <xf numFmtId="0" fontId="71" fillId="0" borderId="23" xfId="0" applyFont="1" applyBorder="1" applyAlignment="1">
      <alignment horizontal="left" vertical="center"/>
    </xf>
    <xf numFmtId="166" fontId="71" fillId="0" borderId="29" xfId="263" applyNumberFormat="1" applyFont="1" applyFill="1" applyBorder="1" applyAlignment="1">
      <alignment horizontal="center" vertical="center" wrapText="1"/>
    </xf>
    <xf numFmtId="166" fontId="71" fillId="0" borderId="4" xfId="263" applyNumberFormat="1" applyFont="1" applyFill="1" applyBorder="1" applyAlignment="1">
      <alignment horizontal="center" vertical="center" wrapText="1"/>
    </xf>
    <xf numFmtId="0" fontId="71" fillId="0" borderId="0" xfId="264" applyFont="1" applyAlignment="1">
      <alignment horizontal="center" vertical="center" wrapText="1"/>
    </xf>
    <xf numFmtId="0" fontId="71" fillId="0" borderId="1" xfId="264" applyFont="1" applyBorder="1" applyAlignment="1">
      <alignment horizontal="right" vertical="center" wrapText="1"/>
    </xf>
    <xf numFmtId="0" fontId="71" fillId="0" borderId="1" xfId="264" applyFont="1" applyBorder="1" applyAlignment="1">
      <alignment horizontal="center" vertical="center" wrapText="1"/>
    </xf>
    <xf numFmtId="166" fontId="71" fillId="0" borderId="1" xfId="218" applyNumberFormat="1" applyFont="1" applyFill="1" applyBorder="1" applyAlignment="1">
      <alignment horizontal="center" vertical="center" wrapText="1"/>
    </xf>
    <xf numFmtId="0" fontId="69" fillId="0" borderId="1" xfId="0" applyFont="1" applyBorder="1" applyAlignment="1">
      <alignment vertical="center" wrapText="1"/>
    </xf>
    <xf numFmtId="0" fontId="71" fillId="0" borderId="1" xfId="0" applyFont="1" applyBorder="1" applyAlignment="1">
      <alignment vertical="center" wrapText="1"/>
    </xf>
    <xf numFmtId="0" fontId="71" fillId="0" borderId="39" xfId="0" applyFont="1" applyBorder="1" applyAlignment="1">
      <alignment vertical="center" wrapText="1"/>
    </xf>
    <xf numFmtId="0" fontId="71" fillId="0" borderId="29" xfId="0" applyFont="1" applyBorder="1" applyAlignment="1">
      <alignment vertical="center" wrapText="1"/>
    </xf>
    <xf numFmtId="0" fontId="71" fillId="0" borderId="25" xfId="0" applyFont="1" applyBorder="1" applyAlignment="1">
      <alignment vertical="center" wrapText="1"/>
    </xf>
    <xf numFmtId="0" fontId="71" fillId="0" borderId="26" xfId="0" applyFont="1" applyBorder="1" applyAlignment="1">
      <alignment vertical="center" wrapText="1"/>
    </xf>
  </cellXfs>
  <cellStyles count="1041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3" xfId="272"/>
    <cellStyle name="20% - Accent1 2 2 2 3" xfId="273"/>
    <cellStyle name="20% - Accent1 2 2 2 3 2" xfId="274"/>
    <cellStyle name="20% - Accent1 2 2 2 3 3" xfId="275"/>
    <cellStyle name="20% - Accent1 2 2 2 4" xfId="276"/>
    <cellStyle name="20% - Accent1 2 2 2 5" xfId="277"/>
    <cellStyle name="20% - Accent1 2 2 3" xfId="278"/>
    <cellStyle name="20% - Accent1 2 2 3 2" xfId="279"/>
    <cellStyle name="20% - Accent1 2 2 3 3" xfId="280"/>
    <cellStyle name="20% - Accent1 2 2 4" xfId="281"/>
    <cellStyle name="20% - Accent1 2 2 4 2" xfId="282"/>
    <cellStyle name="20% - Accent1 2 2 4 3" xfId="283"/>
    <cellStyle name="20% - Accent1 2 3" xfId="284"/>
    <cellStyle name="20% - Accent1 2 3 2" xfId="285"/>
    <cellStyle name="20% - Accent1 2 3 2 2" xfId="286"/>
    <cellStyle name="20% - Accent1 2 3 2 3" xfId="287"/>
    <cellStyle name="20% - Accent1 2 3 3" xfId="288"/>
    <cellStyle name="20% - Accent1 2 3 3 2" xfId="289"/>
    <cellStyle name="20% - Accent1 2 3 3 3" xfId="290"/>
    <cellStyle name="20% - Accent1 2 3 4" xfId="291"/>
    <cellStyle name="20% - Accent1 2 3 5" xfId="292"/>
    <cellStyle name="20% - Accent1 2 4" xfId="293"/>
    <cellStyle name="20% - Accent1 2 4 2" xfId="294"/>
    <cellStyle name="20% - Accent1 2 4 2 2" xfId="295"/>
    <cellStyle name="20% - Accent1 2 4 2 3" xfId="296"/>
    <cellStyle name="20% - Accent1 2 4 3" xfId="297"/>
    <cellStyle name="20% - Accent1 2 4 3 2" xfId="298"/>
    <cellStyle name="20% - Accent1 2 4 3 3" xfId="299"/>
    <cellStyle name="20% - Accent1 2 4 4" xfId="300"/>
    <cellStyle name="20% - Accent1 2 4 5" xfId="301"/>
    <cellStyle name="20% - Accent1 2 5" xfId="302"/>
    <cellStyle name="20% - Accent1 2 5 2" xfId="303"/>
    <cellStyle name="20% - Accent1 2 5 3" xfId="304"/>
    <cellStyle name="20% - Accent1 2 6" xfId="305"/>
    <cellStyle name="20% - Accent1 2 6 2" xfId="306"/>
    <cellStyle name="20% - Accent1 2 6 3" xfId="307"/>
    <cellStyle name="20% - Accent1 3" xfId="167"/>
    <cellStyle name="20% - Accent1 3 2" xfId="308"/>
    <cellStyle name="20% - Accent1 3 3" xfId="309"/>
    <cellStyle name="20% - Accent1 4" xfId="191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3" xfId="313"/>
    <cellStyle name="20% - Accent2 2 2 2 3" xfId="314"/>
    <cellStyle name="20% - Accent2 2 2 2 3 2" xfId="315"/>
    <cellStyle name="20% - Accent2 2 2 2 3 3" xfId="316"/>
    <cellStyle name="20% - Accent2 2 2 2 4" xfId="317"/>
    <cellStyle name="20% - Accent2 2 2 2 5" xfId="318"/>
    <cellStyle name="20% - Accent2 2 2 3" xfId="319"/>
    <cellStyle name="20% - Accent2 2 2 3 2" xfId="320"/>
    <cellStyle name="20% - Accent2 2 2 3 3" xfId="321"/>
    <cellStyle name="20% - Accent2 2 2 4" xfId="322"/>
    <cellStyle name="20% - Accent2 2 2 4 2" xfId="323"/>
    <cellStyle name="20% - Accent2 2 2 4 3" xfId="324"/>
    <cellStyle name="20% - Accent2 2 3" xfId="325"/>
    <cellStyle name="20% - Accent2 2 3 2" xfId="326"/>
    <cellStyle name="20% - Accent2 2 3 2 2" xfId="327"/>
    <cellStyle name="20% - Accent2 2 3 2 3" xfId="328"/>
    <cellStyle name="20% - Accent2 2 3 3" xfId="329"/>
    <cellStyle name="20% - Accent2 2 3 3 2" xfId="330"/>
    <cellStyle name="20% - Accent2 2 3 3 3" xfId="331"/>
    <cellStyle name="20% - Accent2 2 3 4" xfId="332"/>
    <cellStyle name="20% - Accent2 2 3 5" xfId="333"/>
    <cellStyle name="20% - Accent2 2 4" xfId="334"/>
    <cellStyle name="20% - Accent2 2 4 2" xfId="335"/>
    <cellStyle name="20% - Accent2 2 4 2 2" xfId="336"/>
    <cellStyle name="20% - Accent2 2 4 2 3" xfId="337"/>
    <cellStyle name="20% - Accent2 2 4 3" xfId="338"/>
    <cellStyle name="20% - Accent2 2 4 3 2" xfId="339"/>
    <cellStyle name="20% - Accent2 2 4 3 3" xfId="340"/>
    <cellStyle name="20% - Accent2 2 4 4" xfId="341"/>
    <cellStyle name="20% - Accent2 2 4 5" xfId="342"/>
    <cellStyle name="20% - Accent2 2 5" xfId="343"/>
    <cellStyle name="20% - Accent2 2 5 2" xfId="344"/>
    <cellStyle name="20% - Accent2 2 5 3" xfId="345"/>
    <cellStyle name="20% - Accent2 2 6" xfId="346"/>
    <cellStyle name="20% - Accent2 2 6 2" xfId="347"/>
    <cellStyle name="20% - Accent2 2 6 3" xfId="348"/>
    <cellStyle name="20% - Accent2 3" xfId="169"/>
    <cellStyle name="20% - Accent2 3 2" xfId="349"/>
    <cellStyle name="20% - Accent2 3 3" xfId="350"/>
    <cellStyle name="20% - Accent2 4" xfId="193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3" xfId="354"/>
    <cellStyle name="20% - Accent3 2 2 2 3" xfId="355"/>
    <cellStyle name="20% - Accent3 2 2 2 3 2" xfId="356"/>
    <cellStyle name="20% - Accent3 2 2 2 3 3" xfId="357"/>
    <cellStyle name="20% - Accent3 2 2 2 4" xfId="358"/>
    <cellStyle name="20% - Accent3 2 2 2 5" xfId="359"/>
    <cellStyle name="20% - Accent3 2 2 3" xfId="360"/>
    <cellStyle name="20% - Accent3 2 2 3 2" xfId="361"/>
    <cellStyle name="20% - Accent3 2 2 3 3" xfId="362"/>
    <cellStyle name="20% - Accent3 2 2 4" xfId="363"/>
    <cellStyle name="20% - Accent3 2 2 4 2" xfId="364"/>
    <cellStyle name="20% - Accent3 2 2 4 3" xfId="365"/>
    <cellStyle name="20% - Accent3 2 3" xfId="366"/>
    <cellStyle name="20% - Accent3 2 3 2" xfId="367"/>
    <cellStyle name="20% - Accent3 2 3 2 2" xfId="368"/>
    <cellStyle name="20% - Accent3 2 3 2 3" xfId="369"/>
    <cellStyle name="20% - Accent3 2 3 3" xfId="370"/>
    <cellStyle name="20% - Accent3 2 3 3 2" xfId="371"/>
    <cellStyle name="20% - Accent3 2 3 3 3" xfId="372"/>
    <cellStyle name="20% - Accent3 2 3 4" xfId="373"/>
    <cellStyle name="20% - Accent3 2 3 5" xfId="374"/>
    <cellStyle name="20% - Accent3 2 4" xfId="375"/>
    <cellStyle name="20% - Accent3 2 4 2" xfId="376"/>
    <cellStyle name="20% - Accent3 2 4 2 2" xfId="377"/>
    <cellStyle name="20% - Accent3 2 4 2 3" xfId="378"/>
    <cellStyle name="20% - Accent3 2 4 3" xfId="379"/>
    <cellStyle name="20% - Accent3 2 4 3 2" xfId="380"/>
    <cellStyle name="20% - Accent3 2 4 3 3" xfId="381"/>
    <cellStyle name="20% - Accent3 2 4 4" xfId="382"/>
    <cellStyle name="20% - Accent3 2 4 5" xfId="383"/>
    <cellStyle name="20% - Accent3 2 5" xfId="384"/>
    <cellStyle name="20% - Accent3 2 5 2" xfId="385"/>
    <cellStyle name="20% - Accent3 2 5 3" xfId="386"/>
    <cellStyle name="20% - Accent3 2 6" xfId="387"/>
    <cellStyle name="20% - Accent3 2 6 2" xfId="388"/>
    <cellStyle name="20% - Accent3 2 6 3" xfId="389"/>
    <cellStyle name="20% - Accent3 3" xfId="171"/>
    <cellStyle name="20% - Accent3 3 2" xfId="390"/>
    <cellStyle name="20% - Accent3 3 3" xfId="391"/>
    <cellStyle name="20% - Accent3 4" xfId="195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3" xfId="395"/>
    <cellStyle name="20% - Accent4 2 2 2 3" xfId="396"/>
    <cellStyle name="20% - Accent4 2 2 2 3 2" xfId="397"/>
    <cellStyle name="20% - Accent4 2 2 2 3 3" xfId="398"/>
    <cellStyle name="20% - Accent4 2 2 2 4" xfId="399"/>
    <cellStyle name="20% - Accent4 2 2 2 5" xfId="400"/>
    <cellStyle name="20% - Accent4 2 2 3" xfId="401"/>
    <cellStyle name="20% - Accent4 2 2 3 2" xfId="402"/>
    <cellStyle name="20% - Accent4 2 2 3 3" xfId="403"/>
    <cellStyle name="20% - Accent4 2 2 4" xfId="404"/>
    <cellStyle name="20% - Accent4 2 2 4 2" xfId="405"/>
    <cellStyle name="20% - Accent4 2 2 4 3" xfId="406"/>
    <cellStyle name="20% - Accent4 2 3" xfId="407"/>
    <cellStyle name="20% - Accent4 2 3 2" xfId="408"/>
    <cellStyle name="20% - Accent4 2 3 2 2" xfId="409"/>
    <cellStyle name="20% - Accent4 2 3 2 3" xfId="410"/>
    <cellStyle name="20% - Accent4 2 3 3" xfId="411"/>
    <cellStyle name="20% - Accent4 2 3 3 2" xfId="412"/>
    <cellStyle name="20% - Accent4 2 3 3 3" xfId="413"/>
    <cellStyle name="20% - Accent4 2 3 4" xfId="414"/>
    <cellStyle name="20% - Accent4 2 3 5" xfId="415"/>
    <cellStyle name="20% - Accent4 2 4" xfId="416"/>
    <cellStyle name="20% - Accent4 2 4 2" xfId="417"/>
    <cellStyle name="20% - Accent4 2 4 2 2" xfId="418"/>
    <cellStyle name="20% - Accent4 2 4 2 3" xfId="419"/>
    <cellStyle name="20% - Accent4 2 4 3" xfId="420"/>
    <cellStyle name="20% - Accent4 2 4 3 2" xfId="421"/>
    <cellStyle name="20% - Accent4 2 4 3 3" xfId="422"/>
    <cellStyle name="20% - Accent4 2 4 4" xfId="423"/>
    <cellStyle name="20% - Accent4 2 4 5" xfId="424"/>
    <cellStyle name="20% - Accent4 2 5" xfId="425"/>
    <cellStyle name="20% - Accent4 2 5 2" xfId="426"/>
    <cellStyle name="20% - Accent4 2 5 3" xfId="427"/>
    <cellStyle name="20% - Accent4 2 6" xfId="428"/>
    <cellStyle name="20% - Accent4 2 6 2" xfId="429"/>
    <cellStyle name="20% - Accent4 2 6 3" xfId="430"/>
    <cellStyle name="20% - Accent4 3" xfId="173"/>
    <cellStyle name="20% - Accent4 3 2" xfId="431"/>
    <cellStyle name="20% - Accent4 3 3" xfId="432"/>
    <cellStyle name="20% - Accent4 4" xfId="197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3" xfId="436"/>
    <cellStyle name="20% - Accent5 2 2 2 3" xfId="437"/>
    <cellStyle name="20% - Accent5 2 2 2 3 2" xfId="438"/>
    <cellStyle name="20% - Accent5 2 2 2 3 3" xfId="439"/>
    <cellStyle name="20% - Accent5 2 2 2 4" xfId="440"/>
    <cellStyle name="20% - Accent5 2 2 2 5" xfId="441"/>
    <cellStyle name="20% - Accent5 2 2 3" xfId="442"/>
    <cellStyle name="20% - Accent5 2 2 3 2" xfId="443"/>
    <cellStyle name="20% - Accent5 2 2 3 3" xfId="444"/>
    <cellStyle name="20% - Accent5 2 2 4" xfId="445"/>
    <cellStyle name="20% - Accent5 2 2 4 2" xfId="446"/>
    <cellStyle name="20% - Accent5 2 2 4 3" xfId="447"/>
    <cellStyle name="20% - Accent5 2 3" xfId="448"/>
    <cellStyle name="20% - Accent5 2 3 2" xfId="449"/>
    <cellStyle name="20% - Accent5 2 3 2 2" xfId="450"/>
    <cellStyle name="20% - Accent5 2 3 2 3" xfId="451"/>
    <cellStyle name="20% - Accent5 2 3 3" xfId="452"/>
    <cellStyle name="20% - Accent5 2 3 3 2" xfId="453"/>
    <cellStyle name="20% - Accent5 2 3 3 3" xfId="454"/>
    <cellStyle name="20% - Accent5 2 3 4" xfId="455"/>
    <cellStyle name="20% - Accent5 2 3 5" xfId="456"/>
    <cellStyle name="20% - Accent5 2 4" xfId="457"/>
    <cellStyle name="20% - Accent5 2 4 2" xfId="458"/>
    <cellStyle name="20% - Accent5 2 4 2 2" xfId="459"/>
    <cellStyle name="20% - Accent5 2 4 2 3" xfId="460"/>
    <cellStyle name="20% - Accent5 2 4 3" xfId="461"/>
    <cellStyle name="20% - Accent5 2 4 3 2" xfId="462"/>
    <cellStyle name="20% - Accent5 2 4 3 3" xfId="463"/>
    <cellStyle name="20% - Accent5 2 4 4" xfId="464"/>
    <cellStyle name="20% - Accent5 2 4 5" xfId="465"/>
    <cellStyle name="20% - Accent5 2 5" xfId="466"/>
    <cellStyle name="20% - Accent5 2 5 2" xfId="467"/>
    <cellStyle name="20% - Accent5 2 5 3" xfId="468"/>
    <cellStyle name="20% - Accent5 2 6" xfId="469"/>
    <cellStyle name="20% - Accent5 2 6 2" xfId="470"/>
    <cellStyle name="20% - Accent5 2 6 3" xfId="471"/>
    <cellStyle name="20% - Accent5 3" xfId="175"/>
    <cellStyle name="20% - Accent5 3 2" xfId="472"/>
    <cellStyle name="20% - Accent5 3 3" xfId="473"/>
    <cellStyle name="20% - Accent5 4" xfId="199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3" xfId="477"/>
    <cellStyle name="20% - Accent6 2 2 2 3" xfId="478"/>
    <cellStyle name="20% - Accent6 2 2 2 3 2" xfId="479"/>
    <cellStyle name="20% - Accent6 2 2 2 3 3" xfId="480"/>
    <cellStyle name="20% - Accent6 2 2 2 4" xfId="481"/>
    <cellStyle name="20% - Accent6 2 2 2 5" xfId="482"/>
    <cellStyle name="20% - Accent6 2 2 3" xfId="483"/>
    <cellStyle name="20% - Accent6 2 2 3 2" xfId="484"/>
    <cellStyle name="20% - Accent6 2 2 3 3" xfId="485"/>
    <cellStyle name="20% - Accent6 2 2 4" xfId="486"/>
    <cellStyle name="20% - Accent6 2 2 4 2" xfId="487"/>
    <cellStyle name="20% - Accent6 2 2 4 3" xfId="488"/>
    <cellStyle name="20% - Accent6 2 3" xfId="489"/>
    <cellStyle name="20% - Accent6 2 3 2" xfId="490"/>
    <cellStyle name="20% - Accent6 2 3 2 2" xfId="491"/>
    <cellStyle name="20% - Accent6 2 3 2 3" xfId="492"/>
    <cellStyle name="20% - Accent6 2 3 3" xfId="493"/>
    <cellStyle name="20% - Accent6 2 3 3 2" xfId="494"/>
    <cellStyle name="20% - Accent6 2 3 3 3" xfId="495"/>
    <cellStyle name="20% - Accent6 2 3 4" xfId="496"/>
    <cellStyle name="20% - Accent6 2 3 5" xfId="497"/>
    <cellStyle name="20% - Accent6 2 4" xfId="498"/>
    <cellStyle name="20% - Accent6 2 4 2" xfId="499"/>
    <cellStyle name="20% - Accent6 2 4 2 2" xfId="500"/>
    <cellStyle name="20% - Accent6 2 4 2 3" xfId="501"/>
    <cellStyle name="20% - Accent6 2 4 3" xfId="502"/>
    <cellStyle name="20% - Accent6 2 4 3 2" xfId="503"/>
    <cellStyle name="20% - Accent6 2 4 3 3" xfId="504"/>
    <cellStyle name="20% - Accent6 2 4 4" xfId="505"/>
    <cellStyle name="20% - Accent6 2 4 5" xfId="506"/>
    <cellStyle name="20% - Accent6 2 5" xfId="507"/>
    <cellStyle name="20% - Accent6 2 5 2" xfId="508"/>
    <cellStyle name="20% - Accent6 2 5 3" xfId="509"/>
    <cellStyle name="20% - Accent6 2 6" xfId="510"/>
    <cellStyle name="20% - Accent6 2 6 2" xfId="511"/>
    <cellStyle name="20% - Accent6 2 6 3" xfId="512"/>
    <cellStyle name="20% - Accent6 3" xfId="177"/>
    <cellStyle name="20% - Accent6 3 2" xfId="513"/>
    <cellStyle name="20% - Accent6 3 3" xfId="514"/>
    <cellStyle name="20% - Accent6 4" xfId="201"/>
    <cellStyle name="20% - Акцент1 2" xfId="223"/>
    <cellStyle name="20% — акцент1 2" xfId="515"/>
    <cellStyle name="20% - Акцент2 2" xfId="225"/>
    <cellStyle name="20% — акцент2 2" xfId="516"/>
    <cellStyle name="20% - Акцент3 2" xfId="227"/>
    <cellStyle name="20% — акцент3 2" xfId="517"/>
    <cellStyle name="20% - Акцент4 2" xfId="229"/>
    <cellStyle name="20% — акцент4 2" xfId="518"/>
    <cellStyle name="20% - Акцент5 2" xfId="231"/>
    <cellStyle name="20% — акцент5 2" xfId="519"/>
    <cellStyle name="20% - Акцент6 2" xfId="233"/>
    <cellStyle name="20% — акцент6 2" xfId="520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3" xfId="524"/>
    <cellStyle name="40% - Accent1 2 2 2 3" xfId="525"/>
    <cellStyle name="40% - Accent1 2 2 2 3 2" xfId="526"/>
    <cellStyle name="40% - Accent1 2 2 2 3 3" xfId="527"/>
    <cellStyle name="40% - Accent1 2 2 2 4" xfId="528"/>
    <cellStyle name="40% - Accent1 2 2 2 5" xfId="529"/>
    <cellStyle name="40% - Accent1 2 2 3" xfId="530"/>
    <cellStyle name="40% - Accent1 2 2 3 2" xfId="531"/>
    <cellStyle name="40% - Accent1 2 2 3 3" xfId="532"/>
    <cellStyle name="40% - Accent1 2 2 4" xfId="533"/>
    <cellStyle name="40% - Accent1 2 2 4 2" xfId="534"/>
    <cellStyle name="40% - Accent1 2 2 4 3" xfId="535"/>
    <cellStyle name="40% - Accent1 2 3" xfId="536"/>
    <cellStyle name="40% - Accent1 2 3 2" xfId="537"/>
    <cellStyle name="40% - Accent1 2 3 2 2" xfId="538"/>
    <cellStyle name="40% - Accent1 2 3 2 3" xfId="539"/>
    <cellStyle name="40% - Accent1 2 3 3" xfId="540"/>
    <cellStyle name="40% - Accent1 2 3 3 2" xfId="541"/>
    <cellStyle name="40% - Accent1 2 3 3 3" xfId="542"/>
    <cellStyle name="40% - Accent1 2 3 4" xfId="543"/>
    <cellStyle name="40% - Accent1 2 3 5" xfId="544"/>
    <cellStyle name="40% - Accent1 2 4" xfId="545"/>
    <cellStyle name="40% - Accent1 2 4 2" xfId="546"/>
    <cellStyle name="40% - Accent1 2 4 2 2" xfId="547"/>
    <cellStyle name="40% - Accent1 2 4 2 3" xfId="548"/>
    <cellStyle name="40% - Accent1 2 4 3" xfId="549"/>
    <cellStyle name="40% - Accent1 2 4 3 2" xfId="550"/>
    <cellStyle name="40% - Accent1 2 4 3 3" xfId="551"/>
    <cellStyle name="40% - Accent1 2 4 4" xfId="552"/>
    <cellStyle name="40% - Accent1 2 4 5" xfId="553"/>
    <cellStyle name="40% - Accent1 2 5" xfId="554"/>
    <cellStyle name="40% - Accent1 2 5 2" xfId="555"/>
    <cellStyle name="40% - Accent1 2 5 3" xfId="556"/>
    <cellStyle name="40% - Accent1 2 6" xfId="557"/>
    <cellStyle name="40% - Accent1 2 6 2" xfId="558"/>
    <cellStyle name="40% - Accent1 2 6 3" xfId="559"/>
    <cellStyle name="40% - Accent1 3" xfId="168"/>
    <cellStyle name="40% - Accent1 3 2" xfId="560"/>
    <cellStyle name="40% - Accent1 3 3" xfId="561"/>
    <cellStyle name="40% - Accent1 4" xfId="192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3" xfId="565"/>
    <cellStyle name="40% - Accent2 2 2 2 3" xfId="566"/>
    <cellStyle name="40% - Accent2 2 2 2 3 2" xfId="567"/>
    <cellStyle name="40% - Accent2 2 2 2 3 3" xfId="568"/>
    <cellStyle name="40% - Accent2 2 2 2 4" xfId="569"/>
    <cellStyle name="40% - Accent2 2 2 2 5" xfId="570"/>
    <cellStyle name="40% - Accent2 2 2 3" xfId="571"/>
    <cellStyle name="40% - Accent2 2 2 3 2" xfId="572"/>
    <cellStyle name="40% - Accent2 2 2 3 3" xfId="573"/>
    <cellStyle name="40% - Accent2 2 2 4" xfId="574"/>
    <cellStyle name="40% - Accent2 2 2 4 2" xfId="575"/>
    <cellStyle name="40% - Accent2 2 2 4 3" xfId="576"/>
    <cellStyle name="40% - Accent2 2 3" xfId="577"/>
    <cellStyle name="40% - Accent2 2 3 2" xfId="578"/>
    <cellStyle name="40% - Accent2 2 3 2 2" xfId="579"/>
    <cellStyle name="40% - Accent2 2 3 2 3" xfId="580"/>
    <cellStyle name="40% - Accent2 2 3 3" xfId="581"/>
    <cellStyle name="40% - Accent2 2 3 3 2" xfId="582"/>
    <cellStyle name="40% - Accent2 2 3 3 3" xfId="583"/>
    <cellStyle name="40% - Accent2 2 3 4" xfId="584"/>
    <cellStyle name="40% - Accent2 2 3 5" xfId="585"/>
    <cellStyle name="40% - Accent2 2 4" xfId="586"/>
    <cellStyle name="40% - Accent2 2 4 2" xfId="587"/>
    <cellStyle name="40% - Accent2 2 4 2 2" xfId="588"/>
    <cellStyle name="40% - Accent2 2 4 2 3" xfId="589"/>
    <cellStyle name="40% - Accent2 2 4 3" xfId="590"/>
    <cellStyle name="40% - Accent2 2 4 3 2" xfId="591"/>
    <cellStyle name="40% - Accent2 2 4 3 3" xfId="592"/>
    <cellStyle name="40% - Accent2 2 4 4" xfId="593"/>
    <cellStyle name="40% - Accent2 2 4 5" xfId="594"/>
    <cellStyle name="40% - Accent2 2 5" xfId="595"/>
    <cellStyle name="40% - Accent2 2 5 2" xfId="596"/>
    <cellStyle name="40% - Accent2 2 5 3" xfId="597"/>
    <cellStyle name="40% - Accent2 2 6" xfId="598"/>
    <cellStyle name="40% - Accent2 2 6 2" xfId="599"/>
    <cellStyle name="40% - Accent2 2 6 3" xfId="600"/>
    <cellStyle name="40% - Accent2 3" xfId="170"/>
    <cellStyle name="40% - Accent2 3 2" xfId="601"/>
    <cellStyle name="40% - Accent2 3 3" xfId="602"/>
    <cellStyle name="40% - Accent2 4" xfId="194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3" xfId="606"/>
    <cellStyle name="40% - Accent3 2 2 2 3" xfId="607"/>
    <cellStyle name="40% - Accent3 2 2 2 3 2" xfId="608"/>
    <cellStyle name="40% - Accent3 2 2 2 3 3" xfId="609"/>
    <cellStyle name="40% - Accent3 2 2 2 4" xfId="610"/>
    <cellStyle name="40% - Accent3 2 2 2 5" xfId="611"/>
    <cellStyle name="40% - Accent3 2 2 3" xfId="612"/>
    <cellStyle name="40% - Accent3 2 2 3 2" xfId="613"/>
    <cellStyle name="40% - Accent3 2 2 3 3" xfId="614"/>
    <cellStyle name="40% - Accent3 2 2 4" xfId="615"/>
    <cellStyle name="40% - Accent3 2 2 4 2" xfId="616"/>
    <cellStyle name="40% - Accent3 2 2 4 3" xfId="617"/>
    <cellStyle name="40% - Accent3 2 3" xfId="618"/>
    <cellStyle name="40% - Accent3 2 3 2" xfId="619"/>
    <cellStyle name="40% - Accent3 2 3 2 2" xfId="620"/>
    <cellStyle name="40% - Accent3 2 3 2 3" xfId="621"/>
    <cellStyle name="40% - Accent3 2 3 3" xfId="622"/>
    <cellStyle name="40% - Accent3 2 3 3 2" xfId="623"/>
    <cellStyle name="40% - Accent3 2 3 3 3" xfId="624"/>
    <cellStyle name="40% - Accent3 2 3 4" xfId="625"/>
    <cellStyle name="40% - Accent3 2 3 5" xfId="626"/>
    <cellStyle name="40% - Accent3 2 4" xfId="627"/>
    <cellStyle name="40% - Accent3 2 4 2" xfId="628"/>
    <cellStyle name="40% - Accent3 2 4 2 2" xfId="629"/>
    <cellStyle name="40% - Accent3 2 4 2 3" xfId="630"/>
    <cellStyle name="40% - Accent3 2 4 3" xfId="631"/>
    <cellStyle name="40% - Accent3 2 4 3 2" xfId="632"/>
    <cellStyle name="40% - Accent3 2 4 3 3" xfId="633"/>
    <cellStyle name="40% - Accent3 2 4 4" xfId="634"/>
    <cellStyle name="40% - Accent3 2 4 5" xfId="635"/>
    <cellStyle name="40% - Accent3 2 5" xfId="636"/>
    <cellStyle name="40% - Accent3 2 5 2" xfId="637"/>
    <cellStyle name="40% - Accent3 2 5 3" xfId="638"/>
    <cellStyle name="40% - Accent3 2 6" xfId="639"/>
    <cellStyle name="40% - Accent3 2 6 2" xfId="640"/>
    <cellStyle name="40% - Accent3 2 6 3" xfId="641"/>
    <cellStyle name="40% - Accent3 3" xfId="172"/>
    <cellStyle name="40% - Accent3 3 2" xfId="642"/>
    <cellStyle name="40% - Accent3 3 3" xfId="643"/>
    <cellStyle name="40% - Accent3 4" xfId="196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3" xfId="647"/>
    <cellStyle name="40% - Accent4 2 2 2 3" xfId="648"/>
    <cellStyle name="40% - Accent4 2 2 2 3 2" xfId="649"/>
    <cellStyle name="40% - Accent4 2 2 2 3 3" xfId="650"/>
    <cellStyle name="40% - Accent4 2 2 2 4" xfId="651"/>
    <cellStyle name="40% - Accent4 2 2 2 5" xfId="652"/>
    <cellStyle name="40% - Accent4 2 2 3" xfId="653"/>
    <cellStyle name="40% - Accent4 2 2 3 2" xfId="654"/>
    <cellStyle name="40% - Accent4 2 2 3 3" xfId="655"/>
    <cellStyle name="40% - Accent4 2 2 4" xfId="656"/>
    <cellStyle name="40% - Accent4 2 2 4 2" xfId="657"/>
    <cellStyle name="40% - Accent4 2 2 4 3" xfId="658"/>
    <cellStyle name="40% - Accent4 2 3" xfId="659"/>
    <cellStyle name="40% - Accent4 2 3 2" xfId="660"/>
    <cellStyle name="40% - Accent4 2 3 2 2" xfId="661"/>
    <cellStyle name="40% - Accent4 2 3 2 3" xfId="662"/>
    <cellStyle name="40% - Accent4 2 3 3" xfId="663"/>
    <cellStyle name="40% - Accent4 2 3 3 2" xfId="664"/>
    <cellStyle name="40% - Accent4 2 3 3 3" xfId="665"/>
    <cellStyle name="40% - Accent4 2 3 4" xfId="666"/>
    <cellStyle name="40% - Accent4 2 3 5" xfId="667"/>
    <cellStyle name="40% - Accent4 2 4" xfId="668"/>
    <cellStyle name="40% - Accent4 2 4 2" xfId="669"/>
    <cellStyle name="40% - Accent4 2 4 2 2" xfId="670"/>
    <cellStyle name="40% - Accent4 2 4 2 3" xfId="671"/>
    <cellStyle name="40% - Accent4 2 4 3" xfId="672"/>
    <cellStyle name="40% - Accent4 2 4 3 2" xfId="673"/>
    <cellStyle name="40% - Accent4 2 4 3 3" xfId="674"/>
    <cellStyle name="40% - Accent4 2 4 4" xfId="675"/>
    <cellStyle name="40% - Accent4 2 4 5" xfId="676"/>
    <cellStyle name="40% - Accent4 2 5" xfId="677"/>
    <cellStyle name="40% - Accent4 2 5 2" xfId="678"/>
    <cellStyle name="40% - Accent4 2 5 3" xfId="679"/>
    <cellStyle name="40% - Accent4 2 6" xfId="680"/>
    <cellStyle name="40% - Accent4 2 6 2" xfId="681"/>
    <cellStyle name="40% - Accent4 2 6 3" xfId="682"/>
    <cellStyle name="40% - Accent4 3" xfId="174"/>
    <cellStyle name="40% - Accent4 3 2" xfId="683"/>
    <cellStyle name="40% - Accent4 3 3" xfId="684"/>
    <cellStyle name="40% - Accent4 4" xfId="198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3" xfId="688"/>
    <cellStyle name="40% - Accent5 2 2 2 3" xfId="689"/>
    <cellStyle name="40% - Accent5 2 2 2 3 2" xfId="690"/>
    <cellStyle name="40% - Accent5 2 2 2 3 3" xfId="691"/>
    <cellStyle name="40% - Accent5 2 2 2 4" xfId="692"/>
    <cellStyle name="40% - Accent5 2 2 2 5" xfId="693"/>
    <cellStyle name="40% - Accent5 2 2 3" xfId="694"/>
    <cellStyle name="40% - Accent5 2 2 3 2" xfId="695"/>
    <cellStyle name="40% - Accent5 2 2 3 3" xfId="696"/>
    <cellStyle name="40% - Accent5 2 2 4" xfId="697"/>
    <cellStyle name="40% - Accent5 2 2 4 2" xfId="698"/>
    <cellStyle name="40% - Accent5 2 2 4 3" xfId="699"/>
    <cellStyle name="40% - Accent5 2 3" xfId="700"/>
    <cellStyle name="40% - Accent5 2 3 2" xfId="701"/>
    <cellStyle name="40% - Accent5 2 3 2 2" xfId="702"/>
    <cellStyle name="40% - Accent5 2 3 2 3" xfId="703"/>
    <cellStyle name="40% - Accent5 2 3 3" xfId="704"/>
    <cellStyle name="40% - Accent5 2 3 3 2" xfId="705"/>
    <cellStyle name="40% - Accent5 2 3 3 3" xfId="706"/>
    <cellStyle name="40% - Accent5 2 3 4" xfId="707"/>
    <cellStyle name="40% - Accent5 2 3 5" xfId="708"/>
    <cellStyle name="40% - Accent5 2 4" xfId="709"/>
    <cellStyle name="40% - Accent5 2 4 2" xfId="710"/>
    <cellStyle name="40% - Accent5 2 4 2 2" xfId="711"/>
    <cellStyle name="40% - Accent5 2 4 2 3" xfId="712"/>
    <cellStyle name="40% - Accent5 2 4 3" xfId="713"/>
    <cellStyle name="40% - Accent5 2 4 3 2" xfId="714"/>
    <cellStyle name="40% - Accent5 2 4 3 3" xfId="715"/>
    <cellStyle name="40% - Accent5 2 4 4" xfId="716"/>
    <cellStyle name="40% - Accent5 2 4 5" xfId="717"/>
    <cellStyle name="40% - Accent5 2 5" xfId="718"/>
    <cellStyle name="40% - Accent5 2 5 2" xfId="719"/>
    <cellStyle name="40% - Accent5 2 5 3" xfId="720"/>
    <cellStyle name="40% - Accent5 2 6" xfId="721"/>
    <cellStyle name="40% - Accent5 2 6 2" xfId="722"/>
    <cellStyle name="40% - Accent5 2 6 3" xfId="723"/>
    <cellStyle name="40% - Accent5 3" xfId="176"/>
    <cellStyle name="40% - Accent5 3 2" xfId="724"/>
    <cellStyle name="40% - Accent5 3 3" xfId="725"/>
    <cellStyle name="40% - Accent5 4" xfId="200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3" xfId="729"/>
    <cellStyle name="40% - Accent6 2 2 2 3" xfId="730"/>
    <cellStyle name="40% - Accent6 2 2 2 3 2" xfId="731"/>
    <cellStyle name="40% - Accent6 2 2 2 3 3" xfId="732"/>
    <cellStyle name="40% - Accent6 2 2 2 4" xfId="733"/>
    <cellStyle name="40% - Accent6 2 2 2 5" xfId="734"/>
    <cellStyle name="40% - Accent6 2 2 3" xfId="735"/>
    <cellStyle name="40% - Accent6 2 2 3 2" xfId="736"/>
    <cellStyle name="40% - Accent6 2 2 3 3" xfId="737"/>
    <cellStyle name="40% - Accent6 2 2 4" xfId="738"/>
    <cellStyle name="40% - Accent6 2 2 4 2" xfId="739"/>
    <cellStyle name="40% - Accent6 2 2 4 3" xfId="740"/>
    <cellStyle name="40% - Accent6 2 3" xfId="741"/>
    <cellStyle name="40% - Accent6 2 3 2" xfId="742"/>
    <cellStyle name="40% - Accent6 2 3 2 2" xfId="743"/>
    <cellStyle name="40% - Accent6 2 3 2 3" xfId="744"/>
    <cellStyle name="40% - Accent6 2 3 3" xfId="745"/>
    <cellStyle name="40% - Accent6 2 3 3 2" xfId="746"/>
    <cellStyle name="40% - Accent6 2 3 3 3" xfId="747"/>
    <cellStyle name="40% - Accent6 2 3 4" xfId="748"/>
    <cellStyle name="40% - Accent6 2 3 5" xfId="749"/>
    <cellStyle name="40% - Accent6 2 4" xfId="750"/>
    <cellStyle name="40% - Accent6 2 4 2" xfId="751"/>
    <cellStyle name="40% - Accent6 2 4 2 2" xfId="752"/>
    <cellStyle name="40% - Accent6 2 4 2 3" xfId="753"/>
    <cellStyle name="40% - Accent6 2 4 3" xfId="754"/>
    <cellStyle name="40% - Accent6 2 4 3 2" xfId="755"/>
    <cellStyle name="40% - Accent6 2 4 3 3" xfId="756"/>
    <cellStyle name="40% - Accent6 2 4 4" xfId="757"/>
    <cellStyle name="40% - Accent6 2 4 5" xfId="758"/>
    <cellStyle name="40% - Accent6 2 5" xfId="759"/>
    <cellStyle name="40% - Accent6 2 5 2" xfId="760"/>
    <cellStyle name="40% - Accent6 2 5 3" xfId="761"/>
    <cellStyle name="40% - Accent6 2 6" xfId="762"/>
    <cellStyle name="40% - Accent6 2 6 2" xfId="763"/>
    <cellStyle name="40% - Accent6 2 6 3" xfId="764"/>
    <cellStyle name="40% - Accent6 3" xfId="178"/>
    <cellStyle name="40% - Accent6 3 2" xfId="765"/>
    <cellStyle name="40% - Accent6 3 3" xfId="766"/>
    <cellStyle name="40% - Accent6 4" xfId="202"/>
    <cellStyle name="40% - Акцент1 2" xfId="224"/>
    <cellStyle name="40% — акцент1 2" xfId="767"/>
    <cellStyle name="40% - Акцент2 2" xfId="226"/>
    <cellStyle name="40% — акцент2 2" xfId="768"/>
    <cellStyle name="40% - Акцент3 2" xfId="228"/>
    <cellStyle name="40% — акцент3 2" xfId="769"/>
    <cellStyle name="40% - Акцент4 2" xfId="230"/>
    <cellStyle name="40% — акцент4 2" xfId="770"/>
    <cellStyle name="40% - Акцент5 2" xfId="232"/>
    <cellStyle name="40% — акцент5 2" xfId="771"/>
    <cellStyle name="40% - Акцент6 2" xfId="234"/>
    <cellStyle name="40% — акцент6 2" xfId="772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- Акцент2 2" xfId="236"/>
    <cellStyle name="60% — акцент2 2" xfId="780"/>
    <cellStyle name="60% - Акцент3 2" xfId="237"/>
    <cellStyle name="60% — акцент3 2" xfId="781"/>
    <cellStyle name="60% - Акцент4 2" xfId="238"/>
    <cellStyle name="60% — акцент4 2" xfId="782"/>
    <cellStyle name="60% - Акцент5 2" xfId="239"/>
    <cellStyle name="60% — акцент5 2" xfId="783"/>
    <cellStyle name="60% - Акцент6 2" xfId="240"/>
    <cellStyle name="60% — акцент6 2" xfId="784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3" xfId="793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5" xfId="263"/>
    <cellStyle name="Comma 2" xfId="10"/>
    <cellStyle name="Comma 2 2" xfId="100"/>
    <cellStyle name="Comma 2 2 2" xfId="135"/>
    <cellStyle name="Comma 2 2 2 2" xfId="797"/>
    <cellStyle name="Comma 2 3" xfId="103"/>
    <cellStyle name="Comma 2 3 2" xfId="798"/>
    <cellStyle name="Comma 2 4" xfId="799"/>
    <cellStyle name="Comma 2 5" xfId="800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801"/>
    <cellStyle name="Comma 4" xfId="102"/>
    <cellStyle name="Comma 4 2" xfId="802"/>
    <cellStyle name="Comma 4 2 2" xfId="803"/>
    <cellStyle name="Comma 4 3" xfId="804"/>
    <cellStyle name="Comma 4 3 2" xfId="805"/>
    <cellStyle name="Comma 5" xfId="95"/>
    <cellStyle name="Comma 5 2" xfId="180"/>
    <cellStyle name="Comma 5 2 2" xfId="806"/>
    <cellStyle name="Comma 5 3" xfId="204"/>
    <cellStyle name="Comma 5 4" xfId="807"/>
    <cellStyle name="Comma 6" xfId="187"/>
    <cellStyle name="Comma 6 10" xfId="808"/>
    <cellStyle name="Comma 6 2" xfId="210"/>
    <cellStyle name="Comma 6 3" xfId="809"/>
    <cellStyle name="Comma 6 3 2" xfId="810"/>
    <cellStyle name="Comma 6 3 2 2" xfId="811"/>
    <cellStyle name="Comma 6 3 2 2 2" xfId="812"/>
    <cellStyle name="Comma 6 3 2 2 3" xfId="813"/>
    <cellStyle name="Comma 6 3 2 3" xfId="814"/>
    <cellStyle name="Comma 6 3 2 3 2" xfId="815"/>
    <cellStyle name="Comma 6 3 2 3 3" xfId="816"/>
    <cellStyle name="Comma 6 3 2 4" xfId="817"/>
    <cellStyle name="Comma 6 3 2 5" xfId="818"/>
    <cellStyle name="Comma 6 3 3" xfId="819"/>
    <cellStyle name="Comma 6 3 3 2" xfId="820"/>
    <cellStyle name="Comma 6 3 3 3" xfId="821"/>
    <cellStyle name="Comma 6 3 4" xfId="822"/>
    <cellStyle name="Comma 6 3 4 2" xfId="823"/>
    <cellStyle name="Comma 6 3 4 3" xfId="824"/>
    <cellStyle name="Comma 6 3 5" xfId="825"/>
    <cellStyle name="Comma 6 3 6" xfId="826"/>
    <cellStyle name="Comma 6 4" xfId="827"/>
    <cellStyle name="Comma 6 4 2" xfId="828"/>
    <cellStyle name="Comma 6 4 2 2" xfId="829"/>
    <cellStyle name="Comma 6 4 2 2 2" xfId="830"/>
    <cellStyle name="Comma 6 4 2 2 3" xfId="831"/>
    <cellStyle name="Comma 6 4 2 3" xfId="832"/>
    <cellStyle name="Comma 6 4 2 3 2" xfId="833"/>
    <cellStyle name="Comma 6 4 2 3 3" xfId="834"/>
    <cellStyle name="Comma 6 4 2 4" xfId="835"/>
    <cellStyle name="Comma 6 4 2 5" xfId="836"/>
    <cellStyle name="Comma 6 4 3" xfId="837"/>
    <cellStyle name="Comma 6 4 3 2" xfId="838"/>
    <cellStyle name="Comma 6 4 3 3" xfId="839"/>
    <cellStyle name="Comma 6 4 4" xfId="840"/>
    <cellStyle name="Comma 6 4 4 2" xfId="841"/>
    <cellStyle name="Comma 6 4 4 3" xfId="842"/>
    <cellStyle name="Comma 6 4 5" xfId="843"/>
    <cellStyle name="Comma 6 4 6" xfId="844"/>
    <cellStyle name="Comma 6 5" xfId="845"/>
    <cellStyle name="Comma 6 5 2" xfId="846"/>
    <cellStyle name="Comma 6 5 2 2" xfId="847"/>
    <cellStyle name="Comma 6 5 2 3" xfId="848"/>
    <cellStyle name="Comma 6 5 3" xfId="849"/>
    <cellStyle name="Comma 6 5 3 2" xfId="850"/>
    <cellStyle name="Comma 6 5 3 3" xfId="851"/>
    <cellStyle name="Comma 6 5 4" xfId="852"/>
    <cellStyle name="Comma 6 5 5" xfId="853"/>
    <cellStyle name="Comma 6 6" xfId="854"/>
    <cellStyle name="Comma 6 6 2" xfId="855"/>
    <cellStyle name="Comma 6 6 2 2" xfId="856"/>
    <cellStyle name="Comma 6 6 2 3" xfId="857"/>
    <cellStyle name="Comma 6 6 3" xfId="858"/>
    <cellStyle name="Comma 6 6 3 2" xfId="859"/>
    <cellStyle name="Comma 6 6 3 3" xfId="860"/>
    <cellStyle name="Comma 6 6 4" xfId="861"/>
    <cellStyle name="Comma 6 6 5" xfId="862"/>
    <cellStyle name="Comma 6 7" xfId="863"/>
    <cellStyle name="Comma 6 7 2" xfId="864"/>
    <cellStyle name="Comma 6 7 3" xfId="865"/>
    <cellStyle name="Comma 6 8" xfId="866"/>
    <cellStyle name="Comma 6 8 2" xfId="867"/>
    <cellStyle name="Comma 6 8 3" xfId="868"/>
    <cellStyle name="Comma 6 9" xfId="869"/>
    <cellStyle name="Comma 7" xfId="870"/>
    <cellStyle name="Comma 8" xfId="871"/>
    <cellStyle name="Comma 8 2" xfId="872"/>
    <cellStyle name="Comma 9" xfId="873"/>
    <cellStyle name="Comma 9 2" xfId="874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3" xfId="882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3" xfId="891"/>
    <cellStyle name="Normal 10 2 2 3" xfId="892"/>
    <cellStyle name="Normal 10 2 2 3 2" xfId="893"/>
    <cellStyle name="Normal 10 2 2 3 3" xfId="894"/>
    <cellStyle name="Normal 10 2 2 4" xfId="895"/>
    <cellStyle name="Normal 10 2 2 5" xfId="896"/>
    <cellStyle name="Normal 10 2 3" xfId="897"/>
    <cellStyle name="Normal 10 2 3 2" xfId="898"/>
    <cellStyle name="Normal 10 2 3 3" xfId="899"/>
    <cellStyle name="Normal 10 2 4" xfId="900"/>
    <cellStyle name="Normal 10 2 4 2" xfId="901"/>
    <cellStyle name="Normal 10 2 4 3" xfId="902"/>
    <cellStyle name="Normal 10 2 5" xfId="903"/>
    <cellStyle name="Normal 10 2 6" xfId="904"/>
    <cellStyle name="Normal 10 3" xfId="208"/>
    <cellStyle name="Normal 10 3 2" xfId="905"/>
    <cellStyle name="Normal 10 3 2 2" xfId="906"/>
    <cellStyle name="Normal 10 3 2 3" xfId="907"/>
    <cellStyle name="Normal 10 3 3" xfId="908"/>
    <cellStyle name="Normal 10 3 3 2" xfId="909"/>
    <cellStyle name="Normal 10 3 3 3" xfId="910"/>
    <cellStyle name="Normal 10 3 4" xfId="911"/>
    <cellStyle name="Normal 10 3 5" xfId="912"/>
    <cellStyle name="Normal 10 4" xfId="913"/>
    <cellStyle name="Normal 10 4 2" xfId="914"/>
    <cellStyle name="Normal 10 4 2 2" xfId="915"/>
    <cellStyle name="Normal 10 4 2 3" xfId="916"/>
    <cellStyle name="Normal 10 4 3" xfId="917"/>
    <cellStyle name="Normal 10 4 3 2" xfId="918"/>
    <cellStyle name="Normal 10 4 3 3" xfId="919"/>
    <cellStyle name="Normal 10 4 4" xfId="920"/>
    <cellStyle name="Normal 10 4 5" xfId="921"/>
    <cellStyle name="Normal 10 5" xfId="922"/>
    <cellStyle name="Normal 10 5 2" xfId="923"/>
    <cellStyle name="Normal 10 5 3" xfId="924"/>
    <cellStyle name="Normal 10 6" xfId="925"/>
    <cellStyle name="Normal 10 6 2" xfId="926"/>
    <cellStyle name="Normal 10 6 3" xfId="927"/>
    <cellStyle name="Normal 11" xfId="164"/>
    <cellStyle name="Normal 11 2" xfId="186"/>
    <cellStyle name="Normal 11 3" xfId="209"/>
    <cellStyle name="Normal 12" xfId="165"/>
    <cellStyle name="Normal 12 2" xfId="928"/>
    <cellStyle name="Normal 12 3" xfId="929"/>
    <cellStyle name="Normal 2" xfId="1"/>
    <cellStyle name="Normal 2 2" xfId="146"/>
    <cellStyle name="Normal 2 2 2" xfId="163"/>
    <cellStyle name="Normal 2 2 3" xfId="930"/>
    <cellStyle name="Normal 2 3" xfId="147"/>
    <cellStyle name="Normal 2 4" xfId="96"/>
    <cellStyle name="Normal 2 5" xfId="219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3" xfId="934"/>
    <cellStyle name="Normal 5 2 3" xfId="182"/>
    <cellStyle name="Normal 5 2 4" xfId="206"/>
    <cellStyle name="Normal 5 3" xfId="266"/>
    <cellStyle name="Normal 5 3 2" xfId="935"/>
    <cellStyle name="Normal 5 3 2 2" xfId="936"/>
    <cellStyle name="Normal 5 3 2 2 2" xfId="937"/>
    <cellStyle name="Normal 5 3 2 2 3" xfId="938"/>
    <cellStyle name="Normal 5 3 2 3" xfId="939"/>
    <cellStyle name="Normal 5 3 2 3 2" xfId="940"/>
    <cellStyle name="Normal 5 3 2 3 3" xfId="941"/>
    <cellStyle name="Normal 5 3 2 4" xfId="942"/>
    <cellStyle name="Normal 5 3 2 5" xfId="943"/>
    <cellStyle name="Normal 5 3 3" xfId="944"/>
    <cellStyle name="Normal 5 3 3 2" xfId="945"/>
    <cellStyle name="Normal 5 3 3 3" xfId="946"/>
    <cellStyle name="Normal 5 3 4" xfId="947"/>
    <cellStyle name="Normal 5 3 4 2" xfId="948"/>
    <cellStyle name="Normal 5 3 4 3" xfId="949"/>
    <cellStyle name="Normal 5 3 5" xfId="950"/>
    <cellStyle name="Normal 5 3 6" xfId="951"/>
    <cellStyle name="Normal 5 4" xfId="952"/>
    <cellStyle name="Normal 5 4 2" xfId="953"/>
    <cellStyle name="Normal 5 4 2 2" xfId="954"/>
    <cellStyle name="Normal 5 4 2 2 2" xfId="955"/>
    <cellStyle name="Normal 5 4 2 2 3" xfId="956"/>
    <cellStyle name="Normal 5 4 2 3" xfId="957"/>
    <cellStyle name="Normal 5 4 2 3 2" xfId="958"/>
    <cellStyle name="Normal 5 4 2 3 3" xfId="959"/>
    <cellStyle name="Normal 5 4 2 4" xfId="960"/>
    <cellStyle name="Normal 5 4 2 5" xfId="961"/>
    <cellStyle name="Normal 5 4 3" xfId="962"/>
    <cellStyle name="Normal 5 4 3 2" xfId="963"/>
    <cellStyle name="Normal 5 4 3 3" xfId="964"/>
    <cellStyle name="Normal 5 4 4" xfId="965"/>
    <cellStyle name="Normal 5 4 4 2" xfId="966"/>
    <cellStyle name="Normal 5 4 4 3" xfId="967"/>
    <cellStyle name="Normal 5 4 5" xfId="968"/>
    <cellStyle name="Normal 5 4 6" xfId="969"/>
    <cellStyle name="Normal 5 5" xfId="970"/>
    <cellStyle name="Normal 5 5 2" xfId="971"/>
    <cellStyle name="Normal 5 5 2 2" xfId="972"/>
    <cellStyle name="Normal 5 5 2 3" xfId="973"/>
    <cellStyle name="Normal 5 5 3" xfId="974"/>
    <cellStyle name="Normal 5 5 3 2" xfId="975"/>
    <cellStyle name="Normal 5 5 3 3" xfId="976"/>
    <cellStyle name="Normal 5 5 4" xfId="977"/>
    <cellStyle name="Normal 5 5 5" xfId="978"/>
    <cellStyle name="Normal 5 6" xfId="979"/>
    <cellStyle name="Normal 5 6 2" xfId="980"/>
    <cellStyle name="Normal 5 6 2 2" xfId="981"/>
    <cellStyle name="Normal 5 6 2 3" xfId="982"/>
    <cellStyle name="Normal 5 6 3" xfId="983"/>
    <cellStyle name="Normal 5 6 3 2" xfId="984"/>
    <cellStyle name="Normal 5 6 3 3" xfId="985"/>
    <cellStyle name="Normal 5 6 4" xfId="986"/>
    <cellStyle name="Normal 5 6 5" xfId="987"/>
    <cellStyle name="Normal 5 7" xfId="988"/>
    <cellStyle name="Normal 5 7 2" xfId="989"/>
    <cellStyle name="Normal 5 7 3" xfId="990"/>
    <cellStyle name="Normal 5 8" xfId="991"/>
    <cellStyle name="Normal 5 8 2" xfId="992"/>
    <cellStyle name="Normal 5 8 3" xfId="993"/>
    <cellStyle name="Normal 5 9" xfId="994"/>
    <cellStyle name="Normal 5 9 2" xfId="995"/>
    <cellStyle name="Normal 5 9 3" xfId="996"/>
    <cellStyle name="Normal 6" xfId="150"/>
    <cellStyle name="Normal 6 2" xfId="213"/>
    <cellStyle name="Normal 7" xfId="151"/>
    <cellStyle name="Normal 7 2" xfId="1040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2" xfId="997"/>
    <cellStyle name="Note 2 2 3" xfId="998"/>
    <cellStyle name="Note 3" xfId="166"/>
    <cellStyle name="Note 3 2" xfId="999"/>
    <cellStyle name="Note 3 3" xfId="1000"/>
    <cellStyle name="Note 4" xfId="190"/>
    <cellStyle name="Output" xfId="20" builtinId="21" customBuiltin="1"/>
    <cellStyle name="Output 2" xfId="81"/>
    <cellStyle name="Output 2 2" xfId="153"/>
    <cellStyle name="Output 2 2 2" xfId="1001"/>
    <cellStyle name="Output 2 2 3" xfId="100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3" xfId="1010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2 2" xfId="242"/>
    <cellStyle name="Акцент2 3" xfId="1014"/>
    <cellStyle name="Акцент3 2" xfId="243"/>
    <cellStyle name="Акцент3 3" xfId="1015"/>
    <cellStyle name="Акцент4 2" xfId="244"/>
    <cellStyle name="Акцент4 3" xfId="1016"/>
    <cellStyle name="Акцент5 2" xfId="245"/>
    <cellStyle name="Акцент5 3" xfId="1017"/>
    <cellStyle name="Акцент6 2" xfId="246"/>
    <cellStyle name="Акцент6 3" xfId="1018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Обычный 2" xfId="11"/>
    <cellStyle name="Обычный 2 2" xfId="161"/>
    <cellStyle name="Обычный 2 2 4" xfId="264"/>
    <cellStyle name="Обычный 2 3" xfId="160"/>
    <cellStyle name="Обычный 3" xfId="217"/>
    <cellStyle name="Обычный 3 2" xfId="1029"/>
    <cellStyle name="Обычный 3 3" xfId="1030"/>
    <cellStyle name="Обычный 4" xfId="220"/>
    <cellStyle name="Обычный 5" xfId="1031"/>
    <cellStyle name="Обычный 6" xfId="1032"/>
    <cellStyle name="Обычный 7" xfId="1033"/>
    <cellStyle name="Плохой 2" xfId="257"/>
    <cellStyle name="Плохой 3" xfId="1034"/>
    <cellStyle name="Пояснение 2" xfId="258"/>
    <cellStyle name="Пояснение 3" xfId="1035"/>
    <cellStyle name="Примечание 2" xfId="222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Хороший 2" xfId="262"/>
    <cellStyle name="Хороший 3" xfId="103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B25"/>
  <sheetViews>
    <sheetView zoomScaleNormal="100" workbookViewId="0">
      <selection activeCell="H19" sqref="H19"/>
    </sheetView>
  </sheetViews>
  <sheetFormatPr defaultColWidth="9.140625" defaultRowHeight="17.25"/>
  <cols>
    <col min="1" max="1" width="3.42578125" style="141" customWidth="1"/>
    <col min="2" max="2" width="68.85546875" style="141" customWidth="1"/>
    <col min="3" max="3" width="22.140625" style="141" customWidth="1"/>
    <col min="4" max="4" width="18.28515625" style="141" customWidth="1"/>
    <col min="5" max="5" width="15.85546875" style="141" customWidth="1"/>
    <col min="6" max="16384" width="9.140625" style="141"/>
  </cols>
  <sheetData>
    <row r="1" spans="2:28" s="139" customFormat="1">
      <c r="D1" s="140" t="s">
        <v>115</v>
      </c>
    </row>
    <row r="2" spans="2:28" s="139" customFormat="1">
      <c r="D2" s="140" t="s">
        <v>102</v>
      </c>
    </row>
    <row r="3" spans="2:28" s="139" customFormat="1">
      <c r="D3" s="140" t="s">
        <v>1</v>
      </c>
    </row>
    <row r="4" spans="2:28">
      <c r="C4" s="142"/>
    </row>
    <row r="5" spans="2:28" ht="69" customHeight="1">
      <c r="B5" s="186" t="s">
        <v>116</v>
      </c>
      <c r="C5" s="186"/>
    </row>
    <row r="7" spans="2:28" ht="18" thickBot="1">
      <c r="B7" s="143"/>
      <c r="C7" s="144"/>
      <c r="D7" s="144" t="s">
        <v>69</v>
      </c>
    </row>
    <row r="8" spans="2:28" ht="78.75" customHeight="1">
      <c r="B8" s="187" t="s">
        <v>117</v>
      </c>
      <c r="C8" s="184" t="s">
        <v>143</v>
      </c>
      <c r="D8" s="185"/>
    </row>
    <row r="9" spans="2:28" ht="24" customHeight="1">
      <c r="B9" s="188"/>
      <c r="C9" s="145" t="s">
        <v>28</v>
      </c>
      <c r="D9" s="146" t="s">
        <v>33</v>
      </c>
    </row>
    <row r="10" spans="2:28">
      <c r="B10" s="147" t="s">
        <v>118</v>
      </c>
      <c r="C10" s="148">
        <f t="shared" ref="C10:D10" si="0">C12</f>
        <v>480605.6</v>
      </c>
      <c r="D10" s="149">
        <f t="shared" si="0"/>
        <v>0</v>
      </c>
    </row>
    <row r="11" spans="2:28">
      <c r="B11" s="150" t="s">
        <v>73</v>
      </c>
      <c r="C11" s="151"/>
      <c r="D11" s="152"/>
      <c r="AB11" s="153"/>
    </row>
    <row r="12" spans="2:28" s="154" customFormat="1" ht="16.5">
      <c r="B12" s="155" t="s">
        <v>119</v>
      </c>
      <c r="C12" s="156">
        <f t="shared" ref="C12:D12" si="1">C14</f>
        <v>480605.6</v>
      </c>
      <c r="D12" s="157">
        <f t="shared" si="1"/>
        <v>0</v>
      </c>
    </row>
    <row r="13" spans="2:28" s="154" customFormat="1" ht="16.5">
      <c r="B13" s="158" t="s">
        <v>73</v>
      </c>
      <c r="C13" s="159"/>
      <c r="D13" s="160"/>
    </row>
    <row r="14" spans="2:28" s="154" customFormat="1" ht="16.5">
      <c r="B14" s="161" t="s">
        <v>120</v>
      </c>
      <c r="C14" s="170">
        <f t="shared" ref="C14:D14" si="2">C16</f>
        <v>480605.6</v>
      </c>
      <c r="D14" s="162">
        <f t="shared" si="2"/>
        <v>0</v>
      </c>
    </row>
    <row r="15" spans="2:28" s="154" customFormat="1" ht="16.5">
      <c r="B15" s="161" t="s">
        <v>73</v>
      </c>
      <c r="C15" s="163"/>
      <c r="D15" s="164"/>
    </row>
    <row r="16" spans="2:28" s="154" customFormat="1" ht="16.5">
      <c r="B16" s="161" t="s">
        <v>121</v>
      </c>
      <c r="C16" s="165">
        <f>C17</f>
        <v>480605.6</v>
      </c>
      <c r="D16" s="166"/>
    </row>
    <row r="17" spans="2:4" ht="42" customHeight="1" thickBot="1">
      <c r="B17" s="167" t="s">
        <v>122</v>
      </c>
      <c r="C17" s="168">
        <f>Հ4!E10</f>
        <v>480605.6</v>
      </c>
      <c r="D17" s="169"/>
    </row>
    <row r="18" spans="2:4" ht="57.75" customHeight="1"/>
    <row r="19" spans="2:4" ht="85.5" customHeight="1"/>
    <row r="20" spans="2:4" ht="73.5" customHeight="1"/>
    <row r="21" spans="2:4" ht="66.75" customHeight="1"/>
    <row r="22" spans="2:4" ht="60.75" customHeight="1"/>
    <row r="23" spans="2:4" ht="66.75" customHeight="1"/>
    <row r="24" spans="2:4" ht="63.75" customHeight="1"/>
    <row r="25" spans="2:4" ht="54.75" customHeight="1"/>
  </sheetData>
  <mergeCells count="3">
    <mergeCell ref="C8:D8"/>
    <mergeCell ref="B5:C5"/>
    <mergeCell ref="B8:B9"/>
  </mergeCells>
  <printOptions horizontalCentered="1"/>
  <pageMargins left="0.15748031496062992" right="0.15748031496062992" top="0.19685039370078741" bottom="0.23622047244094491" header="0.19685039370078741" footer="0.19685039370078741"/>
  <pageSetup paperSize="9" firstPageNumber="236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"/>
  <sheetViews>
    <sheetView topLeftCell="A16" zoomScaleNormal="100" workbookViewId="0">
      <selection activeCell="D18" sqref="D18"/>
    </sheetView>
  </sheetViews>
  <sheetFormatPr defaultRowHeight="17.25"/>
  <cols>
    <col min="1" max="1" width="9.140625" style="84" customWidth="1"/>
    <col min="2" max="2" width="10.7109375" style="84" customWidth="1"/>
    <col min="3" max="3" width="56.28515625" style="106" customWidth="1"/>
    <col min="4" max="4" width="19.28515625" style="63" customWidth="1"/>
    <col min="5" max="5" width="18.140625" style="63" customWidth="1"/>
    <col min="6" max="6" width="20.85546875" style="63" customWidth="1"/>
    <col min="7" max="7" width="18.140625" style="63" customWidth="1"/>
    <col min="8" max="8" width="16.85546875" style="63" customWidth="1"/>
    <col min="9" max="9" width="16.140625" style="54" customWidth="1"/>
    <col min="10" max="10" width="17.85546875" style="54" customWidth="1"/>
    <col min="11" max="11" width="17.28515625" style="54" customWidth="1"/>
    <col min="12" max="12" width="13.5703125" style="54" customWidth="1"/>
    <col min="13" max="13" width="9.85546875" style="54" customWidth="1"/>
    <col min="14" max="16384" width="9.140625" style="54"/>
  </cols>
  <sheetData>
    <row r="1" spans="1:9" ht="16.5" customHeight="1">
      <c r="B1" s="52"/>
      <c r="C1" s="101"/>
      <c r="D1" s="52"/>
      <c r="E1" s="52"/>
      <c r="F1" s="52"/>
      <c r="G1" s="52"/>
      <c r="H1" s="53" t="s">
        <v>109</v>
      </c>
    </row>
    <row r="2" spans="1:9" ht="16.5" customHeight="1">
      <c r="B2" s="52"/>
      <c r="C2" s="101"/>
      <c r="D2" s="52"/>
      <c r="E2" s="52"/>
      <c r="F2" s="52"/>
      <c r="G2" s="52"/>
      <c r="H2" s="53" t="s">
        <v>99</v>
      </c>
    </row>
    <row r="3" spans="1:9" ht="16.5" customHeight="1">
      <c r="B3" s="52"/>
      <c r="C3" s="101"/>
      <c r="D3" s="52"/>
      <c r="E3" s="52"/>
      <c r="F3" s="52"/>
      <c r="G3" s="52"/>
      <c r="H3" s="53" t="s">
        <v>1</v>
      </c>
    </row>
    <row r="4" spans="1:9" ht="16.5" customHeight="1">
      <c r="B4" s="52"/>
      <c r="C4" s="101"/>
      <c r="D4" s="52"/>
      <c r="E4" s="52"/>
      <c r="F4" s="52"/>
      <c r="G4" s="52"/>
      <c r="H4" s="53"/>
    </row>
    <row r="5" spans="1:9" ht="52.5" customHeight="1">
      <c r="A5" s="189" t="s">
        <v>98</v>
      </c>
      <c r="B5" s="189"/>
      <c r="C5" s="189"/>
      <c r="D5" s="189"/>
      <c r="E5" s="189"/>
      <c r="F5" s="189"/>
      <c r="G5" s="189"/>
      <c r="H5" s="189"/>
    </row>
    <row r="6" spans="1:9" ht="26.25" customHeight="1">
      <c r="A6" s="55"/>
      <c r="B6" s="55"/>
      <c r="C6" s="102"/>
      <c r="D6" s="56"/>
      <c r="E6" s="56"/>
      <c r="F6" s="56"/>
      <c r="G6" s="190" t="s">
        <v>69</v>
      </c>
      <c r="H6" s="190"/>
    </row>
    <row r="7" spans="1:9" s="84" customFormat="1" ht="54" customHeight="1">
      <c r="A7" s="191" t="s">
        <v>70</v>
      </c>
      <c r="B7" s="191"/>
      <c r="C7" s="192" t="s">
        <v>71</v>
      </c>
      <c r="D7" s="193" t="s">
        <v>113</v>
      </c>
      <c r="E7" s="193"/>
      <c r="F7" s="193"/>
      <c r="G7" s="193"/>
      <c r="H7" s="193"/>
    </row>
    <row r="8" spans="1:9" s="84" customFormat="1" ht="18" customHeight="1">
      <c r="A8" s="191"/>
      <c r="B8" s="191"/>
      <c r="C8" s="192"/>
      <c r="D8" s="194" t="s">
        <v>72</v>
      </c>
      <c r="E8" s="193" t="s">
        <v>73</v>
      </c>
      <c r="F8" s="193"/>
      <c r="G8" s="193"/>
      <c r="H8" s="193"/>
    </row>
    <row r="9" spans="1:9" s="84" customFormat="1" ht="110.25" customHeight="1">
      <c r="A9" s="57" t="s">
        <v>34</v>
      </c>
      <c r="B9" s="57" t="s">
        <v>35</v>
      </c>
      <c r="C9" s="192"/>
      <c r="D9" s="194"/>
      <c r="E9" s="116" t="s">
        <v>74</v>
      </c>
      <c r="F9" s="116" t="s">
        <v>75</v>
      </c>
      <c r="G9" s="116" t="s">
        <v>76</v>
      </c>
      <c r="H9" s="116" t="s">
        <v>77</v>
      </c>
    </row>
    <row r="10" spans="1:9" s="84" customFormat="1" ht="30.75" customHeight="1">
      <c r="A10" s="57"/>
      <c r="B10" s="57"/>
      <c r="C10" s="103" t="s">
        <v>78</v>
      </c>
      <c r="D10" s="16">
        <v>0</v>
      </c>
      <c r="E10" s="16">
        <f t="shared" ref="E10:H10" si="0">+E12</f>
        <v>0</v>
      </c>
      <c r="F10" s="16">
        <f>+F12</f>
        <v>0</v>
      </c>
      <c r="G10" s="16">
        <f t="shared" si="0"/>
        <v>0</v>
      </c>
      <c r="H10" s="16">
        <f t="shared" si="0"/>
        <v>0</v>
      </c>
    </row>
    <row r="11" spans="1:9">
      <c r="A11" s="57"/>
      <c r="B11" s="57"/>
      <c r="C11" s="103" t="s">
        <v>79</v>
      </c>
      <c r="D11" s="86"/>
      <c r="E11" s="86"/>
      <c r="F11" s="86"/>
      <c r="G11" s="86"/>
      <c r="H11" s="86"/>
    </row>
    <row r="12" spans="1:9" s="84" customFormat="1" ht="51.75">
      <c r="A12" s="59"/>
      <c r="B12" s="60"/>
      <c r="C12" s="104" t="s">
        <v>80</v>
      </c>
      <c r="D12" s="61">
        <v>0</v>
      </c>
      <c r="E12" s="61">
        <f>+E14+E15</f>
        <v>0</v>
      </c>
      <c r="F12" s="61">
        <f>+F14+F15</f>
        <v>0</v>
      </c>
      <c r="G12" s="61">
        <f t="shared" ref="G12:H12" si="1">+G14+G15</f>
        <v>0</v>
      </c>
      <c r="H12" s="61">
        <f t="shared" si="1"/>
        <v>0</v>
      </c>
      <c r="I12" s="62"/>
    </row>
    <row r="13" spans="1:9" s="84" customFormat="1">
      <c r="A13" s="59"/>
      <c r="B13" s="59"/>
      <c r="C13" s="103" t="s">
        <v>36</v>
      </c>
      <c r="D13" s="58"/>
      <c r="E13" s="58"/>
      <c r="F13" s="58"/>
      <c r="G13" s="58"/>
      <c r="H13" s="58"/>
    </row>
    <row r="14" spans="1:9" s="80" customFormat="1" ht="34.5">
      <c r="A14" s="78">
        <v>1049</v>
      </c>
      <c r="B14" s="79" t="s">
        <v>104</v>
      </c>
      <c r="C14" s="105" t="s">
        <v>81</v>
      </c>
      <c r="D14" s="77">
        <f>+E14+F14+G14+H14</f>
        <v>-480605.6</v>
      </c>
      <c r="E14" s="77">
        <f>-E15</f>
        <v>0</v>
      </c>
      <c r="F14" s="77">
        <f>-F15</f>
        <v>-480605.6</v>
      </c>
      <c r="G14" s="77"/>
      <c r="H14" s="77">
        <f t="shared" ref="H14" si="2">-H15</f>
        <v>0</v>
      </c>
    </row>
    <row r="15" spans="1:9" s="80" customFormat="1" ht="34.5">
      <c r="A15" s="78">
        <v>1049</v>
      </c>
      <c r="B15" s="79" t="s">
        <v>104</v>
      </c>
      <c r="C15" s="105" t="s">
        <v>81</v>
      </c>
      <c r="D15" s="77">
        <f>+E15+F15+G15+H15</f>
        <v>480605.6</v>
      </c>
      <c r="E15" s="77">
        <f t="shared" ref="E15" si="3">E17</f>
        <v>0</v>
      </c>
      <c r="F15" s="77">
        <f>F17</f>
        <v>480605.6</v>
      </c>
      <c r="G15" s="77">
        <f t="shared" ref="G15:H15" si="4">G17</f>
        <v>0</v>
      </c>
      <c r="H15" s="77">
        <f t="shared" si="4"/>
        <v>0</v>
      </c>
    </row>
    <row r="16" spans="1:9">
      <c r="A16" s="59"/>
      <c r="B16" s="59"/>
      <c r="C16" s="103" t="s">
        <v>36</v>
      </c>
      <c r="D16" s="16"/>
      <c r="E16" s="16"/>
      <c r="F16" s="16"/>
      <c r="G16" s="16"/>
      <c r="H16" s="16"/>
    </row>
    <row r="17" spans="1:11" s="80" customFormat="1" ht="37.5" customHeight="1">
      <c r="A17" s="78"/>
      <c r="B17" s="79"/>
      <c r="C17" s="74" t="s">
        <v>142</v>
      </c>
      <c r="D17" s="77">
        <f>+E17+F17+G17+H17</f>
        <v>480605.6</v>
      </c>
      <c r="E17" s="77">
        <f>SUM(E20:E22)</f>
        <v>0</v>
      </c>
      <c r="F17" s="77">
        <f>F18</f>
        <v>480605.6</v>
      </c>
      <c r="G17" s="77">
        <f>SUM(G20:G22)</f>
        <v>0</v>
      </c>
      <c r="H17" s="77">
        <f>SUM(H20:H22)</f>
        <v>0</v>
      </c>
    </row>
    <row r="18" spans="1:11" s="80" customFormat="1" ht="26.25" customHeight="1">
      <c r="A18" s="67"/>
      <c r="B18" s="171"/>
      <c r="C18" s="76" t="s">
        <v>123</v>
      </c>
      <c r="D18" s="77">
        <f>SUM(D20:D23)</f>
        <v>480605.6</v>
      </c>
      <c r="E18" s="77">
        <f>SUM(E20:E22)</f>
        <v>0</v>
      </c>
      <c r="F18" s="77">
        <f>SUM(F20:F23)</f>
        <v>480605.6</v>
      </c>
      <c r="G18" s="77">
        <f>SUM(G20:G22)</f>
        <v>0</v>
      </c>
      <c r="H18" s="77">
        <f>SUM(H20:H22)</f>
        <v>0</v>
      </c>
      <c r="J18" s="175"/>
      <c r="K18" s="175"/>
    </row>
    <row r="19" spans="1:11" s="80" customFormat="1" ht="29.25" customHeight="1">
      <c r="A19" s="67"/>
      <c r="B19" s="171"/>
      <c r="C19" s="119" t="s">
        <v>124</v>
      </c>
      <c r="D19" s="172"/>
      <c r="E19" s="172"/>
      <c r="F19" s="172"/>
      <c r="G19" s="172"/>
      <c r="H19" s="172"/>
    </row>
    <row r="20" spans="1:11" ht="91.5" customHeight="1">
      <c r="A20" s="59"/>
      <c r="B20" s="85"/>
      <c r="C20" s="111" t="s">
        <v>146</v>
      </c>
      <c r="D20" s="16">
        <f t="shared" ref="D20" si="5">+E20+F20+G20+H20</f>
        <v>125894.39999999999</v>
      </c>
      <c r="E20" s="16"/>
      <c r="F20" s="177">
        <f>124560+480+854.4</f>
        <v>125894.39999999999</v>
      </c>
      <c r="G20" s="16"/>
      <c r="H20" s="16"/>
      <c r="J20" s="137"/>
      <c r="K20" s="138"/>
    </row>
    <row r="21" spans="1:11" ht="78" customHeight="1">
      <c r="A21" s="59"/>
      <c r="B21" s="85"/>
      <c r="C21" s="111" t="s">
        <v>147</v>
      </c>
      <c r="D21" s="16">
        <f>+E21+F21+G21+H21</f>
        <v>99329.600000000006</v>
      </c>
      <c r="E21" s="16"/>
      <c r="F21" s="177">
        <f>97560+1179.6+590</f>
        <v>99329.600000000006</v>
      </c>
      <c r="G21" s="16"/>
      <c r="H21" s="16"/>
      <c r="J21" s="137"/>
      <c r="K21" s="138"/>
    </row>
    <row r="22" spans="1:11" ht="81" customHeight="1">
      <c r="A22" s="59"/>
      <c r="B22" s="85"/>
      <c r="C22" s="117" t="s">
        <v>148</v>
      </c>
      <c r="D22" s="16">
        <f>+E22+F22+G22+H22</f>
        <v>157698.20000000001</v>
      </c>
      <c r="E22" s="16"/>
      <c r="F22" s="177">
        <f>155400+1359.6+938.6</f>
        <v>157698.20000000001</v>
      </c>
      <c r="G22" s="16"/>
      <c r="H22" s="16"/>
      <c r="J22" s="137"/>
      <c r="K22" s="138"/>
    </row>
    <row r="23" spans="1:11" ht="57.75" customHeight="1">
      <c r="A23" s="59"/>
      <c r="B23" s="85"/>
      <c r="C23" s="111" t="s">
        <v>149</v>
      </c>
      <c r="D23" s="16">
        <f>+E23+F23+G23+H23</f>
        <v>97683.4</v>
      </c>
      <c r="E23" s="16"/>
      <c r="F23" s="177">
        <f>96300+799.2+584.2</f>
        <v>97683.4</v>
      </c>
      <c r="G23" s="16"/>
      <c r="H23" s="16"/>
      <c r="J23" s="137"/>
      <c r="K23" s="138"/>
    </row>
    <row r="24" spans="1:11" ht="25.5" customHeight="1">
      <c r="J24" s="137"/>
      <c r="K24" s="138"/>
    </row>
    <row r="25" spans="1:11" ht="25.5" customHeight="1">
      <c r="J25" s="137"/>
      <c r="K25" s="138"/>
    </row>
    <row r="26" spans="1:11" ht="25.5" customHeight="1">
      <c r="J26" s="137"/>
      <c r="K26" s="138"/>
    </row>
    <row r="27" spans="1:11" ht="25.5" customHeight="1">
      <c r="J27" s="137"/>
      <c r="K27" s="138"/>
    </row>
    <row r="28" spans="1:11">
      <c r="J28" s="137"/>
    </row>
    <row r="29" spans="1:11" ht="24.75" customHeight="1">
      <c r="J29" s="137"/>
      <c r="K29" s="138"/>
    </row>
    <row r="30" spans="1:11" ht="24.75" customHeight="1">
      <c r="J30" s="137"/>
      <c r="K30" s="138"/>
    </row>
    <row r="31" spans="1:11" ht="24.75" customHeight="1">
      <c r="J31" s="137"/>
      <c r="K31" s="138"/>
    </row>
    <row r="32" spans="1:11" ht="24.75" customHeight="1">
      <c r="J32" s="137"/>
      <c r="K32" s="138"/>
    </row>
    <row r="33" spans="10:10">
      <c r="J33" s="137"/>
    </row>
    <row r="34" spans="10:10">
      <c r="J34" s="137"/>
    </row>
  </sheetData>
  <mergeCells count="7">
    <mergeCell ref="A5:H5"/>
    <mergeCell ref="G6:H6"/>
    <mergeCell ref="A7:B8"/>
    <mergeCell ref="C7:C9"/>
    <mergeCell ref="D7:H7"/>
    <mergeCell ref="D8:D9"/>
    <mergeCell ref="E8:H8"/>
  </mergeCells>
  <printOptions horizontalCentered="1"/>
  <pageMargins left="0.15748031496062992" right="0.15748031496062992" top="0.19685039370078741" bottom="0.23622047244094491" header="0.19685039370078741" footer="0.19685039370078741"/>
  <pageSetup paperSize="9" scale="75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opLeftCell="A25" zoomScaleNormal="100" zoomScaleSheetLayoutView="100" workbookViewId="0">
      <selection activeCell="F41" sqref="F41"/>
    </sheetView>
  </sheetViews>
  <sheetFormatPr defaultRowHeight="17.25"/>
  <cols>
    <col min="1" max="1" width="8.7109375" style="8" customWidth="1"/>
    <col min="2" max="2" width="7.85546875" style="8" customWidth="1"/>
    <col min="3" max="3" width="7.140625" style="8" customWidth="1"/>
    <col min="4" max="4" width="10.140625" style="8" bestFit="1" customWidth="1"/>
    <col min="5" max="5" width="14.7109375" style="8" bestFit="1" customWidth="1"/>
    <col min="6" max="6" width="60.7109375" style="8" customWidth="1"/>
    <col min="7" max="8" width="18" style="8" customWidth="1"/>
    <col min="9" max="9" width="20.5703125" style="8" customWidth="1"/>
    <col min="10" max="10" width="20.42578125" style="8" customWidth="1"/>
    <col min="11" max="11" width="13.85546875" style="8" bestFit="1" customWidth="1"/>
    <col min="12" max="16384" width="9.140625" style="8"/>
  </cols>
  <sheetData>
    <row r="1" spans="1:8">
      <c r="H1" s="89" t="s">
        <v>108</v>
      </c>
    </row>
    <row r="2" spans="1:8">
      <c r="H2" s="89" t="s">
        <v>102</v>
      </c>
    </row>
    <row r="3" spans="1:8">
      <c r="H3" s="89" t="s">
        <v>1</v>
      </c>
    </row>
    <row r="5" spans="1:8" ht="39" customHeight="1">
      <c r="A5" s="195" t="s">
        <v>100</v>
      </c>
      <c r="B5" s="195"/>
      <c r="C5" s="195"/>
      <c r="D5" s="195"/>
      <c r="E5" s="195"/>
      <c r="F5" s="195"/>
      <c r="G5" s="195"/>
      <c r="H5" s="195"/>
    </row>
    <row r="7" spans="1:8" ht="17.25" customHeight="1">
      <c r="G7" s="190" t="s">
        <v>69</v>
      </c>
      <c r="H7" s="190"/>
    </row>
    <row r="8" spans="1:8" s="17" customFormat="1" ht="57.75" customHeight="1">
      <c r="A8" s="196" t="s">
        <v>7</v>
      </c>
      <c r="B8" s="196"/>
      <c r="C8" s="196"/>
      <c r="D8" s="196" t="s">
        <v>2</v>
      </c>
      <c r="E8" s="196"/>
      <c r="F8" s="196" t="s">
        <v>3</v>
      </c>
      <c r="G8" s="197" t="s">
        <v>37</v>
      </c>
      <c r="H8" s="198"/>
    </row>
    <row r="9" spans="1:8" s="17" customFormat="1" ht="42" customHeight="1">
      <c r="A9" s="124" t="s">
        <v>43</v>
      </c>
      <c r="B9" s="124" t="s">
        <v>42</v>
      </c>
      <c r="C9" s="124" t="s">
        <v>41</v>
      </c>
      <c r="D9" s="124" t="s">
        <v>34</v>
      </c>
      <c r="E9" s="124" t="s">
        <v>35</v>
      </c>
      <c r="F9" s="196"/>
      <c r="G9" s="82" t="s">
        <v>28</v>
      </c>
      <c r="H9" s="82" t="s">
        <v>33</v>
      </c>
    </row>
    <row r="10" spans="1:8" s="17" customFormat="1">
      <c r="A10" s="125"/>
      <c r="B10" s="125"/>
      <c r="C10" s="125"/>
      <c r="D10" s="118"/>
      <c r="E10" s="118"/>
      <c r="F10" s="1" t="s">
        <v>6</v>
      </c>
      <c r="G10" s="121">
        <f>+G12</f>
        <v>480605.6</v>
      </c>
      <c r="H10" s="4">
        <f t="shared" ref="H10" si="0">+H12</f>
        <v>0</v>
      </c>
    </row>
    <row r="11" spans="1:8" s="17" customFormat="1">
      <c r="A11" s="125"/>
      <c r="B11" s="125"/>
      <c r="C11" s="125"/>
      <c r="D11" s="118"/>
      <c r="E11" s="118"/>
      <c r="F11" s="1" t="s">
        <v>8</v>
      </c>
      <c r="G11" s="121"/>
      <c r="H11" s="4"/>
    </row>
    <row r="12" spans="1:8" s="17" customFormat="1" ht="34.5">
      <c r="A12" s="125"/>
      <c r="B12" s="125"/>
      <c r="C12" s="125"/>
      <c r="D12" s="118"/>
      <c r="E12" s="118"/>
      <c r="F12" s="1" t="s">
        <v>12</v>
      </c>
      <c r="G12" s="121">
        <f t="shared" ref="G12:H12" si="1">+G13</f>
        <v>480605.6</v>
      </c>
      <c r="H12" s="4">
        <f t="shared" si="1"/>
        <v>0</v>
      </c>
    </row>
    <row r="13" spans="1:8" s="17" customFormat="1">
      <c r="A13" s="51" t="s">
        <v>55</v>
      </c>
      <c r="B13" s="126"/>
      <c r="C13" s="126"/>
      <c r="D13" s="127"/>
      <c r="E13" s="128"/>
      <c r="F13" s="7" t="s">
        <v>56</v>
      </c>
      <c r="G13" s="121">
        <f t="shared" ref="G13" si="2">G15</f>
        <v>480605.6</v>
      </c>
      <c r="H13" s="4">
        <f t="shared" ref="H13" si="3">H15</f>
        <v>0</v>
      </c>
    </row>
    <row r="14" spans="1:8" s="17" customFormat="1">
      <c r="A14" s="51"/>
      <c r="B14" s="126"/>
      <c r="C14" s="126"/>
      <c r="D14" s="127"/>
      <c r="E14" s="128"/>
      <c r="F14" s="1" t="s">
        <v>4</v>
      </c>
      <c r="G14" s="121"/>
      <c r="H14" s="4"/>
    </row>
    <row r="15" spans="1:8" s="17" customFormat="1">
      <c r="A15" s="51"/>
      <c r="B15" s="51" t="s">
        <v>57</v>
      </c>
      <c r="C15" s="126"/>
      <c r="D15" s="127"/>
      <c r="E15" s="128"/>
      <c r="F15" s="7" t="s">
        <v>58</v>
      </c>
      <c r="G15" s="121">
        <f t="shared" ref="G15" si="4">G17</f>
        <v>480605.6</v>
      </c>
      <c r="H15" s="4">
        <f t="shared" ref="H15" si="5">H17</f>
        <v>0</v>
      </c>
    </row>
    <row r="16" spans="1:8" s="17" customFormat="1">
      <c r="A16" s="51"/>
      <c r="B16" s="51"/>
      <c r="C16" s="126"/>
      <c r="D16" s="127"/>
      <c r="E16" s="128"/>
      <c r="F16" s="1" t="s">
        <v>4</v>
      </c>
      <c r="G16" s="121"/>
      <c r="H16" s="4"/>
    </row>
    <row r="17" spans="1:8" s="17" customFormat="1">
      <c r="A17" s="51"/>
      <c r="B17" s="51"/>
      <c r="C17" s="51" t="s">
        <v>24</v>
      </c>
      <c r="D17" s="38"/>
      <c r="E17" s="128"/>
      <c r="F17" s="1" t="s">
        <v>59</v>
      </c>
      <c r="G17" s="121">
        <f t="shared" ref="G17" si="6">+G19</f>
        <v>480605.6</v>
      </c>
      <c r="H17" s="4">
        <f>+H19</f>
        <v>0</v>
      </c>
    </row>
    <row r="18" spans="1:8" s="17" customFormat="1">
      <c r="A18" s="51"/>
      <c r="B18" s="51"/>
      <c r="C18" s="51"/>
      <c r="D18" s="38"/>
      <c r="E18" s="128"/>
      <c r="F18" s="1" t="s">
        <v>4</v>
      </c>
      <c r="G18" s="121"/>
      <c r="H18" s="4"/>
    </row>
    <row r="19" spans="1:8" s="17" customFormat="1" ht="34.5">
      <c r="A19" s="51"/>
      <c r="B19" s="51"/>
      <c r="C19" s="51"/>
      <c r="D19" s="38"/>
      <c r="E19" s="128"/>
      <c r="F19" s="1" t="s">
        <v>11</v>
      </c>
      <c r="G19" s="121">
        <f t="shared" ref="G19" si="7">+G21</f>
        <v>480605.6</v>
      </c>
      <c r="H19" s="4">
        <f>+H21</f>
        <v>0</v>
      </c>
    </row>
    <row r="20" spans="1:8" s="17" customFormat="1">
      <c r="A20" s="51"/>
      <c r="B20" s="51"/>
      <c r="C20" s="51"/>
      <c r="D20" s="38"/>
      <c r="E20" s="128"/>
      <c r="F20" s="1" t="s">
        <v>4</v>
      </c>
      <c r="G20" s="121"/>
      <c r="H20" s="4"/>
    </row>
    <row r="21" spans="1:8" s="17" customFormat="1" ht="17.25" customHeight="1">
      <c r="A21" s="51"/>
      <c r="B21" s="51"/>
      <c r="C21" s="51"/>
      <c r="D21" s="128" t="s">
        <v>60</v>
      </c>
      <c r="E21" s="38"/>
      <c r="F21" s="129" t="s">
        <v>61</v>
      </c>
      <c r="G21" s="121">
        <f t="shared" ref="G21" si="8">+G23</f>
        <v>480605.6</v>
      </c>
      <c r="H21" s="4">
        <f>+H23</f>
        <v>0</v>
      </c>
    </row>
    <row r="22" spans="1:8" s="17" customFormat="1">
      <c r="A22" s="51"/>
      <c r="B22" s="51"/>
      <c r="C22" s="51"/>
      <c r="D22" s="128"/>
      <c r="E22" s="38"/>
      <c r="F22" s="1" t="s">
        <v>4</v>
      </c>
      <c r="G22" s="121"/>
      <c r="H22" s="4"/>
    </row>
    <row r="23" spans="1:8" s="17" customFormat="1" ht="34.5">
      <c r="A23" s="51"/>
      <c r="B23" s="51"/>
      <c r="C23" s="51"/>
      <c r="D23" s="128"/>
      <c r="E23" s="38" t="s">
        <v>62</v>
      </c>
      <c r="F23" s="3" t="s">
        <v>63</v>
      </c>
      <c r="G23" s="121">
        <f>G32+G25</f>
        <v>480605.6</v>
      </c>
      <c r="H23" s="4">
        <f>H32+H25</f>
        <v>0</v>
      </c>
    </row>
    <row r="24" spans="1:8">
      <c r="A24" s="51"/>
      <c r="B24" s="51"/>
      <c r="C24" s="51"/>
      <c r="D24" s="128"/>
      <c r="E24" s="128"/>
      <c r="F24" s="1" t="s">
        <v>64</v>
      </c>
      <c r="G24" s="4"/>
      <c r="H24" s="4"/>
    </row>
    <row r="25" spans="1:8" s="130" customFormat="1">
      <c r="A25" s="51"/>
      <c r="B25" s="51"/>
      <c r="C25" s="51"/>
      <c r="D25" s="128"/>
      <c r="E25" s="128"/>
      <c r="F25" s="174" t="s">
        <v>54</v>
      </c>
      <c r="G25" s="121">
        <f>G27</f>
        <v>0</v>
      </c>
      <c r="H25" s="121">
        <f>H27</f>
        <v>-480605.6</v>
      </c>
    </row>
    <row r="26" spans="1:8" ht="34.5">
      <c r="A26" s="51"/>
      <c r="B26" s="51"/>
      <c r="C26" s="51"/>
      <c r="D26" s="128"/>
      <c r="E26" s="128"/>
      <c r="F26" s="1" t="s">
        <v>10</v>
      </c>
      <c r="G26" s="4"/>
      <c r="H26" s="4"/>
    </row>
    <row r="27" spans="1:8">
      <c r="A27" s="51"/>
      <c r="B27" s="51"/>
      <c r="C27" s="51"/>
      <c r="D27" s="128"/>
      <c r="E27" s="128"/>
      <c r="F27" s="1" t="s">
        <v>5</v>
      </c>
      <c r="G27" s="4">
        <f t="shared" ref="G27" si="9">+G28</f>
        <v>0</v>
      </c>
      <c r="H27" s="4">
        <f>+H28</f>
        <v>-480605.6</v>
      </c>
    </row>
    <row r="28" spans="1:8" ht="21.75" customHeight="1">
      <c r="A28" s="51"/>
      <c r="B28" s="51"/>
      <c r="C28" s="51"/>
      <c r="D28" s="128"/>
      <c r="E28" s="128"/>
      <c r="F28" s="1" t="s">
        <v>65</v>
      </c>
      <c r="G28" s="4">
        <f t="shared" ref="G28:G30" si="10">G29</f>
        <v>0</v>
      </c>
      <c r="H28" s="4">
        <f t="shared" ref="H28:H30" si="11">H29</f>
        <v>-480605.6</v>
      </c>
    </row>
    <row r="29" spans="1:8" ht="21.75" customHeight="1">
      <c r="A29" s="51"/>
      <c r="B29" s="51"/>
      <c r="C29" s="51"/>
      <c r="D29" s="128"/>
      <c r="E29" s="128"/>
      <c r="F29" s="1" t="s">
        <v>66</v>
      </c>
      <c r="G29" s="4">
        <f t="shared" si="10"/>
        <v>0</v>
      </c>
      <c r="H29" s="4">
        <f t="shared" si="11"/>
        <v>-480605.6</v>
      </c>
    </row>
    <row r="30" spans="1:8" ht="21.75" customHeight="1">
      <c r="A30" s="51"/>
      <c r="B30" s="51"/>
      <c r="C30" s="51"/>
      <c r="D30" s="128"/>
      <c r="E30" s="128"/>
      <c r="F30" s="1" t="s">
        <v>67</v>
      </c>
      <c r="G30" s="4">
        <f t="shared" si="10"/>
        <v>0</v>
      </c>
      <c r="H30" s="4">
        <f t="shared" si="11"/>
        <v>-480605.6</v>
      </c>
    </row>
    <row r="31" spans="1:8" ht="21.75" customHeight="1">
      <c r="A31" s="51"/>
      <c r="B31" s="51"/>
      <c r="C31" s="51"/>
      <c r="D31" s="128"/>
      <c r="E31" s="128"/>
      <c r="F31" s="1" t="s">
        <v>68</v>
      </c>
      <c r="G31" s="4">
        <f>Հ4!E16</f>
        <v>0</v>
      </c>
      <c r="H31" s="4">
        <f>Հ4!F16</f>
        <v>-480605.6</v>
      </c>
    </row>
    <row r="32" spans="1:8" s="130" customFormat="1">
      <c r="A32" s="51"/>
      <c r="B32" s="51"/>
      <c r="C32" s="51"/>
      <c r="D32" s="128"/>
      <c r="E32" s="128"/>
      <c r="F32" s="174" t="s">
        <v>125</v>
      </c>
      <c r="G32" s="121">
        <f>G34</f>
        <v>480605.6</v>
      </c>
      <c r="H32" s="121">
        <f>H34</f>
        <v>480605.6</v>
      </c>
    </row>
    <row r="33" spans="1:11" ht="34.5">
      <c r="A33" s="51"/>
      <c r="B33" s="51"/>
      <c r="C33" s="51"/>
      <c r="D33" s="128"/>
      <c r="E33" s="128"/>
      <c r="F33" s="1" t="s">
        <v>9</v>
      </c>
      <c r="G33" s="4"/>
      <c r="H33" s="4"/>
    </row>
    <row r="34" spans="1:11" ht="21.75" customHeight="1">
      <c r="A34" s="51"/>
      <c r="B34" s="51"/>
      <c r="C34" s="51"/>
      <c r="D34" s="128"/>
      <c r="E34" s="128"/>
      <c r="F34" s="1" t="s">
        <v>5</v>
      </c>
      <c r="G34" s="4">
        <f t="shared" ref="G34" si="12">+G35</f>
        <v>480605.6</v>
      </c>
      <c r="H34" s="4">
        <f>+H35</f>
        <v>480605.6</v>
      </c>
    </row>
    <row r="35" spans="1:11" ht="21.75" customHeight="1">
      <c r="A35" s="51"/>
      <c r="B35" s="51"/>
      <c r="C35" s="51"/>
      <c r="D35" s="128"/>
      <c r="E35" s="128"/>
      <c r="F35" s="1" t="s">
        <v>65</v>
      </c>
      <c r="G35" s="4">
        <f t="shared" ref="G35" si="13">G36</f>
        <v>480605.6</v>
      </c>
      <c r="H35" s="4">
        <f t="shared" ref="H35" si="14">H36</f>
        <v>480605.6</v>
      </c>
    </row>
    <row r="36" spans="1:11" ht="21.75" customHeight="1">
      <c r="A36" s="51"/>
      <c r="B36" s="51"/>
      <c r="C36" s="51"/>
      <c r="D36" s="128"/>
      <c r="E36" s="128"/>
      <c r="F36" s="1" t="s">
        <v>66</v>
      </c>
      <c r="G36" s="4">
        <f>G37</f>
        <v>480605.6</v>
      </c>
      <c r="H36" s="4">
        <f>H37</f>
        <v>480605.6</v>
      </c>
      <c r="I36" s="131"/>
    </row>
    <row r="37" spans="1:11" ht="21.75" customHeight="1">
      <c r="A37" s="51"/>
      <c r="B37" s="51"/>
      <c r="C37" s="51"/>
      <c r="D37" s="128"/>
      <c r="E37" s="128"/>
      <c r="F37" s="1" t="s">
        <v>67</v>
      </c>
      <c r="G37" s="4">
        <f t="shared" ref="G37:H37" si="15">+G38</f>
        <v>480605.6</v>
      </c>
      <c r="H37" s="4">
        <f t="shared" si="15"/>
        <v>480605.6</v>
      </c>
    </row>
    <row r="38" spans="1:11" ht="21.75" customHeight="1">
      <c r="A38" s="51"/>
      <c r="B38" s="51"/>
      <c r="C38" s="51"/>
      <c r="D38" s="128"/>
      <c r="E38" s="128"/>
      <c r="F38" s="5" t="s">
        <v>68</v>
      </c>
      <c r="G38" s="4">
        <f>Հ4!E17</f>
        <v>480605.6</v>
      </c>
      <c r="H38" s="4">
        <f>Հ4!F17</f>
        <v>480605.6</v>
      </c>
      <c r="I38" s="131"/>
      <c r="J38" s="131"/>
      <c r="K38" s="131"/>
    </row>
  </sheetData>
  <mergeCells count="6">
    <mergeCell ref="A5:H5"/>
    <mergeCell ref="A8:C8"/>
    <mergeCell ref="D8:E8"/>
    <mergeCell ref="F8:F9"/>
    <mergeCell ref="G7:H7"/>
    <mergeCell ref="G8:H8"/>
  </mergeCells>
  <pageMargins left="0.11811023622047245" right="0.11811023622047245" top="0" bottom="0" header="0.31496062992125984" footer="0.31496062992125984"/>
  <pageSetup paperSize="9" scale="80" orientation="landscape" r:id="rId1"/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opLeftCell="A15" zoomScaleNormal="100" workbookViewId="0">
      <selection activeCell="E26" sqref="E26"/>
    </sheetView>
  </sheetViews>
  <sheetFormatPr defaultRowHeight="17.25"/>
  <cols>
    <col min="1" max="1" width="7.28515625" style="8" customWidth="1"/>
    <col min="2" max="2" width="12" style="8" customWidth="1"/>
    <col min="3" max="3" width="15.140625" style="8" customWidth="1"/>
    <col min="4" max="4" width="70.7109375" style="8" customWidth="1"/>
    <col min="5" max="5" width="20.85546875" style="107" customWidth="1"/>
    <col min="6" max="6" width="19.85546875" style="136" customWidth="1"/>
    <col min="7" max="7" width="21" style="8" customWidth="1"/>
    <col min="8" max="8" width="19.28515625" style="8" customWidth="1"/>
    <col min="9" max="9" width="17.85546875" style="8" customWidth="1"/>
    <col min="10" max="10" width="18.5703125" style="8" customWidth="1"/>
    <col min="11" max="257" width="9.140625" style="8"/>
    <col min="258" max="258" width="7.28515625" style="8" customWidth="1"/>
    <col min="259" max="259" width="12" style="8" customWidth="1"/>
    <col min="260" max="260" width="11.85546875" style="8" customWidth="1"/>
    <col min="261" max="261" width="64.28515625" style="8" customWidth="1"/>
    <col min="262" max="262" width="16.85546875" style="8" customWidth="1"/>
    <col min="263" max="263" width="17.7109375" style="8" customWidth="1"/>
    <col min="264" max="264" width="12.85546875" style="8" customWidth="1"/>
    <col min="265" max="265" width="14.140625" style="8" customWidth="1"/>
    <col min="266" max="266" width="10.7109375" style="8" customWidth="1"/>
    <col min="267" max="513" width="9.140625" style="8"/>
    <col min="514" max="514" width="7.28515625" style="8" customWidth="1"/>
    <col min="515" max="515" width="12" style="8" customWidth="1"/>
    <col min="516" max="516" width="11.85546875" style="8" customWidth="1"/>
    <col min="517" max="517" width="64.28515625" style="8" customWidth="1"/>
    <col min="518" max="518" width="16.85546875" style="8" customWidth="1"/>
    <col min="519" max="519" width="17.7109375" style="8" customWidth="1"/>
    <col min="520" max="520" width="12.85546875" style="8" customWidth="1"/>
    <col min="521" max="521" width="14.140625" style="8" customWidth="1"/>
    <col min="522" max="522" width="10.7109375" style="8" customWidth="1"/>
    <col min="523" max="769" width="9.140625" style="8"/>
    <col min="770" max="770" width="7.28515625" style="8" customWidth="1"/>
    <col min="771" max="771" width="12" style="8" customWidth="1"/>
    <col min="772" max="772" width="11.85546875" style="8" customWidth="1"/>
    <col min="773" max="773" width="64.28515625" style="8" customWidth="1"/>
    <col min="774" max="774" width="16.85546875" style="8" customWidth="1"/>
    <col min="775" max="775" width="17.7109375" style="8" customWidth="1"/>
    <col min="776" max="776" width="12.85546875" style="8" customWidth="1"/>
    <col min="777" max="777" width="14.140625" style="8" customWidth="1"/>
    <col min="778" max="778" width="10.7109375" style="8" customWidth="1"/>
    <col min="779" max="1025" width="9.140625" style="8"/>
    <col min="1026" max="1026" width="7.28515625" style="8" customWidth="1"/>
    <col min="1027" max="1027" width="12" style="8" customWidth="1"/>
    <col min="1028" max="1028" width="11.85546875" style="8" customWidth="1"/>
    <col min="1029" max="1029" width="64.28515625" style="8" customWidth="1"/>
    <col min="1030" max="1030" width="16.85546875" style="8" customWidth="1"/>
    <col min="1031" max="1031" width="17.7109375" style="8" customWidth="1"/>
    <col min="1032" max="1032" width="12.85546875" style="8" customWidth="1"/>
    <col min="1033" max="1033" width="14.140625" style="8" customWidth="1"/>
    <col min="1034" max="1034" width="10.7109375" style="8" customWidth="1"/>
    <col min="1035" max="1281" width="9.140625" style="8"/>
    <col min="1282" max="1282" width="7.28515625" style="8" customWidth="1"/>
    <col min="1283" max="1283" width="12" style="8" customWidth="1"/>
    <col min="1284" max="1284" width="11.85546875" style="8" customWidth="1"/>
    <col min="1285" max="1285" width="64.28515625" style="8" customWidth="1"/>
    <col min="1286" max="1286" width="16.85546875" style="8" customWidth="1"/>
    <col min="1287" max="1287" width="17.7109375" style="8" customWidth="1"/>
    <col min="1288" max="1288" width="12.85546875" style="8" customWidth="1"/>
    <col min="1289" max="1289" width="14.140625" style="8" customWidth="1"/>
    <col min="1290" max="1290" width="10.7109375" style="8" customWidth="1"/>
    <col min="1291" max="1537" width="9.140625" style="8"/>
    <col min="1538" max="1538" width="7.28515625" style="8" customWidth="1"/>
    <col min="1539" max="1539" width="12" style="8" customWidth="1"/>
    <col min="1540" max="1540" width="11.85546875" style="8" customWidth="1"/>
    <col min="1541" max="1541" width="64.28515625" style="8" customWidth="1"/>
    <col min="1542" max="1542" width="16.85546875" style="8" customWidth="1"/>
    <col min="1543" max="1543" width="17.7109375" style="8" customWidth="1"/>
    <col min="1544" max="1544" width="12.85546875" style="8" customWidth="1"/>
    <col min="1545" max="1545" width="14.140625" style="8" customWidth="1"/>
    <col min="1546" max="1546" width="10.7109375" style="8" customWidth="1"/>
    <col min="1547" max="1793" width="9.140625" style="8"/>
    <col min="1794" max="1794" width="7.28515625" style="8" customWidth="1"/>
    <col min="1795" max="1795" width="12" style="8" customWidth="1"/>
    <col min="1796" max="1796" width="11.85546875" style="8" customWidth="1"/>
    <col min="1797" max="1797" width="64.28515625" style="8" customWidth="1"/>
    <col min="1798" max="1798" width="16.85546875" style="8" customWidth="1"/>
    <col min="1799" max="1799" width="17.7109375" style="8" customWidth="1"/>
    <col min="1800" max="1800" width="12.85546875" style="8" customWidth="1"/>
    <col min="1801" max="1801" width="14.140625" style="8" customWidth="1"/>
    <col min="1802" max="1802" width="10.7109375" style="8" customWidth="1"/>
    <col min="1803" max="2049" width="9.140625" style="8"/>
    <col min="2050" max="2050" width="7.28515625" style="8" customWidth="1"/>
    <col min="2051" max="2051" width="12" style="8" customWidth="1"/>
    <col min="2052" max="2052" width="11.85546875" style="8" customWidth="1"/>
    <col min="2053" max="2053" width="64.28515625" style="8" customWidth="1"/>
    <col min="2054" max="2054" width="16.85546875" style="8" customWidth="1"/>
    <col min="2055" max="2055" width="17.7109375" style="8" customWidth="1"/>
    <col min="2056" max="2056" width="12.85546875" style="8" customWidth="1"/>
    <col min="2057" max="2057" width="14.140625" style="8" customWidth="1"/>
    <col min="2058" max="2058" width="10.7109375" style="8" customWidth="1"/>
    <col min="2059" max="2305" width="9.140625" style="8"/>
    <col min="2306" max="2306" width="7.28515625" style="8" customWidth="1"/>
    <col min="2307" max="2307" width="12" style="8" customWidth="1"/>
    <col min="2308" max="2308" width="11.85546875" style="8" customWidth="1"/>
    <col min="2309" max="2309" width="64.28515625" style="8" customWidth="1"/>
    <col min="2310" max="2310" width="16.85546875" style="8" customWidth="1"/>
    <col min="2311" max="2311" width="17.7109375" style="8" customWidth="1"/>
    <col min="2312" max="2312" width="12.85546875" style="8" customWidth="1"/>
    <col min="2313" max="2313" width="14.140625" style="8" customWidth="1"/>
    <col min="2314" max="2314" width="10.7109375" style="8" customWidth="1"/>
    <col min="2315" max="2561" width="9.140625" style="8"/>
    <col min="2562" max="2562" width="7.28515625" style="8" customWidth="1"/>
    <col min="2563" max="2563" width="12" style="8" customWidth="1"/>
    <col min="2564" max="2564" width="11.85546875" style="8" customWidth="1"/>
    <col min="2565" max="2565" width="64.28515625" style="8" customWidth="1"/>
    <col min="2566" max="2566" width="16.85546875" style="8" customWidth="1"/>
    <col min="2567" max="2567" width="17.7109375" style="8" customWidth="1"/>
    <col min="2568" max="2568" width="12.85546875" style="8" customWidth="1"/>
    <col min="2569" max="2569" width="14.140625" style="8" customWidth="1"/>
    <col min="2570" max="2570" width="10.7109375" style="8" customWidth="1"/>
    <col min="2571" max="2817" width="9.140625" style="8"/>
    <col min="2818" max="2818" width="7.28515625" style="8" customWidth="1"/>
    <col min="2819" max="2819" width="12" style="8" customWidth="1"/>
    <col min="2820" max="2820" width="11.85546875" style="8" customWidth="1"/>
    <col min="2821" max="2821" width="64.28515625" style="8" customWidth="1"/>
    <col min="2822" max="2822" width="16.85546875" style="8" customWidth="1"/>
    <col min="2823" max="2823" width="17.7109375" style="8" customWidth="1"/>
    <col min="2824" max="2824" width="12.85546875" style="8" customWidth="1"/>
    <col min="2825" max="2825" width="14.140625" style="8" customWidth="1"/>
    <col min="2826" max="2826" width="10.7109375" style="8" customWidth="1"/>
    <col min="2827" max="3073" width="9.140625" style="8"/>
    <col min="3074" max="3074" width="7.28515625" style="8" customWidth="1"/>
    <col min="3075" max="3075" width="12" style="8" customWidth="1"/>
    <col min="3076" max="3076" width="11.85546875" style="8" customWidth="1"/>
    <col min="3077" max="3077" width="64.28515625" style="8" customWidth="1"/>
    <col min="3078" max="3078" width="16.85546875" style="8" customWidth="1"/>
    <col min="3079" max="3079" width="17.7109375" style="8" customWidth="1"/>
    <col min="3080" max="3080" width="12.85546875" style="8" customWidth="1"/>
    <col min="3081" max="3081" width="14.140625" style="8" customWidth="1"/>
    <col min="3082" max="3082" width="10.7109375" style="8" customWidth="1"/>
    <col min="3083" max="3329" width="9.140625" style="8"/>
    <col min="3330" max="3330" width="7.28515625" style="8" customWidth="1"/>
    <col min="3331" max="3331" width="12" style="8" customWidth="1"/>
    <col min="3332" max="3332" width="11.85546875" style="8" customWidth="1"/>
    <col min="3333" max="3333" width="64.28515625" style="8" customWidth="1"/>
    <col min="3334" max="3334" width="16.85546875" style="8" customWidth="1"/>
    <col min="3335" max="3335" width="17.7109375" style="8" customWidth="1"/>
    <col min="3336" max="3336" width="12.85546875" style="8" customWidth="1"/>
    <col min="3337" max="3337" width="14.140625" style="8" customWidth="1"/>
    <col min="3338" max="3338" width="10.7109375" style="8" customWidth="1"/>
    <col min="3339" max="3585" width="9.140625" style="8"/>
    <col min="3586" max="3586" width="7.28515625" style="8" customWidth="1"/>
    <col min="3587" max="3587" width="12" style="8" customWidth="1"/>
    <col min="3588" max="3588" width="11.85546875" style="8" customWidth="1"/>
    <col min="3589" max="3589" width="64.28515625" style="8" customWidth="1"/>
    <col min="3590" max="3590" width="16.85546875" style="8" customWidth="1"/>
    <col min="3591" max="3591" width="17.7109375" style="8" customWidth="1"/>
    <col min="3592" max="3592" width="12.85546875" style="8" customWidth="1"/>
    <col min="3593" max="3593" width="14.140625" style="8" customWidth="1"/>
    <col min="3594" max="3594" width="10.7109375" style="8" customWidth="1"/>
    <col min="3595" max="3841" width="9.140625" style="8"/>
    <col min="3842" max="3842" width="7.28515625" style="8" customWidth="1"/>
    <col min="3843" max="3843" width="12" style="8" customWidth="1"/>
    <col min="3844" max="3844" width="11.85546875" style="8" customWidth="1"/>
    <col min="3845" max="3845" width="64.28515625" style="8" customWidth="1"/>
    <col min="3846" max="3846" width="16.85546875" style="8" customWidth="1"/>
    <col min="3847" max="3847" width="17.7109375" style="8" customWidth="1"/>
    <col min="3848" max="3848" width="12.85546875" style="8" customWidth="1"/>
    <col min="3849" max="3849" width="14.140625" style="8" customWidth="1"/>
    <col min="3850" max="3850" width="10.7109375" style="8" customWidth="1"/>
    <col min="3851" max="4097" width="9.140625" style="8"/>
    <col min="4098" max="4098" width="7.28515625" style="8" customWidth="1"/>
    <col min="4099" max="4099" width="12" style="8" customWidth="1"/>
    <col min="4100" max="4100" width="11.85546875" style="8" customWidth="1"/>
    <col min="4101" max="4101" width="64.28515625" style="8" customWidth="1"/>
    <col min="4102" max="4102" width="16.85546875" style="8" customWidth="1"/>
    <col min="4103" max="4103" width="17.7109375" style="8" customWidth="1"/>
    <col min="4104" max="4104" width="12.85546875" style="8" customWidth="1"/>
    <col min="4105" max="4105" width="14.140625" style="8" customWidth="1"/>
    <col min="4106" max="4106" width="10.7109375" style="8" customWidth="1"/>
    <col min="4107" max="4353" width="9.140625" style="8"/>
    <col min="4354" max="4354" width="7.28515625" style="8" customWidth="1"/>
    <col min="4355" max="4355" width="12" style="8" customWidth="1"/>
    <col min="4356" max="4356" width="11.85546875" style="8" customWidth="1"/>
    <col min="4357" max="4357" width="64.28515625" style="8" customWidth="1"/>
    <col min="4358" max="4358" width="16.85546875" style="8" customWidth="1"/>
    <col min="4359" max="4359" width="17.7109375" style="8" customWidth="1"/>
    <col min="4360" max="4360" width="12.85546875" style="8" customWidth="1"/>
    <col min="4361" max="4361" width="14.140625" style="8" customWidth="1"/>
    <col min="4362" max="4362" width="10.7109375" style="8" customWidth="1"/>
    <col min="4363" max="4609" width="9.140625" style="8"/>
    <col min="4610" max="4610" width="7.28515625" style="8" customWidth="1"/>
    <col min="4611" max="4611" width="12" style="8" customWidth="1"/>
    <col min="4612" max="4612" width="11.85546875" style="8" customWidth="1"/>
    <col min="4613" max="4613" width="64.28515625" style="8" customWidth="1"/>
    <col min="4614" max="4614" width="16.85546875" style="8" customWidth="1"/>
    <col min="4615" max="4615" width="17.7109375" style="8" customWidth="1"/>
    <col min="4616" max="4616" width="12.85546875" style="8" customWidth="1"/>
    <col min="4617" max="4617" width="14.140625" style="8" customWidth="1"/>
    <col min="4618" max="4618" width="10.7109375" style="8" customWidth="1"/>
    <col min="4619" max="4865" width="9.140625" style="8"/>
    <col min="4866" max="4866" width="7.28515625" style="8" customWidth="1"/>
    <col min="4867" max="4867" width="12" style="8" customWidth="1"/>
    <col min="4868" max="4868" width="11.85546875" style="8" customWidth="1"/>
    <col min="4869" max="4869" width="64.28515625" style="8" customWidth="1"/>
    <col min="4870" max="4870" width="16.85546875" style="8" customWidth="1"/>
    <col min="4871" max="4871" width="17.7109375" style="8" customWidth="1"/>
    <col min="4872" max="4872" width="12.85546875" style="8" customWidth="1"/>
    <col min="4873" max="4873" width="14.140625" style="8" customWidth="1"/>
    <col min="4874" max="4874" width="10.7109375" style="8" customWidth="1"/>
    <col min="4875" max="5121" width="9.140625" style="8"/>
    <col min="5122" max="5122" width="7.28515625" style="8" customWidth="1"/>
    <col min="5123" max="5123" width="12" style="8" customWidth="1"/>
    <col min="5124" max="5124" width="11.85546875" style="8" customWidth="1"/>
    <col min="5125" max="5125" width="64.28515625" style="8" customWidth="1"/>
    <col min="5126" max="5126" width="16.85546875" style="8" customWidth="1"/>
    <col min="5127" max="5127" width="17.7109375" style="8" customWidth="1"/>
    <col min="5128" max="5128" width="12.85546875" style="8" customWidth="1"/>
    <col min="5129" max="5129" width="14.140625" style="8" customWidth="1"/>
    <col min="5130" max="5130" width="10.7109375" style="8" customWidth="1"/>
    <col min="5131" max="5377" width="9.140625" style="8"/>
    <col min="5378" max="5378" width="7.28515625" style="8" customWidth="1"/>
    <col min="5379" max="5379" width="12" style="8" customWidth="1"/>
    <col min="5380" max="5380" width="11.85546875" style="8" customWidth="1"/>
    <col min="5381" max="5381" width="64.28515625" style="8" customWidth="1"/>
    <col min="5382" max="5382" width="16.85546875" style="8" customWidth="1"/>
    <col min="5383" max="5383" width="17.7109375" style="8" customWidth="1"/>
    <col min="5384" max="5384" width="12.85546875" style="8" customWidth="1"/>
    <col min="5385" max="5385" width="14.140625" style="8" customWidth="1"/>
    <col min="5386" max="5386" width="10.7109375" style="8" customWidth="1"/>
    <col min="5387" max="5633" width="9.140625" style="8"/>
    <col min="5634" max="5634" width="7.28515625" style="8" customWidth="1"/>
    <col min="5635" max="5635" width="12" style="8" customWidth="1"/>
    <col min="5636" max="5636" width="11.85546875" style="8" customWidth="1"/>
    <col min="5637" max="5637" width="64.28515625" style="8" customWidth="1"/>
    <col min="5638" max="5638" width="16.85546875" style="8" customWidth="1"/>
    <col min="5639" max="5639" width="17.7109375" style="8" customWidth="1"/>
    <col min="5640" max="5640" width="12.85546875" style="8" customWidth="1"/>
    <col min="5641" max="5641" width="14.140625" style="8" customWidth="1"/>
    <col min="5642" max="5642" width="10.7109375" style="8" customWidth="1"/>
    <col min="5643" max="5889" width="9.140625" style="8"/>
    <col min="5890" max="5890" width="7.28515625" style="8" customWidth="1"/>
    <col min="5891" max="5891" width="12" style="8" customWidth="1"/>
    <col min="5892" max="5892" width="11.85546875" style="8" customWidth="1"/>
    <col min="5893" max="5893" width="64.28515625" style="8" customWidth="1"/>
    <col min="5894" max="5894" width="16.85546875" style="8" customWidth="1"/>
    <col min="5895" max="5895" width="17.7109375" style="8" customWidth="1"/>
    <col min="5896" max="5896" width="12.85546875" style="8" customWidth="1"/>
    <col min="5897" max="5897" width="14.140625" style="8" customWidth="1"/>
    <col min="5898" max="5898" width="10.7109375" style="8" customWidth="1"/>
    <col min="5899" max="6145" width="9.140625" style="8"/>
    <col min="6146" max="6146" width="7.28515625" style="8" customWidth="1"/>
    <col min="6147" max="6147" width="12" style="8" customWidth="1"/>
    <col min="6148" max="6148" width="11.85546875" style="8" customWidth="1"/>
    <col min="6149" max="6149" width="64.28515625" style="8" customWidth="1"/>
    <col min="6150" max="6150" width="16.85546875" style="8" customWidth="1"/>
    <col min="6151" max="6151" width="17.7109375" style="8" customWidth="1"/>
    <col min="6152" max="6152" width="12.85546875" style="8" customWidth="1"/>
    <col min="6153" max="6153" width="14.140625" style="8" customWidth="1"/>
    <col min="6154" max="6154" width="10.7109375" style="8" customWidth="1"/>
    <col min="6155" max="6401" width="9.140625" style="8"/>
    <col min="6402" max="6402" width="7.28515625" style="8" customWidth="1"/>
    <col min="6403" max="6403" width="12" style="8" customWidth="1"/>
    <col min="6404" max="6404" width="11.85546875" style="8" customWidth="1"/>
    <col min="6405" max="6405" width="64.28515625" style="8" customWidth="1"/>
    <col min="6406" max="6406" width="16.85546875" style="8" customWidth="1"/>
    <col min="6407" max="6407" width="17.7109375" style="8" customWidth="1"/>
    <col min="6408" max="6408" width="12.85546875" style="8" customWidth="1"/>
    <col min="6409" max="6409" width="14.140625" style="8" customWidth="1"/>
    <col min="6410" max="6410" width="10.7109375" style="8" customWidth="1"/>
    <col min="6411" max="6657" width="9.140625" style="8"/>
    <col min="6658" max="6658" width="7.28515625" style="8" customWidth="1"/>
    <col min="6659" max="6659" width="12" style="8" customWidth="1"/>
    <col min="6660" max="6660" width="11.85546875" style="8" customWidth="1"/>
    <col min="6661" max="6661" width="64.28515625" style="8" customWidth="1"/>
    <col min="6662" max="6662" width="16.85546875" style="8" customWidth="1"/>
    <col min="6663" max="6663" width="17.7109375" style="8" customWidth="1"/>
    <col min="6664" max="6664" width="12.85546875" style="8" customWidth="1"/>
    <col min="6665" max="6665" width="14.140625" style="8" customWidth="1"/>
    <col min="6666" max="6666" width="10.7109375" style="8" customWidth="1"/>
    <col min="6667" max="6913" width="9.140625" style="8"/>
    <col min="6914" max="6914" width="7.28515625" style="8" customWidth="1"/>
    <col min="6915" max="6915" width="12" style="8" customWidth="1"/>
    <col min="6916" max="6916" width="11.85546875" style="8" customWidth="1"/>
    <col min="6917" max="6917" width="64.28515625" style="8" customWidth="1"/>
    <col min="6918" max="6918" width="16.85546875" style="8" customWidth="1"/>
    <col min="6919" max="6919" width="17.7109375" style="8" customWidth="1"/>
    <col min="6920" max="6920" width="12.85546875" style="8" customWidth="1"/>
    <col min="6921" max="6921" width="14.140625" style="8" customWidth="1"/>
    <col min="6922" max="6922" width="10.7109375" style="8" customWidth="1"/>
    <col min="6923" max="7169" width="9.140625" style="8"/>
    <col min="7170" max="7170" width="7.28515625" style="8" customWidth="1"/>
    <col min="7171" max="7171" width="12" style="8" customWidth="1"/>
    <col min="7172" max="7172" width="11.85546875" style="8" customWidth="1"/>
    <col min="7173" max="7173" width="64.28515625" style="8" customWidth="1"/>
    <col min="7174" max="7174" width="16.85546875" style="8" customWidth="1"/>
    <col min="7175" max="7175" width="17.7109375" style="8" customWidth="1"/>
    <col min="7176" max="7176" width="12.85546875" style="8" customWidth="1"/>
    <col min="7177" max="7177" width="14.140625" style="8" customWidth="1"/>
    <col min="7178" max="7178" width="10.7109375" style="8" customWidth="1"/>
    <col min="7179" max="7425" width="9.140625" style="8"/>
    <col min="7426" max="7426" width="7.28515625" style="8" customWidth="1"/>
    <col min="7427" max="7427" width="12" style="8" customWidth="1"/>
    <col min="7428" max="7428" width="11.85546875" style="8" customWidth="1"/>
    <col min="7429" max="7429" width="64.28515625" style="8" customWidth="1"/>
    <col min="7430" max="7430" width="16.85546875" style="8" customWidth="1"/>
    <col min="7431" max="7431" width="17.7109375" style="8" customWidth="1"/>
    <col min="7432" max="7432" width="12.85546875" style="8" customWidth="1"/>
    <col min="7433" max="7433" width="14.140625" style="8" customWidth="1"/>
    <col min="7434" max="7434" width="10.7109375" style="8" customWidth="1"/>
    <col min="7435" max="7681" width="9.140625" style="8"/>
    <col min="7682" max="7682" width="7.28515625" style="8" customWidth="1"/>
    <col min="7683" max="7683" width="12" style="8" customWidth="1"/>
    <col min="7684" max="7684" width="11.85546875" style="8" customWidth="1"/>
    <col min="7685" max="7685" width="64.28515625" style="8" customWidth="1"/>
    <col min="7686" max="7686" width="16.85546875" style="8" customWidth="1"/>
    <col min="7687" max="7687" width="17.7109375" style="8" customWidth="1"/>
    <col min="7688" max="7688" width="12.85546875" style="8" customWidth="1"/>
    <col min="7689" max="7689" width="14.140625" style="8" customWidth="1"/>
    <col min="7690" max="7690" width="10.7109375" style="8" customWidth="1"/>
    <col min="7691" max="7937" width="9.140625" style="8"/>
    <col min="7938" max="7938" width="7.28515625" style="8" customWidth="1"/>
    <col min="7939" max="7939" width="12" style="8" customWidth="1"/>
    <col min="7940" max="7940" width="11.85546875" style="8" customWidth="1"/>
    <col min="7941" max="7941" width="64.28515625" style="8" customWidth="1"/>
    <col min="7942" max="7942" width="16.85546875" style="8" customWidth="1"/>
    <col min="7943" max="7943" width="17.7109375" style="8" customWidth="1"/>
    <col min="7944" max="7944" width="12.85546875" style="8" customWidth="1"/>
    <col min="7945" max="7945" width="14.140625" style="8" customWidth="1"/>
    <col min="7946" max="7946" width="10.7109375" style="8" customWidth="1"/>
    <col min="7947" max="8193" width="9.140625" style="8"/>
    <col min="8194" max="8194" width="7.28515625" style="8" customWidth="1"/>
    <col min="8195" max="8195" width="12" style="8" customWidth="1"/>
    <col min="8196" max="8196" width="11.85546875" style="8" customWidth="1"/>
    <col min="8197" max="8197" width="64.28515625" style="8" customWidth="1"/>
    <col min="8198" max="8198" width="16.85546875" style="8" customWidth="1"/>
    <col min="8199" max="8199" width="17.7109375" style="8" customWidth="1"/>
    <col min="8200" max="8200" width="12.85546875" style="8" customWidth="1"/>
    <col min="8201" max="8201" width="14.140625" style="8" customWidth="1"/>
    <col min="8202" max="8202" width="10.7109375" style="8" customWidth="1"/>
    <col min="8203" max="8449" width="9.140625" style="8"/>
    <col min="8450" max="8450" width="7.28515625" style="8" customWidth="1"/>
    <col min="8451" max="8451" width="12" style="8" customWidth="1"/>
    <col min="8452" max="8452" width="11.85546875" style="8" customWidth="1"/>
    <col min="8453" max="8453" width="64.28515625" style="8" customWidth="1"/>
    <col min="8454" max="8454" width="16.85546875" style="8" customWidth="1"/>
    <col min="8455" max="8455" width="17.7109375" style="8" customWidth="1"/>
    <col min="8456" max="8456" width="12.85546875" style="8" customWidth="1"/>
    <col min="8457" max="8457" width="14.140625" style="8" customWidth="1"/>
    <col min="8458" max="8458" width="10.7109375" style="8" customWidth="1"/>
    <col min="8459" max="8705" width="9.140625" style="8"/>
    <col min="8706" max="8706" width="7.28515625" style="8" customWidth="1"/>
    <col min="8707" max="8707" width="12" style="8" customWidth="1"/>
    <col min="8708" max="8708" width="11.85546875" style="8" customWidth="1"/>
    <col min="8709" max="8709" width="64.28515625" style="8" customWidth="1"/>
    <col min="8710" max="8710" width="16.85546875" style="8" customWidth="1"/>
    <col min="8711" max="8711" width="17.7109375" style="8" customWidth="1"/>
    <col min="8712" max="8712" width="12.85546875" style="8" customWidth="1"/>
    <col min="8713" max="8713" width="14.140625" style="8" customWidth="1"/>
    <col min="8714" max="8714" width="10.7109375" style="8" customWidth="1"/>
    <col min="8715" max="8961" width="9.140625" style="8"/>
    <col min="8962" max="8962" width="7.28515625" style="8" customWidth="1"/>
    <col min="8963" max="8963" width="12" style="8" customWidth="1"/>
    <col min="8964" max="8964" width="11.85546875" style="8" customWidth="1"/>
    <col min="8965" max="8965" width="64.28515625" style="8" customWidth="1"/>
    <col min="8966" max="8966" width="16.85546875" style="8" customWidth="1"/>
    <col min="8967" max="8967" width="17.7109375" style="8" customWidth="1"/>
    <col min="8968" max="8968" width="12.85546875" style="8" customWidth="1"/>
    <col min="8969" max="8969" width="14.140625" style="8" customWidth="1"/>
    <col min="8970" max="8970" width="10.7109375" style="8" customWidth="1"/>
    <col min="8971" max="9217" width="9.140625" style="8"/>
    <col min="9218" max="9218" width="7.28515625" style="8" customWidth="1"/>
    <col min="9219" max="9219" width="12" style="8" customWidth="1"/>
    <col min="9220" max="9220" width="11.85546875" style="8" customWidth="1"/>
    <col min="9221" max="9221" width="64.28515625" style="8" customWidth="1"/>
    <col min="9222" max="9222" width="16.85546875" style="8" customWidth="1"/>
    <col min="9223" max="9223" width="17.7109375" style="8" customWidth="1"/>
    <col min="9224" max="9224" width="12.85546875" style="8" customWidth="1"/>
    <col min="9225" max="9225" width="14.140625" style="8" customWidth="1"/>
    <col min="9226" max="9226" width="10.7109375" style="8" customWidth="1"/>
    <col min="9227" max="9473" width="9.140625" style="8"/>
    <col min="9474" max="9474" width="7.28515625" style="8" customWidth="1"/>
    <col min="9475" max="9475" width="12" style="8" customWidth="1"/>
    <col min="9476" max="9476" width="11.85546875" style="8" customWidth="1"/>
    <col min="9477" max="9477" width="64.28515625" style="8" customWidth="1"/>
    <col min="9478" max="9478" width="16.85546875" style="8" customWidth="1"/>
    <col min="9479" max="9479" width="17.7109375" style="8" customWidth="1"/>
    <col min="9480" max="9480" width="12.85546875" style="8" customWidth="1"/>
    <col min="9481" max="9481" width="14.140625" style="8" customWidth="1"/>
    <col min="9482" max="9482" width="10.7109375" style="8" customWidth="1"/>
    <col min="9483" max="9729" width="9.140625" style="8"/>
    <col min="9730" max="9730" width="7.28515625" style="8" customWidth="1"/>
    <col min="9731" max="9731" width="12" style="8" customWidth="1"/>
    <col min="9732" max="9732" width="11.85546875" style="8" customWidth="1"/>
    <col min="9733" max="9733" width="64.28515625" style="8" customWidth="1"/>
    <col min="9734" max="9734" width="16.85546875" style="8" customWidth="1"/>
    <col min="9735" max="9735" width="17.7109375" style="8" customWidth="1"/>
    <col min="9736" max="9736" width="12.85546875" style="8" customWidth="1"/>
    <col min="9737" max="9737" width="14.140625" style="8" customWidth="1"/>
    <col min="9738" max="9738" width="10.7109375" style="8" customWidth="1"/>
    <col min="9739" max="9985" width="9.140625" style="8"/>
    <col min="9986" max="9986" width="7.28515625" style="8" customWidth="1"/>
    <col min="9987" max="9987" width="12" style="8" customWidth="1"/>
    <col min="9988" max="9988" width="11.85546875" style="8" customWidth="1"/>
    <col min="9989" max="9989" width="64.28515625" style="8" customWidth="1"/>
    <col min="9990" max="9990" width="16.85546875" style="8" customWidth="1"/>
    <col min="9991" max="9991" width="17.7109375" style="8" customWidth="1"/>
    <col min="9992" max="9992" width="12.85546875" style="8" customWidth="1"/>
    <col min="9993" max="9993" width="14.140625" style="8" customWidth="1"/>
    <col min="9994" max="9994" width="10.7109375" style="8" customWidth="1"/>
    <col min="9995" max="10241" width="9.140625" style="8"/>
    <col min="10242" max="10242" width="7.28515625" style="8" customWidth="1"/>
    <col min="10243" max="10243" width="12" style="8" customWidth="1"/>
    <col min="10244" max="10244" width="11.85546875" style="8" customWidth="1"/>
    <col min="10245" max="10245" width="64.28515625" style="8" customWidth="1"/>
    <col min="10246" max="10246" width="16.85546875" style="8" customWidth="1"/>
    <col min="10247" max="10247" width="17.7109375" style="8" customWidth="1"/>
    <col min="10248" max="10248" width="12.85546875" style="8" customWidth="1"/>
    <col min="10249" max="10249" width="14.140625" style="8" customWidth="1"/>
    <col min="10250" max="10250" width="10.7109375" style="8" customWidth="1"/>
    <col min="10251" max="10497" width="9.140625" style="8"/>
    <col min="10498" max="10498" width="7.28515625" style="8" customWidth="1"/>
    <col min="10499" max="10499" width="12" style="8" customWidth="1"/>
    <col min="10500" max="10500" width="11.85546875" style="8" customWidth="1"/>
    <col min="10501" max="10501" width="64.28515625" style="8" customWidth="1"/>
    <col min="10502" max="10502" width="16.85546875" style="8" customWidth="1"/>
    <col min="10503" max="10503" width="17.7109375" style="8" customWidth="1"/>
    <col min="10504" max="10504" width="12.85546875" style="8" customWidth="1"/>
    <col min="10505" max="10505" width="14.140625" style="8" customWidth="1"/>
    <col min="10506" max="10506" width="10.7109375" style="8" customWidth="1"/>
    <col min="10507" max="10753" width="9.140625" style="8"/>
    <col min="10754" max="10754" width="7.28515625" style="8" customWidth="1"/>
    <col min="10755" max="10755" width="12" style="8" customWidth="1"/>
    <col min="10756" max="10756" width="11.85546875" style="8" customWidth="1"/>
    <col min="10757" max="10757" width="64.28515625" style="8" customWidth="1"/>
    <col min="10758" max="10758" width="16.85546875" style="8" customWidth="1"/>
    <col min="10759" max="10759" width="17.7109375" style="8" customWidth="1"/>
    <col min="10760" max="10760" width="12.85546875" style="8" customWidth="1"/>
    <col min="10761" max="10761" width="14.140625" style="8" customWidth="1"/>
    <col min="10762" max="10762" width="10.7109375" style="8" customWidth="1"/>
    <col min="10763" max="11009" width="9.140625" style="8"/>
    <col min="11010" max="11010" width="7.28515625" style="8" customWidth="1"/>
    <col min="11011" max="11011" width="12" style="8" customWidth="1"/>
    <col min="11012" max="11012" width="11.85546875" style="8" customWidth="1"/>
    <col min="11013" max="11013" width="64.28515625" style="8" customWidth="1"/>
    <col min="11014" max="11014" width="16.85546875" style="8" customWidth="1"/>
    <col min="11015" max="11015" width="17.7109375" style="8" customWidth="1"/>
    <col min="11016" max="11016" width="12.85546875" style="8" customWidth="1"/>
    <col min="11017" max="11017" width="14.140625" style="8" customWidth="1"/>
    <col min="11018" max="11018" width="10.7109375" style="8" customWidth="1"/>
    <col min="11019" max="11265" width="9.140625" style="8"/>
    <col min="11266" max="11266" width="7.28515625" style="8" customWidth="1"/>
    <col min="11267" max="11267" width="12" style="8" customWidth="1"/>
    <col min="11268" max="11268" width="11.85546875" style="8" customWidth="1"/>
    <col min="11269" max="11269" width="64.28515625" style="8" customWidth="1"/>
    <col min="11270" max="11270" width="16.85546875" style="8" customWidth="1"/>
    <col min="11271" max="11271" width="17.7109375" style="8" customWidth="1"/>
    <col min="11272" max="11272" width="12.85546875" style="8" customWidth="1"/>
    <col min="11273" max="11273" width="14.140625" style="8" customWidth="1"/>
    <col min="11274" max="11274" width="10.7109375" style="8" customWidth="1"/>
    <col min="11275" max="11521" width="9.140625" style="8"/>
    <col min="11522" max="11522" width="7.28515625" style="8" customWidth="1"/>
    <col min="11523" max="11523" width="12" style="8" customWidth="1"/>
    <col min="11524" max="11524" width="11.85546875" style="8" customWidth="1"/>
    <col min="11525" max="11525" width="64.28515625" style="8" customWidth="1"/>
    <col min="11526" max="11526" width="16.85546875" style="8" customWidth="1"/>
    <col min="11527" max="11527" width="17.7109375" style="8" customWidth="1"/>
    <col min="11528" max="11528" width="12.85546875" style="8" customWidth="1"/>
    <col min="11529" max="11529" width="14.140625" style="8" customWidth="1"/>
    <col min="11530" max="11530" width="10.7109375" style="8" customWidth="1"/>
    <col min="11531" max="11777" width="9.140625" style="8"/>
    <col min="11778" max="11778" width="7.28515625" style="8" customWidth="1"/>
    <col min="11779" max="11779" width="12" style="8" customWidth="1"/>
    <col min="11780" max="11780" width="11.85546875" style="8" customWidth="1"/>
    <col min="11781" max="11781" width="64.28515625" style="8" customWidth="1"/>
    <col min="11782" max="11782" width="16.85546875" style="8" customWidth="1"/>
    <col min="11783" max="11783" width="17.7109375" style="8" customWidth="1"/>
    <col min="11784" max="11784" width="12.85546875" style="8" customWidth="1"/>
    <col min="11785" max="11785" width="14.140625" style="8" customWidth="1"/>
    <col min="11786" max="11786" width="10.7109375" style="8" customWidth="1"/>
    <col min="11787" max="12033" width="9.140625" style="8"/>
    <col min="12034" max="12034" width="7.28515625" style="8" customWidth="1"/>
    <col min="12035" max="12035" width="12" style="8" customWidth="1"/>
    <col min="12036" max="12036" width="11.85546875" style="8" customWidth="1"/>
    <col min="12037" max="12037" width="64.28515625" style="8" customWidth="1"/>
    <col min="12038" max="12038" width="16.85546875" style="8" customWidth="1"/>
    <col min="12039" max="12039" width="17.7109375" style="8" customWidth="1"/>
    <col min="12040" max="12040" width="12.85546875" style="8" customWidth="1"/>
    <col min="12041" max="12041" width="14.140625" style="8" customWidth="1"/>
    <col min="12042" max="12042" width="10.7109375" style="8" customWidth="1"/>
    <col min="12043" max="12289" width="9.140625" style="8"/>
    <col min="12290" max="12290" width="7.28515625" style="8" customWidth="1"/>
    <col min="12291" max="12291" width="12" style="8" customWidth="1"/>
    <col min="12292" max="12292" width="11.85546875" style="8" customWidth="1"/>
    <col min="12293" max="12293" width="64.28515625" style="8" customWidth="1"/>
    <col min="12294" max="12294" width="16.85546875" style="8" customWidth="1"/>
    <col min="12295" max="12295" width="17.7109375" style="8" customWidth="1"/>
    <col min="12296" max="12296" width="12.85546875" style="8" customWidth="1"/>
    <col min="12297" max="12297" width="14.140625" style="8" customWidth="1"/>
    <col min="12298" max="12298" width="10.7109375" style="8" customWidth="1"/>
    <col min="12299" max="12545" width="9.140625" style="8"/>
    <col min="12546" max="12546" width="7.28515625" style="8" customWidth="1"/>
    <col min="12547" max="12547" width="12" style="8" customWidth="1"/>
    <col min="12548" max="12548" width="11.85546875" style="8" customWidth="1"/>
    <col min="12549" max="12549" width="64.28515625" style="8" customWidth="1"/>
    <col min="12550" max="12550" width="16.85546875" style="8" customWidth="1"/>
    <col min="12551" max="12551" width="17.7109375" style="8" customWidth="1"/>
    <col min="12552" max="12552" width="12.85546875" style="8" customWidth="1"/>
    <col min="12553" max="12553" width="14.140625" style="8" customWidth="1"/>
    <col min="12554" max="12554" width="10.7109375" style="8" customWidth="1"/>
    <col min="12555" max="12801" width="9.140625" style="8"/>
    <col min="12802" max="12802" width="7.28515625" style="8" customWidth="1"/>
    <col min="12803" max="12803" width="12" style="8" customWidth="1"/>
    <col min="12804" max="12804" width="11.85546875" style="8" customWidth="1"/>
    <col min="12805" max="12805" width="64.28515625" style="8" customWidth="1"/>
    <col min="12806" max="12806" width="16.85546875" style="8" customWidth="1"/>
    <col min="12807" max="12807" width="17.7109375" style="8" customWidth="1"/>
    <col min="12808" max="12808" width="12.85546875" style="8" customWidth="1"/>
    <col min="12809" max="12809" width="14.140625" style="8" customWidth="1"/>
    <col min="12810" max="12810" width="10.7109375" style="8" customWidth="1"/>
    <col min="12811" max="13057" width="9.140625" style="8"/>
    <col min="13058" max="13058" width="7.28515625" style="8" customWidth="1"/>
    <col min="13059" max="13059" width="12" style="8" customWidth="1"/>
    <col min="13060" max="13060" width="11.85546875" style="8" customWidth="1"/>
    <col min="13061" max="13061" width="64.28515625" style="8" customWidth="1"/>
    <col min="13062" max="13062" width="16.85546875" style="8" customWidth="1"/>
    <col min="13063" max="13063" width="17.7109375" style="8" customWidth="1"/>
    <col min="13064" max="13064" width="12.85546875" style="8" customWidth="1"/>
    <col min="13065" max="13065" width="14.140625" style="8" customWidth="1"/>
    <col min="13066" max="13066" width="10.7109375" style="8" customWidth="1"/>
    <col min="13067" max="13313" width="9.140625" style="8"/>
    <col min="13314" max="13314" width="7.28515625" style="8" customWidth="1"/>
    <col min="13315" max="13315" width="12" style="8" customWidth="1"/>
    <col min="13316" max="13316" width="11.85546875" style="8" customWidth="1"/>
    <col min="13317" max="13317" width="64.28515625" style="8" customWidth="1"/>
    <col min="13318" max="13318" width="16.85546875" style="8" customWidth="1"/>
    <col min="13319" max="13319" width="17.7109375" style="8" customWidth="1"/>
    <col min="13320" max="13320" width="12.85546875" style="8" customWidth="1"/>
    <col min="13321" max="13321" width="14.140625" style="8" customWidth="1"/>
    <col min="13322" max="13322" width="10.7109375" style="8" customWidth="1"/>
    <col min="13323" max="13569" width="9.140625" style="8"/>
    <col min="13570" max="13570" width="7.28515625" style="8" customWidth="1"/>
    <col min="13571" max="13571" width="12" style="8" customWidth="1"/>
    <col min="13572" max="13572" width="11.85546875" style="8" customWidth="1"/>
    <col min="13573" max="13573" width="64.28515625" style="8" customWidth="1"/>
    <col min="13574" max="13574" width="16.85546875" style="8" customWidth="1"/>
    <col min="13575" max="13575" width="17.7109375" style="8" customWidth="1"/>
    <col min="13576" max="13576" width="12.85546875" style="8" customWidth="1"/>
    <col min="13577" max="13577" width="14.140625" style="8" customWidth="1"/>
    <col min="13578" max="13578" width="10.7109375" style="8" customWidth="1"/>
    <col min="13579" max="13825" width="9.140625" style="8"/>
    <col min="13826" max="13826" width="7.28515625" style="8" customWidth="1"/>
    <col min="13827" max="13827" width="12" style="8" customWidth="1"/>
    <col min="13828" max="13828" width="11.85546875" style="8" customWidth="1"/>
    <col min="13829" max="13829" width="64.28515625" style="8" customWidth="1"/>
    <col min="13830" max="13830" width="16.85546875" style="8" customWidth="1"/>
    <col min="13831" max="13831" width="17.7109375" style="8" customWidth="1"/>
    <col min="13832" max="13832" width="12.85546875" style="8" customWidth="1"/>
    <col min="13833" max="13833" width="14.140625" style="8" customWidth="1"/>
    <col min="13834" max="13834" width="10.7109375" style="8" customWidth="1"/>
    <col min="13835" max="14081" width="9.140625" style="8"/>
    <col min="14082" max="14082" width="7.28515625" style="8" customWidth="1"/>
    <col min="14083" max="14083" width="12" style="8" customWidth="1"/>
    <col min="14084" max="14084" width="11.85546875" style="8" customWidth="1"/>
    <col min="14085" max="14085" width="64.28515625" style="8" customWidth="1"/>
    <col min="14086" max="14086" width="16.85546875" style="8" customWidth="1"/>
    <col min="14087" max="14087" width="17.7109375" style="8" customWidth="1"/>
    <col min="14088" max="14088" width="12.85546875" style="8" customWidth="1"/>
    <col min="14089" max="14089" width="14.140625" style="8" customWidth="1"/>
    <col min="14090" max="14090" width="10.7109375" style="8" customWidth="1"/>
    <col min="14091" max="14337" width="9.140625" style="8"/>
    <col min="14338" max="14338" width="7.28515625" style="8" customWidth="1"/>
    <col min="14339" max="14339" width="12" style="8" customWidth="1"/>
    <col min="14340" max="14340" width="11.85546875" style="8" customWidth="1"/>
    <col min="14341" max="14341" width="64.28515625" style="8" customWidth="1"/>
    <col min="14342" max="14342" width="16.85546875" style="8" customWidth="1"/>
    <col min="14343" max="14343" width="17.7109375" style="8" customWidth="1"/>
    <col min="14344" max="14344" width="12.85546875" style="8" customWidth="1"/>
    <col min="14345" max="14345" width="14.140625" style="8" customWidth="1"/>
    <col min="14346" max="14346" width="10.7109375" style="8" customWidth="1"/>
    <col min="14347" max="14593" width="9.140625" style="8"/>
    <col min="14594" max="14594" width="7.28515625" style="8" customWidth="1"/>
    <col min="14595" max="14595" width="12" style="8" customWidth="1"/>
    <col min="14596" max="14596" width="11.85546875" style="8" customWidth="1"/>
    <col min="14597" max="14597" width="64.28515625" style="8" customWidth="1"/>
    <col min="14598" max="14598" width="16.85546875" style="8" customWidth="1"/>
    <col min="14599" max="14599" width="17.7109375" style="8" customWidth="1"/>
    <col min="14600" max="14600" width="12.85546875" style="8" customWidth="1"/>
    <col min="14601" max="14601" width="14.140625" style="8" customWidth="1"/>
    <col min="14602" max="14602" width="10.7109375" style="8" customWidth="1"/>
    <col min="14603" max="14849" width="9.140625" style="8"/>
    <col min="14850" max="14850" width="7.28515625" style="8" customWidth="1"/>
    <col min="14851" max="14851" width="12" style="8" customWidth="1"/>
    <col min="14852" max="14852" width="11.85546875" style="8" customWidth="1"/>
    <col min="14853" max="14853" width="64.28515625" style="8" customWidth="1"/>
    <col min="14854" max="14854" width="16.85546875" style="8" customWidth="1"/>
    <col min="14855" max="14855" width="17.7109375" style="8" customWidth="1"/>
    <col min="14856" max="14856" width="12.85546875" style="8" customWidth="1"/>
    <col min="14857" max="14857" width="14.140625" style="8" customWidth="1"/>
    <col min="14858" max="14858" width="10.7109375" style="8" customWidth="1"/>
    <col min="14859" max="15105" width="9.140625" style="8"/>
    <col min="15106" max="15106" width="7.28515625" style="8" customWidth="1"/>
    <col min="15107" max="15107" width="12" style="8" customWidth="1"/>
    <col min="15108" max="15108" width="11.85546875" style="8" customWidth="1"/>
    <col min="15109" max="15109" width="64.28515625" style="8" customWidth="1"/>
    <col min="15110" max="15110" width="16.85546875" style="8" customWidth="1"/>
    <col min="15111" max="15111" width="17.7109375" style="8" customWidth="1"/>
    <col min="15112" max="15112" width="12.85546875" style="8" customWidth="1"/>
    <col min="15113" max="15113" width="14.140625" style="8" customWidth="1"/>
    <col min="15114" max="15114" width="10.7109375" style="8" customWidth="1"/>
    <col min="15115" max="15361" width="9.140625" style="8"/>
    <col min="15362" max="15362" width="7.28515625" style="8" customWidth="1"/>
    <col min="15363" max="15363" width="12" style="8" customWidth="1"/>
    <col min="15364" max="15364" width="11.85546875" style="8" customWidth="1"/>
    <col min="15365" max="15365" width="64.28515625" style="8" customWidth="1"/>
    <col min="15366" max="15366" width="16.85546875" style="8" customWidth="1"/>
    <col min="15367" max="15367" width="17.7109375" style="8" customWidth="1"/>
    <col min="15368" max="15368" width="12.85546875" style="8" customWidth="1"/>
    <col min="15369" max="15369" width="14.140625" style="8" customWidth="1"/>
    <col min="15370" max="15370" width="10.7109375" style="8" customWidth="1"/>
    <col min="15371" max="15617" width="9.140625" style="8"/>
    <col min="15618" max="15618" width="7.28515625" style="8" customWidth="1"/>
    <col min="15619" max="15619" width="12" style="8" customWidth="1"/>
    <col min="15620" max="15620" width="11.85546875" style="8" customWidth="1"/>
    <col min="15621" max="15621" width="64.28515625" style="8" customWidth="1"/>
    <col min="15622" max="15622" width="16.85546875" style="8" customWidth="1"/>
    <col min="15623" max="15623" width="17.7109375" style="8" customWidth="1"/>
    <col min="15624" max="15624" width="12.85546875" style="8" customWidth="1"/>
    <col min="15625" max="15625" width="14.140625" style="8" customWidth="1"/>
    <col min="15626" max="15626" width="10.7109375" style="8" customWidth="1"/>
    <col min="15627" max="15873" width="9.140625" style="8"/>
    <col min="15874" max="15874" width="7.28515625" style="8" customWidth="1"/>
    <col min="15875" max="15875" width="12" style="8" customWidth="1"/>
    <col min="15876" max="15876" width="11.85546875" style="8" customWidth="1"/>
    <col min="15877" max="15877" width="64.28515625" style="8" customWidth="1"/>
    <col min="15878" max="15878" width="16.85546875" style="8" customWidth="1"/>
    <col min="15879" max="15879" width="17.7109375" style="8" customWidth="1"/>
    <col min="15880" max="15880" width="12.85546875" style="8" customWidth="1"/>
    <col min="15881" max="15881" width="14.140625" style="8" customWidth="1"/>
    <col min="15882" max="15882" width="10.7109375" style="8" customWidth="1"/>
    <col min="15883" max="16129" width="9.140625" style="8"/>
    <col min="16130" max="16130" width="7.28515625" style="8" customWidth="1"/>
    <col min="16131" max="16131" width="12" style="8" customWidth="1"/>
    <col min="16132" max="16132" width="11.85546875" style="8" customWidth="1"/>
    <col min="16133" max="16133" width="64.28515625" style="8" customWidth="1"/>
    <col min="16134" max="16134" width="16.85546875" style="8" customWidth="1"/>
    <col min="16135" max="16135" width="17.7109375" style="8" customWidth="1"/>
    <col min="16136" max="16136" width="12.85546875" style="8" customWidth="1"/>
    <col min="16137" max="16137" width="14.140625" style="8" customWidth="1"/>
    <col min="16138" max="16138" width="10.7109375" style="8" customWidth="1"/>
    <col min="16139" max="16384" width="9.140625" style="8"/>
  </cols>
  <sheetData>
    <row r="1" spans="1:7">
      <c r="F1" s="133" t="s">
        <v>112</v>
      </c>
      <c r="G1" s="89"/>
    </row>
    <row r="2" spans="1:7">
      <c r="F2" s="133" t="s">
        <v>102</v>
      </c>
    </row>
    <row r="3" spans="1:7">
      <c r="F3" s="133" t="s">
        <v>1</v>
      </c>
    </row>
    <row r="5" spans="1:7" ht="57" customHeight="1">
      <c r="A5" s="195" t="s">
        <v>101</v>
      </c>
      <c r="B5" s="195"/>
      <c r="C5" s="195"/>
      <c r="D5" s="195"/>
      <c r="E5" s="195"/>
      <c r="F5" s="195"/>
      <c r="G5" s="90"/>
    </row>
    <row r="7" spans="1:7">
      <c r="E7" s="203" t="s">
        <v>69</v>
      </c>
      <c r="F7" s="203"/>
    </row>
    <row r="8" spans="1:7" s="17" customFormat="1" ht="51" customHeight="1">
      <c r="B8" s="199" t="s">
        <v>31</v>
      </c>
      <c r="C8" s="200"/>
      <c r="D8" s="201" t="s">
        <v>32</v>
      </c>
      <c r="E8" s="197" t="s">
        <v>37</v>
      </c>
      <c r="F8" s="198"/>
    </row>
    <row r="9" spans="1:7" s="17" customFormat="1" ht="39.75" customHeight="1">
      <c r="B9" s="82" t="s">
        <v>34</v>
      </c>
      <c r="C9" s="82" t="s">
        <v>35</v>
      </c>
      <c r="D9" s="202"/>
      <c r="E9" s="134" t="s">
        <v>28</v>
      </c>
      <c r="F9" s="135" t="s">
        <v>33</v>
      </c>
    </row>
    <row r="10" spans="1:7" s="17" customFormat="1">
      <c r="B10" s="64"/>
      <c r="C10" s="64"/>
      <c r="D10" s="65" t="s">
        <v>78</v>
      </c>
      <c r="E10" s="77">
        <f t="shared" ref="E10:F10" si="0">+E12</f>
        <v>480605.6</v>
      </c>
      <c r="F10" s="99">
        <f t="shared" si="0"/>
        <v>0</v>
      </c>
    </row>
    <row r="11" spans="1:7" s="17" customFormat="1">
      <c r="B11" s="64"/>
      <c r="C11" s="64"/>
      <c r="D11" s="65" t="s">
        <v>79</v>
      </c>
      <c r="E11" s="77"/>
      <c r="F11" s="99"/>
    </row>
    <row r="12" spans="1:7" s="17" customFormat="1" ht="34.5">
      <c r="B12" s="65"/>
      <c r="C12" s="66"/>
      <c r="D12" s="66" t="s">
        <v>80</v>
      </c>
      <c r="E12" s="100">
        <f>+E14</f>
        <v>480605.6</v>
      </c>
      <c r="F12" s="99">
        <f>+F14</f>
        <v>0</v>
      </c>
    </row>
    <row r="13" spans="1:7" s="17" customFormat="1">
      <c r="B13" s="65"/>
      <c r="C13" s="65"/>
      <c r="D13" s="65" t="s">
        <v>36</v>
      </c>
      <c r="E13" s="16"/>
      <c r="F13" s="99"/>
    </row>
    <row r="14" spans="1:7" s="17" customFormat="1" ht="34.5">
      <c r="B14" s="67">
        <v>1049</v>
      </c>
      <c r="C14" s="67">
        <v>21001</v>
      </c>
      <c r="D14" s="68" t="s">
        <v>81</v>
      </c>
      <c r="E14" s="77">
        <f t="shared" ref="E14" si="1">+E16+E17</f>
        <v>480605.6</v>
      </c>
      <c r="F14" s="100">
        <f>+F16+F17</f>
        <v>0</v>
      </c>
    </row>
    <row r="15" spans="1:7" s="17" customFormat="1">
      <c r="B15" s="69"/>
      <c r="C15" s="69"/>
      <c r="D15" s="70" t="s">
        <v>64</v>
      </c>
      <c r="E15" s="16"/>
      <c r="F15" s="99"/>
    </row>
    <row r="16" spans="1:7" ht="29.25" customHeight="1">
      <c r="B16" s="72"/>
      <c r="C16" s="72"/>
      <c r="D16" s="120" t="s">
        <v>23</v>
      </c>
      <c r="E16" s="77">
        <v>0</v>
      </c>
      <c r="F16" s="100">
        <f t="shared" ref="F16" si="2">-F17</f>
        <v>-480605.6</v>
      </c>
      <c r="G16" s="91"/>
    </row>
    <row r="17" spans="2:10" s="17" customFormat="1" ht="27" customHeight="1">
      <c r="B17" s="71"/>
      <c r="C17" s="71"/>
      <c r="D17" s="68" t="str">
        <f>Հ3!F32</f>
        <v>ՀՀ Տավուշի մարզպետի աշխատակազմ</v>
      </c>
      <c r="E17" s="100">
        <f>+E19</f>
        <v>480605.6</v>
      </c>
      <c r="F17" s="100">
        <f>+F19</f>
        <v>480605.6</v>
      </c>
      <c r="G17" s="92"/>
      <c r="H17" s="92"/>
      <c r="I17" s="92"/>
      <c r="J17" s="92"/>
    </row>
    <row r="18" spans="2:10">
      <c r="B18" s="72"/>
      <c r="C18" s="72"/>
      <c r="D18" s="70" t="s">
        <v>82</v>
      </c>
      <c r="E18" s="16"/>
      <c r="F18" s="99"/>
    </row>
    <row r="19" spans="2:10" ht="34.5">
      <c r="B19" s="65"/>
      <c r="C19" s="73"/>
      <c r="D19" s="74" t="str">
        <f>Հ2!C17</f>
        <v>Մարզային (տեղական) նշանակության ավտոճանապարհներ, այդ թվում</v>
      </c>
      <c r="E19" s="100">
        <f>E20</f>
        <v>480605.6</v>
      </c>
      <c r="F19" s="100">
        <f>F20</f>
        <v>480605.6</v>
      </c>
    </row>
    <row r="20" spans="2:10">
      <c r="B20" s="65"/>
      <c r="C20" s="75"/>
      <c r="D20" s="76" t="str">
        <f>Հ2!C18</f>
        <v xml:space="preserve"> ՀՀ Տավուշի մարզ</v>
      </c>
      <c r="E20" s="100">
        <f>SUM(E22:E25)</f>
        <v>480605.6</v>
      </c>
      <c r="F20" s="100">
        <f>SUM(F22:F25)</f>
        <v>480605.6</v>
      </c>
    </row>
    <row r="21" spans="2:10">
      <c r="B21" s="65"/>
      <c r="C21" s="75"/>
      <c r="D21" s="119" t="str">
        <f>Հ2!C19</f>
        <v>Այդ թվում ըստ ուղղությունների</v>
      </c>
      <c r="E21" s="172"/>
      <c r="F21" s="173"/>
    </row>
    <row r="22" spans="2:10" ht="85.5" customHeight="1">
      <c r="B22" s="65"/>
      <c r="C22" s="75"/>
      <c r="D22" s="88" t="str">
        <f>Հ2!C20</f>
        <v xml:space="preserve">Դիլիջան համայնքի Թեղուտ բնակավայրի 1-ին փողոց թիվ 105 հասցեից մինչև Հաղարծին բնակավայրի 12-րդ փողոց թիվ 1 հասցեն ընկած ճանապարհահատվածի վերանորոգման աշխատանքներ (Տ-10-45, /Մ-4/ - Թեղուտ - /Մ-4/) </v>
      </c>
      <c r="E22" s="16">
        <f>F22</f>
        <v>125894.39999999999</v>
      </c>
      <c r="F22" s="99">
        <f>Հ2!F20</f>
        <v>125894.39999999999</v>
      </c>
      <c r="J22" s="107"/>
    </row>
    <row r="23" spans="2:10" ht="62.25" customHeight="1">
      <c r="B23" s="65"/>
      <c r="C23" s="75"/>
      <c r="D23" s="88" t="str">
        <f>Հ2!C21</f>
        <v>Սևքար բնակավայրից Սարիգյուղ բնակավայր միջհամայնքային ճանապարհի ասֆալտապատման աշխատանքներ (Տ-10-1, /Հ-58/ -Սևքար- /Հ-58/ (Սարիգյուղ))</v>
      </c>
      <c r="E23" s="16">
        <f t="shared" ref="E23:E25" si="3">F23</f>
        <v>99329.600000000006</v>
      </c>
      <c r="F23" s="99">
        <f>Հ2!F21</f>
        <v>99329.600000000006</v>
      </c>
      <c r="G23" s="107"/>
      <c r="H23" s="107"/>
      <c r="I23" s="107"/>
      <c r="J23" s="107"/>
    </row>
    <row r="24" spans="2:10" ht="60.75" customHeight="1">
      <c r="B24" s="65"/>
      <c r="C24" s="75"/>
      <c r="D24" s="88" t="str">
        <f>Հ2!C22</f>
        <v>Նոյեմբերյան համայնքի Բագրատաշեն և Դեբեդավան համայնքները միացնող հատվածի ասֆալտապատման աշխատանքներ (Տ-10-40, /Մ6/ (Բագրատաշեն) – Դեբեդավան )</v>
      </c>
      <c r="E24" s="16">
        <f t="shared" si="3"/>
        <v>157698.20000000001</v>
      </c>
      <c r="F24" s="99">
        <f>Հ2!F22</f>
        <v>157698.20000000001</v>
      </c>
    </row>
    <row r="25" spans="2:10" ht="52.5" customHeight="1">
      <c r="B25" s="65"/>
      <c r="C25" s="93"/>
      <c r="D25" s="88" t="str">
        <f>Հ2!C23</f>
        <v xml:space="preserve">Տ-10-39 /Հ-64/-Չորաթան /Արծվաբերդ-Չորաթան/ ճանապարհի ասֆալտապատման աշխատանքներ (Տ-10-39, /Հ-64/ - Չորաթան)                        </v>
      </c>
      <c r="E25" s="16">
        <f t="shared" si="3"/>
        <v>97683.4</v>
      </c>
      <c r="F25" s="99">
        <f>Հ2!F23</f>
        <v>97683.4</v>
      </c>
    </row>
  </sheetData>
  <mergeCells count="5">
    <mergeCell ref="A5:F5"/>
    <mergeCell ref="B8:C8"/>
    <mergeCell ref="D8:D9"/>
    <mergeCell ref="E7:F7"/>
    <mergeCell ref="E8:F8"/>
  </mergeCells>
  <pageMargins left="0.31496062992126" right="0" top="0.35433070866141703" bottom="0.35433070866141703" header="0.31496062992126" footer="0.31496062992126"/>
  <pageSetup paperSize="9" scale="85" orientation="landscape" r:id="rId1"/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8"/>
  <sheetViews>
    <sheetView topLeftCell="A12" zoomScaleNormal="100" workbookViewId="0">
      <selection activeCell="C29" sqref="C29"/>
    </sheetView>
  </sheetViews>
  <sheetFormatPr defaultRowHeight="17.25"/>
  <cols>
    <col min="1" max="1" width="4.7109375" style="22" customWidth="1"/>
    <col min="2" max="2" width="26.140625" style="22" customWidth="1"/>
    <col min="3" max="3" width="67.85546875" style="22" customWidth="1"/>
    <col min="4" max="5" width="16.7109375" style="22" customWidth="1"/>
    <col min="6" max="6" width="16.28515625" style="22" customWidth="1"/>
    <col min="7" max="7" width="14.7109375" style="22" customWidth="1"/>
    <col min="8" max="8" width="13.42578125" style="22" customWidth="1"/>
    <col min="9" max="9" width="13.5703125" style="22" customWidth="1"/>
    <col min="10" max="10" width="10.42578125" style="22" customWidth="1"/>
    <col min="11" max="253" width="9.140625" style="22"/>
    <col min="254" max="254" width="4.7109375" style="22" customWidth="1"/>
    <col min="255" max="255" width="19.85546875" style="22" customWidth="1"/>
    <col min="256" max="256" width="72.140625" style="22" customWidth="1"/>
    <col min="257" max="257" width="0" style="22" hidden="1" customWidth="1"/>
    <col min="258" max="258" width="18.28515625" style="22" customWidth="1"/>
    <col min="259" max="259" width="17.5703125" style="22" customWidth="1"/>
    <col min="260" max="265" width="9" style="22" customWidth="1"/>
    <col min="266" max="509" width="9.140625" style="22"/>
    <col min="510" max="510" width="4.7109375" style="22" customWidth="1"/>
    <col min="511" max="511" width="19.85546875" style="22" customWidth="1"/>
    <col min="512" max="512" width="72.140625" style="22" customWidth="1"/>
    <col min="513" max="513" width="0" style="22" hidden="1" customWidth="1"/>
    <col min="514" max="514" width="18.28515625" style="22" customWidth="1"/>
    <col min="515" max="515" width="17.5703125" style="22" customWidth="1"/>
    <col min="516" max="521" width="9" style="22" customWidth="1"/>
    <col min="522" max="765" width="9.140625" style="22"/>
    <col min="766" max="766" width="4.7109375" style="22" customWidth="1"/>
    <col min="767" max="767" width="19.85546875" style="22" customWidth="1"/>
    <col min="768" max="768" width="72.140625" style="22" customWidth="1"/>
    <col min="769" max="769" width="0" style="22" hidden="1" customWidth="1"/>
    <col min="770" max="770" width="18.28515625" style="22" customWidth="1"/>
    <col min="771" max="771" width="17.5703125" style="22" customWidth="1"/>
    <col min="772" max="777" width="9" style="22" customWidth="1"/>
    <col min="778" max="1021" width="9.140625" style="22"/>
    <col min="1022" max="1022" width="4.7109375" style="22" customWidth="1"/>
    <col min="1023" max="1023" width="19.85546875" style="22" customWidth="1"/>
    <col min="1024" max="1024" width="72.140625" style="22" customWidth="1"/>
    <col min="1025" max="1025" width="0" style="22" hidden="1" customWidth="1"/>
    <col min="1026" max="1026" width="18.28515625" style="22" customWidth="1"/>
    <col min="1027" max="1027" width="17.5703125" style="22" customWidth="1"/>
    <col min="1028" max="1033" width="9" style="22" customWidth="1"/>
    <col min="1034" max="1277" width="9.140625" style="22"/>
    <col min="1278" max="1278" width="4.7109375" style="22" customWidth="1"/>
    <col min="1279" max="1279" width="19.85546875" style="22" customWidth="1"/>
    <col min="1280" max="1280" width="72.140625" style="22" customWidth="1"/>
    <col min="1281" max="1281" width="0" style="22" hidden="1" customWidth="1"/>
    <col min="1282" max="1282" width="18.28515625" style="22" customWidth="1"/>
    <col min="1283" max="1283" width="17.5703125" style="22" customWidth="1"/>
    <col min="1284" max="1289" width="9" style="22" customWidth="1"/>
    <col min="1290" max="1533" width="9.140625" style="22"/>
    <col min="1534" max="1534" width="4.7109375" style="22" customWidth="1"/>
    <col min="1535" max="1535" width="19.85546875" style="22" customWidth="1"/>
    <col min="1536" max="1536" width="72.140625" style="22" customWidth="1"/>
    <col min="1537" max="1537" width="0" style="22" hidden="1" customWidth="1"/>
    <col min="1538" max="1538" width="18.28515625" style="22" customWidth="1"/>
    <col min="1539" max="1539" width="17.5703125" style="22" customWidth="1"/>
    <col min="1540" max="1545" width="9" style="22" customWidth="1"/>
    <col min="1546" max="1789" width="9.140625" style="22"/>
    <col min="1790" max="1790" width="4.7109375" style="22" customWidth="1"/>
    <col min="1791" max="1791" width="19.85546875" style="22" customWidth="1"/>
    <col min="1792" max="1792" width="72.140625" style="22" customWidth="1"/>
    <col min="1793" max="1793" width="0" style="22" hidden="1" customWidth="1"/>
    <col min="1794" max="1794" width="18.28515625" style="22" customWidth="1"/>
    <col min="1795" max="1795" width="17.5703125" style="22" customWidth="1"/>
    <col min="1796" max="1801" width="9" style="22" customWidth="1"/>
    <col min="1802" max="2045" width="9.140625" style="22"/>
    <col min="2046" max="2046" width="4.7109375" style="22" customWidth="1"/>
    <col min="2047" max="2047" width="19.85546875" style="22" customWidth="1"/>
    <col min="2048" max="2048" width="72.140625" style="22" customWidth="1"/>
    <col min="2049" max="2049" width="0" style="22" hidden="1" customWidth="1"/>
    <col min="2050" max="2050" width="18.28515625" style="22" customWidth="1"/>
    <col min="2051" max="2051" width="17.5703125" style="22" customWidth="1"/>
    <col min="2052" max="2057" width="9" style="22" customWidth="1"/>
    <col min="2058" max="2301" width="9.140625" style="22"/>
    <col min="2302" max="2302" width="4.7109375" style="22" customWidth="1"/>
    <col min="2303" max="2303" width="19.85546875" style="22" customWidth="1"/>
    <col min="2304" max="2304" width="72.140625" style="22" customWidth="1"/>
    <col min="2305" max="2305" width="0" style="22" hidden="1" customWidth="1"/>
    <col min="2306" max="2306" width="18.28515625" style="22" customWidth="1"/>
    <col min="2307" max="2307" width="17.5703125" style="22" customWidth="1"/>
    <col min="2308" max="2313" width="9" style="22" customWidth="1"/>
    <col min="2314" max="2557" width="9.140625" style="22"/>
    <col min="2558" max="2558" width="4.7109375" style="22" customWidth="1"/>
    <col min="2559" max="2559" width="19.85546875" style="22" customWidth="1"/>
    <col min="2560" max="2560" width="72.140625" style="22" customWidth="1"/>
    <col min="2561" max="2561" width="0" style="22" hidden="1" customWidth="1"/>
    <col min="2562" max="2562" width="18.28515625" style="22" customWidth="1"/>
    <col min="2563" max="2563" width="17.5703125" style="22" customWidth="1"/>
    <col min="2564" max="2569" width="9" style="22" customWidth="1"/>
    <col min="2570" max="2813" width="9.140625" style="22"/>
    <col min="2814" max="2814" width="4.7109375" style="22" customWidth="1"/>
    <col min="2815" max="2815" width="19.85546875" style="22" customWidth="1"/>
    <col min="2816" max="2816" width="72.140625" style="22" customWidth="1"/>
    <col min="2817" max="2817" width="0" style="22" hidden="1" customWidth="1"/>
    <col min="2818" max="2818" width="18.28515625" style="22" customWidth="1"/>
    <col min="2819" max="2819" width="17.5703125" style="22" customWidth="1"/>
    <col min="2820" max="2825" width="9" style="22" customWidth="1"/>
    <col min="2826" max="3069" width="9.140625" style="22"/>
    <col min="3070" max="3070" width="4.7109375" style="22" customWidth="1"/>
    <col min="3071" max="3071" width="19.85546875" style="22" customWidth="1"/>
    <col min="3072" max="3072" width="72.140625" style="22" customWidth="1"/>
    <col min="3073" max="3073" width="0" style="22" hidden="1" customWidth="1"/>
    <col min="3074" max="3074" width="18.28515625" style="22" customWidth="1"/>
    <col min="3075" max="3075" width="17.5703125" style="22" customWidth="1"/>
    <col min="3076" max="3081" width="9" style="22" customWidth="1"/>
    <col min="3082" max="3325" width="9.140625" style="22"/>
    <col min="3326" max="3326" width="4.7109375" style="22" customWidth="1"/>
    <col min="3327" max="3327" width="19.85546875" style="22" customWidth="1"/>
    <col min="3328" max="3328" width="72.140625" style="22" customWidth="1"/>
    <col min="3329" max="3329" width="0" style="22" hidden="1" customWidth="1"/>
    <col min="3330" max="3330" width="18.28515625" style="22" customWidth="1"/>
    <col min="3331" max="3331" width="17.5703125" style="22" customWidth="1"/>
    <col min="3332" max="3337" width="9" style="22" customWidth="1"/>
    <col min="3338" max="3581" width="9.140625" style="22"/>
    <col min="3582" max="3582" width="4.7109375" style="22" customWidth="1"/>
    <col min="3583" max="3583" width="19.85546875" style="22" customWidth="1"/>
    <col min="3584" max="3584" width="72.140625" style="22" customWidth="1"/>
    <col min="3585" max="3585" width="0" style="22" hidden="1" customWidth="1"/>
    <col min="3586" max="3586" width="18.28515625" style="22" customWidth="1"/>
    <col min="3587" max="3587" width="17.5703125" style="22" customWidth="1"/>
    <col min="3588" max="3593" width="9" style="22" customWidth="1"/>
    <col min="3594" max="3837" width="9.140625" style="22"/>
    <col min="3838" max="3838" width="4.7109375" style="22" customWidth="1"/>
    <col min="3839" max="3839" width="19.85546875" style="22" customWidth="1"/>
    <col min="3840" max="3840" width="72.140625" style="22" customWidth="1"/>
    <col min="3841" max="3841" width="0" style="22" hidden="1" customWidth="1"/>
    <col min="3842" max="3842" width="18.28515625" style="22" customWidth="1"/>
    <col min="3843" max="3843" width="17.5703125" style="22" customWidth="1"/>
    <col min="3844" max="3849" width="9" style="22" customWidth="1"/>
    <col min="3850" max="4093" width="9.140625" style="22"/>
    <col min="4094" max="4094" width="4.7109375" style="22" customWidth="1"/>
    <col min="4095" max="4095" width="19.85546875" style="22" customWidth="1"/>
    <col min="4096" max="4096" width="72.140625" style="22" customWidth="1"/>
    <col min="4097" max="4097" width="0" style="22" hidden="1" customWidth="1"/>
    <col min="4098" max="4098" width="18.28515625" style="22" customWidth="1"/>
    <col min="4099" max="4099" width="17.5703125" style="22" customWidth="1"/>
    <col min="4100" max="4105" width="9" style="22" customWidth="1"/>
    <col min="4106" max="4349" width="9.140625" style="22"/>
    <col min="4350" max="4350" width="4.7109375" style="22" customWidth="1"/>
    <col min="4351" max="4351" width="19.85546875" style="22" customWidth="1"/>
    <col min="4352" max="4352" width="72.140625" style="22" customWidth="1"/>
    <col min="4353" max="4353" width="0" style="22" hidden="1" customWidth="1"/>
    <col min="4354" max="4354" width="18.28515625" style="22" customWidth="1"/>
    <col min="4355" max="4355" width="17.5703125" style="22" customWidth="1"/>
    <col min="4356" max="4361" width="9" style="22" customWidth="1"/>
    <col min="4362" max="4605" width="9.140625" style="22"/>
    <col min="4606" max="4606" width="4.7109375" style="22" customWidth="1"/>
    <col min="4607" max="4607" width="19.85546875" style="22" customWidth="1"/>
    <col min="4608" max="4608" width="72.140625" style="22" customWidth="1"/>
    <col min="4609" max="4609" width="0" style="22" hidden="1" customWidth="1"/>
    <col min="4610" max="4610" width="18.28515625" style="22" customWidth="1"/>
    <col min="4611" max="4611" width="17.5703125" style="22" customWidth="1"/>
    <col min="4612" max="4617" width="9" style="22" customWidth="1"/>
    <col min="4618" max="4861" width="9.140625" style="22"/>
    <col min="4862" max="4862" width="4.7109375" style="22" customWidth="1"/>
    <col min="4863" max="4863" width="19.85546875" style="22" customWidth="1"/>
    <col min="4864" max="4864" width="72.140625" style="22" customWidth="1"/>
    <col min="4865" max="4865" width="0" style="22" hidden="1" customWidth="1"/>
    <col min="4866" max="4866" width="18.28515625" style="22" customWidth="1"/>
    <col min="4867" max="4867" width="17.5703125" style="22" customWidth="1"/>
    <col min="4868" max="4873" width="9" style="22" customWidth="1"/>
    <col min="4874" max="5117" width="9.140625" style="22"/>
    <col min="5118" max="5118" width="4.7109375" style="22" customWidth="1"/>
    <col min="5119" max="5119" width="19.85546875" style="22" customWidth="1"/>
    <col min="5120" max="5120" width="72.140625" style="22" customWidth="1"/>
    <col min="5121" max="5121" width="0" style="22" hidden="1" customWidth="1"/>
    <col min="5122" max="5122" width="18.28515625" style="22" customWidth="1"/>
    <col min="5123" max="5123" width="17.5703125" style="22" customWidth="1"/>
    <col min="5124" max="5129" width="9" style="22" customWidth="1"/>
    <col min="5130" max="5373" width="9.140625" style="22"/>
    <col min="5374" max="5374" width="4.7109375" style="22" customWidth="1"/>
    <col min="5375" max="5375" width="19.85546875" style="22" customWidth="1"/>
    <col min="5376" max="5376" width="72.140625" style="22" customWidth="1"/>
    <col min="5377" max="5377" width="0" style="22" hidden="1" customWidth="1"/>
    <col min="5378" max="5378" width="18.28515625" style="22" customWidth="1"/>
    <col min="5379" max="5379" width="17.5703125" style="22" customWidth="1"/>
    <col min="5380" max="5385" width="9" style="22" customWidth="1"/>
    <col min="5386" max="5629" width="9.140625" style="22"/>
    <col min="5630" max="5630" width="4.7109375" style="22" customWidth="1"/>
    <col min="5631" max="5631" width="19.85546875" style="22" customWidth="1"/>
    <col min="5632" max="5632" width="72.140625" style="22" customWidth="1"/>
    <col min="5633" max="5633" width="0" style="22" hidden="1" customWidth="1"/>
    <col min="5634" max="5634" width="18.28515625" style="22" customWidth="1"/>
    <col min="5635" max="5635" width="17.5703125" style="22" customWidth="1"/>
    <col min="5636" max="5641" width="9" style="22" customWidth="1"/>
    <col min="5642" max="5885" width="9.140625" style="22"/>
    <col min="5886" max="5886" width="4.7109375" style="22" customWidth="1"/>
    <col min="5887" max="5887" width="19.85546875" style="22" customWidth="1"/>
    <col min="5888" max="5888" width="72.140625" style="22" customWidth="1"/>
    <col min="5889" max="5889" width="0" style="22" hidden="1" customWidth="1"/>
    <col min="5890" max="5890" width="18.28515625" style="22" customWidth="1"/>
    <col min="5891" max="5891" width="17.5703125" style="22" customWidth="1"/>
    <col min="5892" max="5897" width="9" style="22" customWidth="1"/>
    <col min="5898" max="6141" width="9.140625" style="22"/>
    <col min="6142" max="6142" width="4.7109375" style="22" customWidth="1"/>
    <col min="6143" max="6143" width="19.85546875" style="22" customWidth="1"/>
    <col min="6144" max="6144" width="72.140625" style="22" customWidth="1"/>
    <col min="6145" max="6145" width="0" style="22" hidden="1" customWidth="1"/>
    <col min="6146" max="6146" width="18.28515625" style="22" customWidth="1"/>
    <col min="6147" max="6147" width="17.5703125" style="22" customWidth="1"/>
    <col min="6148" max="6153" width="9" style="22" customWidth="1"/>
    <col min="6154" max="6397" width="9.140625" style="22"/>
    <col min="6398" max="6398" width="4.7109375" style="22" customWidth="1"/>
    <col min="6399" max="6399" width="19.85546875" style="22" customWidth="1"/>
    <col min="6400" max="6400" width="72.140625" style="22" customWidth="1"/>
    <col min="6401" max="6401" width="0" style="22" hidden="1" customWidth="1"/>
    <col min="6402" max="6402" width="18.28515625" style="22" customWidth="1"/>
    <col min="6403" max="6403" width="17.5703125" style="22" customWidth="1"/>
    <col min="6404" max="6409" width="9" style="22" customWidth="1"/>
    <col min="6410" max="6653" width="9.140625" style="22"/>
    <col min="6654" max="6654" width="4.7109375" style="22" customWidth="1"/>
    <col min="6655" max="6655" width="19.85546875" style="22" customWidth="1"/>
    <col min="6656" max="6656" width="72.140625" style="22" customWidth="1"/>
    <col min="6657" max="6657" width="0" style="22" hidden="1" customWidth="1"/>
    <col min="6658" max="6658" width="18.28515625" style="22" customWidth="1"/>
    <col min="6659" max="6659" width="17.5703125" style="22" customWidth="1"/>
    <col min="6660" max="6665" width="9" style="22" customWidth="1"/>
    <col min="6666" max="6909" width="9.140625" style="22"/>
    <col min="6910" max="6910" width="4.7109375" style="22" customWidth="1"/>
    <col min="6911" max="6911" width="19.85546875" style="22" customWidth="1"/>
    <col min="6912" max="6912" width="72.140625" style="22" customWidth="1"/>
    <col min="6913" max="6913" width="0" style="22" hidden="1" customWidth="1"/>
    <col min="6914" max="6914" width="18.28515625" style="22" customWidth="1"/>
    <col min="6915" max="6915" width="17.5703125" style="22" customWidth="1"/>
    <col min="6916" max="6921" width="9" style="22" customWidth="1"/>
    <col min="6922" max="7165" width="9.140625" style="22"/>
    <col min="7166" max="7166" width="4.7109375" style="22" customWidth="1"/>
    <col min="7167" max="7167" width="19.85546875" style="22" customWidth="1"/>
    <col min="7168" max="7168" width="72.140625" style="22" customWidth="1"/>
    <col min="7169" max="7169" width="0" style="22" hidden="1" customWidth="1"/>
    <col min="7170" max="7170" width="18.28515625" style="22" customWidth="1"/>
    <col min="7171" max="7171" width="17.5703125" style="22" customWidth="1"/>
    <col min="7172" max="7177" width="9" style="22" customWidth="1"/>
    <col min="7178" max="7421" width="9.140625" style="22"/>
    <col min="7422" max="7422" width="4.7109375" style="22" customWidth="1"/>
    <col min="7423" max="7423" width="19.85546875" style="22" customWidth="1"/>
    <col min="7424" max="7424" width="72.140625" style="22" customWidth="1"/>
    <col min="7425" max="7425" width="0" style="22" hidden="1" customWidth="1"/>
    <col min="7426" max="7426" width="18.28515625" style="22" customWidth="1"/>
    <col min="7427" max="7427" width="17.5703125" style="22" customWidth="1"/>
    <col min="7428" max="7433" width="9" style="22" customWidth="1"/>
    <col min="7434" max="7677" width="9.140625" style="22"/>
    <col min="7678" max="7678" width="4.7109375" style="22" customWidth="1"/>
    <col min="7679" max="7679" width="19.85546875" style="22" customWidth="1"/>
    <col min="7680" max="7680" width="72.140625" style="22" customWidth="1"/>
    <col min="7681" max="7681" width="0" style="22" hidden="1" customWidth="1"/>
    <col min="7682" max="7682" width="18.28515625" style="22" customWidth="1"/>
    <col min="7683" max="7683" width="17.5703125" style="22" customWidth="1"/>
    <col min="7684" max="7689" width="9" style="22" customWidth="1"/>
    <col min="7690" max="7933" width="9.140625" style="22"/>
    <col min="7934" max="7934" width="4.7109375" style="22" customWidth="1"/>
    <col min="7935" max="7935" width="19.85546875" style="22" customWidth="1"/>
    <col min="7936" max="7936" width="72.140625" style="22" customWidth="1"/>
    <col min="7937" max="7937" width="0" style="22" hidden="1" customWidth="1"/>
    <col min="7938" max="7938" width="18.28515625" style="22" customWidth="1"/>
    <col min="7939" max="7939" width="17.5703125" style="22" customWidth="1"/>
    <col min="7940" max="7945" width="9" style="22" customWidth="1"/>
    <col min="7946" max="8189" width="9.140625" style="22"/>
    <col min="8190" max="8190" width="4.7109375" style="22" customWidth="1"/>
    <col min="8191" max="8191" width="19.85546875" style="22" customWidth="1"/>
    <col min="8192" max="8192" width="72.140625" style="22" customWidth="1"/>
    <col min="8193" max="8193" width="0" style="22" hidden="1" customWidth="1"/>
    <col min="8194" max="8194" width="18.28515625" style="22" customWidth="1"/>
    <col min="8195" max="8195" width="17.5703125" style="22" customWidth="1"/>
    <col min="8196" max="8201" width="9" style="22" customWidth="1"/>
    <col min="8202" max="8445" width="9.140625" style="22"/>
    <col min="8446" max="8446" width="4.7109375" style="22" customWidth="1"/>
    <col min="8447" max="8447" width="19.85546875" style="22" customWidth="1"/>
    <col min="8448" max="8448" width="72.140625" style="22" customWidth="1"/>
    <col min="8449" max="8449" width="0" style="22" hidden="1" customWidth="1"/>
    <col min="8450" max="8450" width="18.28515625" style="22" customWidth="1"/>
    <col min="8451" max="8451" width="17.5703125" style="22" customWidth="1"/>
    <col min="8452" max="8457" width="9" style="22" customWidth="1"/>
    <col min="8458" max="8701" width="9.140625" style="22"/>
    <col min="8702" max="8702" width="4.7109375" style="22" customWidth="1"/>
    <col min="8703" max="8703" width="19.85546875" style="22" customWidth="1"/>
    <col min="8704" max="8704" width="72.140625" style="22" customWidth="1"/>
    <col min="8705" max="8705" width="0" style="22" hidden="1" customWidth="1"/>
    <col min="8706" max="8706" width="18.28515625" style="22" customWidth="1"/>
    <col min="8707" max="8707" width="17.5703125" style="22" customWidth="1"/>
    <col min="8708" max="8713" width="9" style="22" customWidth="1"/>
    <col min="8714" max="8957" width="9.140625" style="22"/>
    <col min="8958" max="8958" width="4.7109375" style="22" customWidth="1"/>
    <col min="8959" max="8959" width="19.85546875" style="22" customWidth="1"/>
    <col min="8960" max="8960" width="72.140625" style="22" customWidth="1"/>
    <col min="8961" max="8961" width="0" style="22" hidden="1" customWidth="1"/>
    <col min="8962" max="8962" width="18.28515625" style="22" customWidth="1"/>
    <col min="8963" max="8963" width="17.5703125" style="22" customWidth="1"/>
    <col min="8964" max="8969" width="9" style="22" customWidth="1"/>
    <col min="8970" max="9213" width="9.140625" style="22"/>
    <col min="9214" max="9214" width="4.7109375" style="22" customWidth="1"/>
    <col min="9215" max="9215" width="19.85546875" style="22" customWidth="1"/>
    <col min="9216" max="9216" width="72.140625" style="22" customWidth="1"/>
    <col min="9217" max="9217" width="0" style="22" hidden="1" customWidth="1"/>
    <col min="9218" max="9218" width="18.28515625" style="22" customWidth="1"/>
    <col min="9219" max="9219" width="17.5703125" style="22" customWidth="1"/>
    <col min="9220" max="9225" width="9" style="22" customWidth="1"/>
    <col min="9226" max="9469" width="9.140625" style="22"/>
    <col min="9470" max="9470" width="4.7109375" style="22" customWidth="1"/>
    <col min="9471" max="9471" width="19.85546875" style="22" customWidth="1"/>
    <col min="9472" max="9472" width="72.140625" style="22" customWidth="1"/>
    <col min="9473" max="9473" width="0" style="22" hidden="1" customWidth="1"/>
    <col min="9474" max="9474" width="18.28515625" style="22" customWidth="1"/>
    <col min="9475" max="9475" width="17.5703125" style="22" customWidth="1"/>
    <col min="9476" max="9481" width="9" style="22" customWidth="1"/>
    <col min="9482" max="9725" width="9.140625" style="22"/>
    <col min="9726" max="9726" width="4.7109375" style="22" customWidth="1"/>
    <col min="9727" max="9727" width="19.85546875" style="22" customWidth="1"/>
    <col min="9728" max="9728" width="72.140625" style="22" customWidth="1"/>
    <col min="9729" max="9729" width="0" style="22" hidden="1" customWidth="1"/>
    <col min="9730" max="9730" width="18.28515625" style="22" customWidth="1"/>
    <col min="9731" max="9731" width="17.5703125" style="22" customWidth="1"/>
    <col min="9732" max="9737" width="9" style="22" customWidth="1"/>
    <col min="9738" max="9981" width="9.140625" style="22"/>
    <col min="9982" max="9982" width="4.7109375" style="22" customWidth="1"/>
    <col min="9983" max="9983" width="19.85546875" style="22" customWidth="1"/>
    <col min="9984" max="9984" width="72.140625" style="22" customWidth="1"/>
    <col min="9985" max="9985" width="0" style="22" hidden="1" customWidth="1"/>
    <col min="9986" max="9986" width="18.28515625" style="22" customWidth="1"/>
    <col min="9987" max="9987" width="17.5703125" style="22" customWidth="1"/>
    <col min="9988" max="9993" width="9" style="22" customWidth="1"/>
    <col min="9994" max="10237" width="9.140625" style="22"/>
    <col min="10238" max="10238" width="4.7109375" style="22" customWidth="1"/>
    <col min="10239" max="10239" width="19.85546875" style="22" customWidth="1"/>
    <col min="10240" max="10240" width="72.140625" style="22" customWidth="1"/>
    <col min="10241" max="10241" width="0" style="22" hidden="1" customWidth="1"/>
    <col min="10242" max="10242" width="18.28515625" style="22" customWidth="1"/>
    <col min="10243" max="10243" width="17.5703125" style="22" customWidth="1"/>
    <col min="10244" max="10249" width="9" style="22" customWidth="1"/>
    <col min="10250" max="10493" width="9.140625" style="22"/>
    <col min="10494" max="10494" width="4.7109375" style="22" customWidth="1"/>
    <col min="10495" max="10495" width="19.85546875" style="22" customWidth="1"/>
    <col min="10496" max="10496" width="72.140625" style="22" customWidth="1"/>
    <col min="10497" max="10497" width="0" style="22" hidden="1" customWidth="1"/>
    <col min="10498" max="10498" width="18.28515625" style="22" customWidth="1"/>
    <col min="10499" max="10499" width="17.5703125" style="22" customWidth="1"/>
    <col min="10500" max="10505" width="9" style="22" customWidth="1"/>
    <col min="10506" max="10749" width="9.140625" style="22"/>
    <col min="10750" max="10750" width="4.7109375" style="22" customWidth="1"/>
    <col min="10751" max="10751" width="19.85546875" style="22" customWidth="1"/>
    <col min="10752" max="10752" width="72.140625" style="22" customWidth="1"/>
    <col min="10753" max="10753" width="0" style="22" hidden="1" customWidth="1"/>
    <col min="10754" max="10754" width="18.28515625" style="22" customWidth="1"/>
    <col min="10755" max="10755" width="17.5703125" style="22" customWidth="1"/>
    <col min="10756" max="10761" width="9" style="22" customWidth="1"/>
    <col min="10762" max="11005" width="9.140625" style="22"/>
    <col min="11006" max="11006" width="4.7109375" style="22" customWidth="1"/>
    <col min="11007" max="11007" width="19.85546875" style="22" customWidth="1"/>
    <col min="11008" max="11008" width="72.140625" style="22" customWidth="1"/>
    <col min="11009" max="11009" width="0" style="22" hidden="1" customWidth="1"/>
    <col min="11010" max="11010" width="18.28515625" style="22" customWidth="1"/>
    <col min="11011" max="11011" width="17.5703125" style="22" customWidth="1"/>
    <col min="11012" max="11017" width="9" style="22" customWidth="1"/>
    <col min="11018" max="11261" width="9.140625" style="22"/>
    <col min="11262" max="11262" width="4.7109375" style="22" customWidth="1"/>
    <col min="11263" max="11263" width="19.85546875" style="22" customWidth="1"/>
    <col min="11264" max="11264" width="72.140625" style="22" customWidth="1"/>
    <col min="11265" max="11265" width="0" style="22" hidden="1" customWidth="1"/>
    <col min="11266" max="11266" width="18.28515625" style="22" customWidth="1"/>
    <col min="11267" max="11267" width="17.5703125" style="22" customWidth="1"/>
    <col min="11268" max="11273" width="9" style="22" customWidth="1"/>
    <col min="11274" max="11517" width="9.140625" style="22"/>
    <col min="11518" max="11518" width="4.7109375" style="22" customWidth="1"/>
    <col min="11519" max="11519" width="19.85546875" style="22" customWidth="1"/>
    <col min="11520" max="11520" width="72.140625" style="22" customWidth="1"/>
    <col min="11521" max="11521" width="0" style="22" hidden="1" customWidth="1"/>
    <col min="11522" max="11522" width="18.28515625" style="22" customWidth="1"/>
    <col min="11523" max="11523" width="17.5703125" style="22" customWidth="1"/>
    <col min="11524" max="11529" width="9" style="22" customWidth="1"/>
    <col min="11530" max="11773" width="9.140625" style="22"/>
    <col min="11774" max="11774" width="4.7109375" style="22" customWidth="1"/>
    <col min="11775" max="11775" width="19.85546875" style="22" customWidth="1"/>
    <col min="11776" max="11776" width="72.140625" style="22" customWidth="1"/>
    <col min="11777" max="11777" width="0" style="22" hidden="1" customWidth="1"/>
    <col min="11778" max="11778" width="18.28515625" style="22" customWidth="1"/>
    <col min="11779" max="11779" width="17.5703125" style="22" customWidth="1"/>
    <col min="11780" max="11785" width="9" style="22" customWidth="1"/>
    <col min="11786" max="12029" width="9.140625" style="22"/>
    <col min="12030" max="12030" width="4.7109375" style="22" customWidth="1"/>
    <col min="12031" max="12031" width="19.85546875" style="22" customWidth="1"/>
    <col min="12032" max="12032" width="72.140625" style="22" customWidth="1"/>
    <col min="12033" max="12033" width="0" style="22" hidden="1" customWidth="1"/>
    <col min="12034" max="12034" width="18.28515625" style="22" customWidth="1"/>
    <col min="12035" max="12035" width="17.5703125" style="22" customWidth="1"/>
    <col min="12036" max="12041" width="9" style="22" customWidth="1"/>
    <col min="12042" max="12285" width="9.140625" style="22"/>
    <col min="12286" max="12286" width="4.7109375" style="22" customWidth="1"/>
    <col min="12287" max="12287" width="19.85546875" style="22" customWidth="1"/>
    <col min="12288" max="12288" width="72.140625" style="22" customWidth="1"/>
    <col min="12289" max="12289" width="0" style="22" hidden="1" customWidth="1"/>
    <col min="12290" max="12290" width="18.28515625" style="22" customWidth="1"/>
    <col min="12291" max="12291" width="17.5703125" style="22" customWidth="1"/>
    <col min="12292" max="12297" width="9" style="22" customWidth="1"/>
    <col min="12298" max="12541" width="9.140625" style="22"/>
    <col min="12542" max="12542" width="4.7109375" style="22" customWidth="1"/>
    <col min="12543" max="12543" width="19.85546875" style="22" customWidth="1"/>
    <col min="12544" max="12544" width="72.140625" style="22" customWidth="1"/>
    <col min="12545" max="12545" width="0" style="22" hidden="1" customWidth="1"/>
    <col min="12546" max="12546" width="18.28515625" style="22" customWidth="1"/>
    <col min="12547" max="12547" width="17.5703125" style="22" customWidth="1"/>
    <col min="12548" max="12553" width="9" style="22" customWidth="1"/>
    <col min="12554" max="12797" width="9.140625" style="22"/>
    <col min="12798" max="12798" width="4.7109375" style="22" customWidth="1"/>
    <col min="12799" max="12799" width="19.85546875" style="22" customWidth="1"/>
    <col min="12800" max="12800" width="72.140625" style="22" customWidth="1"/>
    <col min="12801" max="12801" width="0" style="22" hidden="1" customWidth="1"/>
    <col min="12802" max="12802" width="18.28515625" style="22" customWidth="1"/>
    <col min="12803" max="12803" width="17.5703125" style="22" customWidth="1"/>
    <col min="12804" max="12809" width="9" style="22" customWidth="1"/>
    <col min="12810" max="13053" width="9.140625" style="22"/>
    <col min="13054" max="13054" width="4.7109375" style="22" customWidth="1"/>
    <col min="13055" max="13055" width="19.85546875" style="22" customWidth="1"/>
    <col min="13056" max="13056" width="72.140625" style="22" customWidth="1"/>
    <col min="13057" max="13057" width="0" style="22" hidden="1" customWidth="1"/>
    <col min="13058" max="13058" width="18.28515625" style="22" customWidth="1"/>
    <col min="13059" max="13059" width="17.5703125" style="22" customWidth="1"/>
    <col min="13060" max="13065" width="9" style="22" customWidth="1"/>
    <col min="13066" max="13309" width="9.140625" style="22"/>
    <col min="13310" max="13310" width="4.7109375" style="22" customWidth="1"/>
    <col min="13311" max="13311" width="19.85546875" style="22" customWidth="1"/>
    <col min="13312" max="13312" width="72.140625" style="22" customWidth="1"/>
    <col min="13313" max="13313" width="0" style="22" hidden="1" customWidth="1"/>
    <col min="13314" max="13314" width="18.28515625" style="22" customWidth="1"/>
    <col min="13315" max="13315" width="17.5703125" style="22" customWidth="1"/>
    <col min="13316" max="13321" width="9" style="22" customWidth="1"/>
    <col min="13322" max="13565" width="9.140625" style="22"/>
    <col min="13566" max="13566" width="4.7109375" style="22" customWidth="1"/>
    <col min="13567" max="13567" width="19.85546875" style="22" customWidth="1"/>
    <col min="13568" max="13568" width="72.140625" style="22" customWidth="1"/>
    <col min="13569" max="13569" width="0" style="22" hidden="1" customWidth="1"/>
    <col min="13570" max="13570" width="18.28515625" style="22" customWidth="1"/>
    <col min="13571" max="13571" width="17.5703125" style="22" customWidth="1"/>
    <col min="13572" max="13577" width="9" style="22" customWidth="1"/>
    <col min="13578" max="13821" width="9.140625" style="22"/>
    <col min="13822" max="13822" width="4.7109375" style="22" customWidth="1"/>
    <col min="13823" max="13823" width="19.85546875" style="22" customWidth="1"/>
    <col min="13824" max="13824" width="72.140625" style="22" customWidth="1"/>
    <col min="13825" max="13825" width="0" style="22" hidden="1" customWidth="1"/>
    <col min="13826" max="13826" width="18.28515625" style="22" customWidth="1"/>
    <col min="13827" max="13827" width="17.5703125" style="22" customWidth="1"/>
    <col min="13828" max="13833" width="9" style="22" customWidth="1"/>
    <col min="13834" max="14077" width="9.140625" style="22"/>
    <col min="14078" max="14078" width="4.7109375" style="22" customWidth="1"/>
    <col min="14079" max="14079" width="19.85546875" style="22" customWidth="1"/>
    <col min="14080" max="14080" width="72.140625" style="22" customWidth="1"/>
    <col min="14081" max="14081" width="0" style="22" hidden="1" customWidth="1"/>
    <col min="14082" max="14082" width="18.28515625" style="22" customWidth="1"/>
    <col min="14083" max="14083" width="17.5703125" style="22" customWidth="1"/>
    <col min="14084" max="14089" width="9" style="22" customWidth="1"/>
    <col min="14090" max="14333" width="9.140625" style="22"/>
    <col min="14334" max="14334" width="4.7109375" style="22" customWidth="1"/>
    <col min="14335" max="14335" width="19.85546875" style="22" customWidth="1"/>
    <col min="14336" max="14336" width="72.140625" style="22" customWidth="1"/>
    <col min="14337" max="14337" width="0" style="22" hidden="1" customWidth="1"/>
    <col min="14338" max="14338" width="18.28515625" style="22" customWidth="1"/>
    <col min="14339" max="14339" width="17.5703125" style="22" customWidth="1"/>
    <col min="14340" max="14345" width="9" style="22" customWidth="1"/>
    <col min="14346" max="14589" width="9.140625" style="22"/>
    <col min="14590" max="14590" width="4.7109375" style="22" customWidth="1"/>
    <col min="14591" max="14591" width="19.85546875" style="22" customWidth="1"/>
    <col min="14592" max="14592" width="72.140625" style="22" customWidth="1"/>
    <col min="14593" max="14593" width="0" style="22" hidden="1" customWidth="1"/>
    <col min="14594" max="14594" width="18.28515625" style="22" customWidth="1"/>
    <col min="14595" max="14595" width="17.5703125" style="22" customWidth="1"/>
    <col min="14596" max="14601" width="9" style="22" customWidth="1"/>
    <col min="14602" max="14845" width="9.140625" style="22"/>
    <col min="14846" max="14846" width="4.7109375" style="22" customWidth="1"/>
    <col min="14847" max="14847" width="19.85546875" style="22" customWidth="1"/>
    <col min="14848" max="14848" width="72.140625" style="22" customWidth="1"/>
    <col min="14849" max="14849" width="0" style="22" hidden="1" customWidth="1"/>
    <col min="14850" max="14850" width="18.28515625" style="22" customWidth="1"/>
    <col min="14851" max="14851" width="17.5703125" style="22" customWidth="1"/>
    <col min="14852" max="14857" width="9" style="22" customWidth="1"/>
    <col min="14858" max="15101" width="9.140625" style="22"/>
    <col min="15102" max="15102" width="4.7109375" style="22" customWidth="1"/>
    <col min="15103" max="15103" width="19.85546875" style="22" customWidth="1"/>
    <col min="15104" max="15104" width="72.140625" style="22" customWidth="1"/>
    <col min="15105" max="15105" width="0" style="22" hidden="1" customWidth="1"/>
    <col min="15106" max="15106" width="18.28515625" style="22" customWidth="1"/>
    <col min="15107" max="15107" width="17.5703125" style="22" customWidth="1"/>
    <col min="15108" max="15113" width="9" style="22" customWidth="1"/>
    <col min="15114" max="15357" width="9.140625" style="22"/>
    <col min="15358" max="15358" width="4.7109375" style="22" customWidth="1"/>
    <col min="15359" max="15359" width="19.85546875" style="22" customWidth="1"/>
    <col min="15360" max="15360" width="72.140625" style="22" customWidth="1"/>
    <col min="15361" max="15361" width="0" style="22" hidden="1" customWidth="1"/>
    <col min="15362" max="15362" width="18.28515625" style="22" customWidth="1"/>
    <col min="15363" max="15363" width="17.5703125" style="22" customWidth="1"/>
    <col min="15364" max="15369" width="9" style="22" customWidth="1"/>
    <col min="15370" max="15613" width="9.140625" style="22"/>
    <col min="15614" max="15614" width="4.7109375" style="22" customWidth="1"/>
    <col min="15615" max="15615" width="19.85546875" style="22" customWidth="1"/>
    <col min="15616" max="15616" width="72.140625" style="22" customWidth="1"/>
    <col min="15617" max="15617" width="0" style="22" hidden="1" customWidth="1"/>
    <col min="15618" max="15618" width="18.28515625" style="22" customWidth="1"/>
    <col min="15619" max="15619" width="17.5703125" style="22" customWidth="1"/>
    <col min="15620" max="15625" width="9" style="22" customWidth="1"/>
    <col min="15626" max="15869" width="9.140625" style="22"/>
    <col min="15870" max="15870" width="4.7109375" style="22" customWidth="1"/>
    <col min="15871" max="15871" width="19.85546875" style="22" customWidth="1"/>
    <col min="15872" max="15872" width="72.140625" style="22" customWidth="1"/>
    <col min="15873" max="15873" width="0" style="22" hidden="1" customWidth="1"/>
    <col min="15874" max="15874" width="18.28515625" style="22" customWidth="1"/>
    <col min="15875" max="15875" width="17.5703125" style="22" customWidth="1"/>
    <col min="15876" max="15881" width="9" style="22" customWidth="1"/>
    <col min="15882" max="16125" width="9.140625" style="22"/>
    <col min="16126" max="16126" width="4.7109375" style="22" customWidth="1"/>
    <col min="16127" max="16127" width="19.85546875" style="22" customWidth="1"/>
    <col min="16128" max="16128" width="72.140625" style="22" customWidth="1"/>
    <col min="16129" max="16129" width="0" style="22" hidden="1" customWidth="1"/>
    <col min="16130" max="16130" width="18.28515625" style="22" customWidth="1"/>
    <col min="16131" max="16131" width="17.5703125" style="22" customWidth="1"/>
    <col min="16132" max="16137" width="9" style="22" customWidth="1"/>
    <col min="16138" max="16384" width="9.140625" style="22"/>
  </cols>
  <sheetData>
    <row r="1" spans="2:5">
      <c r="E1" s="23" t="s">
        <v>111</v>
      </c>
    </row>
    <row r="2" spans="2:5">
      <c r="E2" s="23" t="s">
        <v>102</v>
      </c>
    </row>
    <row r="3" spans="2:5">
      <c r="E3" s="23" t="s">
        <v>1</v>
      </c>
    </row>
    <row r="4" spans="2:5" ht="14.25" customHeight="1"/>
    <row r="5" spans="2:5" ht="40.5" customHeight="1">
      <c r="B5" s="206" t="s">
        <v>107</v>
      </c>
      <c r="C5" s="206"/>
      <c r="D5" s="206"/>
      <c r="E5" s="206"/>
    </row>
    <row r="6" spans="2:5" ht="18" customHeight="1">
      <c r="B6" s="94"/>
      <c r="C6" s="94"/>
      <c r="D6" s="94"/>
      <c r="E6" s="94"/>
    </row>
    <row r="7" spans="2:5">
      <c r="E7" s="9" t="s">
        <v>106</v>
      </c>
    </row>
    <row r="8" spans="2:5" ht="24" customHeight="1">
      <c r="B8" s="207" t="s">
        <v>12</v>
      </c>
      <c r="C8" s="207"/>
      <c r="D8" s="207"/>
      <c r="E8" s="207"/>
    </row>
    <row r="9" spans="2:5">
      <c r="B9" s="22" t="s">
        <v>22</v>
      </c>
    </row>
    <row r="10" spans="2:5" ht="9" customHeight="1"/>
    <row r="11" spans="2:5">
      <c r="B11" s="28" t="s">
        <v>13</v>
      </c>
      <c r="C11" s="28" t="s">
        <v>14</v>
      </c>
      <c r="D11" s="95"/>
    </row>
    <row r="12" spans="2:5">
      <c r="B12" s="24">
        <v>1049</v>
      </c>
      <c r="C12" s="122" t="s">
        <v>61</v>
      </c>
      <c r="D12" s="26"/>
    </row>
    <row r="13" spans="2:5">
      <c r="B13" s="27"/>
      <c r="C13" s="27"/>
      <c r="D13" s="27"/>
    </row>
    <row r="14" spans="2:5">
      <c r="B14" s="96" t="s">
        <v>15</v>
      </c>
      <c r="C14" s="95"/>
      <c r="D14" s="95"/>
    </row>
    <row r="15" spans="2:5" ht="68.25" customHeight="1">
      <c r="B15" s="28" t="s">
        <v>16</v>
      </c>
      <c r="C15" s="1">
        <v>1049</v>
      </c>
      <c r="D15" s="197" t="s">
        <v>37</v>
      </c>
      <c r="E15" s="210"/>
    </row>
    <row r="16" spans="2:5" ht="30.75" customHeight="1">
      <c r="B16" s="28" t="s">
        <v>17</v>
      </c>
      <c r="C16" s="1" t="s">
        <v>83</v>
      </c>
      <c r="D16" s="13" t="s">
        <v>28</v>
      </c>
      <c r="E16" s="13" t="s">
        <v>33</v>
      </c>
    </row>
    <row r="17" spans="2:5" ht="34.5">
      <c r="B17" s="28" t="s">
        <v>18</v>
      </c>
      <c r="C17" s="1" t="s">
        <v>84</v>
      </c>
      <c r="D17" s="29"/>
      <c r="E17" s="39"/>
    </row>
    <row r="18" spans="2:5" ht="51.75">
      <c r="B18" s="30" t="s">
        <v>19</v>
      </c>
      <c r="C18" s="1" t="s">
        <v>85</v>
      </c>
      <c r="D18" s="31"/>
      <c r="E18" s="40"/>
    </row>
    <row r="19" spans="2:5" ht="36.75" customHeight="1">
      <c r="B19" s="30" t="s">
        <v>20</v>
      </c>
      <c r="C19" s="1" t="s">
        <v>86</v>
      </c>
      <c r="D19" s="31"/>
      <c r="E19" s="40"/>
    </row>
    <row r="20" spans="2:5" ht="51.75">
      <c r="B20" s="30" t="s">
        <v>87</v>
      </c>
      <c r="C20" s="1" t="s">
        <v>88</v>
      </c>
      <c r="D20" s="32"/>
      <c r="E20" s="41"/>
    </row>
    <row r="21" spans="2:5">
      <c r="B21" s="208" t="s">
        <v>0</v>
      </c>
      <c r="C21" s="209"/>
      <c r="D21" s="33"/>
      <c r="E21" s="34"/>
    </row>
    <row r="22" spans="2:5">
      <c r="B22" s="204" t="s">
        <v>144</v>
      </c>
      <c r="C22" s="205"/>
      <c r="D22" s="16">
        <v>0</v>
      </c>
      <c r="E22" s="182" t="s">
        <v>141</v>
      </c>
    </row>
    <row r="23" spans="2:5" ht="17.25" customHeight="1">
      <c r="B23" s="204" t="s">
        <v>145</v>
      </c>
      <c r="C23" s="205"/>
      <c r="D23" s="177"/>
      <c r="E23" s="183">
        <v>20</v>
      </c>
    </row>
    <row r="24" spans="2:5" ht="21.75" customHeight="1">
      <c r="B24" s="35" t="s">
        <v>21</v>
      </c>
      <c r="C24" s="36"/>
      <c r="D24" s="16">
        <v>0</v>
      </c>
      <c r="E24" s="16">
        <v>0</v>
      </c>
    </row>
    <row r="25" spans="2:5" ht="20.25" customHeight="1"/>
    <row r="26" spans="2:5" ht="19.5" customHeight="1"/>
    <row r="27" spans="2:5" ht="22.5" customHeight="1"/>
    <row r="28" spans="2:5" ht="21.75" customHeight="1"/>
  </sheetData>
  <mergeCells count="6">
    <mergeCell ref="B23:C23"/>
    <mergeCell ref="B5:E5"/>
    <mergeCell ref="B8:E8"/>
    <mergeCell ref="B21:C21"/>
    <mergeCell ref="D15:E15"/>
    <mergeCell ref="B22:C22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43"/>
  <sheetViews>
    <sheetView topLeftCell="A25" zoomScaleNormal="100" zoomScaleSheetLayoutView="100" workbookViewId="0">
      <selection activeCell="C39" sqref="C39"/>
    </sheetView>
  </sheetViews>
  <sheetFormatPr defaultRowHeight="17.25"/>
  <cols>
    <col min="1" max="1" width="4.7109375" style="22" customWidth="1"/>
    <col min="2" max="2" width="26.140625" style="22" customWidth="1"/>
    <col min="3" max="3" width="67.85546875" style="22" customWidth="1"/>
    <col min="4" max="5" width="18.7109375" style="22" customWidth="1"/>
    <col min="6" max="6" width="12.140625" style="22" customWidth="1"/>
    <col min="7" max="7" width="14.7109375" style="22" customWidth="1"/>
    <col min="8" max="9" width="9" style="22" customWidth="1"/>
    <col min="10" max="253" width="9.140625" style="22"/>
    <col min="254" max="254" width="4.7109375" style="22" customWidth="1"/>
    <col min="255" max="255" width="19.85546875" style="22" customWidth="1"/>
    <col min="256" max="256" width="72.140625" style="22" customWidth="1"/>
    <col min="257" max="257" width="0" style="22" hidden="1" customWidth="1"/>
    <col min="258" max="258" width="18.28515625" style="22" customWidth="1"/>
    <col min="259" max="259" width="17.5703125" style="22" customWidth="1"/>
    <col min="260" max="265" width="9" style="22" customWidth="1"/>
    <col min="266" max="509" width="9.140625" style="22"/>
    <col min="510" max="510" width="4.7109375" style="22" customWidth="1"/>
    <col min="511" max="511" width="19.85546875" style="22" customWidth="1"/>
    <col min="512" max="512" width="72.140625" style="22" customWidth="1"/>
    <col min="513" max="513" width="0" style="22" hidden="1" customWidth="1"/>
    <col min="514" max="514" width="18.28515625" style="22" customWidth="1"/>
    <col min="515" max="515" width="17.5703125" style="22" customWidth="1"/>
    <col min="516" max="521" width="9" style="22" customWidth="1"/>
    <col min="522" max="765" width="9.140625" style="22"/>
    <col min="766" max="766" width="4.7109375" style="22" customWidth="1"/>
    <col min="767" max="767" width="19.85546875" style="22" customWidth="1"/>
    <col min="768" max="768" width="72.140625" style="22" customWidth="1"/>
    <col min="769" max="769" width="0" style="22" hidden="1" customWidth="1"/>
    <col min="770" max="770" width="18.28515625" style="22" customWidth="1"/>
    <col min="771" max="771" width="17.5703125" style="22" customWidth="1"/>
    <col min="772" max="777" width="9" style="22" customWidth="1"/>
    <col min="778" max="1021" width="9.140625" style="22"/>
    <col min="1022" max="1022" width="4.7109375" style="22" customWidth="1"/>
    <col min="1023" max="1023" width="19.85546875" style="22" customWidth="1"/>
    <col min="1024" max="1024" width="72.140625" style="22" customWidth="1"/>
    <col min="1025" max="1025" width="0" style="22" hidden="1" customWidth="1"/>
    <col min="1026" max="1026" width="18.28515625" style="22" customWidth="1"/>
    <col min="1027" max="1027" width="17.5703125" style="22" customWidth="1"/>
    <col min="1028" max="1033" width="9" style="22" customWidth="1"/>
    <col min="1034" max="1277" width="9.140625" style="22"/>
    <col min="1278" max="1278" width="4.7109375" style="22" customWidth="1"/>
    <col min="1279" max="1279" width="19.85546875" style="22" customWidth="1"/>
    <col min="1280" max="1280" width="72.140625" style="22" customWidth="1"/>
    <col min="1281" max="1281" width="0" style="22" hidden="1" customWidth="1"/>
    <col min="1282" max="1282" width="18.28515625" style="22" customWidth="1"/>
    <col min="1283" max="1283" width="17.5703125" style="22" customWidth="1"/>
    <col min="1284" max="1289" width="9" style="22" customWidth="1"/>
    <col min="1290" max="1533" width="9.140625" style="22"/>
    <col min="1534" max="1534" width="4.7109375" style="22" customWidth="1"/>
    <col min="1535" max="1535" width="19.85546875" style="22" customWidth="1"/>
    <col min="1536" max="1536" width="72.140625" style="22" customWidth="1"/>
    <col min="1537" max="1537" width="0" style="22" hidden="1" customWidth="1"/>
    <col min="1538" max="1538" width="18.28515625" style="22" customWidth="1"/>
    <col min="1539" max="1539" width="17.5703125" style="22" customWidth="1"/>
    <col min="1540" max="1545" width="9" style="22" customWidth="1"/>
    <col min="1546" max="1789" width="9.140625" style="22"/>
    <col min="1790" max="1790" width="4.7109375" style="22" customWidth="1"/>
    <col min="1791" max="1791" width="19.85546875" style="22" customWidth="1"/>
    <col min="1792" max="1792" width="72.140625" style="22" customWidth="1"/>
    <col min="1793" max="1793" width="0" style="22" hidden="1" customWidth="1"/>
    <col min="1794" max="1794" width="18.28515625" style="22" customWidth="1"/>
    <col min="1795" max="1795" width="17.5703125" style="22" customWidth="1"/>
    <col min="1796" max="1801" width="9" style="22" customWidth="1"/>
    <col min="1802" max="2045" width="9.140625" style="22"/>
    <col min="2046" max="2046" width="4.7109375" style="22" customWidth="1"/>
    <col min="2047" max="2047" width="19.85546875" style="22" customWidth="1"/>
    <col min="2048" max="2048" width="72.140625" style="22" customWidth="1"/>
    <col min="2049" max="2049" width="0" style="22" hidden="1" customWidth="1"/>
    <col min="2050" max="2050" width="18.28515625" style="22" customWidth="1"/>
    <col min="2051" max="2051" width="17.5703125" style="22" customWidth="1"/>
    <col min="2052" max="2057" width="9" style="22" customWidth="1"/>
    <col min="2058" max="2301" width="9.140625" style="22"/>
    <col min="2302" max="2302" width="4.7109375" style="22" customWidth="1"/>
    <col min="2303" max="2303" width="19.85546875" style="22" customWidth="1"/>
    <col min="2304" max="2304" width="72.140625" style="22" customWidth="1"/>
    <col min="2305" max="2305" width="0" style="22" hidden="1" customWidth="1"/>
    <col min="2306" max="2306" width="18.28515625" style="22" customWidth="1"/>
    <col min="2307" max="2307" width="17.5703125" style="22" customWidth="1"/>
    <col min="2308" max="2313" width="9" style="22" customWidth="1"/>
    <col min="2314" max="2557" width="9.140625" style="22"/>
    <col min="2558" max="2558" width="4.7109375" style="22" customWidth="1"/>
    <col min="2559" max="2559" width="19.85546875" style="22" customWidth="1"/>
    <col min="2560" max="2560" width="72.140625" style="22" customWidth="1"/>
    <col min="2561" max="2561" width="0" style="22" hidden="1" customWidth="1"/>
    <col min="2562" max="2562" width="18.28515625" style="22" customWidth="1"/>
    <col min="2563" max="2563" width="17.5703125" style="22" customWidth="1"/>
    <col min="2564" max="2569" width="9" style="22" customWidth="1"/>
    <col min="2570" max="2813" width="9.140625" style="22"/>
    <col min="2814" max="2814" width="4.7109375" style="22" customWidth="1"/>
    <col min="2815" max="2815" width="19.85546875" style="22" customWidth="1"/>
    <col min="2816" max="2816" width="72.140625" style="22" customWidth="1"/>
    <col min="2817" max="2817" width="0" style="22" hidden="1" customWidth="1"/>
    <col min="2818" max="2818" width="18.28515625" style="22" customWidth="1"/>
    <col min="2819" max="2819" width="17.5703125" style="22" customWidth="1"/>
    <col min="2820" max="2825" width="9" style="22" customWidth="1"/>
    <col min="2826" max="3069" width="9.140625" style="22"/>
    <col min="3070" max="3070" width="4.7109375" style="22" customWidth="1"/>
    <col min="3071" max="3071" width="19.85546875" style="22" customWidth="1"/>
    <col min="3072" max="3072" width="72.140625" style="22" customWidth="1"/>
    <col min="3073" max="3073" width="0" style="22" hidden="1" customWidth="1"/>
    <col min="3074" max="3074" width="18.28515625" style="22" customWidth="1"/>
    <col min="3075" max="3075" width="17.5703125" style="22" customWidth="1"/>
    <col min="3076" max="3081" width="9" style="22" customWidth="1"/>
    <col min="3082" max="3325" width="9.140625" style="22"/>
    <col min="3326" max="3326" width="4.7109375" style="22" customWidth="1"/>
    <col min="3327" max="3327" width="19.85546875" style="22" customWidth="1"/>
    <col min="3328" max="3328" width="72.140625" style="22" customWidth="1"/>
    <col min="3329" max="3329" width="0" style="22" hidden="1" customWidth="1"/>
    <col min="3330" max="3330" width="18.28515625" style="22" customWidth="1"/>
    <col min="3331" max="3331" width="17.5703125" style="22" customWidth="1"/>
    <col min="3332" max="3337" width="9" style="22" customWidth="1"/>
    <col min="3338" max="3581" width="9.140625" style="22"/>
    <col min="3582" max="3582" width="4.7109375" style="22" customWidth="1"/>
    <col min="3583" max="3583" width="19.85546875" style="22" customWidth="1"/>
    <col min="3584" max="3584" width="72.140625" style="22" customWidth="1"/>
    <col min="3585" max="3585" width="0" style="22" hidden="1" customWidth="1"/>
    <col min="3586" max="3586" width="18.28515625" style="22" customWidth="1"/>
    <col min="3587" max="3587" width="17.5703125" style="22" customWidth="1"/>
    <col min="3588" max="3593" width="9" style="22" customWidth="1"/>
    <col min="3594" max="3837" width="9.140625" style="22"/>
    <col min="3838" max="3838" width="4.7109375" style="22" customWidth="1"/>
    <col min="3839" max="3839" width="19.85546875" style="22" customWidth="1"/>
    <col min="3840" max="3840" width="72.140625" style="22" customWidth="1"/>
    <col min="3841" max="3841" width="0" style="22" hidden="1" customWidth="1"/>
    <col min="3842" max="3842" width="18.28515625" style="22" customWidth="1"/>
    <col min="3843" max="3843" width="17.5703125" style="22" customWidth="1"/>
    <col min="3844" max="3849" width="9" style="22" customWidth="1"/>
    <col min="3850" max="4093" width="9.140625" style="22"/>
    <col min="4094" max="4094" width="4.7109375" style="22" customWidth="1"/>
    <col min="4095" max="4095" width="19.85546875" style="22" customWidth="1"/>
    <col min="4096" max="4096" width="72.140625" style="22" customWidth="1"/>
    <col min="4097" max="4097" width="0" style="22" hidden="1" customWidth="1"/>
    <col min="4098" max="4098" width="18.28515625" style="22" customWidth="1"/>
    <col min="4099" max="4099" width="17.5703125" style="22" customWidth="1"/>
    <col min="4100" max="4105" width="9" style="22" customWidth="1"/>
    <col min="4106" max="4349" width="9.140625" style="22"/>
    <col min="4350" max="4350" width="4.7109375" style="22" customWidth="1"/>
    <col min="4351" max="4351" width="19.85546875" style="22" customWidth="1"/>
    <col min="4352" max="4352" width="72.140625" style="22" customWidth="1"/>
    <col min="4353" max="4353" width="0" style="22" hidden="1" customWidth="1"/>
    <col min="4354" max="4354" width="18.28515625" style="22" customWidth="1"/>
    <col min="4355" max="4355" width="17.5703125" style="22" customWidth="1"/>
    <col min="4356" max="4361" width="9" style="22" customWidth="1"/>
    <col min="4362" max="4605" width="9.140625" style="22"/>
    <col min="4606" max="4606" width="4.7109375" style="22" customWidth="1"/>
    <col min="4607" max="4607" width="19.85546875" style="22" customWidth="1"/>
    <col min="4608" max="4608" width="72.140625" style="22" customWidth="1"/>
    <col min="4609" max="4609" width="0" style="22" hidden="1" customWidth="1"/>
    <col min="4610" max="4610" width="18.28515625" style="22" customWidth="1"/>
    <col min="4611" max="4611" width="17.5703125" style="22" customWidth="1"/>
    <col min="4612" max="4617" width="9" style="22" customWidth="1"/>
    <col min="4618" max="4861" width="9.140625" style="22"/>
    <col min="4862" max="4862" width="4.7109375" style="22" customWidth="1"/>
    <col min="4863" max="4863" width="19.85546875" style="22" customWidth="1"/>
    <col min="4864" max="4864" width="72.140625" style="22" customWidth="1"/>
    <col min="4865" max="4865" width="0" style="22" hidden="1" customWidth="1"/>
    <col min="4866" max="4866" width="18.28515625" style="22" customWidth="1"/>
    <col min="4867" max="4867" width="17.5703125" style="22" customWidth="1"/>
    <col min="4868" max="4873" width="9" style="22" customWidth="1"/>
    <col min="4874" max="5117" width="9.140625" style="22"/>
    <col min="5118" max="5118" width="4.7109375" style="22" customWidth="1"/>
    <col min="5119" max="5119" width="19.85546875" style="22" customWidth="1"/>
    <col min="5120" max="5120" width="72.140625" style="22" customWidth="1"/>
    <col min="5121" max="5121" width="0" style="22" hidden="1" customWidth="1"/>
    <col min="5122" max="5122" width="18.28515625" style="22" customWidth="1"/>
    <col min="5123" max="5123" width="17.5703125" style="22" customWidth="1"/>
    <col min="5124" max="5129" width="9" style="22" customWidth="1"/>
    <col min="5130" max="5373" width="9.140625" style="22"/>
    <col min="5374" max="5374" width="4.7109375" style="22" customWidth="1"/>
    <col min="5375" max="5375" width="19.85546875" style="22" customWidth="1"/>
    <col min="5376" max="5376" width="72.140625" style="22" customWidth="1"/>
    <col min="5377" max="5377" width="0" style="22" hidden="1" customWidth="1"/>
    <col min="5378" max="5378" width="18.28515625" style="22" customWidth="1"/>
    <col min="5379" max="5379" width="17.5703125" style="22" customWidth="1"/>
    <col min="5380" max="5385" width="9" style="22" customWidth="1"/>
    <col min="5386" max="5629" width="9.140625" style="22"/>
    <col min="5630" max="5630" width="4.7109375" style="22" customWidth="1"/>
    <col min="5631" max="5631" width="19.85546875" style="22" customWidth="1"/>
    <col min="5632" max="5632" width="72.140625" style="22" customWidth="1"/>
    <col min="5633" max="5633" width="0" style="22" hidden="1" customWidth="1"/>
    <col min="5634" max="5634" width="18.28515625" style="22" customWidth="1"/>
    <col min="5635" max="5635" width="17.5703125" style="22" customWidth="1"/>
    <col min="5636" max="5641" width="9" style="22" customWidth="1"/>
    <col min="5642" max="5885" width="9.140625" style="22"/>
    <col min="5886" max="5886" width="4.7109375" style="22" customWidth="1"/>
    <col min="5887" max="5887" width="19.85546875" style="22" customWidth="1"/>
    <col min="5888" max="5888" width="72.140625" style="22" customWidth="1"/>
    <col min="5889" max="5889" width="0" style="22" hidden="1" customWidth="1"/>
    <col min="5890" max="5890" width="18.28515625" style="22" customWidth="1"/>
    <col min="5891" max="5891" width="17.5703125" style="22" customWidth="1"/>
    <col min="5892" max="5897" width="9" style="22" customWidth="1"/>
    <col min="5898" max="6141" width="9.140625" style="22"/>
    <col min="6142" max="6142" width="4.7109375" style="22" customWidth="1"/>
    <col min="6143" max="6143" width="19.85546875" style="22" customWidth="1"/>
    <col min="6144" max="6144" width="72.140625" style="22" customWidth="1"/>
    <col min="6145" max="6145" width="0" style="22" hidden="1" customWidth="1"/>
    <col min="6146" max="6146" width="18.28515625" style="22" customWidth="1"/>
    <col min="6147" max="6147" width="17.5703125" style="22" customWidth="1"/>
    <col min="6148" max="6153" width="9" style="22" customWidth="1"/>
    <col min="6154" max="6397" width="9.140625" style="22"/>
    <col min="6398" max="6398" width="4.7109375" style="22" customWidth="1"/>
    <col min="6399" max="6399" width="19.85546875" style="22" customWidth="1"/>
    <col min="6400" max="6400" width="72.140625" style="22" customWidth="1"/>
    <col min="6401" max="6401" width="0" style="22" hidden="1" customWidth="1"/>
    <col min="6402" max="6402" width="18.28515625" style="22" customWidth="1"/>
    <col min="6403" max="6403" width="17.5703125" style="22" customWidth="1"/>
    <col min="6404" max="6409" width="9" style="22" customWidth="1"/>
    <col min="6410" max="6653" width="9.140625" style="22"/>
    <col min="6654" max="6654" width="4.7109375" style="22" customWidth="1"/>
    <col min="6655" max="6655" width="19.85546875" style="22" customWidth="1"/>
    <col min="6656" max="6656" width="72.140625" style="22" customWidth="1"/>
    <col min="6657" max="6657" width="0" style="22" hidden="1" customWidth="1"/>
    <col min="6658" max="6658" width="18.28515625" style="22" customWidth="1"/>
    <col min="6659" max="6659" width="17.5703125" style="22" customWidth="1"/>
    <col min="6660" max="6665" width="9" style="22" customWidth="1"/>
    <col min="6666" max="6909" width="9.140625" style="22"/>
    <col min="6910" max="6910" width="4.7109375" style="22" customWidth="1"/>
    <col min="6911" max="6911" width="19.85546875" style="22" customWidth="1"/>
    <col min="6912" max="6912" width="72.140625" style="22" customWidth="1"/>
    <col min="6913" max="6913" width="0" style="22" hidden="1" customWidth="1"/>
    <col min="6914" max="6914" width="18.28515625" style="22" customWidth="1"/>
    <col min="6915" max="6915" width="17.5703125" style="22" customWidth="1"/>
    <col min="6916" max="6921" width="9" style="22" customWidth="1"/>
    <col min="6922" max="7165" width="9.140625" style="22"/>
    <col min="7166" max="7166" width="4.7109375" style="22" customWidth="1"/>
    <col min="7167" max="7167" width="19.85546875" style="22" customWidth="1"/>
    <col min="7168" max="7168" width="72.140625" style="22" customWidth="1"/>
    <col min="7169" max="7169" width="0" style="22" hidden="1" customWidth="1"/>
    <col min="7170" max="7170" width="18.28515625" style="22" customWidth="1"/>
    <col min="7171" max="7171" width="17.5703125" style="22" customWidth="1"/>
    <col min="7172" max="7177" width="9" style="22" customWidth="1"/>
    <col min="7178" max="7421" width="9.140625" style="22"/>
    <col min="7422" max="7422" width="4.7109375" style="22" customWidth="1"/>
    <col min="7423" max="7423" width="19.85546875" style="22" customWidth="1"/>
    <col min="7424" max="7424" width="72.140625" style="22" customWidth="1"/>
    <col min="7425" max="7425" width="0" style="22" hidden="1" customWidth="1"/>
    <col min="7426" max="7426" width="18.28515625" style="22" customWidth="1"/>
    <col min="7427" max="7427" width="17.5703125" style="22" customWidth="1"/>
    <col min="7428" max="7433" width="9" style="22" customWidth="1"/>
    <col min="7434" max="7677" width="9.140625" style="22"/>
    <col min="7678" max="7678" width="4.7109375" style="22" customWidth="1"/>
    <col min="7679" max="7679" width="19.85546875" style="22" customWidth="1"/>
    <col min="7680" max="7680" width="72.140625" style="22" customWidth="1"/>
    <col min="7681" max="7681" width="0" style="22" hidden="1" customWidth="1"/>
    <col min="7682" max="7682" width="18.28515625" style="22" customWidth="1"/>
    <col min="7683" max="7683" width="17.5703125" style="22" customWidth="1"/>
    <col min="7684" max="7689" width="9" style="22" customWidth="1"/>
    <col min="7690" max="7933" width="9.140625" style="22"/>
    <col min="7934" max="7934" width="4.7109375" style="22" customWidth="1"/>
    <col min="7935" max="7935" width="19.85546875" style="22" customWidth="1"/>
    <col min="7936" max="7936" width="72.140625" style="22" customWidth="1"/>
    <col min="7937" max="7937" width="0" style="22" hidden="1" customWidth="1"/>
    <col min="7938" max="7938" width="18.28515625" style="22" customWidth="1"/>
    <col min="7939" max="7939" width="17.5703125" style="22" customWidth="1"/>
    <col min="7940" max="7945" width="9" style="22" customWidth="1"/>
    <col min="7946" max="8189" width="9.140625" style="22"/>
    <col min="8190" max="8190" width="4.7109375" style="22" customWidth="1"/>
    <col min="8191" max="8191" width="19.85546875" style="22" customWidth="1"/>
    <col min="8192" max="8192" width="72.140625" style="22" customWidth="1"/>
    <col min="8193" max="8193" width="0" style="22" hidden="1" customWidth="1"/>
    <col min="8194" max="8194" width="18.28515625" style="22" customWidth="1"/>
    <col min="8195" max="8195" width="17.5703125" style="22" customWidth="1"/>
    <col min="8196" max="8201" width="9" style="22" customWidth="1"/>
    <col min="8202" max="8445" width="9.140625" style="22"/>
    <col min="8446" max="8446" width="4.7109375" style="22" customWidth="1"/>
    <col min="8447" max="8447" width="19.85546875" style="22" customWidth="1"/>
    <col min="8448" max="8448" width="72.140625" style="22" customWidth="1"/>
    <col min="8449" max="8449" width="0" style="22" hidden="1" customWidth="1"/>
    <col min="8450" max="8450" width="18.28515625" style="22" customWidth="1"/>
    <col min="8451" max="8451" width="17.5703125" style="22" customWidth="1"/>
    <col min="8452" max="8457" width="9" style="22" customWidth="1"/>
    <col min="8458" max="8701" width="9.140625" style="22"/>
    <col min="8702" max="8702" width="4.7109375" style="22" customWidth="1"/>
    <col min="8703" max="8703" width="19.85546875" style="22" customWidth="1"/>
    <col min="8704" max="8704" width="72.140625" style="22" customWidth="1"/>
    <col min="8705" max="8705" width="0" style="22" hidden="1" customWidth="1"/>
    <col min="8706" max="8706" width="18.28515625" style="22" customWidth="1"/>
    <col min="8707" max="8707" width="17.5703125" style="22" customWidth="1"/>
    <col min="8708" max="8713" width="9" style="22" customWidth="1"/>
    <col min="8714" max="8957" width="9.140625" style="22"/>
    <col min="8958" max="8958" width="4.7109375" style="22" customWidth="1"/>
    <col min="8959" max="8959" width="19.85546875" style="22" customWidth="1"/>
    <col min="8960" max="8960" width="72.140625" style="22" customWidth="1"/>
    <col min="8961" max="8961" width="0" style="22" hidden="1" customWidth="1"/>
    <col min="8962" max="8962" width="18.28515625" style="22" customWidth="1"/>
    <col min="8963" max="8963" width="17.5703125" style="22" customWidth="1"/>
    <col min="8964" max="8969" width="9" style="22" customWidth="1"/>
    <col min="8970" max="9213" width="9.140625" style="22"/>
    <col min="9214" max="9214" width="4.7109375" style="22" customWidth="1"/>
    <col min="9215" max="9215" width="19.85546875" style="22" customWidth="1"/>
    <col min="9216" max="9216" width="72.140625" style="22" customWidth="1"/>
    <col min="9217" max="9217" width="0" style="22" hidden="1" customWidth="1"/>
    <col min="9218" max="9218" width="18.28515625" style="22" customWidth="1"/>
    <col min="9219" max="9219" width="17.5703125" style="22" customWidth="1"/>
    <col min="9220" max="9225" width="9" style="22" customWidth="1"/>
    <col min="9226" max="9469" width="9.140625" style="22"/>
    <col min="9470" max="9470" width="4.7109375" style="22" customWidth="1"/>
    <col min="9471" max="9471" width="19.85546875" style="22" customWidth="1"/>
    <col min="9472" max="9472" width="72.140625" style="22" customWidth="1"/>
    <col min="9473" max="9473" width="0" style="22" hidden="1" customWidth="1"/>
    <col min="9474" max="9474" width="18.28515625" style="22" customWidth="1"/>
    <col min="9475" max="9475" width="17.5703125" style="22" customWidth="1"/>
    <col min="9476" max="9481" width="9" style="22" customWidth="1"/>
    <col min="9482" max="9725" width="9.140625" style="22"/>
    <col min="9726" max="9726" width="4.7109375" style="22" customWidth="1"/>
    <col min="9727" max="9727" width="19.85546875" style="22" customWidth="1"/>
    <col min="9728" max="9728" width="72.140625" style="22" customWidth="1"/>
    <col min="9729" max="9729" width="0" style="22" hidden="1" customWidth="1"/>
    <col min="9730" max="9730" width="18.28515625" style="22" customWidth="1"/>
    <col min="9731" max="9731" width="17.5703125" style="22" customWidth="1"/>
    <col min="9732" max="9737" width="9" style="22" customWidth="1"/>
    <col min="9738" max="9981" width="9.140625" style="22"/>
    <col min="9982" max="9982" width="4.7109375" style="22" customWidth="1"/>
    <col min="9983" max="9983" width="19.85546875" style="22" customWidth="1"/>
    <col min="9984" max="9984" width="72.140625" style="22" customWidth="1"/>
    <col min="9985" max="9985" width="0" style="22" hidden="1" customWidth="1"/>
    <col min="9986" max="9986" width="18.28515625" style="22" customWidth="1"/>
    <col min="9987" max="9987" width="17.5703125" style="22" customWidth="1"/>
    <col min="9988" max="9993" width="9" style="22" customWidth="1"/>
    <col min="9994" max="10237" width="9.140625" style="22"/>
    <col min="10238" max="10238" width="4.7109375" style="22" customWidth="1"/>
    <col min="10239" max="10239" width="19.85546875" style="22" customWidth="1"/>
    <col min="10240" max="10240" width="72.140625" style="22" customWidth="1"/>
    <col min="10241" max="10241" width="0" style="22" hidden="1" customWidth="1"/>
    <col min="10242" max="10242" width="18.28515625" style="22" customWidth="1"/>
    <col min="10243" max="10243" width="17.5703125" style="22" customWidth="1"/>
    <col min="10244" max="10249" width="9" style="22" customWidth="1"/>
    <col min="10250" max="10493" width="9.140625" style="22"/>
    <col min="10494" max="10494" width="4.7109375" style="22" customWidth="1"/>
    <col min="10495" max="10495" width="19.85546875" style="22" customWidth="1"/>
    <col min="10496" max="10496" width="72.140625" style="22" customWidth="1"/>
    <col min="10497" max="10497" width="0" style="22" hidden="1" customWidth="1"/>
    <col min="10498" max="10498" width="18.28515625" style="22" customWidth="1"/>
    <col min="10499" max="10499" width="17.5703125" style="22" customWidth="1"/>
    <col min="10500" max="10505" width="9" style="22" customWidth="1"/>
    <col min="10506" max="10749" width="9.140625" style="22"/>
    <col min="10750" max="10750" width="4.7109375" style="22" customWidth="1"/>
    <col min="10751" max="10751" width="19.85546875" style="22" customWidth="1"/>
    <col min="10752" max="10752" width="72.140625" style="22" customWidth="1"/>
    <col min="10753" max="10753" width="0" style="22" hidden="1" customWidth="1"/>
    <col min="10754" max="10754" width="18.28515625" style="22" customWidth="1"/>
    <col min="10755" max="10755" width="17.5703125" style="22" customWidth="1"/>
    <col min="10756" max="10761" width="9" style="22" customWidth="1"/>
    <col min="10762" max="11005" width="9.140625" style="22"/>
    <col min="11006" max="11006" width="4.7109375" style="22" customWidth="1"/>
    <col min="11007" max="11007" width="19.85546875" style="22" customWidth="1"/>
    <col min="11008" max="11008" width="72.140625" style="22" customWidth="1"/>
    <col min="11009" max="11009" width="0" style="22" hidden="1" customWidth="1"/>
    <col min="11010" max="11010" width="18.28515625" style="22" customWidth="1"/>
    <col min="11011" max="11011" width="17.5703125" style="22" customWidth="1"/>
    <col min="11012" max="11017" width="9" style="22" customWidth="1"/>
    <col min="11018" max="11261" width="9.140625" style="22"/>
    <col min="11262" max="11262" width="4.7109375" style="22" customWidth="1"/>
    <col min="11263" max="11263" width="19.85546875" style="22" customWidth="1"/>
    <col min="11264" max="11264" width="72.140625" style="22" customWidth="1"/>
    <col min="11265" max="11265" width="0" style="22" hidden="1" customWidth="1"/>
    <col min="11266" max="11266" width="18.28515625" style="22" customWidth="1"/>
    <col min="11267" max="11267" width="17.5703125" style="22" customWidth="1"/>
    <col min="11268" max="11273" width="9" style="22" customWidth="1"/>
    <col min="11274" max="11517" width="9.140625" style="22"/>
    <col min="11518" max="11518" width="4.7109375" style="22" customWidth="1"/>
    <col min="11519" max="11519" width="19.85546875" style="22" customWidth="1"/>
    <col min="11520" max="11520" width="72.140625" style="22" customWidth="1"/>
    <col min="11521" max="11521" width="0" style="22" hidden="1" customWidth="1"/>
    <col min="11522" max="11522" width="18.28515625" style="22" customWidth="1"/>
    <col min="11523" max="11523" width="17.5703125" style="22" customWidth="1"/>
    <col min="11524" max="11529" width="9" style="22" customWidth="1"/>
    <col min="11530" max="11773" width="9.140625" style="22"/>
    <col min="11774" max="11774" width="4.7109375" style="22" customWidth="1"/>
    <col min="11775" max="11775" width="19.85546875" style="22" customWidth="1"/>
    <col min="11776" max="11776" width="72.140625" style="22" customWidth="1"/>
    <col min="11777" max="11777" width="0" style="22" hidden="1" customWidth="1"/>
    <col min="11778" max="11778" width="18.28515625" style="22" customWidth="1"/>
    <col min="11779" max="11779" width="17.5703125" style="22" customWidth="1"/>
    <col min="11780" max="11785" width="9" style="22" customWidth="1"/>
    <col min="11786" max="12029" width="9.140625" style="22"/>
    <col min="12030" max="12030" width="4.7109375" style="22" customWidth="1"/>
    <col min="12031" max="12031" width="19.85546875" style="22" customWidth="1"/>
    <col min="12032" max="12032" width="72.140625" style="22" customWidth="1"/>
    <col min="12033" max="12033" width="0" style="22" hidden="1" customWidth="1"/>
    <col min="12034" max="12034" width="18.28515625" style="22" customWidth="1"/>
    <col min="12035" max="12035" width="17.5703125" style="22" customWidth="1"/>
    <col min="12036" max="12041" width="9" style="22" customWidth="1"/>
    <col min="12042" max="12285" width="9.140625" style="22"/>
    <col min="12286" max="12286" width="4.7109375" style="22" customWidth="1"/>
    <col min="12287" max="12287" width="19.85546875" style="22" customWidth="1"/>
    <col min="12288" max="12288" width="72.140625" style="22" customWidth="1"/>
    <col min="12289" max="12289" width="0" style="22" hidden="1" customWidth="1"/>
    <col min="12290" max="12290" width="18.28515625" style="22" customWidth="1"/>
    <col min="12291" max="12291" width="17.5703125" style="22" customWidth="1"/>
    <col min="12292" max="12297" width="9" style="22" customWidth="1"/>
    <col min="12298" max="12541" width="9.140625" style="22"/>
    <col min="12542" max="12542" width="4.7109375" style="22" customWidth="1"/>
    <col min="12543" max="12543" width="19.85546875" style="22" customWidth="1"/>
    <col min="12544" max="12544" width="72.140625" style="22" customWidth="1"/>
    <col min="12545" max="12545" width="0" style="22" hidden="1" customWidth="1"/>
    <col min="12546" max="12546" width="18.28515625" style="22" customWidth="1"/>
    <col min="12547" max="12547" width="17.5703125" style="22" customWidth="1"/>
    <col min="12548" max="12553" width="9" style="22" customWidth="1"/>
    <col min="12554" max="12797" width="9.140625" style="22"/>
    <col min="12798" max="12798" width="4.7109375" style="22" customWidth="1"/>
    <col min="12799" max="12799" width="19.85546875" style="22" customWidth="1"/>
    <col min="12800" max="12800" width="72.140625" style="22" customWidth="1"/>
    <col min="12801" max="12801" width="0" style="22" hidden="1" customWidth="1"/>
    <col min="12802" max="12802" width="18.28515625" style="22" customWidth="1"/>
    <col min="12803" max="12803" width="17.5703125" style="22" customWidth="1"/>
    <col min="12804" max="12809" width="9" style="22" customWidth="1"/>
    <col min="12810" max="13053" width="9.140625" style="22"/>
    <col min="13054" max="13054" width="4.7109375" style="22" customWidth="1"/>
    <col min="13055" max="13055" width="19.85546875" style="22" customWidth="1"/>
    <col min="13056" max="13056" width="72.140625" style="22" customWidth="1"/>
    <col min="13057" max="13057" width="0" style="22" hidden="1" customWidth="1"/>
    <col min="13058" max="13058" width="18.28515625" style="22" customWidth="1"/>
    <col min="13059" max="13059" width="17.5703125" style="22" customWidth="1"/>
    <col min="13060" max="13065" width="9" style="22" customWidth="1"/>
    <col min="13066" max="13309" width="9.140625" style="22"/>
    <col min="13310" max="13310" width="4.7109375" style="22" customWidth="1"/>
    <col min="13311" max="13311" width="19.85546875" style="22" customWidth="1"/>
    <col min="13312" max="13312" width="72.140625" style="22" customWidth="1"/>
    <col min="13313" max="13313" width="0" style="22" hidden="1" customWidth="1"/>
    <col min="13314" max="13314" width="18.28515625" style="22" customWidth="1"/>
    <col min="13315" max="13315" width="17.5703125" style="22" customWidth="1"/>
    <col min="13316" max="13321" width="9" style="22" customWidth="1"/>
    <col min="13322" max="13565" width="9.140625" style="22"/>
    <col min="13566" max="13566" width="4.7109375" style="22" customWidth="1"/>
    <col min="13567" max="13567" width="19.85546875" style="22" customWidth="1"/>
    <col min="13568" max="13568" width="72.140625" style="22" customWidth="1"/>
    <col min="13569" max="13569" width="0" style="22" hidden="1" customWidth="1"/>
    <col min="13570" max="13570" width="18.28515625" style="22" customWidth="1"/>
    <col min="13571" max="13571" width="17.5703125" style="22" customWidth="1"/>
    <col min="13572" max="13577" width="9" style="22" customWidth="1"/>
    <col min="13578" max="13821" width="9.140625" style="22"/>
    <col min="13822" max="13822" width="4.7109375" style="22" customWidth="1"/>
    <col min="13823" max="13823" width="19.85546875" style="22" customWidth="1"/>
    <col min="13824" max="13824" width="72.140625" style="22" customWidth="1"/>
    <col min="13825" max="13825" width="0" style="22" hidden="1" customWidth="1"/>
    <col min="13826" max="13826" width="18.28515625" style="22" customWidth="1"/>
    <col min="13827" max="13827" width="17.5703125" style="22" customWidth="1"/>
    <col min="13828" max="13833" width="9" style="22" customWidth="1"/>
    <col min="13834" max="14077" width="9.140625" style="22"/>
    <col min="14078" max="14078" width="4.7109375" style="22" customWidth="1"/>
    <col min="14079" max="14079" width="19.85546875" style="22" customWidth="1"/>
    <col min="14080" max="14080" width="72.140625" style="22" customWidth="1"/>
    <col min="14081" max="14081" width="0" style="22" hidden="1" customWidth="1"/>
    <col min="14082" max="14082" width="18.28515625" style="22" customWidth="1"/>
    <col min="14083" max="14083" width="17.5703125" style="22" customWidth="1"/>
    <col min="14084" max="14089" width="9" style="22" customWidth="1"/>
    <col min="14090" max="14333" width="9.140625" style="22"/>
    <col min="14334" max="14334" width="4.7109375" style="22" customWidth="1"/>
    <col min="14335" max="14335" width="19.85546875" style="22" customWidth="1"/>
    <col min="14336" max="14336" width="72.140625" style="22" customWidth="1"/>
    <col min="14337" max="14337" width="0" style="22" hidden="1" customWidth="1"/>
    <col min="14338" max="14338" width="18.28515625" style="22" customWidth="1"/>
    <col min="14339" max="14339" width="17.5703125" style="22" customWidth="1"/>
    <col min="14340" max="14345" width="9" style="22" customWidth="1"/>
    <col min="14346" max="14589" width="9.140625" style="22"/>
    <col min="14590" max="14590" width="4.7109375" style="22" customWidth="1"/>
    <col min="14591" max="14591" width="19.85546875" style="22" customWidth="1"/>
    <col min="14592" max="14592" width="72.140625" style="22" customWidth="1"/>
    <col min="14593" max="14593" width="0" style="22" hidden="1" customWidth="1"/>
    <col min="14594" max="14594" width="18.28515625" style="22" customWidth="1"/>
    <col min="14595" max="14595" width="17.5703125" style="22" customWidth="1"/>
    <col min="14596" max="14601" width="9" style="22" customWidth="1"/>
    <col min="14602" max="14845" width="9.140625" style="22"/>
    <col min="14846" max="14846" width="4.7109375" style="22" customWidth="1"/>
    <col min="14847" max="14847" width="19.85546875" style="22" customWidth="1"/>
    <col min="14848" max="14848" width="72.140625" style="22" customWidth="1"/>
    <col min="14849" max="14849" width="0" style="22" hidden="1" customWidth="1"/>
    <col min="14850" max="14850" width="18.28515625" style="22" customWidth="1"/>
    <col min="14851" max="14851" width="17.5703125" style="22" customWidth="1"/>
    <col min="14852" max="14857" width="9" style="22" customWidth="1"/>
    <col min="14858" max="15101" width="9.140625" style="22"/>
    <col min="15102" max="15102" width="4.7109375" style="22" customWidth="1"/>
    <col min="15103" max="15103" width="19.85546875" style="22" customWidth="1"/>
    <col min="15104" max="15104" width="72.140625" style="22" customWidth="1"/>
    <col min="15105" max="15105" width="0" style="22" hidden="1" customWidth="1"/>
    <col min="15106" max="15106" width="18.28515625" style="22" customWidth="1"/>
    <col min="15107" max="15107" width="17.5703125" style="22" customWidth="1"/>
    <col min="15108" max="15113" width="9" style="22" customWidth="1"/>
    <col min="15114" max="15357" width="9.140625" style="22"/>
    <col min="15358" max="15358" width="4.7109375" style="22" customWidth="1"/>
    <col min="15359" max="15359" width="19.85546875" style="22" customWidth="1"/>
    <col min="15360" max="15360" width="72.140625" style="22" customWidth="1"/>
    <col min="15361" max="15361" width="0" style="22" hidden="1" customWidth="1"/>
    <col min="15362" max="15362" width="18.28515625" style="22" customWidth="1"/>
    <col min="15363" max="15363" width="17.5703125" style="22" customWidth="1"/>
    <col min="15364" max="15369" width="9" style="22" customWidth="1"/>
    <col min="15370" max="15613" width="9.140625" style="22"/>
    <col min="15614" max="15614" width="4.7109375" style="22" customWidth="1"/>
    <col min="15615" max="15615" width="19.85546875" style="22" customWidth="1"/>
    <col min="15616" max="15616" width="72.140625" style="22" customWidth="1"/>
    <col min="15617" max="15617" width="0" style="22" hidden="1" customWidth="1"/>
    <col min="15618" max="15618" width="18.28515625" style="22" customWidth="1"/>
    <col min="15619" max="15619" width="17.5703125" style="22" customWidth="1"/>
    <col min="15620" max="15625" width="9" style="22" customWidth="1"/>
    <col min="15626" max="15869" width="9.140625" style="22"/>
    <col min="15870" max="15870" width="4.7109375" style="22" customWidth="1"/>
    <col min="15871" max="15871" width="19.85546875" style="22" customWidth="1"/>
    <col min="15872" max="15872" width="72.140625" style="22" customWidth="1"/>
    <col min="15873" max="15873" width="0" style="22" hidden="1" customWidth="1"/>
    <col min="15874" max="15874" width="18.28515625" style="22" customWidth="1"/>
    <col min="15875" max="15875" width="17.5703125" style="22" customWidth="1"/>
    <col min="15876" max="15881" width="9" style="22" customWidth="1"/>
    <col min="15882" max="16125" width="9.140625" style="22"/>
    <col min="16126" max="16126" width="4.7109375" style="22" customWidth="1"/>
    <col min="16127" max="16127" width="19.85546875" style="22" customWidth="1"/>
    <col min="16128" max="16128" width="72.140625" style="22" customWidth="1"/>
    <col min="16129" max="16129" width="0" style="22" hidden="1" customWidth="1"/>
    <col min="16130" max="16130" width="18.28515625" style="22" customWidth="1"/>
    <col min="16131" max="16131" width="17.5703125" style="22" customWidth="1"/>
    <col min="16132" max="16137" width="9" style="22" customWidth="1"/>
    <col min="16138" max="16384" width="9.140625" style="22"/>
  </cols>
  <sheetData>
    <row r="1" spans="2:5">
      <c r="E1" s="23" t="s">
        <v>105</v>
      </c>
    </row>
    <row r="2" spans="2:5">
      <c r="E2" s="23" t="s">
        <v>102</v>
      </c>
    </row>
    <row r="3" spans="2:5">
      <c r="E3" s="23" t="s">
        <v>1</v>
      </c>
    </row>
    <row r="5" spans="2:5" ht="39" customHeight="1">
      <c r="B5" s="206" t="s">
        <v>127</v>
      </c>
      <c r="C5" s="206"/>
      <c r="D5" s="206"/>
      <c r="E5" s="206"/>
    </row>
    <row r="6" spans="2:5">
      <c r="B6" s="94"/>
      <c r="C6" s="94"/>
      <c r="D6" s="94"/>
      <c r="E6" s="94"/>
    </row>
    <row r="7" spans="2:5">
      <c r="E7" s="23" t="s">
        <v>126</v>
      </c>
    </row>
    <row r="8" spans="2:5" ht="24" customHeight="1">
      <c r="B8" s="207" t="str">
        <f>Հ3!F32</f>
        <v>ՀՀ Տավուշի մարզպետի աշխատակազմ</v>
      </c>
      <c r="C8" s="207"/>
      <c r="D8" s="207"/>
      <c r="E8" s="207"/>
    </row>
    <row r="9" spans="2:5">
      <c r="B9" s="22" t="s">
        <v>22</v>
      </c>
    </row>
    <row r="11" spans="2:5">
      <c r="B11" s="28" t="s">
        <v>13</v>
      </c>
      <c r="C11" s="28" t="s">
        <v>14</v>
      </c>
      <c r="D11" s="95"/>
    </row>
    <row r="12" spans="2:5">
      <c r="B12" s="24">
        <v>1049</v>
      </c>
      <c r="C12" s="25" t="s">
        <v>61</v>
      </c>
      <c r="D12" s="26"/>
    </row>
    <row r="13" spans="2:5">
      <c r="B13" s="27"/>
      <c r="C13" s="27"/>
      <c r="D13" s="27"/>
    </row>
    <row r="14" spans="2:5">
      <c r="B14" s="96" t="s">
        <v>15</v>
      </c>
      <c r="C14" s="95"/>
      <c r="D14" s="95"/>
    </row>
    <row r="15" spans="2:5" ht="57" customHeight="1">
      <c r="B15" s="28" t="s">
        <v>16</v>
      </c>
      <c r="C15" s="2">
        <v>1049</v>
      </c>
      <c r="D15" s="212" t="s">
        <v>38</v>
      </c>
      <c r="E15" s="213"/>
    </row>
    <row r="16" spans="2:5" ht="34.5">
      <c r="B16" s="28" t="s">
        <v>17</v>
      </c>
      <c r="C16" s="2" t="s">
        <v>83</v>
      </c>
      <c r="D16" s="13" t="s">
        <v>28</v>
      </c>
      <c r="E16" s="13" t="s">
        <v>33</v>
      </c>
    </row>
    <row r="17" spans="2:5" ht="34.5">
      <c r="B17" s="28" t="s">
        <v>18</v>
      </c>
      <c r="C17" s="2" t="s">
        <v>84</v>
      </c>
      <c r="D17" s="29"/>
      <c r="E17" s="39"/>
    </row>
    <row r="18" spans="2:5" ht="51.75">
      <c r="B18" s="30" t="s">
        <v>19</v>
      </c>
      <c r="C18" s="2" t="s">
        <v>85</v>
      </c>
      <c r="D18" s="31"/>
      <c r="E18" s="40"/>
    </row>
    <row r="19" spans="2:5" ht="34.5">
      <c r="B19" s="30" t="s">
        <v>20</v>
      </c>
      <c r="C19" s="2" t="s">
        <v>86</v>
      </c>
      <c r="D19" s="31"/>
      <c r="E19" s="40"/>
    </row>
    <row r="20" spans="2:5" ht="51.75">
      <c r="B20" s="30" t="s">
        <v>87</v>
      </c>
      <c r="C20" s="2" t="s">
        <v>88</v>
      </c>
      <c r="D20" s="32"/>
      <c r="E20" s="41"/>
    </row>
    <row r="21" spans="2:5">
      <c r="B21" s="208" t="s">
        <v>0</v>
      </c>
      <c r="C21" s="209"/>
      <c r="D21" s="33"/>
      <c r="E21" s="34"/>
    </row>
    <row r="22" spans="2:5" ht="18.75" customHeight="1">
      <c r="B22" s="204" t="str">
        <f>Հ5!B22</f>
        <v xml:space="preserve"> Մարզային նշանակության ավտոճանապարհների հողային աշխատանքներ, կմ </v>
      </c>
      <c r="C22" s="205"/>
      <c r="D22" s="16">
        <v>0</v>
      </c>
      <c r="E22" s="176" t="str">
        <f>Հ5!E22</f>
        <v>13․2</v>
      </c>
    </row>
    <row r="23" spans="2:5" ht="18.75" customHeight="1">
      <c r="B23" s="204" t="str">
        <f>Հ5!B23</f>
        <v xml:space="preserve"> Աշխատանքների ավարտվածության աստիճան, % </v>
      </c>
      <c r="C23" s="205"/>
      <c r="D23" s="16">
        <v>0</v>
      </c>
      <c r="E23" s="176">
        <f>Հ5!E23</f>
        <v>20</v>
      </c>
    </row>
    <row r="24" spans="2:5" ht="19.5" customHeight="1">
      <c r="B24" s="35" t="s">
        <v>21</v>
      </c>
      <c r="C24" s="36"/>
      <c r="D24" s="37">
        <f>Հ3!G32</f>
        <v>480605.6</v>
      </c>
      <c r="E24" s="37">
        <f>Հ3!H32</f>
        <v>480605.6</v>
      </c>
    </row>
    <row r="26" spans="2:5">
      <c r="B26" s="94"/>
      <c r="C26" s="94"/>
      <c r="D26" s="94"/>
      <c r="E26" s="23" t="s">
        <v>40</v>
      </c>
    </row>
    <row r="27" spans="2:5" ht="21.75" customHeight="1">
      <c r="B27" s="8"/>
      <c r="C27" s="108" t="s">
        <v>23</v>
      </c>
      <c r="D27" s="97"/>
      <c r="E27" s="8"/>
    </row>
    <row r="28" spans="2:5">
      <c r="B28" s="8" t="s">
        <v>30</v>
      </c>
      <c r="C28" s="8"/>
      <c r="D28" s="8"/>
      <c r="E28" s="8"/>
    </row>
    <row r="29" spans="2:5">
      <c r="B29" s="8"/>
      <c r="C29" s="8"/>
      <c r="D29" s="8"/>
      <c r="E29" s="8"/>
    </row>
    <row r="30" spans="2:5">
      <c r="B30" s="10" t="s">
        <v>25</v>
      </c>
      <c r="C30" s="10" t="s">
        <v>26</v>
      </c>
      <c r="D30" s="11"/>
      <c r="E30" s="8"/>
    </row>
    <row r="31" spans="2:5">
      <c r="B31" s="1">
        <v>1049</v>
      </c>
      <c r="C31" s="10" t="s">
        <v>61</v>
      </c>
      <c r="D31" s="11"/>
      <c r="E31" s="11"/>
    </row>
    <row r="32" spans="2:5">
      <c r="B32" s="17"/>
      <c r="C32" s="11"/>
      <c r="D32" s="11"/>
      <c r="E32" s="11"/>
    </row>
    <row r="33" spans="2:7">
      <c r="B33" s="96" t="s">
        <v>27</v>
      </c>
      <c r="C33" s="95"/>
      <c r="D33" s="95"/>
    </row>
    <row r="34" spans="2:7" ht="51.75" customHeight="1">
      <c r="B34" s="10" t="s">
        <v>16</v>
      </c>
      <c r="C34" s="1">
        <v>1049</v>
      </c>
      <c r="D34" s="212" t="s">
        <v>39</v>
      </c>
      <c r="E34" s="213"/>
    </row>
    <row r="35" spans="2:7" ht="34.5">
      <c r="B35" s="12" t="s">
        <v>17</v>
      </c>
      <c r="C35" s="18" t="s">
        <v>83</v>
      </c>
      <c r="D35" s="13" t="s">
        <v>28</v>
      </c>
      <c r="E35" s="13" t="s">
        <v>33</v>
      </c>
    </row>
    <row r="36" spans="2:7" ht="34.5">
      <c r="B36" s="12" t="s">
        <v>18</v>
      </c>
      <c r="C36" s="2" t="s">
        <v>84</v>
      </c>
      <c r="D36" s="29"/>
      <c r="E36" s="42"/>
    </row>
    <row r="37" spans="2:7" ht="51.75">
      <c r="B37" s="12" t="s">
        <v>19</v>
      </c>
      <c r="C37" s="2" t="s">
        <v>85</v>
      </c>
      <c r="D37" s="31"/>
      <c r="E37" s="14"/>
    </row>
    <row r="38" spans="2:7" ht="34.5">
      <c r="B38" s="12" t="s">
        <v>20</v>
      </c>
      <c r="C38" s="2" t="s">
        <v>86</v>
      </c>
      <c r="D38" s="31"/>
      <c r="E38" s="14"/>
    </row>
    <row r="39" spans="2:7" ht="51.75">
      <c r="B39" s="7" t="s">
        <v>87</v>
      </c>
      <c r="C39" s="2" t="s">
        <v>88</v>
      </c>
      <c r="D39" s="31"/>
      <c r="E39" s="14"/>
    </row>
    <row r="40" spans="2:7">
      <c r="B40" s="19"/>
      <c r="C40" s="20" t="s">
        <v>0</v>
      </c>
      <c r="D40" s="21"/>
      <c r="E40" s="15"/>
    </row>
    <row r="41" spans="2:7">
      <c r="B41" s="211" t="s">
        <v>29</v>
      </c>
      <c r="C41" s="211"/>
      <c r="D41" s="6">
        <f>Հ3!G25</f>
        <v>0</v>
      </c>
      <c r="E41" s="6">
        <f>Հ3!H25</f>
        <v>-480605.6</v>
      </c>
      <c r="G41" s="123"/>
    </row>
    <row r="42" spans="2:7" ht="30" customHeight="1">
      <c r="G42" s="123"/>
    </row>
    <row r="43" spans="2:7" ht="17.25" customHeight="1"/>
  </sheetData>
  <mergeCells count="8">
    <mergeCell ref="B41:C41"/>
    <mergeCell ref="B5:E5"/>
    <mergeCell ref="B8:E8"/>
    <mergeCell ref="B21:C21"/>
    <mergeCell ref="D15:E15"/>
    <mergeCell ref="D34:E34"/>
    <mergeCell ref="B22:C22"/>
    <mergeCell ref="B23:C23"/>
  </mergeCells>
  <pageMargins left="0.23622047244094491" right="0.23622047244094491" top="0.74803149606299213" bottom="0.74803149606299213" header="0.31496062992125984" footer="0.31496062992125984"/>
  <pageSetup paperSize="9"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F24"/>
  <sheetViews>
    <sheetView tabSelected="1" zoomScaleNormal="100" workbookViewId="0">
      <selection activeCell="G34" sqref="G34"/>
    </sheetView>
  </sheetViews>
  <sheetFormatPr defaultRowHeight="17.25"/>
  <cols>
    <col min="1" max="1" width="4.85546875" style="45" customWidth="1"/>
    <col min="2" max="2" width="16" style="49" customWidth="1"/>
    <col min="3" max="3" width="60.140625" style="45" customWidth="1"/>
    <col min="4" max="4" width="13" style="45" customWidth="1"/>
    <col min="5" max="5" width="10.7109375" style="45" customWidth="1"/>
    <col min="6" max="6" width="19.7109375" style="50" customWidth="1"/>
    <col min="7" max="7" width="10.85546875" style="50" customWidth="1"/>
    <col min="8" max="8" width="19.140625" style="50" customWidth="1"/>
    <col min="9" max="10" width="12.28515625" style="45" customWidth="1"/>
    <col min="11" max="11" width="20.7109375" style="45" customWidth="1"/>
    <col min="12" max="12" width="11.85546875" style="45" customWidth="1"/>
    <col min="13" max="13" width="10.85546875" style="45" customWidth="1"/>
    <col min="14" max="14" width="11.28515625" style="45" bestFit="1" customWidth="1"/>
    <col min="15" max="16384" width="9.140625" style="45"/>
  </cols>
  <sheetData>
    <row r="1" spans="2:11" s="44" customFormat="1">
      <c r="B1" s="43"/>
      <c r="C1" s="43"/>
      <c r="D1" s="43"/>
      <c r="E1" s="43"/>
      <c r="F1" s="43"/>
      <c r="G1" s="43"/>
      <c r="H1" s="132" t="s">
        <v>110</v>
      </c>
    </row>
    <row r="2" spans="2:11" s="44" customFormat="1">
      <c r="B2" s="43"/>
      <c r="C2" s="43"/>
      <c r="D2" s="43"/>
      <c r="E2" s="43"/>
      <c r="F2" s="43"/>
      <c r="G2" s="43"/>
      <c r="H2" s="23" t="s">
        <v>102</v>
      </c>
    </row>
    <row r="3" spans="2:11" s="44" customFormat="1">
      <c r="B3" s="43"/>
      <c r="C3" s="43"/>
      <c r="D3" s="43"/>
      <c r="E3" s="43"/>
      <c r="F3" s="43"/>
      <c r="G3" s="43"/>
      <c r="H3" s="23" t="s">
        <v>1</v>
      </c>
    </row>
    <row r="4" spans="2:11" ht="8.25" customHeight="1"/>
    <row r="5" spans="2:11" ht="48" customHeight="1">
      <c r="B5" s="214" t="s">
        <v>103</v>
      </c>
      <c r="C5" s="214"/>
      <c r="D5" s="214"/>
      <c r="E5" s="214"/>
      <c r="F5" s="214"/>
      <c r="G5" s="214"/>
      <c r="H5" s="214"/>
    </row>
    <row r="6" spans="2:11" ht="98.25" customHeight="1">
      <c r="B6" s="215" t="s">
        <v>44</v>
      </c>
      <c r="C6" s="216" t="s">
        <v>45</v>
      </c>
      <c r="D6" s="216" t="s">
        <v>46</v>
      </c>
      <c r="E6" s="216" t="s">
        <v>47</v>
      </c>
      <c r="F6" s="217" t="s">
        <v>48</v>
      </c>
      <c r="G6" s="217" t="s">
        <v>114</v>
      </c>
      <c r="H6" s="217"/>
    </row>
    <row r="7" spans="2:11" ht="44.25" customHeight="1">
      <c r="B7" s="215"/>
      <c r="C7" s="216"/>
      <c r="D7" s="216"/>
      <c r="E7" s="216"/>
      <c r="F7" s="217"/>
      <c r="G7" s="178" t="s">
        <v>49</v>
      </c>
      <c r="H7" s="178" t="s">
        <v>50</v>
      </c>
    </row>
    <row r="8" spans="2:11" ht="17.25" customHeight="1">
      <c r="B8" s="218" t="str">
        <f>Հ3!F32</f>
        <v>ՀՀ Տավուշի մարզպետի աշխատակազմ</v>
      </c>
      <c r="C8" s="218"/>
      <c r="D8" s="218"/>
      <c r="E8" s="218"/>
      <c r="F8" s="218"/>
      <c r="G8" s="218"/>
      <c r="H8" s="172">
        <f>+H9</f>
        <v>480605.6</v>
      </c>
      <c r="K8" s="47"/>
    </row>
    <row r="9" spans="2:11">
      <c r="B9" s="179" t="s">
        <v>89</v>
      </c>
      <c r="C9" s="180" t="s">
        <v>90</v>
      </c>
      <c r="D9" s="180" t="s">
        <v>51</v>
      </c>
      <c r="E9" s="219" t="s">
        <v>59</v>
      </c>
      <c r="F9" s="219"/>
      <c r="G9" s="219"/>
      <c r="H9" s="172">
        <f>+H10</f>
        <v>480605.6</v>
      </c>
      <c r="I9" s="46"/>
      <c r="K9" s="48"/>
    </row>
    <row r="10" spans="2:11">
      <c r="B10" s="181" t="s">
        <v>91</v>
      </c>
      <c r="C10" s="218" t="s">
        <v>81</v>
      </c>
      <c r="D10" s="218"/>
      <c r="E10" s="218"/>
      <c r="F10" s="218"/>
      <c r="G10" s="218"/>
      <c r="H10" s="172">
        <f>+H11+H16</f>
        <v>480605.6</v>
      </c>
    </row>
    <row r="11" spans="2:11" s="87" customFormat="1" ht="21.75" customHeight="1">
      <c r="B11" s="220" t="s">
        <v>92</v>
      </c>
      <c r="C11" s="221"/>
      <c r="D11" s="221"/>
      <c r="E11" s="221"/>
      <c r="F11" s="221"/>
      <c r="G11" s="222"/>
      <c r="H11" s="77">
        <f>SUM(H12:H15)</f>
        <v>473820</v>
      </c>
    </row>
    <row r="12" spans="2:11">
      <c r="B12" s="109" t="s">
        <v>128</v>
      </c>
      <c r="C12" s="7" t="s">
        <v>93</v>
      </c>
      <c r="D12" s="82" t="s">
        <v>97</v>
      </c>
      <c r="E12" s="82" t="s">
        <v>52</v>
      </c>
      <c r="F12" s="81">
        <v>124560000</v>
      </c>
      <c r="G12" s="82">
        <v>1</v>
      </c>
      <c r="H12" s="83">
        <f>+G12*F12/1000</f>
        <v>124560</v>
      </c>
    </row>
    <row r="13" spans="2:11">
      <c r="B13" s="109" t="s">
        <v>129</v>
      </c>
      <c r="C13" s="7" t="s">
        <v>93</v>
      </c>
      <c r="D13" s="82" t="s">
        <v>97</v>
      </c>
      <c r="E13" s="82" t="s">
        <v>52</v>
      </c>
      <c r="F13" s="81">
        <v>97560000</v>
      </c>
      <c r="G13" s="82">
        <v>1</v>
      </c>
      <c r="H13" s="83">
        <f>+G13*F13/1000</f>
        <v>97560</v>
      </c>
    </row>
    <row r="14" spans="2:11">
      <c r="B14" s="109" t="s">
        <v>130</v>
      </c>
      <c r="C14" s="7" t="s">
        <v>93</v>
      </c>
      <c r="D14" s="82" t="s">
        <v>97</v>
      </c>
      <c r="E14" s="98" t="s">
        <v>52</v>
      </c>
      <c r="F14" s="81">
        <v>155400000</v>
      </c>
      <c r="G14" s="82">
        <v>1</v>
      </c>
      <c r="H14" s="83">
        <f>+G14*F14/1000</f>
        <v>155400</v>
      </c>
    </row>
    <row r="15" spans="2:11">
      <c r="B15" s="109" t="s">
        <v>131</v>
      </c>
      <c r="C15" s="111" t="s">
        <v>93</v>
      </c>
      <c r="D15" s="82" t="s">
        <v>97</v>
      </c>
      <c r="E15" s="98" t="s">
        <v>52</v>
      </c>
      <c r="F15" s="110">
        <v>96300000</v>
      </c>
      <c r="G15" s="82">
        <v>1</v>
      </c>
      <c r="H15" s="83">
        <f>+G15*F15/1000</f>
        <v>96300</v>
      </c>
    </row>
    <row r="16" spans="2:11">
      <c r="B16" s="223" t="s">
        <v>53</v>
      </c>
      <c r="C16" s="221"/>
      <c r="D16" s="221"/>
      <c r="E16" s="221"/>
      <c r="F16" s="221"/>
      <c r="G16" s="222"/>
      <c r="H16" s="77">
        <f>SUM(H17:H24)</f>
        <v>6785.5999999999995</v>
      </c>
    </row>
    <row r="17" spans="1:84">
      <c r="B17" s="109" t="s">
        <v>132</v>
      </c>
      <c r="C17" s="12" t="s">
        <v>95</v>
      </c>
      <c r="D17" s="82" t="s">
        <v>140</v>
      </c>
      <c r="E17" s="82" t="s">
        <v>52</v>
      </c>
      <c r="F17" s="81">
        <v>480000</v>
      </c>
      <c r="G17" s="82">
        <v>1</v>
      </c>
      <c r="H17" s="83">
        <f t="shared" ref="H17:H24" si="0">+G17*F17/1000</f>
        <v>480</v>
      </c>
    </row>
    <row r="18" spans="1:84">
      <c r="B18" s="109" t="s">
        <v>133</v>
      </c>
      <c r="C18" s="12" t="s">
        <v>95</v>
      </c>
      <c r="D18" s="82" t="s">
        <v>140</v>
      </c>
      <c r="E18" s="82" t="s">
        <v>52</v>
      </c>
      <c r="F18" s="81">
        <v>1179600</v>
      </c>
      <c r="G18" s="82">
        <v>1</v>
      </c>
      <c r="H18" s="83">
        <f t="shared" si="0"/>
        <v>1179.5999999999999</v>
      </c>
    </row>
    <row r="19" spans="1:84" ht="17.25" customHeight="1">
      <c r="B19" s="109" t="s">
        <v>134</v>
      </c>
      <c r="C19" s="12" t="s">
        <v>95</v>
      </c>
      <c r="D19" s="82" t="s">
        <v>140</v>
      </c>
      <c r="E19" s="82" t="s">
        <v>52</v>
      </c>
      <c r="F19" s="81">
        <v>1359600</v>
      </c>
      <c r="G19" s="82">
        <v>1</v>
      </c>
      <c r="H19" s="83">
        <f t="shared" si="0"/>
        <v>1359.6</v>
      </c>
    </row>
    <row r="20" spans="1:84" ht="17.25" customHeight="1">
      <c r="B20" s="109" t="s">
        <v>135</v>
      </c>
      <c r="C20" s="12" t="s">
        <v>95</v>
      </c>
      <c r="D20" s="82" t="s">
        <v>140</v>
      </c>
      <c r="E20" s="82" t="s">
        <v>52</v>
      </c>
      <c r="F20" s="81">
        <v>799200</v>
      </c>
      <c r="G20" s="82">
        <v>1</v>
      </c>
      <c r="H20" s="83">
        <f t="shared" si="0"/>
        <v>799.2</v>
      </c>
    </row>
    <row r="21" spans="1:84" s="115" customFormat="1">
      <c r="A21" s="45"/>
      <c r="B21" s="109" t="s">
        <v>136</v>
      </c>
      <c r="C21" s="112" t="s">
        <v>94</v>
      </c>
      <c r="D21" s="98" t="s">
        <v>96</v>
      </c>
      <c r="E21" s="98" t="s">
        <v>52</v>
      </c>
      <c r="F21" s="81">
        <v>854400</v>
      </c>
      <c r="G21" s="98">
        <v>1</v>
      </c>
      <c r="H21" s="113">
        <f t="shared" si="0"/>
        <v>854.4</v>
      </c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</row>
    <row r="22" spans="1:84" s="115" customFormat="1">
      <c r="A22" s="45"/>
      <c r="B22" s="109" t="s">
        <v>137</v>
      </c>
      <c r="C22" s="112" t="s">
        <v>94</v>
      </c>
      <c r="D22" s="98" t="s">
        <v>96</v>
      </c>
      <c r="E22" s="98" t="s">
        <v>52</v>
      </c>
      <c r="F22" s="81">
        <v>590000</v>
      </c>
      <c r="G22" s="98">
        <v>1</v>
      </c>
      <c r="H22" s="113">
        <f t="shared" si="0"/>
        <v>590</v>
      </c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</row>
    <row r="23" spans="1:84" s="115" customFormat="1">
      <c r="A23" s="45"/>
      <c r="B23" s="109" t="s">
        <v>138</v>
      </c>
      <c r="C23" s="112" t="s">
        <v>94</v>
      </c>
      <c r="D23" s="98" t="s">
        <v>96</v>
      </c>
      <c r="E23" s="98" t="s">
        <v>52</v>
      </c>
      <c r="F23" s="81">
        <v>938600</v>
      </c>
      <c r="G23" s="98">
        <v>1</v>
      </c>
      <c r="H23" s="113">
        <f t="shared" si="0"/>
        <v>938.6</v>
      </c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</row>
    <row r="24" spans="1:84" s="115" customFormat="1">
      <c r="A24" s="45"/>
      <c r="B24" s="109" t="s">
        <v>139</v>
      </c>
      <c r="C24" s="112" t="s">
        <v>94</v>
      </c>
      <c r="D24" s="98" t="s">
        <v>96</v>
      </c>
      <c r="E24" s="98" t="s">
        <v>52</v>
      </c>
      <c r="F24" s="81">
        <v>584200</v>
      </c>
      <c r="G24" s="98">
        <v>1</v>
      </c>
      <c r="H24" s="113">
        <f t="shared" si="0"/>
        <v>584.20000000000005</v>
      </c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114"/>
      <c r="AH24" s="114"/>
      <c r="AI24" s="114"/>
      <c r="AJ24" s="114"/>
      <c r="AK24" s="114"/>
      <c r="AL24" s="114"/>
      <c r="AM24" s="114"/>
      <c r="AN24" s="114"/>
      <c r="AO24" s="114"/>
      <c r="AP24" s="114"/>
      <c r="AQ24" s="114"/>
      <c r="AR24" s="114"/>
      <c r="AS24" s="114"/>
      <c r="AT24" s="114"/>
      <c r="AU24" s="114"/>
      <c r="AV24" s="114"/>
      <c r="AW24" s="114"/>
      <c r="AX24" s="114"/>
      <c r="AY24" s="114"/>
      <c r="AZ24" s="114"/>
      <c r="BA24" s="114"/>
      <c r="BB24" s="114"/>
      <c r="BC24" s="114"/>
      <c r="BD24" s="114"/>
      <c r="BE24" s="114"/>
      <c r="BF24" s="114"/>
      <c r="BG24" s="114"/>
      <c r="BH24" s="114"/>
      <c r="BI24" s="114"/>
      <c r="BJ24" s="114"/>
      <c r="BK24" s="114"/>
      <c r="BL24" s="114"/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4"/>
      <c r="CA24" s="114"/>
      <c r="CB24" s="114"/>
      <c r="CC24" s="114"/>
      <c r="CD24" s="114"/>
      <c r="CE24" s="114"/>
      <c r="CF24" s="114"/>
    </row>
  </sheetData>
  <mergeCells count="12">
    <mergeCell ref="B8:G8"/>
    <mergeCell ref="E9:G9"/>
    <mergeCell ref="C10:G10"/>
    <mergeCell ref="B11:G11"/>
    <mergeCell ref="B16:G16"/>
    <mergeCell ref="B5:H5"/>
    <mergeCell ref="B6:B7"/>
    <mergeCell ref="C6:C7"/>
    <mergeCell ref="D6:D7"/>
    <mergeCell ref="E6:E7"/>
    <mergeCell ref="F6:F7"/>
    <mergeCell ref="G6:H6"/>
  </mergeCells>
  <phoneticPr fontId="79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Հ1</vt:lpstr>
      <vt:lpstr>Հ2</vt:lpstr>
      <vt:lpstr>Հ3</vt:lpstr>
      <vt:lpstr>Հ4</vt:lpstr>
      <vt:lpstr>Հ5</vt:lpstr>
      <vt:lpstr>Հ6</vt:lpstr>
      <vt:lpstr>Հ7</vt:lpstr>
      <vt:lpstr>Հ1!Print_Area</vt:lpstr>
      <vt:lpstr>Հ3!Print_Area</vt:lpstr>
      <vt:lpstr>Հ4!Print_Area</vt:lpstr>
      <vt:lpstr>Հ7!Print_Area</vt:lpstr>
      <vt:lpstr>Հ1!Print_Titles</vt:lpstr>
      <vt:lpstr>Հ2!Print_Titles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Susanna Arzumanyan</cp:lastModifiedBy>
  <cp:lastPrinted>2024-07-22T08:35:50Z</cp:lastPrinted>
  <dcterms:created xsi:type="dcterms:W3CDTF">2020-05-26T05:50:11Z</dcterms:created>
  <dcterms:modified xsi:type="dcterms:W3CDTF">2024-07-25T04:23:23Z</dcterms:modified>
</cp:coreProperties>
</file>