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7 July\28140Ardaradat\lramshakvac\"/>
    </mc:Choice>
  </mc:AlternateContent>
  <bookViews>
    <workbookView xWindow="0" yWindow="0" windowWidth="28800" windowHeight="12180" activeTab="4"/>
  </bookViews>
  <sheets>
    <sheet name="1" sheetId="19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2" r:id="rId7"/>
  </sheets>
  <calcPr calcId="162913"/>
</workbook>
</file>

<file path=xl/calcChain.xml><?xml version="1.0" encoding="utf-8"?>
<calcChain xmlns="http://schemas.openxmlformats.org/spreadsheetml/2006/main">
  <c r="G12" i="22" l="1"/>
  <c r="G13" i="22"/>
  <c r="D81" i="7" l="1"/>
  <c r="C81" i="7"/>
  <c r="D35" i="7"/>
  <c r="C35" i="7"/>
  <c r="D26" i="7"/>
  <c r="C26" i="7"/>
  <c r="D83" i="17"/>
  <c r="C83" i="17"/>
  <c r="D56" i="17" l="1"/>
  <c r="C56" i="17"/>
  <c r="C47" i="17"/>
  <c r="E22" i="24"/>
  <c r="E20" i="24" s="1"/>
  <c r="D15" i="24"/>
  <c r="E59" i="19"/>
  <c r="D59" i="19"/>
  <c r="E26" i="19"/>
  <c r="D26" i="19"/>
  <c r="E20" i="19"/>
  <c r="D20" i="19"/>
  <c r="D13" i="19" s="1"/>
  <c r="D11" i="19" s="1"/>
  <c r="F11" i="23"/>
  <c r="G11" i="23"/>
  <c r="H11" i="23"/>
  <c r="E11" i="23"/>
  <c r="E25" i="23"/>
  <c r="D25" i="23"/>
  <c r="H11" i="15"/>
  <c r="G11" i="15"/>
  <c r="H76" i="15"/>
  <c r="G76" i="15"/>
  <c r="H94" i="15"/>
  <c r="G94" i="15"/>
  <c r="G93" i="15" s="1"/>
  <c r="G92" i="15" s="1"/>
  <c r="G91" i="15" s="1"/>
  <c r="G89" i="15" s="1"/>
  <c r="G87" i="15" s="1"/>
  <c r="H93" i="15"/>
  <c r="H92" i="15" s="1"/>
  <c r="H91" i="15" s="1"/>
  <c r="H89" i="15" s="1"/>
  <c r="H87" i="15" s="1"/>
  <c r="G44" i="15"/>
  <c r="G10" i="22"/>
  <c r="G20" i="22"/>
  <c r="G19" i="22" s="1"/>
  <c r="E15" i="24"/>
  <c r="D13" i="24"/>
  <c r="D11" i="24" s="1"/>
  <c r="E13" i="24"/>
  <c r="E11" i="24" s="1"/>
  <c r="H66" i="15"/>
  <c r="H65" i="15" s="1"/>
  <c r="H64" i="15" s="1"/>
  <c r="H63" i="15" s="1"/>
  <c r="G66" i="15"/>
  <c r="G65" i="15" s="1"/>
  <c r="G64" i="15" s="1"/>
  <c r="G63" i="15" s="1"/>
  <c r="H48" i="15"/>
  <c r="H47" i="15" s="1"/>
  <c r="H46" i="15" s="1"/>
  <c r="H44" i="15" s="1"/>
  <c r="G48" i="15"/>
  <c r="G47" i="15" s="1"/>
  <c r="G46" i="15" s="1"/>
  <c r="E17" i="23"/>
  <c r="D17" i="23"/>
  <c r="H15" i="23"/>
  <c r="G15" i="23"/>
  <c r="G13" i="23" s="1"/>
  <c r="F15" i="23"/>
  <c r="E15" i="23"/>
  <c r="E13" i="23" s="1"/>
  <c r="H13" i="23"/>
  <c r="F13" i="23"/>
  <c r="E13" i="19" l="1"/>
  <c r="E11" i="19" s="1"/>
  <c r="G42" i="15"/>
  <c r="H42" i="15"/>
  <c r="H38" i="15" s="1"/>
  <c r="D47" i="17"/>
  <c r="G40" i="15"/>
  <c r="G36" i="15" s="1"/>
  <c r="G34" i="15" s="1"/>
  <c r="G38" i="15"/>
  <c r="G59" i="15"/>
  <c r="G57" i="15" s="1"/>
  <c r="G55" i="15" s="1"/>
  <c r="G53" i="15" s="1"/>
  <c r="G51" i="15" s="1"/>
  <c r="G61" i="15"/>
  <c r="H40" i="15"/>
  <c r="H36" i="15" s="1"/>
  <c r="H34" i="15" s="1"/>
  <c r="H61" i="15"/>
  <c r="H59" i="15"/>
  <c r="H57" i="15" s="1"/>
  <c r="H55" i="15" s="1"/>
  <c r="H53" i="15" s="1"/>
  <c r="H51" i="15" s="1"/>
  <c r="D13" i="23"/>
  <c r="D15" i="23"/>
  <c r="H32" i="15" l="1"/>
  <c r="G32" i="15"/>
  <c r="F18" i="23" l="1"/>
  <c r="G15" i="22" l="1"/>
  <c r="G85" i="15"/>
  <c r="H85" i="15"/>
  <c r="G23" i="23" l="1"/>
  <c r="F23" i="23"/>
  <c r="E23" i="23"/>
  <c r="D23" i="23" l="1"/>
  <c r="D11" i="23" s="1"/>
  <c r="H23" i="23"/>
  <c r="D22" i="24" l="1"/>
  <c r="E18" i="24"/>
  <c r="G18" i="23"/>
  <c r="E18" i="23"/>
  <c r="H18" i="23"/>
  <c r="D20" i="24" l="1"/>
  <c r="D18" i="24" s="1"/>
  <c r="D20" i="23"/>
  <c r="D18" i="23" l="1"/>
  <c r="G30" i="15" l="1"/>
  <c r="H30" i="15"/>
  <c r="G84" i="15" l="1"/>
  <c r="G83" i="15" s="1"/>
  <c r="G82" i="15" s="1"/>
  <c r="G80" i="15" s="1"/>
  <c r="G78" i="15" s="1"/>
  <c r="H84" i="15"/>
  <c r="H83" i="15" s="1"/>
  <c r="H82" i="15" s="1"/>
  <c r="H80" i="15" s="1"/>
  <c r="H78" i="15" s="1"/>
  <c r="H74" i="15" l="1"/>
  <c r="D71" i="7"/>
  <c r="G74" i="15"/>
  <c r="C71" i="7"/>
  <c r="C73" i="17"/>
  <c r="G72" i="15" l="1"/>
  <c r="G70" i="15" s="1"/>
  <c r="G68" i="15" s="1"/>
  <c r="D29" i="24"/>
  <c r="H72" i="15"/>
  <c r="H70" i="15" s="1"/>
  <c r="H68" i="15" s="1"/>
  <c r="E29" i="24"/>
  <c r="G29" i="15"/>
  <c r="G28" i="15" s="1"/>
  <c r="G27" i="15" s="1"/>
  <c r="G25" i="15" s="1"/>
  <c r="G23" i="15" s="1"/>
  <c r="G21" i="15" s="1"/>
  <c r="H29" i="15"/>
  <c r="H28" i="15" s="1"/>
  <c r="H27" i="15" s="1"/>
  <c r="H25" i="15" s="1"/>
  <c r="H23" i="15" s="1"/>
  <c r="D53" i="19"/>
  <c r="D46" i="19" l="1"/>
  <c r="D45" i="19" s="1"/>
  <c r="E25" i="24"/>
  <c r="E10" i="24" s="1"/>
  <c r="E27" i="24"/>
  <c r="D27" i="24"/>
  <c r="D25" i="24"/>
  <c r="D10" i="24" s="1"/>
  <c r="D39" i="19"/>
  <c r="D32" i="19" s="1"/>
  <c r="D31" i="19" s="1"/>
  <c r="G17" i="15"/>
  <c r="G15" i="15" s="1"/>
  <c r="G13" i="15" s="1"/>
  <c r="G19" i="15"/>
  <c r="C51" i="7"/>
  <c r="C28" i="17"/>
  <c r="D10" i="19" l="1"/>
  <c r="D73" i="17"/>
  <c r="E53" i="19"/>
  <c r="E46" i="19" l="1"/>
  <c r="E45" i="19" s="1"/>
  <c r="E39" i="19"/>
  <c r="E32" i="19" s="1"/>
  <c r="E31" i="19" s="1"/>
  <c r="D51" i="7"/>
  <c r="D28" i="17"/>
  <c r="H21" i="15"/>
  <c r="E10" i="19" l="1"/>
  <c r="H17" i="15"/>
  <c r="H15" i="15" s="1"/>
  <c r="H13" i="15" s="1"/>
  <c r="H19" i="15"/>
</calcChain>
</file>

<file path=xl/sharedStrings.xml><?xml version="1.0" encoding="utf-8"?>
<sst xmlns="http://schemas.openxmlformats.org/spreadsheetml/2006/main" count="511" uniqueCount="209">
  <si>
    <t>Միջոցառում</t>
  </si>
  <si>
    <t>ԸՆԴԱՄԵՆԸ</t>
  </si>
  <si>
    <t>այդ թվում՝</t>
  </si>
  <si>
    <t>ՄԱՍ 2. ՊԵՏԱԿԱՆ ՄԱՐՄՆԻ ԳԾՈՎ ԱՐԴՅՈՒՆՔԱՅԻՆ (ԿԱՏԱՐՈՂԱԿԱՆ) ՑՈՒՑԱՆԻՇՆԵՐԸ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</si>
  <si>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</si>
  <si>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</si>
  <si>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</si>
  <si>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</si>
  <si>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</si>
  <si>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</si>
  <si>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</si>
  <si>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</si>
  <si>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</si>
  <si>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</si>
  <si>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</si>
  <si>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Միջոցառման վրա կատարվող ծախսը (հազար դրամ) </t>
  </si>
  <si>
    <t>ՀՀ արդարադատության նախարարություն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</si>
  <si>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</si>
  <si>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</si>
  <si>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</si>
  <si>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</si>
  <si>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</si>
  <si>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</si>
  <si>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</si>
  <si>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</si>
  <si>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</si>
  <si>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</si>
  <si>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</si>
  <si>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</si>
  <si>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</si>
  <si>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</si>
  <si>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</si>
  <si>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</si>
  <si>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</si>
  <si>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</si>
  <si>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</si>
  <si>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</si>
  <si>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</si>
  <si>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</si>
  <si>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</si>
  <si>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Ծրագրի միջոցառումները </t>
  </si>
  <si>
    <t xml:space="preserve"> Արդյունքի չափորոշիչներ </t>
  </si>
  <si>
    <t xml:space="preserve"> ՄԱՍ 1. ՊԵՏԱԿԱՆ ՄԱՐՄՆԻ ԳԾՈՎ ԱՐԴՅՈՒՆՔԱՅԻՆ (ԿԱՏԱՐՈՂԱԿԱՆ) ՑՈՒՑԱՆԻՇՆԵՐԸ </t>
  </si>
  <si>
    <t xml:space="preserve"> Ծառայությունների մատուցում</t>
  </si>
  <si>
    <t xml:space="preserve"> 11001 </t>
  </si>
  <si>
    <t xml:space="preserve"> Ծառայությունների մատուցում 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</si>
  <si>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</si>
  <si>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</si>
  <si>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</si>
  <si>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</si>
  <si>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</si>
  <si>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</si>
  <si>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</si>
  <si>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</si>
  <si>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>ՀՀ  կառավարություն</t>
  </si>
  <si>
    <t>Ծրագրի միջոցառումներ</t>
  </si>
  <si>
    <t xml:space="preserve"> ՄԱՍ 2. ՊԵՏԱԿԱՆ ՄԱՐՄՆԻ ԳԾՈՎ ԱՐԴՅՈՒՆՔԱՅԻՆ (ԿԱՏԱՐՈՂԱԿԱՆ) ՑՈՒՑԱՆԻՇՆԵՐԸ </t>
  </si>
  <si>
    <t xml:space="preserve"> ՀՀ կառավարության պահուստային ֆոնդ </t>
  </si>
  <si>
    <t>Ծրագրի միջոցառումները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</si>
  <si>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</si>
  <si>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 (նվազեցումները նշված են  փակագծերում)</t>
  </si>
  <si>
    <t>Ինն ամիս</t>
  </si>
  <si>
    <t xml:space="preserve">ՀՀ կառավարության 2024թվականի 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</si>
  <si>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</si>
  <si>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</si>
  <si>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</si>
  <si>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______________ ի    ___Ն որոշման</t>
  </si>
  <si>
    <t xml:space="preserve"> 1139 </t>
  </si>
  <si>
    <t xml:space="preserve"> Միջոցառումն իրականացնողի անվանումը </t>
  </si>
  <si>
    <t xml:space="preserve"> ՀՀ կառավարություն </t>
  </si>
  <si>
    <t>Աղյուսակ 9․1․58</t>
  </si>
  <si>
    <t xml:space="preserve">ՀՀ կառավարության  2024 թվականի </t>
  </si>
  <si>
    <t>03</t>
  </si>
  <si>
    <t xml:space="preserve"> ՀԱՍԱՐԱԿԱԿԱՆ ԿԱՐԳ,  ԱՆՎՏԱՆԳՈՒԹՅՈՒՆ ԵՎ ԴԱՏԱԿԱՆ ԳՈՐԾՈՒՆԵՈՒԹՅՈՒՆ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</si>
  <si>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</si>
  <si>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</si>
  <si>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</si>
  <si>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</t>
  </si>
  <si>
    <t xml:space="preserve"> Պետական մարմինների կողմից օգտագործվող ոչ ֆինանսական ակտիվների հետ գործառնություններ </t>
  </si>
  <si>
    <t>Հավելված  №  7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</si>
  <si>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</si>
  <si>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</si>
  <si>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</si>
  <si>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</si>
  <si>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</si>
  <si>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</si>
  <si>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</si>
  <si>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</si>
  <si>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Բաժին N 03  </t>
  </si>
  <si>
    <t xml:space="preserve">Դաս N 01 </t>
  </si>
  <si>
    <t xml:space="preserve"> 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</si>
  <si>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</si>
  <si>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</si>
  <si>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</si>
  <si>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</si>
  <si>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</si>
  <si>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</si>
  <si>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</si>
  <si>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</si>
  <si>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</si>
  <si>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</si>
  <si>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</si>
  <si>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</si>
  <si>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</si>
  <si>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</si>
  <si>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</si>
  <si>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</si>
  <si>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</si>
  <si>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</si>
  <si>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</si>
  <si>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</si>
  <si>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</si>
  <si>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ՀՀ կառավարության 2024 թվականի ----------</t>
  </si>
  <si>
    <t>Հավելված N 3</t>
  </si>
  <si>
    <t>Հավելված N 6</t>
  </si>
  <si>
    <t xml:space="preserve">2024 թվականի __________  N    -Ն որոշման     </t>
  </si>
  <si>
    <t xml:space="preserve"> ՇԵՆՔԵՐ ԵՎ ՇԻՆՈՒԹՅՈՒՆՆԵՐ</t>
  </si>
  <si>
    <t xml:space="preserve"> - Շենքերի և շինությունների շինարարություն</t>
  </si>
  <si>
    <t xml:space="preserve"> այդ թվում՛</t>
  </si>
  <si>
    <t>հազ․ դրամներով</t>
  </si>
  <si>
    <t>հազ․ դրամ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</si>
  <si>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</si>
  <si>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</si>
  <si>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</si>
  <si>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դատարանի շենքային պայմանների ապահովում</t>
  </si>
  <si>
    <t xml:space="preserve"> Հակակոռուպցիոն դատարանի կարիքները սպասարկող նոր շենքի կառուցում</t>
  </si>
  <si>
    <t>Երևանի Աջափնյակ համայնքի Արա Սարգսյան 5/1 հասցեում տեղակայված շենքի վերակառուցում</t>
  </si>
  <si>
    <t xml:space="preserve"> Դատական գործունեություն և իրավական պաշտպանություն</t>
  </si>
  <si>
    <t xml:space="preserve"> Դատարաններ</t>
  </si>
  <si>
    <t xml:space="preserve"> ՀՀ քաղաքաշինության կոմիտե</t>
  </si>
  <si>
    <t>ԸՆԴԱՄԵՆԸ ԾԱԽՍԵՐ</t>
  </si>
  <si>
    <t>ՈՉ ՖԻՆԱՆՍԱԿԱՆ ԱԿՏԻՎՆԵՐԻ ԳԾՈՎ ԾԱԽՍԵՐ</t>
  </si>
  <si>
    <t>ՀԻՄՆԱԿԱՆ ՄԻՋՈՑՆԵՐ</t>
  </si>
  <si>
    <t>ՇԵՆՔԵՐ և ՇԻՆՈՒԹՅՈՒՆՆԵՐ</t>
  </si>
  <si>
    <t xml:space="preserve"> - Շենքերի և շինությունների կապիտալ վերանորոգում</t>
  </si>
  <si>
    <t>Հակակոռուպցիոն դատարանի շենքային պայմանների ապահովում</t>
  </si>
  <si>
    <t>ՀՀ քաղաքաշինության կոմիտե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</si>
  <si>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</si>
  <si>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</si>
  <si>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</si>
  <si>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</si>
  <si>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Ակտիվն օգտագործող կազմակերպության(ների) անվանում(ներ)ը </t>
  </si>
  <si>
    <t xml:space="preserve"> Հակակոռուպցիոն դատարան </t>
  </si>
  <si>
    <t xml:space="preserve"> Երևանի Աջափնյակ համայնքի Արա Սարգսյան 5/1 հասցեում տեղակայված շենքի վերակառուցում, հատ </t>
  </si>
  <si>
    <t xml:space="preserve"> Վերակառուցվող մակերես, քմ </t>
  </si>
  <si>
    <t xml:space="preserve"> Վերակառուցվող աշխատանքների ավարտվածության աստիճանը, տոկոս </t>
  </si>
  <si>
    <t xml:space="preserve">ՀՀ քաղաքաշինության կոմիտե </t>
  </si>
  <si>
    <t xml:space="preserve">   ՀՀ  քաղաքաշինության կոմիտե</t>
  </si>
  <si>
    <t xml:space="preserve">Խումբ N 03  </t>
  </si>
  <si>
    <t>Դատարաններ</t>
  </si>
  <si>
    <t>1228  31002</t>
  </si>
  <si>
    <t xml:space="preserve">    Հակակոռուպցիոն դատարանների շենքային պայմանների ապահովում</t>
  </si>
  <si>
    <t xml:space="preserve"> ՄԱՍ II.  ԱՇԽԱՏԱՆՔՆԵՐ</t>
  </si>
  <si>
    <t xml:space="preserve">  ընդհանուր շինարարական աշխատանքներ</t>
  </si>
  <si>
    <t>ՀԲՄ</t>
  </si>
  <si>
    <t>դրամ</t>
  </si>
  <si>
    <t xml:space="preserve"> ՄԱՍ III. ԾԱՌԱՅՈՒԹՅՈՒՆՆԵՐ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</si>
  <si>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</si>
  <si>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</si>
  <si>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</si>
  <si>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</si>
  <si>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>Աղյուսակ 9․1․39</t>
  </si>
  <si>
    <t xml:space="preserve">«ՀԱՅԱՍՏԱՆԻ ՀԱՆՐԱՊԵՏՈՒԹՅԱՆ 2024 ԹՎԱԿԱՆԻ ՊԵՏԱԿԱՆ ԲՅՈՒՋԵԻ ՄԱՍԻՆ» ՀՀ ՕՐԵՆՔԻ N 1 ՀԱՎԵԼՎԱԾԻ  N 2 ԱՂՅՈՒՍԱԿՈՒՄ  ԿԱՏԱՐՎՈՂ ՎԵՐԱԲԱՇԽՈՒՄԸ ԵՎ ՀԱՅԱՍՏԱՆԻ ՀԱՆՐԱՊԵՏՈՒԹՅԱՆ ԿԱՌԱՎԱՐՈՒԹՅԱՆ 2023 ԹՎԱԿԱՆԻ ԴԵԿՏԵՄԲԵՐԻ 28-Ի N 2323-Ն ՈՐՈՇՄԱՆ N 5 ՀԱՎԵԼՎԱԾԻ N1 ԱՂՅՈՒՍԱԿՈՒՄ  ԿԱՏԱՐՎՈՂ ՓՈՓՈԽՈՒԹՅՈՒՆՆԵՐԸ ԵՎ ԼՐԱՑՈՒՄՆԵՐԸ </t>
  </si>
  <si>
    <t>ՀԱՅԱՍՏԱՆԻ ՀԱՆՐԱՊԵՏՈՒԹՅԱՆ ԿԱՌԱՎԱՐՈՒԹՅԱՆ 2023 ԹՎԱԿԱՆԻ ԴԵԿՏԵՄԲԵՐԻ 28-Ի N 2323-Ն ՈՐՈՇՄԱՆ N 3  և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</si>
  <si>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N5 ՀԱՎԵԼՎԱԾԻ N2 ԱՂՅՈՒՍԱԿՈՒՄ ԿԱՏԱՐՎՈՂ ՓՈՓՈԽՈՒԹՅՈՒՆՆԵՐԸ ԵՎ ԼՐԱՑՈՒՄՆԵՐԸ</t>
  </si>
  <si>
    <t xml:space="preserve">ՀԱՅԱՍՏԱՆԻ ՀԱՆՐԱՊԵՏՈՒԹՅԱՆ ԿԱՌԱՎԱՐՈՒԹՅԱՆ 2023 ԹՎԱԿԱՆԻ ԴԵԿՏԵՄԲԵՐԻ 28-Ի ԹԻՎ 2323-Ն ՈՐՈՇՄԱՆ N 9.1 ՀԱՎԵԼՎԱԾԻ  9․1․39 և 9․1․58 ԱՂՅՈՒՍԱԿՆԵՐՈՒՄ ԿԱՏԱՐՎՈՂ ՓՈՓՈԽՈՒԹՅՈՒՆՆԵՐԸ ԵՎ ԼՐԱՑՈՒՄՆԵՐԸ </t>
  </si>
  <si>
    <t>ՀԱՅԱՍՏԱՆԻ ՀԱՆՐԱՊԵՏՈՒԹՅԱՆ ԿԱՌԱՎԱՐՈՒԹՅԱՆ 2023 ԹՎԱԿԱՆԻ ԴԵԿՏԵՄԲԵՐԻ 28-Ի N 2323-Ն ՈՐՈՇՄԱՆ N 10 ՀԱՎԵԼՎԱԾԻ ՑՈՒՑԱՆԻՇՆԵՐՈՒՄ ԿԱՏԱՐՎՈՂ  ՓՈՓՈԽՈՒԹՅՈՒՆՆԵՐԸ ԵՎ ԼՐԱՑՈՒՄՆԵՐԸ</t>
  </si>
  <si>
    <t>Ցուցանիշների փոփոխությունը (ավելացումները նշված են դրական նշանով, իսկ նվազեցումները՝ փակագծերում)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</si>
  <si>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</si>
  <si>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</si>
  <si>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</si>
  <si>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</si>
  <si>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Ծրագրի միջոցառումներ</t>
  </si>
  <si>
    <t>Քաղաքաշինության բնագավառում պետական ծրագրերի իրականացման ապահովում</t>
  </si>
  <si>
    <t>Նախագծանախահաշվային փաստաթղթերի, ինչպես նաեւ հիմնանորոգման, վերակառուցման,
կառուցման աշխատանքների ձեռքբերում</t>
  </si>
  <si>
    <t xml:space="preserve">Հանրության կողմից անմիջականորեն օգտագործվող ակտիվների հետ կապված միջոցառումներ
</t>
  </si>
  <si>
    <t>Ավարտվող շինարարական օբյեկտների ավարտական ակտերի և շահագործման թույլտվություններ ստանալու համար տեղական տուրքի վճարների ապահովում</t>
  </si>
  <si>
    <t>այդ թվում` ըստ ուղղությունների</t>
  </si>
  <si>
    <t>ՀՀ Լոռու մարզի Ստեփանավան համայնքի Աշոտաբերդ թաղամասի կառուցապատման աշխատանքներ</t>
  </si>
  <si>
    <t xml:space="preserve"> 21001</t>
  </si>
  <si>
    <t xml:space="preserve"> Քաղաքաշինության բնագավառում պետական ծրագրերի իրականացման ապահովում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</si>
  <si>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</si>
  <si>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</si>
  <si>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</si>
  <si>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ԸՆԹԱՑԻԿ ԾԱԽՍԵՐ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</si>
  <si>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</si>
  <si>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</si>
  <si>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-պարտադիր վճարներ</t>
  </si>
  <si>
    <t xml:space="preserve"> Բնակարանային շինարարություն</t>
  </si>
  <si>
    <t>ՀՀ ՔԱՂԱՔԱՇԻՆՈՒԹՅԱՆ ԿՈՄԻՏԵ</t>
  </si>
  <si>
    <t>ՀԱՅԱՍՏԱՆԻ ՀԱՆՐԱՊԵՏՈՒԹՅԱՆ ԿԱՌԱՎԱՐՈՒԹՅԱՆ 2023 ԹՎԱԿԱՆԻ ԴԵԿՏԵՄԲԵՐԻ 28-Ի ԹԻՎ 2323-Ն ՈՐՈՇՄԱՆ N 9 ՀԱՎԵԼՎԱԾԻ   9.9,  9․33 և 9․48 ԱՂՅՈՒՍԱԿՆԵՐՈՒՄ ԿԱՏԱՐՎՈՂ ՓՈՓՈԽՈՒԹՅՈՒՆՆԵՐԸ ԵՎ ԼՐԱՑՈՒՄՆԵՐԸ</t>
  </si>
  <si>
    <t>ՀՀ  քաղաքաշինության կոմիտե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</si>
  <si>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</si>
  <si>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</si>
  <si>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</si>
  <si>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 Ավարտվող շինարարական օբյեկտների ավարտական ակտերի և շահագործման թույլտվություններ, հատ </t>
  </si>
  <si>
    <t>Նախագծանախահաշվային փաստաթղթերի, ինչպես նաև հիմնանորոգման, վերակառուցման, կառուցման աշխատանքների ձեռքբերում</t>
  </si>
  <si>
    <t xml:space="preserve"> Հանրության կողմից անմիջականորեն օգտագործվող ակտիվների հետ կապված միջոցառումներ</t>
  </si>
  <si>
    <t>Բնակարանային շինարարություն</t>
  </si>
  <si>
    <t xml:space="preserve">Բաժին N 06  </t>
  </si>
  <si>
    <t xml:space="preserve">Խումբ N 01  </t>
  </si>
  <si>
    <t>1103  21001</t>
  </si>
  <si>
    <t xml:space="preserve">    Քաղաքաշինության բնագավառում պետական ծրագրերի իրականացման ապահովում</t>
  </si>
  <si>
    <t>45221142/1</t>
  </si>
  <si>
    <t>ԲՄ</t>
  </si>
  <si>
    <t>ՀԱՅԱՍՏԱՆԻ ՀԱՆՐԱՊԵՏՈՒԹՅԱՆ 2024 ԹՎԱԿԱՆԻ ՊԵՏԱԿԱՆ ԲՅՈՒՋԵԻ ՄԱՍԻՆ ՕՐԵՆՔԻ N 1 ՀԱՎԵԼՎԱԾԻ N 3 ԱՂՅՈՒՍԱԿՈՒՄ ԿԱՏԱՐՎՈՂ  ՓՈՓՈԽՈՒԹՅՈՒՆՆԵՐԸ ԵՎ ԼՐԱՑՈՒՄՆԵՐԸ</t>
  </si>
  <si>
    <t>ՀՀ քաղաքաշինության կոմիտեի պատվիրատվությամբ իրականացվող ավարտվող շինարարական օբյեկտների  շահագործման թույլտվությունը և ավարտական ակտը  ստանալու համար տեղական տուրքի վճարների ապահովում</t>
  </si>
  <si>
    <t>ՀՀ քաղաքաշինության կոմիտեի պատվիրատվությամբ իրականացվող ավարտվող շիրնարարական օբյեկտների  շահագործման թույլտվությունը և ավարտական ակտը  ստանալու համար տեղական տուրքի վճարների ապահովում</t>
  </si>
  <si>
    <t>ՀՀ քաղաքաշինության կոմիտեի պատվիրատվությամբ իրականացվող ավարտվող շիրնարարական օբյեկտների  շահագործման թույլտվությունը և ավարտական ակտը ստանալու համար տեղական տուրքի վճարների ապահովում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</si>
</sst>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_(* #,##0.0_);_(* \(#,##0.0\);_(* &quot;-&quot;?_);_(@_)"/>
    <numFmt numFmtId="172" formatCode="_-* #,##0.0\ _ _-;\-* #,##0.0\ _ _-;_-* &quot;-&quot;??\ _ _-;_-@_-"/>
    <numFmt numFmtId="173" formatCode="#,##0.0\ _₽;\-#,##0.0\ _₽"/>
    <numFmt numFmtId="174" formatCode="0.0_);\(0.0\)"/>
    <numFmt numFmtId="175" formatCode="#,##0.0_ ;\-#,##0.0\ "/>
    <numFmt numFmtId="176" formatCode="_-* #,##0.0\ _₽_-;\-* #,##0.0\ _₽_-;_-* &quot;-&quot;??\ _₽_-;_-@_-"/>
  </numFmts>
  <fonts count="52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  <font>
      <i/>
      <sz val="12"/>
      <color rgb="FF000000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1"/>
      <name val="GHEA Grapalat"/>
      <family val="3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  <font>
      <b/>
      <sz val="12"/>
      <color indexed="8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8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9" fontId="20" fillId="0" borderId="0" applyFont="0" applyFill="0" applyBorder="0" applyAlignment="0" applyProtection="0"/>
    <xf numFmtId="0" fontId="20" fillId="0" borderId="0"/>
    <xf numFmtId="0" fontId="18" fillId="0" borderId="0">
      <alignment horizontal="left" vertical="top" wrapText="1"/>
    </xf>
    <xf numFmtId="0" fontId="6" fillId="0" borderId="0"/>
    <xf numFmtId="0" fontId="22" fillId="0" borderId="0"/>
    <xf numFmtId="0" fontId="6" fillId="0" borderId="0"/>
    <xf numFmtId="0" fontId="33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8" fontId="35" fillId="0" borderId="0" applyFill="0" applyBorder="0" applyProtection="0">
      <alignment horizontal="right" vertical="top"/>
    </xf>
    <xf numFmtId="0" fontId="39" fillId="0" borderId="0"/>
  </cellStyleXfs>
  <cellXfs count="383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3" fillId="0" borderId="8" xfId="0" applyFont="1" applyBorder="1" applyAlignment="1">
      <alignment vertical="top" wrapText="1"/>
    </xf>
    <xf numFmtId="166" fontId="17" fillId="0" borderId="0" xfId="0" applyNumberFormat="1" applyFont="1" applyFill="1" applyAlignment="1">
      <alignment horizontal="right"/>
    </xf>
    <xf numFmtId="166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8" fillId="0" borderId="0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top"/>
    </xf>
    <xf numFmtId="0" fontId="13" fillId="0" borderId="9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left" vertical="center" wrapText="1"/>
    </xf>
    <xf numFmtId="166" fontId="25" fillId="2" borderId="1" xfId="3" applyNumberFormat="1" applyFont="1" applyFill="1" applyBorder="1" applyAlignment="1">
      <alignment horizontal="center" vertical="center"/>
    </xf>
    <xf numFmtId="0" fontId="13" fillId="2" borderId="0" xfId="0" applyFont="1" applyFill="1"/>
    <xf numFmtId="0" fontId="24" fillId="2" borderId="0" xfId="0" applyFont="1" applyFill="1"/>
    <xf numFmtId="0" fontId="13" fillId="2" borderId="0" xfId="0" applyFont="1" applyFill="1" applyBorder="1" applyAlignment="1">
      <alignment horizontal="left" vertical="top"/>
    </xf>
    <xf numFmtId="0" fontId="25" fillId="0" borderId="13" xfId="0" applyFont="1" applyFill="1" applyBorder="1" applyAlignment="1">
      <alignment horizontal="left" vertical="top" wrapText="1"/>
    </xf>
    <xf numFmtId="166" fontId="25" fillId="2" borderId="13" xfId="3" applyNumberFormat="1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left" vertical="center" wrapText="1"/>
    </xf>
    <xf numFmtId="0" fontId="26" fillId="2" borderId="16" xfId="0" applyFont="1" applyFill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7" fillId="2" borderId="0" xfId="16" applyFont="1" applyFill="1">
      <alignment horizontal="left" vertical="top" wrapText="1"/>
    </xf>
    <xf numFmtId="166" fontId="25" fillId="2" borderId="15" xfId="3" applyNumberFormat="1" applyFont="1" applyFill="1" applyBorder="1" applyAlignment="1">
      <alignment horizontal="center" vertical="center"/>
    </xf>
    <xf numFmtId="0" fontId="21" fillId="0" borderId="15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left" vertical="center" wrapText="1"/>
    </xf>
    <xf numFmtId="0" fontId="13" fillId="0" borderId="15" xfId="0" applyFont="1" applyBorder="1"/>
    <xf numFmtId="167" fontId="10" fillId="2" borderId="15" xfId="0" applyNumberFormat="1" applyFont="1" applyFill="1" applyBorder="1" applyAlignment="1">
      <alignment horizontal="center" vertical="top" wrapText="1"/>
    </xf>
    <xf numFmtId="167" fontId="10" fillId="2" borderId="15" xfId="0" applyNumberFormat="1" applyFont="1" applyFill="1" applyBorder="1" applyAlignment="1">
      <alignment vertical="top" wrapText="1"/>
    </xf>
    <xf numFmtId="0" fontId="10" fillId="2" borderId="15" xfId="0" applyFont="1" applyFill="1" applyBorder="1" applyAlignment="1">
      <alignment vertical="top" wrapText="1"/>
    </xf>
    <xf numFmtId="0" fontId="13" fillId="0" borderId="4" xfId="0" applyFont="1" applyFill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9" fillId="0" borderId="5" xfId="0" applyFont="1" applyBorder="1" applyAlignment="1">
      <alignment vertical="top" wrapText="1"/>
    </xf>
    <xf numFmtId="0" fontId="27" fillId="0" borderId="0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21" fillId="0" borderId="0" xfId="0" applyFont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 vertical="top" wrapText="1"/>
    </xf>
    <xf numFmtId="168" fontId="25" fillId="2" borderId="18" xfId="11" applyNumberFormat="1" applyFont="1" applyFill="1" applyBorder="1" applyAlignment="1">
      <alignment horizontal="right" vertical="top"/>
    </xf>
    <xf numFmtId="0" fontId="13" fillId="0" borderId="21" xfId="0" applyFont="1" applyFill="1" applyBorder="1" applyAlignment="1">
      <alignment vertical="center" wrapText="1"/>
    </xf>
    <xf numFmtId="166" fontId="25" fillId="2" borderId="18" xfId="3" applyNumberFormat="1" applyFont="1" applyFill="1" applyBorder="1" applyAlignment="1">
      <alignment horizontal="center" vertical="center"/>
    </xf>
    <xf numFmtId="49" fontId="29" fillId="0" borderId="21" xfId="0" applyNumberFormat="1" applyFont="1" applyBorder="1" applyAlignment="1">
      <alignment horizontal="center" vertical="top" wrapText="1"/>
    </xf>
    <xf numFmtId="0" fontId="27" fillId="0" borderId="17" xfId="0" applyFont="1" applyBorder="1" applyAlignment="1">
      <alignment horizontal="left" vertical="top" wrapText="1"/>
    </xf>
    <xf numFmtId="0" fontId="27" fillId="0" borderId="22" xfId="0" applyFont="1" applyBorder="1" applyAlignment="1">
      <alignment horizontal="left" vertical="top" wrapText="1"/>
    </xf>
    <xf numFmtId="168" fontId="25" fillId="0" borderId="1" xfId="11" applyNumberFormat="1" applyFont="1" applyBorder="1" applyAlignment="1">
      <alignment horizontal="right" vertical="top"/>
    </xf>
    <xf numFmtId="168" fontId="25" fillId="0" borderId="15" xfId="11" applyNumberFormat="1" applyFont="1" applyBorder="1" applyAlignment="1">
      <alignment horizontal="right" vertical="top"/>
    </xf>
    <xf numFmtId="0" fontId="21" fillId="2" borderId="0" xfId="0" applyFont="1" applyFill="1" applyBorder="1" applyAlignment="1">
      <alignment horizontal="left" vertical="top" wrapText="1"/>
    </xf>
    <xf numFmtId="168" fontId="25" fillId="2" borderId="0" xfId="11" applyNumberFormat="1" applyFont="1" applyFill="1" applyBorder="1" applyAlignment="1">
      <alignment horizontal="right" vertical="top"/>
    </xf>
    <xf numFmtId="0" fontId="13" fillId="2" borderId="18" xfId="0" applyFont="1" applyFill="1" applyBorder="1" applyAlignment="1">
      <alignment horizontal="center" vertical="top" wrapText="1"/>
    </xf>
    <xf numFmtId="0" fontId="21" fillId="2" borderId="18" xfId="0" applyFont="1" applyFill="1" applyBorder="1" applyAlignment="1">
      <alignment horizontal="left" vertical="top" wrapText="1"/>
    </xf>
    <xf numFmtId="168" fontId="21" fillId="2" borderId="18" xfId="11" applyNumberFormat="1" applyFont="1" applyFill="1" applyBorder="1" applyAlignment="1">
      <alignment horizontal="right" vertical="top"/>
    </xf>
    <xf numFmtId="0" fontId="24" fillId="2" borderId="18" xfId="0" applyFont="1" applyFill="1" applyBorder="1" applyAlignment="1">
      <alignment horizontal="left" vertical="top" wrapText="1"/>
    </xf>
    <xf numFmtId="0" fontId="24" fillId="2" borderId="18" xfId="0" applyFont="1" applyFill="1" applyBorder="1" applyAlignment="1">
      <alignment vertical="top" wrapText="1"/>
    </xf>
    <xf numFmtId="0" fontId="21" fillId="0" borderId="18" xfId="0" applyFont="1" applyBorder="1" applyAlignment="1">
      <alignment horizontal="left" vertical="top" wrapText="1"/>
    </xf>
    <xf numFmtId="0" fontId="13" fillId="2" borderId="18" xfId="0" applyFont="1" applyFill="1" applyBorder="1" applyAlignment="1">
      <alignment horizontal="left" vertical="top" wrapText="1"/>
    </xf>
    <xf numFmtId="0" fontId="12" fillId="2" borderId="0" xfId="0" applyFont="1" applyFill="1"/>
    <xf numFmtId="0" fontId="25" fillId="2" borderId="18" xfId="0" applyFont="1" applyFill="1" applyBorder="1" applyAlignment="1">
      <alignment horizontal="center" vertical="top" wrapText="1"/>
    </xf>
    <xf numFmtId="0" fontId="21" fillId="0" borderId="18" xfId="0" applyFont="1" applyFill="1" applyBorder="1" applyAlignment="1">
      <alignment horizontal="left" vertical="top" wrapText="1"/>
    </xf>
    <xf numFmtId="0" fontId="34" fillId="2" borderId="18" xfId="0" applyFont="1" applyFill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170" fontId="12" fillId="2" borderId="0" xfId="0" applyNumberFormat="1" applyFont="1" applyFill="1"/>
    <xf numFmtId="0" fontId="13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center" wrapText="1"/>
    </xf>
    <xf numFmtId="0" fontId="13" fillId="2" borderId="16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9" fillId="2" borderId="5" xfId="0" applyFont="1" applyFill="1" applyBorder="1" applyAlignment="1">
      <alignment vertical="top" wrapText="1"/>
    </xf>
    <xf numFmtId="0" fontId="27" fillId="2" borderId="16" xfId="0" applyFont="1" applyFill="1" applyBorder="1" applyAlignment="1">
      <alignment vertical="top" wrapText="1"/>
    </xf>
    <xf numFmtId="0" fontId="32" fillId="2" borderId="0" xfId="0" applyFont="1" applyFill="1" applyBorder="1" applyAlignment="1">
      <alignment horizontal="left" vertical="top" wrapText="1"/>
    </xf>
    <xf numFmtId="0" fontId="27" fillId="2" borderId="5" xfId="0" applyFont="1" applyFill="1" applyBorder="1" applyAlignment="1">
      <alignment vertical="top" wrapText="1"/>
    </xf>
    <xf numFmtId="0" fontId="27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3" fillId="2" borderId="5" xfId="0" applyFont="1" applyFill="1" applyBorder="1" applyAlignment="1">
      <alignment vertical="top" wrapText="1"/>
    </xf>
    <xf numFmtId="0" fontId="13" fillId="2" borderId="18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center" vertical="top" wrapText="1"/>
    </xf>
    <xf numFmtId="0" fontId="25" fillId="2" borderId="18" xfId="0" applyFont="1" applyFill="1" applyBorder="1" applyAlignment="1">
      <alignment horizontal="left" vertical="center" wrapText="1"/>
    </xf>
    <xf numFmtId="0" fontId="25" fillId="2" borderId="18" xfId="0" applyFont="1" applyFill="1" applyBorder="1" applyAlignment="1">
      <alignment horizontal="left" vertical="top" wrapText="1"/>
    </xf>
    <xf numFmtId="0" fontId="13" fillId="0" borderId="18" xfId="0" applyFont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top" wrapText="1"/>
    </xf>
    <xf numFmtId="0" fontId="25" fillId="0" borderId="23" xfId="0" applyFont="1" applyBorder="1" applyAlignment="1">
      <alignment horizontal="left" vertical="top" wrapText="1"/>
    </xf>
    <xf numFmtId="0" fontId="25" fillId="0" borderId="24" xfId="0" applyFont="1" applyBorder="1" applyAlignment="1">
      <alignment horizontal="left" vertical="top" wrapText="1"/>
    </xf>
    <xf numFmtId="168" fontId="25" fillId="2" borderId="18" xfId="29" applyNumberFormat="1" applyFont="1" applyFill="1" applyBorder="1" applyAlignment="1">
      <alignment horizontal="right" vertical="top"/>
    </xf>
    <xf numFmtId="0" fontId="25" fillId="0" borderId="26" xfId="0" applyFont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25" fillId="0" borderId="28" xfId="0" applyFont="1" applyBorder="1" applyAlignment="1">
      <alignment horizontal="left" vertical="top" wrapText="1"/>
    </xf>
    <xf numFmtId="0" fontId="25" fillId="0" borderId="29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5" fillId="0" borderId="30" xfId="0" applyFont="1" applyBorder="1" applyAlignment="1">
      <alignment horizontal="left" vertical="top" wrapText="1"/>
    </xf>
    <xf numFmtId="0" fontId="25" fillId="0" borderId="19" xfId="22" applyFont="1" applyBorder="1" applyAlignment="1">
      <alignment horizontal="left" vertical="top" wrapText="1"/>
    </xf>
    <xf numFmtId="0" fontId="25" fillId="0" borderId="18" xfId="22" applyFont="1" applyBorder="1" applyAlignment="1">
      <alignment horizontal="left" vertical="top" wrapText="1"/>
    </xf>
    <xf numFmtId="0" fontId="25" fillId="0" borderId="20" xfId="0" applyFont="1" applyBorder="1" applyAlignment="1">
      <alignment horizontal="left" vertical="top" wrapText="1"/>
    </xf>
    <xf numFmtId="168" fontId="25" fillId="2" borderId="18" xfId="22" applyNumberFormat="1" applyFont="1" applyFill="1" applyBorder="1" applyAlignment="1">
      <alignment horizontal="right" vertical="top" wrapText="1"/>
    </xf>
    <xf numFmtId="0" fontId="21" fillId="0" borderId="20" xfId="0" applyFont="1" applyBorder="1" applyAlignment="1">
      <alignment horizontal="left" vertical="top" wrapText="1"/>
    </xf>
    <xf numFmtId="168" fontId="25" fillId="2" borderId="18" xfId="11" applyFont="1" applyFill="1" applyBorder="1">
      <alignment horizontal="right" vertical="top"/>
    </xf>
    <xf numFmtId="49" fontId="25" fillId="2" borderId="18" xfId="27" applyNumberFormat="1" applyFont="1" applyFill="1" applyBorder="1" applyAlignment="1">
      <alignment horizontal="right" vertical="top" wrapText="1"/>
    </xf>
    <xf numFmtId="0" fontId="13" fillId="2" borderId="20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25" fillId="2" borderId="20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top" wrapText="1"/>
    </xf>
    <xf numFmtId="0" fontId="25" fillId="2" borderId="20" xfId="0" applyFont="1" applyFill="1" applyBorder="1" applyAlignment="1">
      <alignment horizontal="left" wrapText="1"/>
    </xf>
    <xf numFmtId="0" fontId="13" fillId="0" borderId="0" xfId="28" applyFont="1"/>
    <xf numFmtId="0" fontId="10" fillId="0" borderId="0" xfId="28" applyFont="1" applyAlignment="1">
      <alignment horizontal="center"/>
    </xf>
    <xf numFmtId="0" fontId="24" fillId="0" borderId="18" xfId="22" applyFont="1" applyBorder="1" applyAlignment="1">
      <alignment horizontal="left" vertical="top" wrapText="1"/>
    </xf>
    <xf numFmtId="0" fontId="24" fillId="0" borderId="18" xfId="22" applyFont="1" applyBorder="1" applyAlignment="1">
      <alignment vertical="top" wrapText="1"/>
    </xf>
    <xf numFmtId="0" fontId="24" fillId="0" borderId="0" xfId="22" applyFont="1" applyBorder="1" applyAlignment="1">
      <alignment vertical="top" wrapText="1"/>
    </xf>
    <xf numFmtId="0" fontId="25" fillId="0" borderId="18" xfId="28" applyFont="1" applyBorder="1" applyAlignment="1">
      <alignment horizontal="left" vertical="top" wrapText="1"/>
    </xf>
    <xf numFmtId="0" fontId="25" fillId="0" borderId="18" xfId="28" applyFont="1" applyBorder="1" applyAlignment="1">
      <alignment vertical="top" wrapText="1"/>
    </xf>
    <xf numFmtId="0" fontId="24" fillId="0" borderId="0" xfId="28" applyFont="1" applyBorder="1" applyAlignment="1">
      <alignment vertical="top" wrapText="1"/>
    </xf>
    <xf numFmtId="0" fontId="24" fillId="0" borderId="0" xfId="28" applyFont="1" applyFill="1" applyBorder="1" applyAlignment="1">
      <alignment vertical="top" wrapText="1"/>
    </xf>
    <xf numFmtId="0" fontId="13" fillId="0" borderId="0" xfId="28" applyFont="1" applyBorder="1"/>
    <xf numFmtId="0" fontId="21" fillId="0" borderId="18" xfId="28" applyFont="1" applyBorder="1" applyAlignment="1">
      <alignment horizontal="left" vertical="top" wrapText="1"/>
    </xf>
    <xf numFmtId="0" fontId="25" fillId="0" borderId="18" xfId="28" applyFont="1" applyBorder="1" applyAlignment="1">
      <alignment horizontal="center" vertical="top" wrapText="1"/>
    </xf>
    <xf numFmtId="166" fontId="21" fillId="2" borderId="18" xfId="27" applyNumberFormat="1" applyFont="1" applyFill="1" applyBorder="1" applyAlignment="1">
      <alignment horizontal="right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25" fillId="0" borderId="18" xfId="28" applyFont="1" applyBorder="1" applyAlignment="1">
      <alignment horizontal="center" vertical="top" wrapText="1"/>
    </xf>
    <xf numFmtId="0" fontId="25" fillId="0" borderId="18" xfId="28" applyFont="1" applyBorder="1" applyAlignment="1">
      <alignment horizontal="left" vertical="top" wrapText="1"/>
    </xf>
    <xf numFmtId="168" fontId="25" fillId="0" borderId="18" xfId="11" applyNumberFormat="1" applyFont="1" applyBorder="1" applyAlignment="1">
      <alignment horizontal="right" vertical="top"/>
    </xf>
    <xf numFmtId="0" fontId="13" fillId="0" borderId="18" xfId="0" applyFont="1" applyBorder="1" applyAlignment="1">
      <alignment horizontal="center" vertical="top" wrapText="1"/>
    </xf>
    <xf numFmtId="0" fontId="13" fillId="0" borderId="18" xfId="0" applyFont="1" applyBorder="1"/>
    <xf numFmtId="167" fontId="10" fillId="2" borderId="18" xfId="0" applyNumberFormat="1" applyFont="1" applyFill="1" applyBorder="1" applyAlignment="1">
      <alignment horizontal="center" vertical="top" wrapText="1"/>
    </xf>
    <xf numFmtId="167" fontId="10" fillId="2" borderId="18" xfId="0" applyNumberFormat="1" applyFont="1" applyFill="1" applyBorder="1" applyAlignment="1">
      <alignment vertical="top" wrapText="1"/>
    </xf>
    <xf numFmtId="0" fontId="10" fillId="2" borderId="18" xfId="0" applyFont="1" applyFill="1" applyBorder="1" applyAlignment="1">
      <alignment vertical="top" wrapText="1"/>
    </xf>
    <xf numFmtId="0" fontId="24" fillId="2" borderId="20" xfId="0" applyFont="1" applyFill="1" applyBorder="1" applyAlignment="1">
      <alignment vertical="top" wrapText="1"/>
    </xf>
    <xf numFmtId="0" fontId="32" fillId="2" borderId="32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34" xfId="0" applyFont="1" applyFill="1" applyBorder="1" applyAlignment="1">
      <alignment vertical="center" wrapText="1"/>
    </xf>
    <xf numFmtId="0" fontId="25" fillId="0" borderId="18" xfId="28" applyFont="1" applyBorder="1" applyAlignment="1">
      <alignment horizontal="left" vertical="top" wrapText="1"/>
    </xf>
    <xf numFmtId="0" fontId="25" fillId="0" borderId="18" xfId="28" applyFont="1" applyBorder="1" applyAlignment="1">
      <alignment horizontal="left" vertical="top" wrapText="1"/>
    </xf>
    <xf numFmtId="168" fontId="25" fillId="0" borderId="18" xfId="0" applyNumberFormat="1" applyFont="1" applyFill="1" applyBorder="1" applyAlignment="1">
      <alignment vertical="top" wrapText="1"/>
    </xf>
    <xf numFmtId="0" fontId="24" fillId="2" borderId="15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left" vertical="top" wrapText="1"/>
    </xf>
    <xf numFmtId="171" fontId="7" fillId="2" borderId="0" xfId="16" applyNumberFormat="1" applyFont="1" applyFill="1">
      <alignment horizontal="left" vertical="top" wrapText="1"/>
    </xf>
    <xf numFmtId="0" fontId="10" fillId="0" borderId="0" xfId="0" applyFont="1" applyFill="1" applyAlignment="1">
      <alignment horizontal="center" wrapText="1"/>
    </xf>
    <xf numFmtId="0" fontId="26" fillId="2" borderId="34" xfId="0" applyFont="1" applyFill="1" applyBorder="1" applyAlignment="1">
      <alignment horizontal="left" vertical="center" wrapText="1"/>
    </xf>
    <xf numFmtId="0" fontId="26" fillId="2" borderId="35" xfId="0" applyFont="1" applyFill="1" applyBorder="1" applyAlignment="1">
      <alignment horizontal="left" vertical="center" wrapText="1"/>
    </xf>
    <xf numFmtId="0" fontId="25" fillId="2" borderId="35" xfId="0" applyFont="1" applyFill="1" applyBorder="1" applyAlignment="1">
      <alignment horizontal="left" vertical="center" wrapText="1"/>
    </xf>
    <xf numFmtId="0" fontId="25" fillId="2" borderId="36" xfId="0" applyFont="1" applyFill="1" applyBorder="1" applyAlignment="1">
      <alignment horizontal="left" vertical="center" wrapText="1"/>
    </xf>
    <xf numFmtId="0" fontId="25" fillId="2" borderId="35" xfId="0" applyFont="1" applyFill="1" applyBorder="1" applyAlignment="1">
      <alignment vertical="center" wrapText="1"/>
    </xf>
    <xf numFmtId="0" fontId="21" fillId="2" borderId="35" xfId="0" applyFont="1" applyFill="1" applyBorder="1" applyAlignment="1">
      <alignment vertical="center"/>
    </xf>
    <xf numFmtId="0" fontId="25" fillId="2" borderId="35" xfId="0" applyFont="1" applyFill="1" applyBorder="1" applyAlignment="1">
      <alignment vertical="center"/>
    </xf>
    <xf numFmtId="49" fontId="25" fillId="2" borderId="35" xfId="18" applyNumberFormat="1" applyFont="1" applyFill="1" applyBorder="1" applyAlignment="1">
      <alignment horizontal="left" vertical="center" wrapText="1"/>
    </xf>
    <xf numFmtId="0" fontId="24" fillId="2" borderId="35" xfId="0" applyFont="1" applyFill="1" applyBorder="1" applyAlignment="1">
      <alignment horizontal="left" vertical="top" wrapText="1"/>
    </xf>
    <xf numFmtId="0" fontId="13" fillId="2" borderId="35" xfId="0" applyFont="1" applyFill="1" applyBorder="1" applyAlignment="1">
      <alignment horizontal="center" vertical="top" wrapText="1"/>
    </xf>
    <xf numFmtId="0" fontId="13" fillId="2" borderId="35" xfId="0" applyFont="1" applyFill="1" applyBorder="1" applyAlignment="1">
      <alignment horizontal="right" vertical="top" wrapText="1"/>
    </xf>
    <xf numFmtId="0" fontId="37" fillId="2" borderId="35" xfId="0" applyFont="1" applyFill="1" applyBorder="1" applyAlignment="1">
      <alignment horizontal="right" vertical="top" wrapText="1"/>
    </xf>
    <xf numFmtId="0" fontId="13" fillId="2" borderId="35" xfId="0" applyFont="1" applyFill="1" applyBorder="1" applyAlignment="1">
      <alignment horizontal="left" vertical="top" wrapText="1"/>
    </xf>
    <xf numFmtId="0" fontId="40" fillId="0" borderId="0" xfId="30" applyFont="1"/>
    <xf numFmtId="0" fontId="40" fillId="0" borderId="0" xfId="30" applyFont="1" applyAlignment="1" applyProtection="1">
      <alignment horizontal="left" wrapText="1"/>
      <protection locked="0"/>
    </xf>
    <xf numFmtId="0" fontId="41" fillId="0" borderId="0" xfId="30" applyFont="1" applyAlignment="1" applyProtection="1">
      <protection locked="0"/>
    </xf>
    <xf numFmtId="0" fontId="41" fillId="0" borderId="0" xfId="30" applyFont="1" applyAlignment="1" applyProtection="1">
      <alignment horizontal="right"/>
      <protection locked="0"/>
    </xf>
    <xf numFmtId="0" fontId="40" fillId="0" borderId="0" xfId="30" applyFont="1" applyProtection="1">
      <protection locked="0"/>
    </xf>
    <xf numFmtId="0" fontId="40" fillId="0" borderId="0" xfId="30" applyFont="1" applyAlignment="1" applyProtection="1">
      <alignment horizontal="center"/>
      <protection locked="0"/>
    </xf>
    <xf numFmtId="0" fontId="26" fillId="0" borderId="0" xfId="30" applyFont="1"/>
    <xf numFmtId="0" fontId="25" fillId="0" borderId="0" xfId="30" applyFont="1" applyBorder="1" applyAlignment="1" applyProtection="1">
      <alignment vertical="center" wrapText="1"/>
      <protection locked="0"/>
    </xf>
    <xf numFmtId="0" fontId="26" fillId="0" borderId="0" xfId="30" applyFont="1" applyAlignment="1" applyProtection="1">
      <alignment horizontal="center"/>
      <protection locked="0"/>
    </xf>
    <xf numFmtId="0" fontId="26" fillId="0" borderId="0" xfId="30" applyFont="1" applyProtection="1">
      <protection locked="0"/>
    </xf>
    <xf numFmtId="0" fontId="25" fillId="0" borderId="35" xfId="30" applyFont="1" applyBorder="1" applyAlignment="1" applyProtection="1">
      <alignment horizontal="center" vertical="center" wrapText="1"/>
      <protection locked="0"/>
    </xf>
    <xf numFmtId="0" fontId="26" fillId="0" borderId="35" xfId="30" applyFont="1" applyBorder="1" applyAlignment="1">
      <alignment horizontal="center" vertical="center"/>
    </xf>
    <xf numFmtId="0" fontId="10" fillId="0" borderId="35" xfId="0" applyFont="1" applyBorder="1" applyAlignment="1">
      <alignment vertical="top" wrapText="1"/>
    </xf>
    <xf numFmtId="172" fontId="10" fillId="0" borderId="35" xfId="0" applyNumberFormat="1" applyFont="1" applyBorder="1" applyAlignment="1">
      <alignment horizontal="right" vertical="top" wrapText="1"/>
    </xf>
    <xf numFmtId="0" fontId="24" fillId="2" borderId="35" xfId="30" applyFont="1" applyFill="1" applyBorder="1" applyAlignment="1" applyProtection="1">
      <alignment vertical="center" wrapText="1"/>
      <protection locked="0"/>
    </xf>
    <xf numFmtId="173" fontId="26" fillId="2" borderId="35" xfId="3" applyNumberFormat="1" applyFont="1" applyFill="1" applyBorder="1" applyProtection="1">
      <protection locked="0"/>
    </xf>
    <xf numFmtId="0" fontId="25" fillId="2" borderId="36" xfId="30" applyFont="1" applyFill="1" applyBorder="1" applyAlignment="1" applyProtection="1">
      <alignment horizontal="center" vertical="center" wrapText="1"/>
      <protection locked="0"/>
    </xf>
    <xf numFmtId="166" fontId="25" fillId="2" borderId="35" xfId="3" applyNumberFormat="1" applyFont="1" applyFill="1" applyBorder="1" applyAlignment="1">
      <alignment horizontal="center" vertical="top"/>
    </xf>
    <xf numFmtId="172" fontId="25" fillId="2" borderId="35" xfId="3" applyNumberFormat="1" applyFont="1" applyFill="1" applyBorder="1" applyAlignment="1" applyProtection="1">
      <alignment horizontal="right" vertical="center" wrapText="1"/>
      <protection locked="0"/>
    </xf>
    <xf numFmtId="43" fontId="26" fillId="0" borderId="0" xfId="30" applyNumberFormat="1" applyFont="1"/>
    <xf numFmtId="0" fontId="13" fillId="2" borderId="35" xfId="0" applyFont="1" applyFill="1" applyBorder="1" applyAlignment="1">
      <alignment vertical="top" wrapText="1"/>
    </xf>
    <xf numFmtId="0" fontId="25" fillId="2" borderId="35" xfId="30" applyFont="1" applyFill="1" applyBorder="1" applyAlignment="1" applyProtection="1">
      <alignment horizontal="center" vertical="center" wrapText="1"/>
      <protection locked="0"/>
    </xf>
    <xf numFmtId="166" fontId="13" fillId="0" borderId="35" xfId="3" applyNumberFormat="1" applyFont="1" applyBorder="1"/>
    <xf numFmtId="0" fontId="12" fillId="0" borderId="0" xfId="0" applyFont="1" applyFill="1"/>
    <xf numFmtId="0" fontId="12" fillId="0" borderId="0" xfId="0" applyFont="1" applyFill="1" applyAlignment="1"/>
    <xf numFmtId="0" fontId="15" fillId="0" borderId="0" xfId="15" applyFont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0" xfId="0" applyFont="1" applyBorder="1"/>
    <xf numFmtId="0" fontId="15" fillId="0" borderId="0" xfId="15" applyFont="1" applyFill="1" applyBorder="1" applyAlignment="1">
      <alignment horizontal="right"/>
    </xf>
    <xf numFmtId="0" fontId="44" fillId="0" borderId="0" xfId="0" applyFont="1" applyFill="1" applyAlignment="1">
      <alignment horizontal="center" wrapText="1"/>
    </xf>
    <xf numFmtId="0" fontId="13" fillId="0" borderId="35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35" xfId="3" applyNumberFormat="1" applyFont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5" fillId="2" borderId="35" xfId="16" applyFont="1" applyFill="1" applyBorder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5" fillId="2" borderId="36" xfId="16" applyFont="1" applyFill="1" applyBorder="1" applyAlignment="1">
      <alignment horizontal="left" vertical="top" wrapText="1"/>
    </xf>
    <xf numFmtId="0" fontId="24" fillId="0" borderId="35" xfId="16" applyFont="1" applyBorder="1" applyAlignment="1">
      <alignment horizontal="center" vertical="top" wrapText="1"/>
    </xf>
    <xf numFmtId="0" fontId="24" fillId="0" borderId="35" xfId="0" applyFont="1" applyBorder="1" applyAlignment="1">
      <alignment horizontal="left" vertical="top" wrapText="1"/>
    </xf>
    <xf numFmtId="43" fontId="12" fillId="0" borderId="0" xfId="0" applyNumberFormat="1" applyFont="1"/>
    <xf numFmtId="0" fontId="17" fillId="0" borderId="0" xfId="0" applyFont="1" applyAlignment="1">
      <alignment horizontal="right"/>
    </xf>
    <xf numFmtId="0" fontId="17" fillId="0" borderId="0" xfId="0" applyFont="1"/>
    <xf numFmtId="0" fontId="45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26" fillId="0" borderId="35" xfId="0" applyNumberFormat="1" applyFont="1" applyFill="1" applyBorder="1" applyAlignment="1">
      <alignment horizontal="center" vertical="center" textRotation="90" wrapText="1"/>
    </xf>
    <xf numFmtId="49" fontId="43" fillId="0" borderId="35" xfId="0" applyNumberFormat="1" applyFont="1" applyFill="1" applyBorder="1" applyAlignment="1">
      <alignment horizontal="center" vertical="center" textRotation="90" wrapText="1"/>
    </xf>
    <xf numFmtId="0" fontId="43" fillId="0" borderId="35" xfId="0" applyNumberFormat="1" applyFont="1" applyFill="1" applyBorder="1" applyAlignment="1">
      <alignment horizontal="center" vertical="center" wrapText="1"/>
    </xf>
    <xf numFmtId="43" fontId="13" fillId="0" borderId="35" xfId="3" applyNumberFormat="1" applyFont="1" applyBorder="1"/>
    <xf numFmtId="164" fontId="25" fillId="0" borderId="0" xfId="3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46" fillId="0" borderId="35" xfId="0" applyFont="1" applyBorder="1" applyAlignment="1">
      <alignment horizontal="center" vertical="center" wrapText="1"/>
    </xf>
    <xf numFmtId="170" fontId="25" fillId="0" borderId="35" xfId="0" applyNumberFormat="1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5" xfId="19" applyFont="1" applyBorder="1" applyAlignment="1">
      <alignment horizontal="left" vertical="center" wrapText="1"/>
    </xf>
    <xf numFmtId="164" fontId="24" fillId="0" borderId="0" xfId="3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35" xfId="0" applyFont="1" applyBorder="1" applyAlignment="1">
      <alignment vertical="center" wrapText="1"/>
    </xf>
    <xf numFmtId="166" fontId="24" fillId="0" borderId="35" xfId="0" applyNumberFormat="1" applyFont="1" applyBorder="1" applyAlignment="1">
      <alignment horizontal="center" vertical="center" wrapText="1"/>
    </xf>
    <xf numFmtId="0" fontId="24" fillId="0" borderId="35" xfId="0" applyFont="1" applyBorder="1" applyAlignment="1">
      <alignment vertical="top" wrapText="1"/>
    </xf>
    <xf numFmtId="0" fontId="47" fillId="2" borderId="35" xfId="0" applyFont="1" applyFill="1" applyBorder="1" applyAlignment="1">
      <alignment horizontal="left" vertical="center" wrapText="1"/>
    </xf>
    <xf numFmtId="164" fontId="47" fillId="0" borderId="0" xfId="3" applyFont="1" applyAlignment="1">
      <alignment vertical="center" wrapText="1"/>
    </xf>
    <xf numFmtId="0" fontId="47" fillId="0" borderId="0" xfId="0" applyFont="1" applyAlignment="1">
      <alignment vertical="center" wrapText="1"/>
    </xf>
    <xf numFmtId="43" fontId="40" fillId="0" borderId="0" xfId="30" applyNumberFormat="1" applyFont="1"/>
    <xf numFmtId="0" fontId="25" fillId="0" borderId="37" xfId="0" applyFont="1" applyBorder="1" applyAlignment="1">
      <alignment horizontal="left" vertical="top" wrapText="1"/>
    </xf>
    <xf numFmtId="0" fontId="48" fillId="0" borderId="35" xfId="0" applyFont="1" applyBorder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13" fillId="0" borderId="35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13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top" wrapText="1"/>
    </xf>
    <xf numFmtId="0" fontId="13" fillId="0" borderId="35" xfId="0" applyFont="1" applyBorder="1" applyAlignment="1">
      <alignment horizontal="center" vertical="top" wrapText="1"/>
    </xf>
    <xf numFmtId="0" fontId="45" fillId="0" borderId="0" xfId="0" applyFont="1" applyBorder="1"/>
    <xf numFmtId="0" fontId="13" fillId="2" borderId="0" xfId="0" applyFont="1" applyFill="1" applyBorder="1" applyAlignment="1">
      <alignment vertical="center" wrapText="1"/>
    </xf>
    <xf numFmtId="164" fontId="7" fillId="0" borderId="0" xfId="3" applyFont="1" applyBorder="1" applyAlignment="1">
      <alignment horizontal="center" vertical="center" wrapText="1"/>
    </xf>
    <xf numFmtId="165" fontId="26" fillId="2" borderId="3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13" fillId="2" borderId="36" xfId="0" applyFont="1" applyFill="1" applyBorder="1" applyAlignment="1">
      <alignment horizontal="left" vertical="top" wrapText="1"/>
    </xf>
    <xf numFmtId="0" fontId="13" fillId="2" borderId="37" xfId="0" applyFont="1" applyFill="1" applyBorder="1" applyAlignment="1">
      <alignment horizontal="left" vertical="top" wrapText="1"/>
    </xf>
    <xf numFmtId="0" fontId="25" fillId="0" borderId="35" xfId="0" applyFont="1" applyBorder="1" applyAlignment="1">
      <alignment horizontal="left" vertical="top" wrapText="1"/>
    </xf>
    <xf numFmtId="1" fontId="25" fillId="2" borderId="35" xfId="30" applyNumberFormat="1" applyFont="1" applyFill="1" applyBorder="1" applyAlignment="1" applyProtection="1">
      <alignment horizontal="right" vertical="center" wrapText="1"/>
      <protection locked="0"/>
    </xf>
    <xf numFmtId="1" fontId="25" fillId="2" borderId="35" xfId="30" applyNumberFormat="1" applyFont="1" applyFill="1" applyBorder="1" applyAlignment="1" applyProtection="1">
      <alignment horizontal="center" vertical="center" wrapText="1"/>
      <protection locked="0"/>
    </xf>
    <xf numFmtId="166" fontId="10" fillId="0" borderId="35" xfId="3" applyNumberFormat="1" applyFont="1" applyBorder="1"/>
    <xf numFmtId="174" fontId="25" fillId="2" borderId="35" xfId="30" applyNumberFormat="1" applyFont="1" applyFill="1" applyBorder="1" applyAlignment="1" applyProtection="1">
      <alignment horizontal="right" vertical="center" wrapText="1"/>
      <protection locked="0"/>
    </xf>
    <xf numFmtId="173" fontId="25" fillId="2" borderId="35" xfId="3" applyNumberFormat="1" applyFont="1" applyFill="1" applyBorder="1" applyAlignment="1" applyProtection="1">
      <alignment horizontal="right" vertical="center" wrapText="1"/>
      <protection locked="0"/>
    </xf>
    <xf numFmtId="175" fontId="40" fillId="0" borderId="0" xfId="30" applyNumberFormat="1" applyFont="1"/>
    <xf numFmtId="173" fontId="24" fillId="2" borderId="35" xfId="3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0" applyFont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left" vertical="top" wrapText="1"/>
    </xf>
    <xf numFmtId="0" fontId="25" fillId="0" borderId="18" xfId="28" applyFont="1" applyBorder="1" applyAlignment="1">
      <alignment horizontal="center" vertical="top" wrapText="1"/>
    </xf>
    <xf numFmtId="0" fontId="25" fillId="0" borderId="18" xfId="28" applyFont="1" applyBorder="1" applyAlignment="1">
      <alignment horizontal="left" vertical="top" wrapText="1"/>
    </xf>
    <xf numFmtId="0" fontId="25" fillId="2" borderId="36" xfId="3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38" fillId="2" borderId="0" xfId="0" applyFont="1" applyFill="1" applyAlignment="1">
      <alignment horizontal="left" vertical="top" wrapText="1"/>
    </xf>
    <xf numFmtId="0" fontId="38" fillId="2" borderId="0" xfId="0" applyFont="1" applyFill="1" applyBorder="1" applyAlignment="1">
      <alignment horizontal="left" vertical="top" wrapText="1"/>
    </xf>
    <xf numFmtId="0" fontId="49" fillId="2" borderId="37" xfId="0" applyFont="1" applyFill="1" applyBorder="1" applyAlignment="1">
      <alignment horizontal="center" vertical="center" wrapText="1"/>
    </xf>
    <xf numFmtId="0" fontId="49" fillId="2" borderId="35" xfId="0" applyFont="1" applyFill="1" applyBorder="1" applyAlignment="1">
      <alignment horizontal="center" vertical="center" wrapText="1"/>
    </xf>
    <xf numFmtId="0" fontId="38" fillId="2" borderId="34" xfId="0" applyFont="1" applyFill="1" applyBorder="1" applyAlignment="1">
      <alignment vertical="top" wrapText="1"/>
    </xf>
    <xf numFmtId="168" fontId="38" fillId="2" borderId="34" xfId="11" applyNumberFormat="1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vertical="top" wrapText="1"/>
    </xf>
    <xf numFmtId="168" fontId="38" fillId="0" borderId="35" xfId="11" applyNumberFormat="1" applyFont="1" applyBorder="1" applyAlignment="1">
      <alignment horizontal="right" vertical="top"/>
    </xf>
    <xf numFmtId="0" fontId="38" fillId="2" borderId="0" xfId="0" applyFont="1" applyFill="1"/>
    <xf numFmtId="0" fontId="38" fillId="0" borderId="0" xfId="0" applyFont="1" applyAlignment="1">
      <alignment horizontal="center" wrapText="1"/>
    </xf>
    <xf numFmtId="164" fontId="49" fillId="2" borderId="35" xfId="3" applyFont="1" applyFill="1" applyBorder="1" applyAlignment="1">
      <alignment vertical="center" wrapText="1"/>
    </xf>
    <xf numFmtId="0" fontId="38" fillId="0" borderId="0" xfId="0" applyFont="1" applyAlignment="1">
      <alignment wrapText="1"/>
    </xf>
    <xf numFmtId="164" fontId="38" fillId="0" borderId="35" xfId="3" applyFont="1" applyBorder="1" applyAlignment="1">
      <alignment vertical="center" wrapText="1"/>
    </xf>
    <xf numFmtId="176" fontId="49" fillId="2" borderId="35" xfId="3" applyNumberFormat="1" applyFont="1" applyFill="1" applyBorder="1" applyAlignment="1">
      <alignment vertical="center" wrapText="1"/>
    </xf>
    <xf numFmtId="0" fontId="38" fillId="2" borderId="0" xfId="0" applyFont="1" applyFill="1" applyAlignment="1">
      <alignment wrapText="1"/>
    </xf>
    <xf numFmtId="164" fontId="50" fillId="2" borderId="35" xfId="3" applyFont="1" applyFill="1" applyBorder="1" applyAlignment="1">
      <alignment vertical="center" wrapText="1"/>
    </xf>
    <xf numFmtId="0" fontId="45" fillId="2" borderId="0" xfId="0" applyFont="1" applyFill="1" applyAlignment="1">
      <alignment horizontal="left" vertical="top" wrapText="1"/>
    </xf>
    <xf numFmtId="0" fontId="45" fillId="0" borderId="0" xfId="0" applyFont="1" applyFill="1" applyAlignment="1">
      <alignment horizontal="left" vertical="top" wrapText="1"/>
    </xf>
    <xf numFmtId="0" fontId="51" fillId="2" borderId="0" xfId="0" applyFont="1" applyFill="1" applyAlignment="1">
      <alignment horizontal="left" vertical="top" wrapText="1"/>
    </xf>
    <xf numFmtId="0" fontId="38" fillId="0" borderId="0" xfId="0" applyFont="1" applyFill="1"/>
    <xf numFmtId="0" fontId="38" fillId="0" borderId="0" xfId="0" applyFont="1" applyFill="1" applyAlignment="1">
      <alignment horizontal="left" vertical="top" wrapText="1"/>
    </xf>
    <xf numFmtId="0" fontId="13" fillId="0" borderId="35" xfId="0" applyFont="1" applyBorder="1" applyAlignment="1">
      <alignment horizontal="left" vertical="center" wrapText="1"/>
    </xf>
    <xf numFmtId="168" fontId="25" fillId="0" borderId="35" xfId="11" applyFont="1" applyFill="1" applyBorder="1">
      <alignment horizontal="right" vertical="top"/>
    </xf>
    <xf numFmtId="0" fontId="25" fillId="0" borderId="35" xfId="0" applyFont="1" applyBorder="1" applyAlignment="1">
      <alignment horizontal="center" vertical="top" wrapText="1"/>
    </xf>
    <xf numFmtId="166" fontId="25" fillId="0" borderId="35" xfId="0" applyNumberFormat="1" applyFont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6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3" fillId="2" borderId="18" xfId="0" applyFont="1" applyFill="1" applyBorder="1" applyAlignment="1">
      <alignment horizontal="center" vertical="top" wrapText="1"/>
    </xf>
    <xf numFmtId="0" fontId="10" fillId="2" borderId="20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13" fillId="0" borderId="38" xfId="0" applyFont="1" applyFill="1" applyBorder="1" applyAlignment="1">
      <alignment horizontal="right" wrapText="1"/>
    </xf>
    <xf numFmtId="0" fontId="13" fillId="0" borderId="3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21" xfId="0" applyFont="1" applyBorder="1" applyAlignment="1">
      <alignment horizontal="center" vertical="top" wrapText="1"/>
    </xf>
    <xf numFmtId="49" fontId="38" fillId="0" borderId="5" xfId="15" applyNumberFormat="1" applyFont="1" applyBorder="1" applyAlignment="1">
      <alignment horizontal="center" vertical="top"/>
    </xf>
    <xf numFmtId="49" fontId="38" fillId="0" borderId="4" xfId="15" applyNumberFormat="1" applyFont="1" applyBorder="1" applyAlignment="1">
      <alignment horizontal="center" vertical="top"/>
    </xf>
    <xf numFmtId="49" fontId="29" fillId="2" borderId="34" xfId="0" applyNumberFormat="1" applyFont="1" applyFill="1" applyBorder="1" applyAlignment="1">
      <alignment horizontal="center" vertical="top" wrapText="1"/>
    </xf>
    <xf numFmtId="49" fontId="29" fillId="2" borderId="5" xfId="0" applyNumberFormat="1" applyFont="1" applyFill="1" applyBorder="1" applyAlignment="1">
      <alignment horizontal="center" vertical="top" wrapText="1"/>
    </xf>
    <xf numFmtId="49" fontId="29" fillId="2" borderId="33" xfId="0" applyNumberFormat="1" applyFont="1" applyFill="1" applyBorder="1" applyAlignment="1">
      <alignment horizontal="center" vertical="top" wrapText="1"/>
    </xf>
    <xf numFmtId="49" fontId="29" fillId="2" borderId="3" xfId="0" applyNumberFormat="1" applyFont="1" applyFill="1" applyBorder="1" applyAlignment="1">
      <alignment horizontal="center" vertical="top" wrapText="1"/>
    </xf>
    <xf numFmtId="49" fontId="29" fillId="2" borderId="0" xfId="0" applyNumberFormat="1" applyFont="1" applyFill="1" applyBorder="1" applyAlignment="1">
      <alignment horizontal="center" vertical="top" wrapText="1"/>
    </xf>
    <xf numFmtId="0" fontId="13" fillId="2" borderId="1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0" fontId="24" fillId="0" borderId="35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26" fillId="0" borderId="35" xfId="0" applyNumberFormat="1" applyFont="1" applyFill="1" applyBorder="1" applyAlignment="1">
      <alignment horizontal="center" vertical="center" wrapText="1"/>
    </xf>
    <xf numFmtId="0" fontId="26" fillId="0" borderId="35" xfId="0" applyNumberFormat="1" applyFont="1" applyFill="1" applyBorder="1" applyAlignment="1">
      <alignment horizontal="center" vertical="center" wrapText="1"/>
    </xf>
    <xf numFmtId="0" fontId="25" fillId="0" borderId="18" xfId="28" applyFont="1" applyBorder="1" applyAlignment="1">
      <alignment horizontal="left" vertical="top" wrapText="1"/>
    </xf>
    <xf numFmtId="0" fontId="13" fillId="2" borderId="18" xfId="0" applyFont="1" applyFill="1" applyBorder="1" applyAlignment="1">
      <alignment horizontal="left" vertical="top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25" fillId="0" borderId="18" xfId="28" applyFont="1" applyBorder="1" applyAlignment="1">
      <alignment horizontal="center" vertical="top" wrapText="1"/>
    </xf>
    <xf numFmtId="0" fontId="24" fillId="0" borderId="0" xfId="28" applyFont="1" applyAlignment="1">
      <alignment horizontal="left" vertical="top" wrapText="1"/>
    </xf>
    <xf numFmtId="0" fontId="17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 wrapText="1"/>
    </xf>
    <xf numFmtId="0" fontId="24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3" fillId="2" borderId="36" xfId="0" applyFont="1" applyFill="1" applyBorder="1" applyAlignment="1">
      <alignment horizontal="left" vertical="top" wrapText="1"/>
    </xf>
    <xf numFmtId="0" fontId="13" fillId="2" borderId="37" xfId="0" applyFont="1" applyFill="1" applyBorder="1" applyAlignment="1">
      <alignment horizontal="left" vertical="top" wrapText="1"/>
    </xf>
    <xf numFmtId="0" fontId="24" fillId="2" borderId="35" xfId="30" applyFont="1" applyFill="1" applyBorder="1" applyAlignment="1" applyProtection="1">
      <alignment horizontal="left" vertical="center" wrapText="1"/>
      <protection locked="0"/>
    </xf>
    <xf numFmtId="0" fontId="25" fillId="2" borderId="36" xfId="30" applyFont="1" applyFill="1" applyBorder="1" applyAlignment="1" applyProtection="1">
      <alignment horizontal="center" vertical="center" wrapText="1"/>
      <protection locked="0"/>
    </xf>
    <xf numFmtId="0" fontId="25" fillId="2" borderId="31" xfId="30" applyFont="1" applyFill="1" applyBorder="1" applyAlignment="1" applyProtection="1">
      <alignment horizontal="center" vertical="center" wrapText="1"/>
      <protection locked="0"/>
    </xf>
    <xf numFmtId="0" fontId="25" fillId="2" borderId="37" xfId="30" applyFont="1" applyFill="1" applyBorder="1" applyAlignment="1" applyProtection="1">
      <alignment horizontal="center" vertical="center" wrapText="1"/>
      <protection locked="0"/>
    </xf>
    <xf numFmtId="0" fontId="26" fillId="0" borderId="36" xfId="30" applyFont="1" applyBorder="1" applyAlignment="1" applyProtection="1">
      <alignment horizontal="center" vertical="center" wrapText="1"/>
      <protection locked="0"/>
    </xf>
    <xf numFmtId="0" fontId="26" fillId="0" borderId="37" xfId="30" applyFont="1" applyBorder="1" applyAlignment="1" applyProtection="1">
      <alignment horizontal="center" vertical="center" wrapText="1"/>
      <protection locked="0"/>
    </xf>
    <xf numFmtId="0" fontId="10" fillId="0" borderId="36" xfId="0" applyFont="1" applyBorder="1" applyAlignment="1">
      <alignment horizontal="left" vertical="top" wrapText="1"/>
    </xf>
    <xf numFmtId="0" fontId="10" fillId="0" borderId="31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vertical="top" wrapText="1"/>
    </xf>
    <xf numFmtId="0" fontId="26" fillId="0" borderId="34" xfId="30" applyFont="1" applyBorder="1" applyAlignment="1">
      <alignment horizontal="center" vertical="center" wrapText="1"/>
    </xf>
    <xf numFmtId="0" fontId="26" fillId="0" borderId="4" xfId="30" applyFont="1" applyBorder="1" applyAlignment="1">
      <alignment horizontal="center" vertical="center" wrapText="1"/>
    </xf>
    <xf numFmtId="0" fontId="25" fillId="0" borderId="34" xfId="30" applyFont="1" applyBorder="1" applyAlignment="1" applyProtection="1">
      <alignment horizontal="center" vertical="center" wrapText="1"/>
      <protection locked="0"/>
    </xf>
    <xf numFmtId="0" fontId="25" fillId="0" borderId="4" xfId="30" applyFont="1" applyBorder="1" applyAlignment="1" applyProtection="1">
      <alignment horizontal="center" vertical="center" wrapText="1"/>
      <protection locked="0"/>
    </xf>
    <xf numFmtId="0" fontId="42" fillId="0" borderId="0" xfId="30" applyFont="1" applyAlignment="1" applyProtection="1">
      <alignment horizontal="right"/>
      <protection locked="0"/>
    </xf>
    <xf numFmtId="0" fontId="15" fillId="0" borderId="0" xfId="0" applyFont="1" applyFill="1" applyAlignment="1">
      <alignment horizontal="right"/>
    </xf>
    <xf numFmtId="0" fontId="43" fillId="3" borderId="0" xfId="30" applyFont="1" applyFill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10" workbookViewId="0">
      <selection activeCell="C20" sqref="C20"/>
    </sheetView>
  </sheetViews>
  <sheetFormatPr defaultColWidth="9.33203125" defaultRowHeight="12.75"/>
  <cols>
    <col min="1" max="1" width="11.6640625" style="3" customWidth="1"/>
    <col min="2" max="2" width="12.1640625" style="3" customWidth="1"/>
    <col min="3" max="3" width="86.5" style="3" customWidth="1"/>
    <col min="4" max="4" width="22.1640625" style="3" customWidth="1"/>
    <col min="5" max="5" width="19.3320312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>
      <c r="A1" s="4"/>
      <c r="B1" s="4"/>
      <c r="C1" s="4"/>
      <c r="D1" s="4"/>
      <c r="E1" s="4"/>
      <c r="F1" s="4"/>
    </row>
    <row r="2" spans="1:7" ht="13.5" customHeight="1">
      <c r="A2" s="4"/>
      <c r="B2" s="4"/>
      <c r="C2" s="7"/>
      <c r="D2" s="11"/>
      <c r="E2" s="10" t="s">
        <v>39</v>
      </c>
    </row>
    <row r="3" spans="1:7" ht="16.5" customHeight="1">
      <c r="A3" s="4"/>
      <c r="B3" s="4"/>
      <c r="C3" s="7"/>
      <c r="D3" s="11"/>
      <c r="E3" s="9" t="s">
        <v>62</v>
      </c>
    </row>
    <row r="4" spans="1:7" ht="16.5" customHeight="1">
      <c r="A4" s="4"/>
      <c r="B4" s="4"/>
      <c r="C4" s="7"/>
      <c r="D4" s="11"/>
      <c r="E4" s="9" t="s">
        <v>4</v>
      </c>
    </row>
    <row r="5" spans="1:7" ht="69" customHeight="1">
      <c r="A5" s="319" t="s">
        <v>162</v>
      </c>
      <c r="B5" s="319"/>
      <c r="C5" s="319"/>
      <c r="D5" s="319"/>
      <c r="E5" s="319"/>
      <c r="F5" s="6"/>
    </row>
    <row r="6" spans="1:7" ht="17.25" customHeight="1">
      <c r="A6" s="319"/>
      <c r="B6" s="319"/>
      <c r="C6" s="319"/>
      <c r="D6" s="319"/>
      <c r="E6" s="319"/>
      <c r="F6" s="245"/>
    </row>
    <row r="7" spans="1:7" ht="17.25" customHeight="1">
      <c r="A7" s="18"/>
      <c r="B7" s="18"/>
      <c r="C7" s="18"/>
      <c r="D7" s="323" t="s">
        <v>119</v>
      </c>
      <c r="E7" s="323"/>
      <c r="F7" s="4"/>
    </row>
    <row r="8" spans="1:7" s="13" customFormat="1" ht="77.25" customHeight="1">
      <c r="A8" s="320" t="s">
        <v>19</v>
      </c>
      <c r="B8" s="320"/>
      <c r="C8" s="320" t="s">
        <v>27</v>
      </c>
      <c r="D8" s="324" t="s">
        <v>38</v>
      </c>
      <c r="E8" s="325"/>
      <c r="F8" s="246"/>
    </row>
    <row r="9" spans="1:7" s="13" customFormat="1" ht="48" customHeight="1">
      <c r="A9" s="19" t="s">
        <v>23</v>
      </c>
      <c r="B9" s="19" t="s">
        <v>0</v>
      </c>
      <c r="C9" s="320"/>
      <c r="D9" s="244" t="s">
        <v>61</v>
      </c>
      <c r="E9" s="248" t="s">
        <v>28</v>
      </c>
      <c r="F9" s="247"/>
    </row>
    <row r="10" spans="1:7" s="13" customFormat="1" ht="30" customHeight="1">
      <c r="A10" s="19"/>
      <c r="B10" s="321" t="s">
        <v>1</v>
      </c>
      <c r="C10" s="322"/>
      <c r="D10" s="68">
        <f>D31+D45+D11</f>
        <v>0</v>
      </c>
      <c r="E10" s="68">
        <f>E31+E45+E11</f>
        <v>0</v>
      </c>
      <c r="G10" s="43"/>
    </row>
    <row r="11" spans="1:7" s="273" customFormat="1" ht="17.25">
      <c r="A11" s="264"/>
      <c r="B11" s="14"/>
      <c r="C11" s="14" t="s">
        <v>129</v>
      </c>
      <c r="D11" s="68">
        <f>+D13</f>
        <v>0</v>
      </c>
      <c r="E11" s="68">
        <f>+E13</f>
        <v>0</v>
      </c>
    </row>
    <row r="12" spans="1:7" s="273" customFormat="1" ht="17.25">
      <c r="A12" s="310" t="s">
        <v>168</v>
      </c>
      <c r="B12" s="309"/>
      <c r="C12" s="46" t="s">
        <v>8</v>
      </c>
      <c r="D12" s="68"/>
      <c r="E12" s="68"/>
    </row>
    <row r="13" spans="1:7" s="273" customFormat="1" ht="34.5">
      <c r="A13" s="311"/>
      <c r="B13" s="309"/>
      <c r="C13" s="42" t="s">
        <v>169</v>
      </c>
      <c r="D13" s="68">
        <f>D20+D26</f>
        <v>0</v>
      </c>
      <c r="E13" s="68">
        <f>+E20+E26</f>
        <v>0</v>
      </c>
      <c r="F13" s="274"/>
    </row>
    <row r="14" spans="1:7" s="273" customFormat="1" ht="17.25">
      <c r="A14" s="311"/>
      <c r="B14" s="309"/>
      <c r="C14" s="46" t="s">
        <v>9</v>
      </c>
      <c r="D14" s="68"/>
      <c r="E14" s="68"/>
      <c r="F14" s="274"/>
    </row>
    <row r="15" spans="1:7" s="273" customFormat="1" ht="51.75">
      <c r="A15" s="311"/>
      <c r="B15" s="309"/>
      <c r="C15" s="42" t="s">
        <v>170</v>
      </c>
      <c r="D15" s="68"/>
      <c r="E15" s="68"/>
      <c r="F15" s="274"/>
    </row>
    <row r="16" spans="1:7" s="273" customFormat="1" ht="17.25">
      <c r="A16" s="311"/>
      <c r="B16" s="309"/>
      <c r="C16" s="41" t="s">
        <v>10</v>
      </c>
      <c r="D16" s="68"/>
      <c r="E16" s="68"/>
      <c r="F16" s="274"/>
    </row>
    <row r="17" spans="1:6" s="273" customFormat="1" ht="69">
      <c r="A17" s="312"/>
      <c r="B17" s="309"/>
      <c r="C17" s="42" t="s">
        <v>171</v>
      </c>
      <c r="D17" s="68"/>
      <c r="E17" s="68"/>
      <c r="F17" s="274"/>
    </row>
    <row r="18" spans="1:6" s="273" customFormat="1" ht="17.25">
      <c r="A18" s="305" t="s">
        <v>172</v>
      </c>
      <c r="B18" s="305"/>
      <c r="C18" s="305"/>
      <c r="D18" s="275"/>
      <c r="E18" s="276"/>
    </row>
    <row r="19" spans="1:6" s="273" customFormat="1" ht="17.25">
      <c r="A19" s="277"/>
      <c r="B19" s="306">
        <v>11010</v>
      </c>
      <c r="C19" s="48" t="s">
        <v>11</v>
      </c>
      <c r="D19" s="278"/>
      <c r="E19" s="278"/>
    </row>
    <row r="20" spans="1:6" s="273" customFormat="1" ht="51.75">
      <c r="A20" s="279"/>
      <c r="B20" s="307"/>
      <c r="C20" s="39" t="s">
        <v>176</v>
      </c>
      <c r="D20" s="68">
        <f>+'3'!G42</f>
        <v>517.5</v>
      </c>
      <c r="E20" s="68">
        <f>+'3'!H42</f>
        <v>517.5</v>
      </c>
    </row>
    <row r="21" spans="1:6" s="273" customFormat="1" ht="17.25">
      <c r="A21" s="279"/>
      <c r="B21" s="307"/>
      <c r="C21" s="46" t="s">
        <v>12</v>
      </c>
      <c r="D21" s="68"/>
      <c r="E21" s="68"/>
    </row>
    <row r="22" spans="1:6" s="273" customFormat="1" ht="69">
      <c r="A22" s="279"/>
      <c r="B22" s="307"/>
      <c r="C22" s="58" t="s">
        <v>206</v>
      </c>
      <c r="D22" s="68"/>
      <c r="E22" s="68"/>
    </row>
    <row r="23" spans="1:6" s="273" customFormat="1" ht="17.25">
      <c r="A23" s="279"/>
      <c r="B23" s="307"/>
      <c r="C23" s="46" t="s">
        <v>13</v>
      </c>
      <c r="D23" s="68"/>
      <c r="E23" s="68"/>
    </row>
    <row r="24" spans="1:6" s="273" customFormat="1" ht="17.25">
      <c r="A24" s="279"/>
      <c r="B24" s="308"/>
      <c r="C24" s="47" t="s">
        <v>43</v>
      </c>
      <c r="D24" s="68"/>
      <c r="E24" s="68"/>
    </row>
    <row r="25" spans="1:6" s="281" customFormat="1" ht="17.25">
      <c r="A25" s="273"/>
      <c r="B25" s="306">
        <v>21001</v>
      </c>
      <c r="C25" s="48" t="s">
        <v>11</v>
      </c>
      <c r="D25" s="280"/>
      <c r="E25" s="280"/>
    </row>
    <row r="26" spans="1:6" s="281" customFormat="1" ht="34.5">
      <c r="A26" s="273"/>
      <c r="B26" s="307"/>
      <c r="C26" s="39" t="s">
        <v>173</v>
      </c>
      <c r="D26" s="116">
        <f>+'3'!G59</f>
        <v>-517.5</v>
      </c>
      <c r="E26" s="116">
        <f>+'3'!H59</f>
        <v>-517.5</v>
      </c>
    </row>
    <row r="27" spans="1:6" s="281" customFormat="1" ht="17.25">
      <c r="A27" s="273"/>
      <c r="B27" s="307"/>
      <c r="C27" s="46" t="s">
        <v>12</v>
      </c>
      <c r="D27" s="116"/>
      <c r="E27" s="74"/>
    </row>
    <row r="28" spans="1:6" s="281" customFormat="1" ht="51.75">
      <c r="A28" s="273"/>
      <c r="B28" s="307"/>
      <c r="C28" s="58" t="s">
        <v>174</v>
      </c>
      <c r="D28" s="116"/>
      <c r="E28" s="266"/>
    </row>
    <row r="29" spans="1:6" s="281" customFormat="1" ht="17.25">
      <c r="A29" s="273"/>
      <c r="B29" s="307"/>
      <c r="C29" s="46" t="s">
        <v>13</v>
      </c>
      <c r="D29" s="116"/>
      <c r="E29" s="266"/>
    </row>
    <row r="30" spans="1:6" s="281" customFormat="1" ht="37.5" customHeight="1">
      <c r="A30" s="273"/>
      <c r="B30" s="308"/>
      <c r="C30" s="47" t="s">
        <v>175</v>
      </c>
      <c r="D30" s="116"/>
      <c r="E30" s="266"/>
    </row>
    <row r="31" spans="1:6" s="13" customFormat="1" ht="17.25">
      <c r="A31" s="19"/>
      <c r="B31" s="14"/>
      <c r="C31" s="14" t="s">
        <v>14</v>
      </c>
      <c r="D31" s="68">
        <f t="shared" ref="D31:E31" si="0">+D32</f>
        <v>58388.9</v>
      </c>
      <c r="E31" s="68">
        <f t="shared" si="0"/>
        <v>58388.9</v>
      </c>
    </row>
    <row r="32" spans="1:6" s="13" customFormat="1" ht="17.25">
      <c r="A32" s="310">
        <v>1228</v>
      </c>
      <c r="B32" s="309"/>
      <c r="C32" s="46" t="s">
        <v>8</v>
      </c>
      <c r="D32" s="69">
        <f t="shared" ref="D32:E32" si="1">D39</f>
        <v>58388.9</v>
      </c>
      <c r="E32" s="69">
        <f t="shared" si="1"/>
        <v>58388.9</v>
      </c>
    </row>
    <row r="33" spans="1:5" s="13" customFormat="1" ht="34.5">
      <c r="A33" s="311"/>
      <c r="B33" s="309"/>
      <c r="C33" s="42" t="s">
        <v>121</v>
      </c>
      <c r="D33" s="141"/>
      <c r="E33" s="69"/>
    </row>
    <row r="34" spans="1:5" s="13" customFormat="1" ht="17.25">
      <c r="A34" s="311"/>
      <c r="B34" s="309"/>
      <c r="C34" s="46" t="s">
        <v>9</v>
      </c>
      <c r="D34" s="142"/>
      <c r="E34" s="57"/>
    </row>
    <row r="35" spans="1:5" s="13" customFormat="1" ht="69">
      <c r="A35" s="311"/>
      <c r="B35" s="309"/>
      <c r="C35" s="42" t="s">
        <v>122</v>
      </c>
      <c r="D35" s="142"/>
      <c r="E35" s="57"/>
    </row>
    <row r="36" spans="1:5" s="13" customFormat="1" ht="17.25">
      <c r="A36" s="311"/>
      <c r="B36" s="309"/>
      <c r="C36" s="41" t="s">
        <v>10</v>
      </c>
      <c r="D36" s="142"/>
      <c r="E36" s="57"/>
    </row>
    <row r="37" spans="1:5" s="13" customFormat="1" ht="38.25" customHeight="1">
      <c r="A37" s="312"/>
      <c r="B37" s="309"/>
      <c r="C37" s="42" t="s">
        <v>123</v>
      </c>
      <c r="D37" s="142"/>
      <c r="E37" s="57"/>
    </row>
    <row r="38" spans="1:5" s="273" customFormat="1" ht="17.25">
      <c r="A38" s="305" t="s">
        <v>172</v>
      </c>
      <c r="B38" s="305"/>
      <c r="C38" s="305"/>
      <c r="D38" s="275"/>
      <c r="E38" s="276"/>
    </row>
    <row r="39" spans="1:5" s="1" customFormat="1" ht="17.25">
      <c r="A39" s="313"/>
      <c r="B39" s="306">
        <v>31002</v>
      </c>
      <c r="C39" s="48" t="s">
        <v>11</v>
      </c>
      <c r="D39" s="69">
        <f>'3'!G23</f>
        <v>58388.9</v>
      </c>
      <c r="E39" s="69">
        <f>'3'!H23</f>
        <v>58388.9</v>
      </c>
    </row>
    <row r="40" spans="1:5" s="1" customFormat="1" ht="34.5">
      <c r="A40" s="314"/>
      <c r="B40" s="307"/>
      <c r="C40" s="39" t="s">
        <v>124</v>
      </c>
      <c r="D40" s="143"/>
      <c r="E40" s="49"/>
    </row>
    <row r="41" spans="1:5" s="1" customFormat="1" ht="17.25">
      <c r="A41" s="314"/>
      <c r="B41" s="307"/>
      <c r="C41" s="46" t="s">
        <v>12</v>
      </c>
      <c r="D41" s="144"/>
      <c r="E41" s="50"/>
    </row>
    <row r="42" spans="1:5" s="1" customFormat="1" ht="34.5">
      <c r="A42" s="314"/>
      <c r="B42" s="307"/>
      <c r="C42" s="58" t="s">
        <v>125</v>
      </c>
      <c r="D42" s="145"/>
      <c r="E42" s="51"/>
    </row>
    <row r="43" spans="1:5" s="1" customFormat="1" ht="17.25">
      <c r="A43" s="314"/>
      <c r="B43" s="307"/>
      <c r="C43" s="46" t="s">
        <v>13</v>
      </c>
      <c r="D43" s="146"/>
      <c r="E43" s="52"/>
    </row>
    <row r="44" spans="1:5" s="1" customFormat="1" ht="34.5">
      <c r="A44" s="315"/>
      <c r="B44" s="308"/>
      <c r="C44" s="47" t="s">
        <v>77</v>
      </c>
      <c r="D44" s="146"/>
      <c r="E44" s="52"/>
    </row>
    <row r="45" spans="1:5" s="13" customFormat="1" ht="17.25" customHeight="1">
      <c r="A45" s="101"/>
      <c r="B45" s="76"/>
      <c r="C45" s="147" t="s">
        <v>54</v>
      </c>
      <c r="D45" s="116">
        <f t="shared" ref="D45:E45" si="2">D46</f>
        <v>-58388.9</v>
      </c>
      <c r="E45" s="116">
        <f t="shared" si="2"/>
        <v>-58388.9</v>
      </c>
    </row>
    <row r="46" spans="1:5" s="13" customFormat="1" ht="17.25">
      <c r="A46" s="302">
        <v>1139</v>
      </c>
      <c r="B46" s="316"/>
      <c r="C46" s="73" t="s">
        <v>8</v>
      </c>
      <c r="D46" s="62">
        <f>+D53+D59</f>
        <v>-58388.9</v>
      </c>
      <c r="E46" s="62">
        <f>+E53+E59</f>
        <v>-58388.9</v>
      </c>
    </row>
    <row r="47" spans="1:5" s="13" customFormat="1" ht="17.25">
      <c r="A47" s="303"/>
      <c r="B47" s="316"/>
      <c r="C47" s="99" t="s">
        <v>50</v>
      </c>
      <c r="D47" s="117"/>
      <c r="E47" s="117"/>
    </row>
    <row r="48" spans="1:5" s="13" customFormat="1" ht="17.25">
      <c r="A48" s="303"/>
      <c r="B48" s="316"/>
      <c r="C48" s="73" t="s">
        <v>9</v>
      </c>
      <c r="D48" s="136"/>
      <c r="E48" s="101"/>
    </row>
    <row r="49" spans="1:6" s="13" customFormat="1" ht="51.75">
      <c r="A49" s="303"/>
      <c r="B49" s="316"/>
      <c r="C49" s="99" t="s">
        <v>63</v>
      </c>
      <c r="D49" s="136"/>
      <c r="E49" s="101"/>
    </row>
    <row r="50" spans="1:6" s="13" customFormat="1" ht="17.25">
      <c r="A50" s="303"/>
      <c r="B50" s="316"/>
      <c r="C50" s="73" t="s">
        <v>10</v>
      </c>
      <c r="D50" s="136"/>
      <c r="E50" s="101"/>
    </row>
    <row r="51" spans="1:6" s="13" customFormat="1" ht="34.5">
      <c r="A51" s="304"/>
      <c r="B51" s="316"/>
      <c r="C51" s="99" t="s">
        <v>64</v>
      </c>
      <c r="D51" s="136"/>
      <c r="E51" s="101"/>
    </row>
    <row r="52" spans="1:6" s="1" customFormat="1" ht="17.25">
      <c r="A52" s="317"/>
      <c r="B52" s="318"/>
      <c r="C52" s="118" t="s">
        <v>55</v>
      </c>
      <c r="D52" s="119"/>
      <c r="E52" s="119"/>
    </row>
    <row r="53" spans="1:6" s="13" customFormat="1" ht="17.25">
      <c r="A53" s="299"/>
      <c r="B53" s="302">
        <v>11001</v>
      </c>
      <c r="C53" s="73" t="s">
        <v>11</v>
      </c>
      <c r="D53" s="62">
        <f>+'3'!G78</f>
        <v>-58906.400000000001</v>
      </c>
      <c r="E53" s="62">
        <f>+'3'!H78</f>
        <v>-58906.400000000001</v>
      </c>
    </row>
    <row r="54" spans="1:6" s="13" customFormat="1" ht="17.25">
      <c r="A54" s="300"/>
      <c r="B54" s="303"/>
      <c r="C54" s="120" t="s">
        <v>50</v>
      </c>
      <c r="D54" s="74"/>
      <c r="E54" s="74"/>
    </row>
    <row r="55" spans="1:6" s="13" customFormat="1" ht="17.25">
      <c r="A55" s="300"/>
      <c r="B55" s="303"/>
      <c r="C55" s="73" t="s">
        <v>12</v>
      </c>
      <c r="D55" s="136"/>
      <c r="E55" s="101"/>
    </row>
    <row r="56" spans="1:6" s="13" customFormat="1" ht="81.75" customHeight="1">
      <c r="A56" s="300"/>
      <c r="B56" s="303"/>
      <c r="C56" s="98" t="s">
        <v>65</v>
      </c>
      <c r="D56" s="136"/>
      <c r="E56" s="101"/>
    </row>
    <row r="57" spans="1:6" s="13" customFormat="1" ht="17.25">
      <c r="A57" s="300"/>
      <c r="B57" s="303"/>
      <c r="C57" s="73" t="s">
        <v>13</v>
      </c>
      <c r="D57" s="136"/>
      <c r="E57" s="101"/>
    </row>
    <row r="58" spans="1:6" s="13" customFormat="1" ht="17.25">
      <c r="A58" s="301"/>
      <c r="B58" s="304"/>
      <c r="C58" s="122" t="s">
        <v>43</v>
      </c>
      <c r="D58" s="136"/>
      <c r="E58" s="101"/>
      <c r="F58" s="121"/>
    </row>
    <row r="59" spans="1:6" s="13" customFormat="1" ht="17.25">
      <c r="A59" s="299"/>
      <c r="B59" s="302">
        <v>11001</v>
      </c>
      <c r="C59" s="73" t="s">
        <v>11</v>
      </c>
      <c r="D59" s="62">
        <f>+'3'!G87</f>
        <v>517.5</v>
      </c>
      <c r="E59" s="62">
        <f>+'3'!H87</f>
        <v>517.5</v>
      </c>
    </row>
    <row r="60" spans="1:6" s="13" customFormat="1" ht="17.25">
      <c r="A60" s="300"/>
      <c r="B60" s="303"/>
      <c r="C60" s="120" t="s">
        <v>50</v>
      </c>
      <c r="D60" s="74"/>
      <c r="E60" s="74"/>
    </row>
    <row r="61" spans="1:6" s="13" customFormat="1" ht="17.25">
      <c r="A61" s="300"/>
      <c r="B61" s="303"/>
      <c r="C61" s="73" t="s">
        <v>12</v>
      </c>
      <c r="D61" s="266"/>
      <c r="E61" s="266"/>
    </row>
    <row r="62" spans="1:6" s="13" customFormat="1" ht="81.75" customHeight="1">
      <c r="A62" s="300"/>
      <c r="B62" s="303"/>
      <c r="C62" s="98" t="s">
        <v>65</v>
      </c>
      <c r="D62" s="266"/>
      <c r="E62" s="266"/>
    </row>
    <row r="63" spans="1:6" s="13" customFormat="1" ht="17.25">
      <c r="A63" s="300"/>
      <c r="B63" s="303"/>
      <c r="C63" s="73" t="s">
        <v>13</v>
      </c>
      <c r="D63" s="266"/>
      <c r="E63" s="266"/>
    </row>
    <row r="64" spans="1:6" s="13" customFormat="1" ht="17.25">
      <c r="A64" s="301"/>
      <c r="B64" s="304"/>
      <c r="C64" s="122" t="s">
        <v>43</v>
      </c>
      <c r="D64" s="266"/>
      <c r="E64" s="266"/>
      <c r="F64" s="121"/>
    </row>
    <row r="65" spans="1:5" s="13" customFormat="1" ht="17.25">
      <c r="A65" s="61"/>
      <c r="B65" s="61"/>
      <c r="C65" s="70"/>
      <c r="D65" s="71"/>
      <c r="E65" s="71"/>
    </row>
  </sheetData>
  <mergeCells count="23">
    <mergeCell ref="A52:B52"/>
    <mergeCell ref="A5:E6"/>
    <mergeCell ref="A8:B8"/>
    <mergeCell ref="C8:C9"/>
    <mergeCell ref="B10:C10"/>
    <mergeCell ref="D7:E7"/>
    <mergeCell ref="D8:E8"/>
    <mergeCell ref="A59:A64"/>
    <mergeCell ref="B59:B64"/>
    <mergeCell ref="A38:C38"/>
    <mergeCell ref="B25:B30"/>
    <mergeCell ref="B12:B17"/>
    <mergeCell ref="A32:A37"/>
    <mergeCell ref="B32:B37"/>
    <mergeCell ref="A39:A44"/>
    <mergeCell ref="B39:B44"/>
    <mergeCell ref="A12:A17"/>
    <mergeCell ref="A18:C18"/>
    <mergeCell ref="B19:B24"/>
    <mergeCell ref="A53:A58"/>
    <mergeCell ref="B53:B58"/>
    <mergeCell ref="A46:A51"/>
    <mergeCell ref="B46:B51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opLeftCell="A10" workbookViewId="0">
      <selection activeCell="A6" sqref="A6:H6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195"/>
      <c r="E1" s="195"/>
      <c r="F1" s="196"/>
      <c r="G1" s="196"/>
      <c r="H1" s="197" t="s">
        <v>91</v>
      </c>
      <c r="I1" s="198"/>
    </row>
    <row r="2" spans="1:44">
      <c r="D2" s="196"/>
      <c r="E2" s="196"/>
      <c r="F2" s="196"/>
      <c r="G2" s="196"/>
      <c r="H2" s="197" t="s">
        <v>112</v>
      </c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</row>
    <row r="3" spans="1:44">
      <c r="D3" s="196"/>
      <c r="E3" s="196"/>
      <c r="F3" s="196"/>
      <c r="G3" s="196"/>
      <c r="H3" s="200" t="s">
        <v>92</v>
      </c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199"/>
    </row>
    <row r="4" spans="1:44">
      <c r="D4" s="326"/>
      <c r="E4" s="326"/>
      <c r="F4" s="326"/>
      <c r="G4" s="198"/>
      <c r="H4" s="198"/>
      <c r="I4" s="198"/>
    </row>
    <row r="5" spans="1:44">
      <c r="D5" s="326"/>
      <c r="E5" s="326"/>
      <c r="F5" s="326"/>
      <c r="G5" s="198"/>
      <c r="H5" s="198"/>
      <c r="I5" s="198"/>
    </row>
    <row r="6" spans="1:44" ht="40.5" customHeight="1">
      <c r="A6" s="327" t="s">
        <v>205</v>
      </c>
      <c r="B6" s="327"/>
      <c r="C6" s="327"/>
      <c r="D6" s="327"/>
      <c r="E6" s="327"/>
      <c r="F6" s="327"/>
      <c r="G6" s="327"/>
      <c r="H6" s="327"/>
      <c r="I6" s="201"/>
    </row>
    <row r="7" spans="1:44" ht="17.25">
      <c r="A7" s="2"/>
      <c r="B7" s="158"/>
      <c r="C7" s="158"/>
      <c r="D7" s="158"/>
      <c r="E7" s="158"/>
      <c r="F7" s="158"/>
      <c r="G7" s="328" t="s">
        <v>93</v>
      </c>
      <c r="H7" s="328"/>
      <c r="I7" s="201"/>
    </row>
    <row r="8" spans="1:44" ht="34.5" customHeight="1">
      <c r="A8" s="329" t="s">
        <v>94</v>
      </c>
      <c r="B8" s="329"/>
      <c r="C8" s="330" t="s">
        <v>95</v>
      </c>
      <c r="D8" s="330" t="s">
        <v>96</v>
      </c>
      <c r="E8" s="331" t="s">
        <v>167</v>
      </c>
      <c r="F8" s="332"/>
      <c r="G8" s="332"/>
      <c r="H8" s="333"/>
      <c r="I8" s="201"/>
    </row>
    <row r="9" spans="1:44" ht="17.25">
      <c r="A9" s="329"/>
      <c r="B9" s="329"/>
      <c r="C9" s="330"/>
      <c r="D9" s="330"/>
      <c r="E9" s="330" t="s">
        <v>97</v>
      </c>
      <c r="F9" s="330"/>
      <c r="G9" s="330"/>
      <c r="H9" s="330"/>
    </row>
    <row r="10" spans="1:44" ht="103.5">
      <c r="A10" s="202" t="s">
        <v>98</v>
      </c>
      <c r="B10" s="202" t="s">
        <v>0</v>
      </c>
      <c r="C10" s="330"/>
      <c r="D10" s="330"/>
      <c r="E10" s="203" t="s">
        <v>99</v>
      </c>
      <c r="F10" s="203" t="s">
        <v>100</v>
      </c>
      <c r="G10" s="203" t="s">
        <v>101</v>
      </c>
      <c r="H10" s="204" t="s">
        <v>102</v>
      </c>
    </row>
    <row r="11" spans="1:44" ht="17.25">
      <c r="A11" s="205"/>
      <c r="B11" s="205"/>
      <c r="C11" s="206" t="s">
        <v>96</v>
      </c>
      <c r="D11" s="207">
        <f>+D18+D23+D13</f>
        <v>-517.5</v>
      </c>
      <c r="E11" s="207">
        <f>+E18+E23+E13</f>
        <v>-58906.400000000001</v>
      </c>
      <c r="F11" s="207">
        <f t="shared" ref="F11:H11" si="0">+F18+F23+F13</f>
        <v>58388.9</v>
      </c>
      <c r="G11" s="207">
        <f t="shared" si="0"/>
        <v>0</v>
      </c>
      <c r="H11" s="207">
        <f t="shared" si="0"/>
        <v>0</v>
      </c>
    </row>
    <row r="12" spans="1:44" ht="17.25">
      <c r="A12" s="205"/>
      <c r="B12" s="205"/>
      <c r="C12" s="208" t="s">
        <v>103</v>
      </c>
      <c r="D12" s="209"/>
      <c r="E12" s="209"/>
      <c r="F12" s="209"/>
      <c r="G12" s="209"/>
      <c r="H12" s="209"/>
    </row>
    <row r="13" spans="1:44" s="284" customFormat="1" ht="17.25">
      <c r="A13" s="210"/>
      <c r="B13" s="210"/>
      <c r="C13" s="211" t="s">
        <v>136</v>
      </c>
      <c r="D13" s="194">
        <f>SUM(E13:H13)</f>
        <v>-517.5</v>
      </c>
      <c r="E13" s="194">
        <f>+E15</f>
        <v>-517.5</v>
      </c>
      <c r="F13" s="194">
        <f>+F15</f>
        <v>0</v>
      </c>
      <c r="G13" s="283">
        <f>+G15</f>
        <v>0</v>
      </c>
      <c r="H13" s="283">
        <f>H15</f>
        <v>0</v>
      </c>
    </row>
    <row r="14" spans="1:44" s="284" customFormat="1" ht="17.25">
      <c r="A14" s="210"/>
      <c r="B14" s="210"/>
      <c r="C14" s="212" t="s">
        <v>103</v>
      </c>
      <c r="D14" s="194"/>
      <c r="E14" s="194"/>
      <c r="F14" s="194"/>
      <c r="G14" s="283"/>
      <c r="H14" s="285"/>
    </row>
    <row r="15" spans="1:44" s="287" customFormat="1" ht="34.5">
      <c r="A15" s="213">
        <v>1103</v>
      </c>
      <c r="B15" s="213" t="s">
        <v>179</v>
      </c>
      <c r="C15" s="214" t="s">
        <v>180</v>
      </c>
      <c r="D15" s="194">
        <f>SUM(E15:H15)</f>
        <v>-517.5</v>
      </c>
      <c r="E15" s="194">
        <f>+E17</f>
        <v>-517.5</v>
      </c>
      <c r="F15" s="194">
        <f t="shared" ref="F15:H15" si="1">+F17</f>
        <v>0</v>
      </c>
      <c r="G15" s="286">
        <f t="shared" si="1"/>
        <v>0</v>
      </c>
      <c r="H15" s="286">
        <f t="shared" si="1"/>
        <v>0</v>
      </c>
    </row>
    <row r="16" spans="1:44" s="287" customFormat="1" ht="17.25">
      <c r="A16" s="213"/>
      <c r="B16" s="213"/>
      <c r="C16" s="256" t="s">
        <v>105</v>
      </c>
      <c r="D16" s="194"/>
      <c r="E16" s="194"/>
      <c r="F16" s="194"/>
      <c r="G16" s="288"/>
      <c r="H16" s="286"/>
    </row>
    <row r="17" spans="1:9" s="284" customFormat="1" ht="51.75">
      <c r="A17" s="213"/>
      <c r="B17" s="213"/>
      <c r="C17" s="256" t="s">
        <v>178</v>
      </c>
      <c r="D17" s="194">
        <f>SUM(E17:H17)</f>
        <v>-517.5</v>
      </c>
      <c r="E17" s="194">
        <f>-517.5</f>
        <v>-517.5</v>
      </c>
      <c r="F17" s="194"/>
      <c r="G17" s="286"/>
      <c r="H17" s="286"/>
    </row>
    <row r="18" spans="1:9" ht="17.25">
      <c r="A18" s="210"/>
      <c r="B18" s="210"/>
      <c r="C18" s="211" t="s">
        <v>104</v>
      </c>
      <c r="D18" s="194">
        <f>+D20</f>
        <v>58388.9</v>
      </c>
      <c r="E18" s="194">
        <f>+E20</f>
        <v>0</v>
      </c>
      <c r="F18" s="194">
        <f t="shared" ref="F18:H18" si="2">+F20</f>
        <v>58388.9</v>
      </c>
      <c r="G18" s="194">
        <f t="shared" si="2"/>
        <v>0</v>
      </c>
      <c r="H18" s="194">
        <f t="shared" si="2"/>
        <v>0</v>
      </c>
    </row>
    <row r="19" spans="1:9" ht="17.25">
      <c r="A19" s="210"/>
      <c r="B19" s="210"/>
      <c r="C19" s="212" t="s">
        <v>105</v>
      </c>
      <c r="D19" s="194"/>
      <c r="E19" s="194"/>
      <c r="F19" s="194"/>
      <c r="G19" s="194"/>
      <c r="H19" s="194"/>
    </row>
    <row r="20" spans="1:9" ht="34.5">
      <c r="A20" s="213">
        <v>1228</v>
      </c>
      <c r="B20" s="213">
        <v>31002</v>
      </c>
      <c r="C20" s="214" t="s">
        <v>124</v>
      </c>
      <c r="D20" s="194">
        <f>SUM(E20:H20)</f>
        <v>58388.9</v>
      </c>
      <c r="E20" s="194">
        <v>0</v>
      </c>
      <c r="F20" s="194">
        <v>58388.9</v>
      </c>
      <c r="G20" s="194">
        <v>0</v>
      </c>
      <c r="H20" s="194"/>
      <c r="I20" s="215"/>
    </row>
    <row r="21" spans="1:9" ht="17.25">
      <c r="A21" s="213"/>
      <c r="B21" s="213"/>
      <c r="C21" s="256" t="s">
        <v>105</v>
      </c>
      <c r="D21" s="194"/>
      <c r="E21" s="194"/>
      <c r="F21" s="194"/>
      <c r="G21" s="194"/>
      <c r="H21" s="194"/>
      <c r="I21" s="215"/>
    </row>
    <row r="22" spans="1:9" ht="34.5">
      <c r="A22" s="213"/>
      <c r="B22" s="213"/>
      <c r="C22" s="256" t="s">
        <v>126</v>
      </c>
      <c r="D22" s="194">
        <v>58388.9</v>
      </c>
      <c r="E22" s="194"/>
      <c r="F22" s="194">
        <v>58388.9</v>
      </c>
      <c r="G22" s="194"/>
      <c r="H22" s="194"/>
      <c r="I22" s="215"/>
    </row>
    <row r="23" spans="1:9" ht="17.25">
      <c r="A23" s="210"/>
      <c r="B23" s="210"/>
      <c r="C23" s="211" t="s">
        <v>51</v>
      </c>
      <c r="D23" s="194">
        <f>+D25</f>
        <v>-58388.9</v>
      </c>
      <c r="E23" s="194">
        <f>+E25</f>
        <v>-58388.9</v>
      </c>
      <c r="F23" s="194">
        <f t="shared" ref="F23:H23" si="3">+F25</f>
        <v>0</v>
      </c>
      <c r="G23" s="194">
        <f t="shared" si="3"/>
        <v>0</v>
      </c>
      <c r="H23" s="194">
        <f t="shared" si="3"/>
        <v>0</v>
      </c>
    </row>
    <row r="24" spans="1:9" ht="17.25">
      <c r="A24" s="210"/>
      <c r="B24" s="210"/>
      <c r="C24" s="212" t="s">
        <v>105</v>
      </c>
      <c r="D24" s="194"/>
      <c r="E24" s="194"/>
      <c r="F24" s="194"/>
      <c r="G24" s="194"/>
      <c r="H24" s="194"/>
    </row>
    <row r="25" spans="1:9" ht="17.25">
      <c r="A25" s="213" t="s">
        <v>52</v>
      </c>
      <c r="B25" s="213" t="s">
        <v>53</v>
      </c>
      <c r="C25" s="214" t="s">
        <v>50</v>
      </c>
      <c r="D25" s="194">
        <f>SUM(E25:H25)</f>
        <v>-58388.9</v>
      </c>
      <c r="E25" s="194">
        <f>+'3'!H72</f>
        <v>-58388.9</v>
      </c>
      <c r="F25" s="194">
        <v>0</v>
      </c>
      <c r="G25" s="194">
        <v>0</v>
      </c>
      <c r="H25" s="194">
        <v>0</v>
      </c>
      <c r="I25" s="215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topLeftCell="A31" zoomScaleNormal="100" zoomScaleSheetLayoutView="100" workbookViewId="0">
      <selection activeCell="H42" sqref="H42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1" style="5" customWidth="1"/>
    <col min="8" max="8" width="20.33203125" style="16" customWidth="1"/>
    <col min="9" max="9" width="14" style="5" bestFit="1" customWidth="1"/>
    <col min="10" max="10" width="15.5" style="5" bestFit="1" customWidth="1"/>
    <col min="11" max="11" width="15" style="5" bestFit="1" customWidth="1"/>
    <col min="12" max="12" width="14" style="5" bestFit="1" customWidth="1"/>
    <col min="13" max="13" width="14.33203125" style="5" bestFit="1" customWidth="1"/>
    <col min="14" max="14" width="13.1640625" style="5" customWidth="1"/>
    <col min="15" max="15" width="9.33203125" style="5"/>
    <col min="16" max="16" width="12.6640625" style="5" bestFit="1" customWidth="1"/>
    <col min="17" max="16384" width="9.33203125" style="5"/>
  </cols>
  <sheetData>
    <row r="1" spans="1:16" ht="14.45" customHeight="1">
      <c r="A1" s="4"/>
      <c r="B1" s="4"/>
      <c r="C1" s="4"/>
      <c r="D1" s="4"/>
      <c r="E1" s="4"/>
      <c r="G1" s="7"/>
      <c r="H1" s="8" t="s">
        <v>113</v>
      </c>
      <c r="I1" s="8"/>
    </row>
    <row r="2" spans="1:16" ht="14.45" customHeight="1">
      <c r="E2" s="4"/>
      <c r="G2" s="7"/>
      <c r="H2" s="15" t="s">
        <v>62</v>
      </c>
      <c r="I2" s="9"/>
    </row>
    <row r="3" spans="1:16" ht="14.45" customHeight="1">
      <c r="E3" s="4"/>
      <c r="G3" s="7"/>
      <c r="H3" s="15" t="s">
        <v>4</v>
      </c>
      <c r="I3" s="9"/>
    </row>
    <row r="4" spans="1:16" ht="14.45" customHeight="1">
      <c r="E4" s="4"/>
    </row>
    <row r="5" spans="1:16" ht="14.45" customHeight="1">
      <c r="A5" s="4"/>
      <c r="B5" s="4"/>
      <c r="C5" s="7"/>
      <c r="D5" s="7"/>
      <c r="E5" s="4"/>
    </row>
    <row r="6" spans="1:16" ht="35.25" customHeight="1">
      <c r="A6" s="327" t="s">
        <v>163</v>
      </c>
      <c r="B6" s="327"/>
      <c r="C6" s="327"/>
      <c r="D6" s="327"/>
      <c r="E6" s="327"/>
      <c r="F6" s="327"/>
      <c r="G6" s="327"/>
      <c r="H6" s="327"/>
    </row>
    <row r="7" spans="1:16" ht="35.25" customHeight="1">
      <c r="A7" s="253"/>
      <c r="B7" s="253"/>
      <c r="C7" s="253"/>
      <c r="D7" s="253"/>
      <c r="E7" s="253"/>
      <c r="F7" s="253"/>
      <c r="G7" s="253"/>
      <c r="H7" s="253"/>
    </row>
    <row r="8" spans="1:16" ht="14.45" customHeight="1">
      <c r="A8" s="18"/>
      <c r="B8" s="18"/>
      <c r="C8" s="18"/>
      <c r="D8" s="18"/>
      <c r="E8" s="21"/>
      <c r="F8" s="21"/>
      <c r="G8" s="272"/>
      <c r="H8" s="272" t="s">
        <v>120</v>
      </c>
    </row>
    <row r="9" spans="1:16" s="12" customFormat="1" ht="72.75" customHeight="1">
      <c r="A9" s="347" t="s">
        <v>18</v>
      </c>
      <c r="B9" s="348"/>
      <c r="C9" s="349"/>
      <c r="D9" s="346" t="s">
        <v>19</v>
      </c>
      <c r="E9" s="346"/>
      <c r="F9" s="346" t="s">
        <v>36</v>
      </c>
      <c r="G9" s="324" t="s">
        <v>38</v>
      </c>
      <c r="H9" s="325"/>
    </row>
    <row r="10" spans="1:16" s="12" customFormat="1" ht="51.75">
      <c r="A10" s="22" t="s">
        <v>20</v>
      </c>
      <c r="B10" s="23" t="s">
        <v>21</v>
      </c>
      <c r="C10" s="22" t="s">
        <v>22</v>
      </c>
      <c r="D10" s="24" t="s">
        <v>23</v>
      </c>
      <c r="E10" s="24" t="s">
        <v>24</v>
      </c>
      <c r="F10" s="346"/>
      <c r="G10" s="137" t="s">
        <v>61</v>
      </c>
      <c r="H10" s="20" t="s">
        <v>28</v>
      </c>
    </row>
    <row r="11" spans="1:16" s="12" customFormat="1" ht="17.25">
      <c r="A11" s="25"/>
      <c r="B11" s="26"/>
      <c r="C11" s="27"/>
      <c r="D11" s="26"/>
      <c r="E11" s="24"/>
      <c r="F11" s="37" t="s">
        <v>25</v>
      </c>
      <c r="G11" s="33">
        <f>G13+G68+G32</f>
        <v>0</v>
      </c>
      <c r="H11" s="33">
        <f>H13+H68+H32</f>
        <v>0</v>
      </c>
    </row>
    <row r="12" spans="1:16" s="12" customFormat="1" ht="17.25">
      <c r="A12" s="28"/>
      <c r="B12" s="29"/>
      <c r="C12" s="30"/>
      <c r="D12" s="29"/>
      <c r="E12" s="31"/>
      <c r="F12" s="32" t="s">
        <v>26</v>
      </c>
      <c r="G12" s="64"/>
      <c r="H12" s="38"/>
    </row>
    <row r="13" spans="1:16" s="13" customFormat="1" ht="34.5">
      <c r="A13" s="65" t="s">
        <v>72</v>
      </c>
      <c r="B13" s="63"/>
      <c r="C13" s="66"/>
      <c r="D13" s="63"/>
      <c r="E13" s="67"/>
      <c r="F13" s="154" t="s">
        <v>73</v>
      </c>
      <c r="G13" s="45">
        <f t="shared" ref="G13:H13" si="0">G15</f>
        <v>58388.9</v>
      </c>
      <c r="H13" s="45">
        <f t="shared" si="0"/>
        <v>58388.9</v>
      </c>
    </row>
    <row r="14" spans="1:16" s="13" customFormat="1" ht="14.25" customHeight="1">
      <c r="A14" s="55"/>
      <c r="B14" s="53"/>
      <c r="C14" s="56"/>
      <c r="D14" s="53"/>
      <c r="E14" s="56"/>
      <c r="F14" s="40" t="s">
        <v>26</v>
      </c>
      <c r="G14" s="64"/>
      <c r="H14" s="45"/>
    </row>
    <row r="15" spans="1:16" s="13" customFormat="1" ht="17.25">
      <c r="A15" s="89"/>
      <c r="B15" s="340" t="s">
        <v>72</v>
      </c>
      <c r="C15" s="148"/>
      <c r="D15" s="90"/>
      <c r="E15" s="90"/>
      <c r="F15" s="167" t="s">
        <v>127</v>
      </c>
      <c r="G15" s="45">
        <f t="shared" ref="G15:H15" si="1">G17</f>
        <v>58388.9</v>
      </c>
      <c r="H15" s="45">
        <f t="shared" si="1"/>
        <v>58388.9</v>
      </c>
      <c r="P15" s="54"/>
    </row>
    <row r="16" spans="1:16" s="13" customFormat="1" ht="13.5" customHeight="1">
      <c r="A16" s="89"/>
      <c r="B16" s="341"/>
      <c r="C16" s="91"/>
      <c r="D16" s="92"/>
      <c r="E16" s="92"/>
      <c r="F16" s="159" t="s">
        <v>26</v>
      </c>
      <c r="G16" s="64"/>
      <c r="H16" s="45"/>
    </row>
    <row r="17" spans="1:13" s="13" customFormat="1" ht="17.25">
      <c r="A17" s="89"/>
      <c r="B17" s="341"/>
      <c r="C17" s="342" t="s">
        <v>37</v>
      </c>
      <c r="D17" s="90"/>
      <c r="E17" s="90"/>
      <c r="F17" s="167" t="s">
        <v>128</v>
      </c>
      <c r="G17" s="45">
        <f t="shared" ref="G17:H17" si="2">G21</f>
        <v>58388.9</v>
      </c>
      <c r="H17" s="45">
        <f t="shared" si="2"/>
        <v>58388.9</v>
      </c>
    </row>
    <row r="18" spans="1:13" s="13" customFormat="1" ht="13.5" customHeight="1">
      <c r="A18" s="89"/>
      <c r="B18" s="341"/>
      <c r="C18" s="343"/>
      <c r="D18" s="92"/>
      <c r="E18" s="92"/>
      <c r="F18" s="160" t="s">
        <v>26</v>
      </c>
      <c r="G18" s="64"/>
      <c r="H18" s="45"/>
    </row>
    <row r="19" spans="1:13" s="13" customFormat="1" ht="17.25">
      <c r="A19" s="89"/>
      <c r="B19" s="341"/>
      <c r="C19" s="343"/>
      <c r="D19" s="93"/>
      <c r="E19" s="93"/>
      <c r="F19" s="160" t="s">
        <v>16</v>
      </c>
      <c r="G19" s="45">
        <f t="shared" ref="G19:H19" si="3">G21</f>
        <v>58388.9</v>
      </c>
      <c r="H19" s="45">
        <f t="shared" si="3"/>
        <v>58388.9</v>
      </c>
    </row>
    <row r="20" spans="1:13" s="13" customFormat="1" ht="13.5" customHeight="1">
      <c r="A20" s="89"/>
      <c r="B20" s="341"/>
      <c r="C20" s="343"/>
      <c r="D20" s="150"/>
      <c r="E20" s="92"/>
      <c r="F20" s="160" t="s">
        <v>26</v>
      </c>
      <c r="G20" s="64"/>
      <c r="H20" s="45"/>
    </row>
    <row r="21" spans="1:13" s="44" customFormat="1" ht="34.5">
      <c r="A21" s="89"/>
      <c r="B21" s="341"/>
      <c r="C21" s="343"/>
      <c r="D21" s="94">
        <v>1228</v>
      </c>
      <c r="E21" s="345"/>
      <c r="F21" s="161" t="s">
        <v>121</v>
      </c>
      <c r="G21" s="45">
        <f t="shared" ref="G21:H21" si="4">G23</f>
        <v>58388.9</v>
      </c>
      <c r="H21" s="45">
        <f t="shared" si="4"/>
        <v>58388.9</v>
      </c>
    </row>
    <row r="22" spans="1:13" s="44" customFormat="1" ht="17.25">
      <c r="A22" s="95"/>
      <c r="B22" s="341"/>
      <c r="C22" s="343"/>
      <c r="D22" s="94"/>
      <c r="E22" s="345"/>
      <c r="F22" s="162" t="s">
        <v>2</v>
      </c>
      <c r="G22" s="64"/>
      <c r="H22" s="45"/>
    </row>
    <row r="23" spans="1:13" s="44" customFormat="1" ht="34.5">
      <c r="A23" s="95"/>
      <c r="B23" s="341"/>
      <c r="C23" s="343"/>
      <c r="D23" s="94"/>
      <c r="E23" s="87">
        <v>31002</v>
      </c>
      <c r="F23" s="163" t="s">
        <v>124</v>
      </c>
      <c r="G23" s="45">
        <f t="shared" ref="G23:H23" si="5">G25</f>
        <v>58388.9</v>
      </c>
      <c r="H23" s="45">
        <f t="shared" si="5"/>
        <v>58388.9</v>
      </c>
    </row>
    <row r="24" spans="1:13" s="44" customFormat="1" ht="17.25">
      <c r="A24" s="95"/>
      <c r="B24" s="341"/>
      <c r="C24" s="343"/>
      <c r="D24" s="94"/>
      <c r="E24" s="88"/>
      <c r="F24" s="164" t="s">
        <v>5</v>
      </c>
      <c r="G24" s="64"/>
      <c r="H24" s="45"/>
    </row>
    <row r="25" spans="1:13" s="44" customFormat="1" ht="17.25">
      <c r="A25" s="95"/>
      <c r="B25" s="341"/>
      <c r="C25" s="343"/>
      <c r="D25" s="94"/>
      <c r="E25" s="88"/>
      <c r="F25" s="163" t="s">
        <v>129</v>
      </c>
      <c r="G25" s="45">
        <f t="shared" ref="G25:H25" si="6">G27</f>
        <v>58388.9</v>
      </c>
      <c r="H25" s="45">
        <f t="shared" si="6"/>
        <v>58388.9</v>
      </c>
    </row>
    <row r="26" spans="1:13" s="44" customFormat="1" ht="34.5">
      <c r="A26" s="95"/>
      <c r="B26" s="341"/>
      <c r="C26" s="343"/>
      <c r="D26" s="94"/>
      <c r="E26" s="88"/>
      <c r="F26" s="163" t="s">
        <v>6</v>
      </c>
      <c r="G26" s="64"/>
      <c r="H26" s="45"/>
    </row>
    <row r="27" spans="1:13" s="44" customFormat="1" ht="17.25">
      <c r="A27" s="95"/>
      <c r="B27" s="341"/>
      <c r="C27" s="343"/>
      <c r="D27" s="94"/>
      <c r="E27" s="88"/>
      <c r="F27" s="165" t="s">
        <v>130</v>
      </c>
      <c r="G27" s="45">
        <f t="shared" ref="G27:H27" si="7">G28</f>
        <v>58388.9</v>
      </c>
      <c r="H27" s="45">
        <f t="shared" si="7"/>
        <v>58388.9</v>
      </c>
    </row>
    <row r="28" spans="1:13" s="44" customFormat="1" ht="17.25">
      <c r="A28" s="95"/>
      <c r="B28" s="341"/>
      <c r="C28" s="343"/>
      <c r="D28" s="94"/>
      <c r="E28" s="88"/>
      <c r="F28" s="165" t="s">
        <v>131</v>
      </c>
      <c r="G28" s="64">
        <f t="shared" ref="G28:H28" si="8">G29</f>
        <v>58388.9</v>
      </c>
      <c r="H28" s="64">
        <f t="shared" si="8"/>
        <v>58388.9</v>
      </c>
    </row>
    <row r="29" spans="1:13" s="44" customFormat="1" ht="17.25">
      <c r="A29" s="95"/>
      <c r="B29" s="341"/>
      <c r="C29" s="344"/>
      <c r="D29" s="94"/>
      <c r="E29" s="149"/>
      <c r="F29" s="165" t="s">
        <v>132</v>
      </c>
      <c r="G29" s="64">
        <f t="shared" ref="G29:H30" si="9">G30</f>
        <v>58388.9</v>
      </c>
      <c r="H29" s="64">
        <f t="shared" si="9"/>
        <v>58388.9</v>
      </c>
    </row>
    <row r="30" spans="1:13" s="44" customFormat="1" ht="17.25">
      <c r="A30" s="95"/>
      <c r="B30" s="341"/>
      <c r="C30" s="344"/>
      <c r="D30" s="94"/>
      <c r="E30" s="149"/>
      <c r="F30" s="165" t="s">
        <v>133</v>
      </c>
      <c r="G30" s="64">
        <f t="shared" si="9"/>
        <v>58388.9</v>
      </c>
      <c r="H30" s="64">
        <f t="shared" si="9"/>
        <v>58388.9</v>
      </c>
    </row>
    <row r="31" spans="1:13" s="44" customFormat="1" ht="17.25">
      <c r="A31" s="95"/>
      <c r="B31" s="341"/>
      <c r="C31" s="344"/>
      <c r="D31" s="94"/>
      <c r="E31" s="149"/>
      <c r="F31" s="166" t="s">
        <v>134</v>
      </c>
      <c r="G31" s="153">
        <v>58388.9</v>
      </c>
      <c r="H31" s="153">
        <v>58388.9</v>
      </c>
      <c r="K31" s="157"/>
      <c r="L31" s="157"/>
      <c r="M31" s="157"/>
    </row>
    <row r="32" spans="1:13" s="289" customFormat="1" ht="34.5">
      <c r="A32" s="65" t="s">
        <v>181</v>
      </c>
      <c r="B32" s="63"/>
      <c r="C32" s="66"/>
      <c r="D32" s="63"/>
      <c r="E32" s="67"/>
      <c r="F32" s="154" t="s">
        <v>182</v>
      </c>
      <c r="G32" s="45">
        <f>G34+G51</f>
        <v>0</v>
      </c>
      <c r="H32" s="45">
        <f>H34+H51</f>
        <v>0</v>
      </c>
    </row>
    <row r="33" spans="1:8" s="289" customFormat="1" ht="17.25">
      <c r="A33" s="55"/>
      <c r="B33" s="53"/>
      <c r="C33" s="56"/>
      <c r="D33" s="53"/>
      <c r="E33" s="56"/>
      <c r="F33" s="40" t="s">
        <v>26</v>
      </c>
      <c r="G33" s="64"/>
      <c r="H33" s="45"/>
    </row>
    <row r="34" spans="1:8" s="289" customFormat="1" ht="34.5">
      <c r="A34" s="89"/>
      <c r="B34" s="340" t="s">
        <v>181</v>
      </c>
      <c r="C34" s="148"/>
      <c r="D34" s="90"/>
      <c r="E34" s="90"/>
      <c r="F34" s="167" t="s">
        <v>183</v>
      </c>
      <c r="G34" s="64">
        <f>G36</f>
        <v>517.5</v>
      </c>
      <c r="H34" s="64">
        <f>H36</f>
        <v>517.5</v>
      </c>
    </row>
    <row r="35" spans="1:8" s="289" customFormat="1" ht="17.25">
      <c r="A35" s="89"/>
      <c r="B35" s="341"/>
      <c r="C35" s="91"/>
      <c r="D35" s="92"/>
      <c r="E35" s="92"/>
      <c r="F35" s="159" t="s">
        <v>26</v>
      </c>
      <c r="G35" s="64"/>
      <c r="H35" s="64"/>
    </row>
    <row r="36" spans="1:8" s="289" customFormat="1" ht="34.5">
      <c r="A36" s="89"/>
      <c r="B36" s="341"/>
      <c r="C36" s="342" t="s">
        <v>48</v>
      </c>
      <c r="D36" s="90"/>
      <c r="E36" s="90"/>
      <c r="F36" s="167" t="s">
        <v>183</v>
      </c>
      <c r="G36" s="153">
        <f>G40</f>
        <v>517.5</v>
      </c>
      <c r="H36" s="153">
        <f>H40</f>
        <v>517.5</v>
      </c>
    </row>
    <row r="37" spans="1:8" s="289" customFormat="1" ht="17.25">
      <c r="A37" s="89"/>
      <c r="B37" s="341"/>
      <c r="C37" s="343"/>
      <c r="D37" s="92"/>
      <c r="E37" s="92"/>
      <c r="F37" s="160" t="s">
        <v>26</v>
      </c>
      <c r="G37" s="64"/>
      <c r="H37" s="64"/>
    </row>
    <row r="38" spans="1:8" s="290" customFormat="1" ht="17.25">
      <c r="A38" s="89"/>
      <c r="B38" s="341"/>
      <c r="C38" s="343"/>
      <c r="D38" s="93"/>
      <c r="E38" s="93"/>
      <c r="F38" s="160" t="s">
        <v>129</v>
      </c>
      <c r="G38" s="64">
        <f>+G42</f>
        <v>517.5</v>
      </c>
      <c r="H38" s="64">
        <f>+H42</f>
        <v>517.5</v>
      </c>
    </row>
    <row r="39" spans="1:8" s="290" customFormat="1" ht="17.25">
      <c r="A39" s="89"/>
      <c r="B39" s="341"/>
      <c r="C39" s="343"/>
      <c r="D39" s="150"/>
      <c r="E39" s="92"/>
      <c r="F39" s="160" t="s">
        <v>26</v>
      </c>
      <c r="G39" s="153"/>
      <c r="H39" s="153"/>
    </row>
    <row r="40" spans="1:8" s="289" customFormat="1" ht="36" customHeight="1">
      <c r="A40" s="89"/>
      <c r="B40" s="341"/>
      <c r="C40" s="343"/>
      <c r="D40" s="94" t="s">
        <v>168</v>
      </c>
      <c r="E40" s="345"/>
      <c r="F40" s="161" t="s">
        <v>169</v>
      </c>
      <c r="G40" s="64">
        <f>G42</f>
        <v>517.5</v>
      </c>
      <c r="H40" s="64">
        <f>H42</f>
        <v>517.5</v>
      </c>
    </row>
    <row r="41" spans="1:8" s="289" customFormat="1" ht="17.25" customHeight="1">
      <c r="A41" s="95"/>
      <c r="B41" s="341"/>
      <c r="C41" s="343"/>
      <c r="D41" s="94"/>
      <c r="E41" s="345"/>
      <c r="F41" s="162" t="s">
        <v>26</v>
      </c>
      <c r="G41" s="64"/>
      <c r="H41" s="64"/>
    </row>
    <row r="42" spans="1:8" s="291" customFormat="1" ht="51.75">
      <c r="A42" s="95"/>
      <c r="B42" s="341"/>
      <c r="C42" s="343"/>
      <c r="D42" s="94"/>
      <c r="E42" s="87">
        <v>11010</v>
      </c>
      <c r="F42" s="163" t="s">
        <v>176</v>
      </c>
      <c r="G42" s="153">
        <f>+G44</f>
        <v>517.5</v>
      </c>
      <c r="H42" s="153">
        <f>+H44</f>
        <v>517.5</v>
      </c>
    </row>
    <row r="43" spans="1:8" s="289" customFormat="1" ht="17.25" customHeight="1">
      <c r="A43" s="95"/>
      <c r="B43" s="341"/>
      <c r="C43" s="343"/>
      <c r="D43" s="94"/>
      <c r="E43" s="265"/>
      <c r="F43" s="164" t="s">
        <v>5</v>
      </c>
      <c r="G43" s="64"/>
      <c r="H43" s="64"/>
    </row>
    <row r="44" spans="1:8" s="289" customFormat="1" ht="17.25">
      <c r="A44" s="95"/>
      <c r="B44" s="341"/>
      <c r="C44" s="343"/>
      <c r="D44" s="94"/>
      <c r="E44" s="265"/>
      <c r="F44" s="163" t="s">
        <v>129</v>
      </c>
      <c r="G44" s="64">
        <f>+G46</f>
        <v>517.5</v>
      </c>
      <c r="H44" s="64">
        <f t="shared" ref="H44" si="10">+H46</f>
        <v>517.5</v>
      </c>
    </row>
    <row r="45" spans="1:8" s="289" customFormat="1" ht="34.5">
      <c r="A45" s="95"/>
      <c r="B45" s="341"/>
      <c r="C45" s="343"/>
      <c r="D45" s="94"/>
      <c r="E45" s="265"/>
      <c r="F45" s="163" t="s">
        <v>6</v>
      </c>
      <c r="G45" s="153"/>
      <c r="H45" s="153"/>
    </row>
    <row r="46" spans="1:8" s="289" customFormat="1" ht="17.25">
      <c r="A46" s="95"/>
      <c r="B46" s="341"/>
      <c r="C46" s="343"/>
      <c r="D46" s="94"/>
      <c r="E46" s="265"/>
      <c r="F46" s="165" t="s">
        <v>7</v>
      </c>
      <c r="G46" s="64">
        <f>G47</f>
        <v>517.5</v>
      </c>
      <c r="H46" s="64">
        <f t="shared" ref="H46:H47" si="11">H47</f>
        <v>517.5</v>
      </c>
    </row>
    <row r="47" spans="1:8" s="289" customFormat="1" ht="17.25">
      <c r="A47" s="95"/>
      <c r="B47" s="341"/>
      <c r="C47" s="343"/>
      <c r="D47" s="94"/>
      <c r="E47" s="265"/>
      <c r="F47" s="165" t="s">
        <v>184</v>
      </c>
      <c r="G47" s="64">
        <f>G48</f>
        <v>517.5</v>
      </c>
      <c r="H47" s="64">
        <f t="shared" si="11"/>
        <v>517.5</v>
      </c>
    </row>
    <row r="48" spans="1:8" s="289" customFormat="1" ht="17.25">
      <c r="A48" s="95"/>
      <c r="B48" s="341"/>
      <c r="C48" s="344"/>
      <c r="D48" s="94"/>
      <c r="E48" s="149"/>
      <c r="F48" s="165" t="s">
        <v>185</v>
      </c>
      <c r="G48" s="153">
        <f>G49</f>
        <v>517.5</v>
      </c>
      <c r="H48" s="153">
        <f>H49</f>
        <v>517.5</v>
      </c>
    </row>
    <row r="49" spans="1:8" s="289" customFormat="1" ht="56.25" customHeight="1">
      <c r="A49" s="95"/>
      <c r="B49" s="341"/>
      <c r="C49" s="344"/>
      <c r="D49" s="94"/>
      <c r="E49" s="149"/>
      <c r="F49" s="163" t="s">
        <v>186</v>
      </c>
      <c r="G49" s="64">
        <v>517.5</v>
      </c>
      <c r="H49" s="64">
        <v>517.5</v>
      </c>
    </row>
    <row r="50" spans="1:8" s="289" customFormat="1" ht="17.25">
      <c r="A50" s="95"/>
      <c r="B50" s="341"/>
      <c r="C50" s="344"/>
      <c r="D50" s="94"/>
      <c r="E50" s="149"/>
      <c r="F50" s="166" t="s">
        <v>187</v>
      </c>
      <c r="G50" s="64">
        <v>517.5</v>
      </c>
      <c r="H50" s="64">
        <v>517.5</v>
      </c>
    </row>
    <row r="51" spans="1:8" s="292" customFormat="1" ht="17.25">
      <c r="A51" s="338"/>
      <c r="B51" s="340" t="s">
        <v>37</v>
      </c>
      <c r="C51" s="148"/>
      <c r="D51" s="90"/>
      <c r="E51" s="90"/>
      <c r="F51" s="167" t="s">
        <v>188</v>
      </c>
      <c r="G51" s="153">
        <f>+G53</f>
        <v>-517.5</v>
      </c>
      <c r="H51" s="153">
        <f>+H53</f>
        <v>-517.5</v>
      </c>
    </row>
    <row r="52" spans="1:8" s="292" customFormat="1" ht="17.25">
      <c r="A52" s="338"/>
      <c r="B52" s="341"/>
      <c r="C52" s="91"/>
      <c r="D52" s="92"/>
      <c r="E52" s="92"/>
      <c r="F52" s="159" t="s">
        <v>26</v>
      </c>
      <c r="G52" s="64"/>
      <c r="H52" s="64"/>
    </row>
    <row r="53" spans="1:8" s="292" customFormat="1" ht="17.25">
      <c r="A53" s="338"/>
      <c r="B53" s="341"/>
      <c r="C53" s="342" t="s">
        <v>37</v>
      </c>
      <c r="D53" s="90"/>
      <c r="E53" s="90"/>
      <c r="F53" s="167" t="s">
        <v>188</v>
      </c>
      <c r="G53" s="64">
        <f>G55</f>
        <v>-517.5</v>
      </c>
      <c r="H53" s="64">
        <f>H55</f>
        <v>-517.5</v>
      </c>
    </row>
    <row r="54" spans="1:8" s="292" customFormat="1" ht="17.25">
      <c r="A54" s="338"/>
      <c r="B54" s="341"/>
      <c r="C54" s="343"/>
      <c r="D54" s="92"/>
      <c r="E54" s="92"/>
      <c r="F54" s="160" t="s">
        <v>26</v>
      </c>
      <c r="G54" s="153"/>
      <c r="H54" s="153"/>
    </row>
    <row r="55" spans="1:8" s="293" customFormat="1" ht="17.25">
      <c r="A55" s="338"/>
      <c r="B55" s="341"/>
      <c r="C55" s="343"/>
      <c r="D55" s="93"/>
      <c r="E55" s="93"/>
      <c r="F55" s="160" t="s">
        <v>129</v>
      </c>
      <c r="G55" s="64">
        <f>G57</f>
        <v>-517.5</v>
      </c>
      <c r="H55" s="64">
        <f>H57</f>
        <v>-517.5</v>
      </c>
    </row>
    <row r="56" spans="1:8" s="293" customFormat="1" ht="17.25">
      <c r="A56" s="338"/>
      <c r="B56" s="341"/>
      <c r="C56" s="343"/>
      <c r="D56" s="150"/>
      <c r="E56" s="92"/>
      <c r="F56" s="160" t="s">
        <v>2</v>
      </c>
      <c r="G56" s="64"/>
      <c r="H56" s="64"/>
    </row>
    <row r="57" spans="1:8" s="273" customFormat="1" ht="49.5" customHeight="1">
      <c r="A57" s="338"/>
      <c r="B57" s="341"/>
      <c r="C57" s="343"/>
      <c r="D57" s="94">
        <v>1103</v>
      </c>
      <c r="E57" s="345"/>
      <c r="F57" s="161" t="s">
        <v>169</v>
      </c>
      <c r="G57" s="153">
        <f>G59</f>
        <v>-517.5</v>
      </c>
      <c r="H57" s="153">
        <f>H59</f>
        <v>-517.5</v>
      </c>
    </row>
    <row r="58" spans="1:8" s="273" customFormat="1" ht="17.25">
      <c r="A58" s="338"/>
      <c r="B58" s="341"/>
      <c r="C58" s="343"/>
      <c r="D58" s="94"/>
      <c r="E58" s="345"/>
      <c r="F58" s="162" t="s">
        <v>2</v>
      </c>
      <c r="G58" s="64"/>
      <c r="H58" s="64"/>
    </row>
    <row r="59" spans="1:8" s="289" customFormat="1" ht="49.5" customHeight="1">
      <c r="A59" s="338"/>
      <c r="B59" s="341"/>
      <c r="C59" s="343"/>
      <c r="D59" s="94"/>
      <c r="E59" s="87">
        <v>21001</v>
      </c>
      <c r="F59" s="163" t="s">
        <v>180</v>
      </c>
      <c r="G59" s="64">
        <f>G63</f>
        <v>-517.5</v>
      </c>
      <c r="H59" s="64">
        <f>H63</f>
        <v>-517.5</v>
      </c>
    </row>
    <row r="60" spans="1:8" s="289" customFormat="1" ht="17.25">
      <c r="A60" s="338"/>
      <c r="B60" s="341"/>
      <c r="C60" s="343"/>
      <c r="D60" s="94"/>
      <c r="E60" s="265"/>
      <c r="F60" s="164" t="s">
        <v>5</v>
      </c>
      <c r="G60" s="153"/>
      <c r="H60" s="153"/>
    </row>
    <row r="61" spans="1:8" s="289" customFormat="1" ht="17.25">
      <c r="A61" s="338"/>
      <c r="B61" s="341"/>
      <c r="C61" s="343"/>
      <c r="D61" s="94"/>
      <c r="E61" s="265"/>
      <c r="F61" s="163" t="s">
        <v>129</v>
      </c>
      <c r="G61" s="64">
        <f>G63</f>
        <v>-517.5</v>
      </c>
      <c r="H61" s="64">
        <f>H63</f>
        <v>-517.5</v>
      </c>
    </row>
    <row r="62" spans="1:8" s="289" customFormat="1" ht="34.5">
      <c r="A62" s="338"/>
      <c r="B62" s="341"/>
      <c r="C62" s="343"/>
      <c r="D62" s="94"/>
      <c r="E62" s="265"/>
      <c r="F62" s="163" t="s">
        <v>6</v>
      </c>
      <c r="G62" s="64"/>
      <c r="H62" s="64"/>
    </row>
    <row r="63" spans="1:8" s="289" customFormat="1" ht="17.25">
      <c r="A63" s="338"/>
      <c r="B63" s="341"/>
      <c r="C63" s="343"/>
      <c r="D63" s="94"/>
      <c r="E63" s="265"/>
      <c r="F63" s="165" t="s">
        <v>7</v>
      </c>
      <c r="G63" s="153">
        <f t="shared" ref="G63:H63" si="12">G64</f>
        <v>-517.5</v>
      </c>
      <c r="H63" s="153">
        <f t="shared" si="12"/>
        <v>-517.5</v>
      </c>
    </row>
    <row r="64" spans="1:8" s="289" customFormat="1" ht="17.25">
      <c r="A64" s="338"/>
      <c r="B64" s="341"/>
      <c r="C64" s="343"/>
      <c r="D64" s="94"/>
      <c r="E64" s="265"/>
      <c r="F64" s="165" t="s">
        <v>75</v>
      </c>
      <c r="G64" s="64">
        <f>G65</f>
        <v>-517.5</v>
      </c>
      <c r="H64" s="64">
        <f>H65</f>
        <v>-517.5</v>
      </c>
    </row>
    <row r="65" spans="1:8" s="289" customFormat="1" ht="17.25">
      <c r="A65" s="338"/>
      <c r="B65" s="341"/>
      <c r="C65" s="344"/>
      <c r="D65" s="94"/>
      <c r="E65" s="149"/>
      <c r="F65" s="165" t="s">
        <v>76</v>
      </c>
      <c r="G65" s="64">
        <f>G66</f>
        <v>-517.5</v>
      </c>
      <c r="H65" s="64">
        <f>H66</f>
        <v>-517.5</v>
      </c>
    </row>
    <row r="66" spans="1:8" s="289" customFormat="1" ht="17.25">
      <c r="A66" s="338"/>
      <c r="B66" s="341"/>
      <c r="C66" s="344"/>
      <c r="D66" s="94"/>
      <c r="E66" s="149"/>
      <c r="F66" s="163" t="s">
        <v>116</v>
      </c>
      <c r="G66" s="153">
        <f>+G67</f>
        <v>-517.5</v>
      </c>
      <c r="H66" s="153">
        <f>+H67</f>
        <v>-517.5</v>
      </c>
    </row>
    <row r="67" spans="1:8" s="289" customFormat="1" ht="17.25">
      <c r="A67" s="339"/>
      <c r="B67" s="341"/>
      <c r="C67" s="344"/>
      <c r="D67" s="94"/>
      <c r="E67" s="149"/>
      <c r="F67" s="166" t="s">
        <v>117</v>
      </c>
      <c r="G67" s="64">
        <v>-517.5</v>
      </c>
      <c r="H67" s="64">
        <v>-517.5</v>
      </c>
    </row>
    <row r="68" spans="1:8" s="1" customFormat="1" ht="34.5">
      <c r="A68" s="337" t="s">
        <v>46</v>
      </c>
      <c r="B68" s="102"/>
      <c r="C68" s="103"/>
      <c r="D68" s="103"/>
      <c r="E68" s="103"/>
      <c r="F68" s="155" t="s">
        <v>47</v>
      </c>
      <c r="G68" s="104">
        <f t="shared" ref="G68:H68" si="13">G70</f>
        <v>-58388.9</v>
      </c>
      <c r="H68" s="104">
        <f t="shared" si="13"/>
        <v>-58388.9</v>
      </c>
    </row>
    <row r="69" spans="1:8" s="1" customFormat="1" ht="17.25">
      <c r="A69" s="335"/>
      <c r="B69" s="105"/>
      <c r="C69" s="106"/>
      <c r="D69" s="107"/>
      <c r="E69" s="107"/>
      <c r="F69" s="108" t="s">
        <v>26</v>
      </c>
      <c r="G69" s="99"/>
      <c r="H69" s="99"/>
    </row>
    <row r="70" spans="1:8" s="1" customFormat="1" ht="17.25">
      <c r="A70" s="335"/>
      <c r="B70" s="337" t="s">
        <v>48</v>
      </c>
      <c r="C70" s="109"/>
      <c r="D70" s="110"/>
      <c r="E70" s="107"/>
      <c r="F70" s="156" t="s">
        <v>49</v>
      </c>
      <c r="G70" s="104">
        <f t="shared" ref="G70:H70" si="14">G72</f>
        <v>-58388.9</v>
      </c>
      <c r="H70" s="104">
        <f t="shared" si="14"/>
        <v>-58388.9</v>
      </c>
    </row>
    <row r="71" spans="1:8" s="1" customFormat="1" ht="17.25">
      <c r="A71" s="335"/>
      <c r="B71" s="335"/>
      <c r="C71" s="109"/>
      <c r="D71" s="110"/>
      <c r="E71" s="107"/>
      <c r="F71" s="108" t="s">
        <v>26</v>
      </c>
      <c r="G71" s="99"/>
      <c r="H71" s="99"/>
    </row>
    <row r="72" spans="1:8" s="1" customFormat="1" ht="17.25">
      <c r="A72" s="335"/>
      <c r="B72" s="335"/>
      <c r="C72" s="337" t="s">
        <v>48</v>
      </c>
      <c r="D72" s="110"/>
      <c r="E72" s="107"/>
      <c r="F72" s="156" t="s">
        <v>50</v>
      </c>
      <c r="G72" s="104">
        <f t="shared" ref="G72:H72" si="15">G74</f>
        <v>-58388.9</v>
      </c>
      <c r="H72" s="104">
        <f t="shared" si="15"/>
        <v>-58388.9</v>
      </c>
    </row>
    <row r="73" spans="1:8" s="1" customFormat="1" ht="17.25">
      <c r="A73" s="335"/>
      <c r="B73" s="335"/>
      <c r="C73" s="335"/>
      <c r="D73" s="110"/>
      <c r="E73" s="107"/>
      <c r="F73" s="108" t="s">
        <v>26</v>
      </c>
      <c r="G73" s="99"/>
      <c r="H73" s="99"/>
    </row>
    <row r="74" spans="1:8" s="1" customFormat="1" ht="17.25">
      <c r="A74" s="335"/>
      <c r="B74" s="335"/>
      <c r="C74" s="335"/>
      <c r="D74" s="111"/>
      <c r="E74" s="112"/>
      <c r="F74" s="113" t="s">
        <v>51</v>
      </c>
      <c r="G74" s="114">
        <f t="shared" ref="G74:H74" si="16">G76</f>
        <v>-58388.9</v>
      </c>
      <c r="H74" s="114">
        <f t="shared" si="16"/>
        <v>-58388.9</v>
      </c>
    </row>
    <row r="75" spans="1:8" s="1" customFormat="1" ht="17.25">
      <c r="A75" s="335"/>
      <c r="B75" s="335"/>
      <c r="C75" s="335"/>
      <c r="D75" s="111"/>
      <c r="E75" s="112"/>
      <c r="F75" s="113" t="s">
        <v>26</v>
      </c>
      <c r="G75" s="99"/>
      <c r="H75" s="99"/>
    </row>
    <row r="76" spans="1:8" s="1" customFormat="1" ht="20.25" customHeight="1">
      <c r="A76" s="335"/>
      <c r="B76" s="335"/>
      <c r="C76" s="335"/>
      <c r="D76" s="337" t="s">
        <v>52</v>
      </c>
      <c r="E76" s="241"/>
      <c r="F76" s="113" t="s">
        <v>50</v>
      </c>
      <c r="G76" s="62">
        <f>+G78+G87</f>
        <v>-58388.9</v>
      </c>
      <c r="H76" s="62">
        <f>+H78+H87</f>
        <v>-58388.9</v>
      </c>
    </row>
    <row r="77" spans="1:8" s="1" customFormat="1" ht="18" customHeight="1">
      <c r="A77" s="335"/>
      <c r="B77" s="335"/>
      <c r="C77" s="335"/>
      <c r="D77" s="335"/>
      <c r="E77" s="241"/>
      <c r="F77" s="113" t="s">
        <v>26</v>
      </c>
      <c r="G77" s="99"/>
      <c r="H77" s="99"/>
    </row>
    <row r="78" spans="1:8" s="1" customFormat="1" ht="18" customHeight="1">
      <c r="A78" s="335"/>
      <c r="B78" s="335"/>
      <c r="C78" s="335"/>
      <c r="D78" s="335"/>
      <c r="E78" s="334" t="s">
        <v>53</v>
      </c>
      <c r="F78" s="113" t="s">
        <v>50</v>
      </c>
      <c r="G78" s="62">
        <f t="shared" ref="G78:H78" si="17">G80</f>
        <v>-58906.400000000001</v>
      </c>
      <c r="H78" s="62">
        <f t="shared" si="17"/>
        <v>-58906.400000000001</v>
      </c>
    </row>
    <row r="79" spans="1:8" s="1" customFormat="1" ht="18" customHeight="1">
      <c r="A79" s="335"/>
      <c r="B79" s="335"/>
      <c r="C79" s="335"/>
      <c r="D79" s="335"/>
      <c r="E79" s="335"/>
      <c r="F79" s="113" t="s">
        <v>5</v>
      </c>
      <c r="G79" s="99"/>
      <c r="H79" s="99"/>
    </row>
    <row r="80" spans="1:8" s="1" customFormat="1" ht="18" customHeight="1">
      <c r="A80" s="335"/>
      <c r="B80" s="335"/>
      <c r="C80" s="335"/>
      <c r="D80" s="335"/>
      <c r="E80" s="335"/>
      <c r="F80" s="115" t="s">
        <v>51</v>
      </c>
      <c r="G80" s="62">
        <f t="shared" ref="G80:H80" si="18">G82</f>
        <v>-58906.400000000001</v>
      </c>
      <c r="H80" s="62">
        <f t="shared" si="18"/>
        <v>-58906.400000000001</v>
      </c>
    </row>
    <row r="81" spans="1:8" s="1" customFormat="1" ht="18" customHeight="1">
      <c r="A81" s="335"/>
      <c r="B81" s="335"/>
      <c r="C81" s="335"/>
      <c r="D81" s="335"/>
      <c r="E81" s="335"/>
      <c r="F81" s="113" t="s">
        <v>6</v>
      </c>
      <c r="G81" s="99"/>
      <c r="H81" s="99"/>
    </row>
    <row r="82" spans="1:8" s="1" customFormat="1" ht="18" customHeight="1">
      <c r="A82" s="335"/>
      <c r="B82" s="335"/>
      <c r="C82" s="335"/>
      <c r="D82" s="335"/>
      <c r="E82" s="335"/>
      <c r="F82" s="113" t="s">
        <v>7</v>
      </c>
      <c r="G82" s="62">
        <f t="shared" ref="G82:H83" si="19">G83</f>
        <v>-58906.400000000001</v>
      </c>
      <c r="H82" s="62">
        <f t="shared" si="19"/>
        <v>-58906.400000000001</v>
      </c>
    </row>
    <row r="83" spans="1:8" s="1" customFormat="1" ht="18" customHeight="1">
      <c r="A83" s="335"/>
      <c r="B83" s="335"/>
      <c r="C83" s="335"/>
      <c r="D83" s="335"/>
      <c r="E83" s="335"/>
      <c r="F83" s="256" t="s">
        <v>75</v>
      </c>
      <c r="G83" s="62">
        <f t="shared" si="19"/>
        <v>-58906.400000000001</v>
      </c>
      <c r="H83" s="62">
        <f t="shared" si="19"/>
        <v>-58906.400000000001</v>
      </c>
    </row>
    <row r="84" spans="1:8" s="1" customFormat="1" ht="18" customHeight="1">
      <c r="A84" s="335"/>
      <c r="B84" s="335"/>
      <c r="C84" s="335"/>
      <c r="D84" s="335"/>
      <c r="E84" s="335"/>
      <c r="F84" s="256" t="s">
        <v>76</v>
      </c>
      <c r="G84" s="62">
        <f t="shared" ref="G84:H84" si="20">+G85</f>
        <v>-58906.400000000001</v>
      </c>
      <c r="H84" s="62">
        <f t="shared" si="20"/>
        <v>-58906.400000000001</v>
      </c>
    </row>
    <row r="85" spans="1:8" s="1" customFormat="1" ht="18" customHeight="1">
      <c r="A85" s="335"/>
      <c r="B85" s="335"/>
      <c r="C85" s="335"/>
      <c r="D85" s="335"/>
      <c r="E85" s="335"/>
      <c r="F85" s="256" t="s">
        <v>116</v>
      </c>
      <c r="G85" s="62">
        <f t="shared" ref="G85:H85" si="21">G86</f>
        <v>-58906.400000000001</v>
      </c>
      <c r="H85" s="62">
        <f t="shared" si="21"/>
        <v>-58906.400000000001</v>
      </c>
    </row>
    <row r="86" spans="1:8" ht="17.25">
      <c r="A86" s="335"/>
      <c r="B86" s="335"/>
      <c r="C86" s="335"/>
      <c r="D86" s="335"/>
      <c r="E86" s="336"/>
      <c r="F86" s="256" t="s">
        <v>117</v>
      </c>
      <c r="G86" s="62">
        <v>-58906.400000000001</v>
      </c>
      <c r="H86" s="62">
        <v>-58906.400000000001</v>
      </c>
    </row>
    <row r="87" spans="1:8" s="1" customFormat="1" ht="18" customHeight="1">
      <c r="A87" s="335"/>
      <c r="B87" s="335"/>
      <c r="C87" s="335"/>
      <c r="D87" s="335"/>
      <c r="E87" s="334" t="s">
        <v>53</v>
      </c>
      <c r="F87" s="113" t="s">
        <v>50</v>
      </c>
      <c r="G87" s="62">
        <f t="shared" ref="G87:H87" si="22">G89</f>
        <v>517.5</v>
      </c>
      <c r="H87" s="62">
        <f t="shared" si="22"/>
        <v>517.5</v>
      </c>
    </row>
    <row r="88" spans="1:8" s="1" customFormat="1" ht="18" customHeight="1">
      <c r="A88" s="335"/>
      <c r="B88" s="335"/>
      <c r="C88" s="335"/>
      <c r="D88" s="335"/>
      <c r="E88" s="335"/>
      <c r="F88" s="113" t="s">
        <v>5</v>
      </c>
      <c r="G88" s="99"/>
      <c r="H88" s="99"/>
    </row>
    <row r="89" spans="1:8" s="1" customFormat="1" ht="18" customHeight="1">
      <c r="A89" s="335"/>
      <c r="B89" s="335"/>
      <c r="C89" s="335"/>
      <c r="D89" s="335"/>
      <c r="E89" s="335"/>
      <c r="F89" s="115" t="s">
        <v>51</v>
      </c>
      <c r="G89" s="62">
        <f t="shared" ref="G89:H89" si="23">G91</f>
        <v>517.5</v>
      </c>
      <c r="H89" s="62">
        <f t="shared" si="23"/>
        <v>517.5</v>
      </c>
    </row>
    <row r="90" spans="1:8" s="1" customFormat="1" ht="18" customHeight="1">
      <c r="A90" s="335"/>
      <c r="B90" s="335"/>
      <c r="C90" s="335"/>
      <c r="D90" s="335"/>
      <c r="E90" s="335"/>
      <c r="F90" s="113" t="s">
        <v>6</v>
      </c>
      <c r="G90" s="99"/>
      <c r="H90" s="99"/>
    </row>
    <row r="91" spans="1:8" s="1" customFormat="1" ht="18" customHeight="1">
      <c r="A91" s="335"/>
      <c r="B91" s="335"/>
      <c r="C91" s="335"/>
      <c r="D91" s="335"/>
      <c r="E91" s="335"/>
      <c r="F91" s="113" t="s">
        <v>7</v>
      </c>
      <c r="G91" s="62">
        <f t="shared" ref="G91:H92" si="24">G92</f>
        <v>517.5</v>
      </c>
      <c r="H91" s="62">
        <f t="shared" si="24"/>
        <v>517.5</v>
      </c>
    </row>
    <row r="92" spans="1:8" s="1" customFormat="1" ht="18" customHeight="1">
      <c r="A92" s="335"/>
      <c r="B92" s="335"/>
      <c r="C92" s="335"/>
      <c r="D92" s="335"/>
      <c r="E92" s="335"/>
      <c r="F92" s="256" t="s">
        <v>75</v>
      </c>
      <c r="G92" s="62">
        <f t="shared" si="24"/>
        <v>517.5</v>
      </c>
      <c r="H92" s="62">
        <f t="shared" si="24"/>
        <v>517.5</v>
      </c>
    </row>
    <row r="93" spans="1:8" s="1" customFormat="1" ht="18" customHeight="1">
      <c r="A93" s="335"/>
      <c r="B93" s="335"/>
      <c r="C93" s="335"/>
      <c r="D93" s="335"/>
      <c r="E93" s="335"/>
      <c r="F93" s="256" t="s">
        <v>76</v>
      </c>
      <c r="G93" s="62">
        <f t="shared" ref="G93:H93" si="25">+G94</f>
        <v>517.5</v>
      </c>
      <c r="H93" s="62">
        <f t="shared" si="25"/>
        <v>517.5</v>
      </c>
    </row>
    <row r="94" spans="1:8" s="1" customFormat="1" ht="18" customHeight="1">
      <c r="A94" s="335"/>
      <c r="B94" s="335"/>
      <c r="C94" s="335"/>
      <c r="D94" s="335"/>
      <c r="E94" s="335"/>
      <c r="F94" s="256" t="s">
        <v>116</v>
      </c>
      <c r="G94" s="62">
        <f t="shared" ref="G94:H94" si="26">G95</f>
        <v>517.5</v>
      </c>
      <c r="H94" s="62">
        <f t="shared" si="26"/>
        <v>517.5</v>
      </c>
    </row>
    <row r="95" spans="1:8" ht="17.25">
      <c r="A95" s="336"/>
      <c r="B95" s="336"/>
      <c r="C95" s="336"/>
      <c r="D95" s="336"/>
      <c r="E95" s="336"/>
      <c r="F95" s="256" t="s">
        <v>117</v>
      </c>
      <c r="G95" s="62">
        <v>517.5</v>
      </c>
      <c r="H95" s="62">
        <v>517.5</v>
      </c>
    </row>
  </sheetData>
  <mergeCells count="21">
    <mergeCell ref="B15:B31"/>
    <mergeCell ref="C17:C31"/>
    <mergeCell ref="E21:E22"/>
    <mergeCell ref="A6:H6"/>
    <mergeCell ref="F9:F10"/>
    <mergeCell ref="A9:C9"/>
    <mergeCell ref="D9:E9"/>
    <mergeCell ref="G9:H9"/>
    <mergeCell ref="A51:A67"/>
    <mergeCell ref="B51:B67"/>
    <mergeCell ref="C53:C67"/>
    <mergeCell ref="E57:E58"/>
    <mergeCell ref="B34:B50"/>
    <mergeCell ref="C36:C50"/>
    <mergeCell ref="E40:E41"/>
    <mergeCell ref="E87:E95"/>
    <mergeCell ref="A68:A95"/>
    <mergeCell ref="B70:B95"/>
    <mergeCell ref="C72:C95"/>
    <mergeCell ref="D76:D95"/>
    <mergeCell ref="E78:E86"/>
  </mergeCells>
  <pageMargins left="0.39370078740157499" right="0.23622047244094499" top="0.47244094488188998" bottom="0.511811023622047" header="0.31496062992126" footer="0.31496062992126"/>
  <pageSetup paperSize="9" scale="78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10" workbookViewId="0">
      <selection activeCell="C25" sqref="C25"/>
    </sheetView>
  </sheetViews>
  <sheetFormatPr defaultRowHeight="16.5"/>
  <cols>
    <col min="1" max="1" width="9.33203125" style="218"/>
    <col min="2" max="2" width="16.1640625" style="218" customWidth="1"/>
    <col min="3" max="3" width="70.1640625" style="218" customWidth="1"/>
    <col min="4" max="4" width="17.83203125" style="218" customWidth="1"/>
    <col min="5" max="5" width="20" style="218" customWidth="1"/>
    <col min="6" max="6" width="19.6640625" style="218" customWidth="1"/>
    <col min="7" max="16384" width="9.33203125" style="218"/>
  </cols>
  <sheetData>
    <row r="1" spans="1:8" s="1" customFormat="1" ht="13.5">
      <c r="C1" s="216"/>
      <c r="D1" s="216"/>
      <c r="E1" s="216" t="s">
        <v>106</v>
      </c>
    </row>
    <row r="2" spans="1:8" s="1" customFormat="1" ht="13.5">
      <c r="C2" s="351" t="s">
        <v>71</v>
      </c>
      <c r="D2" s="351"/>
      <c r="E2" s="351"/>
    </row>
    <row r="3" spans="1:8" s="1" customFormat="1" ht="13.5">
      <c r="C3" s="351" t="s">
        <v>66</v>
      </c>
      <c r="D3" s="351"/>
      <c r="E3" s="351"/>
    </row>
    <row r="4" spans="1:8" s="1" customFormat="1" ht="13.5">
      <c r="C4" s="217"/>
      <c r="D4" s="217"/>
      <c r="E4" s="217"/>
    </row>
    <row r="5" spans="1:8" s="1" customFormat="1" ht="52.5" customHeight="1">
      <c r="A5" s="352" t="s">
        <v>164</v>
      </c>
      <c r="B5" s="352"/>
      <c r="C5" s="352"/>
      <c r="D5" s="352"/>
      <c r="E5" s="352"/>
      <c r="F5" s="199"/>
    </row>
    <row r="6" spans="1:8">
      <c r="F6" s="249"/>
    </row>
    <row r="7" spans="1:8" ht="17.25">
      <c r="E7" s="2" t="s">
        <v>93</v>
      </c>
      <c r="F7" s="249"/>
    </row>
    <row r="8" spans="1:8" s="220" customFormat="1" ht="82.5" customHeight="1">
      <c r="A8" s="353" t="s">
        <v>107</v>
      </c>
      <c r="B8" s="353"/>
      <c r="C8" s="354" t="s">
        <v>108</v>
      </c>
      <c r="D8" s="324" t="s">
        <v>38</v>
      </c>
      <c r="E8" s="325"/>
      <c r="F8" s="250"/>
      <c r="G8" s="219"/>
    </row>
    <row r="9" spans="1:8" s="220" customFormat="1" ht="47.25" customHeight="1">
      <c r="A9" s="221" t="s">
        <v>98</v>
      </c>
      <c r="B9" s="221" t="s">
        <v>0</v>
      </c>
      <c r="C9" s="354"/>
      <c r="D9" s="252" t="s">
        <v>61</v>
      </c>
      <c r="E9" s="252" t="s">
        <v>28</v>
      </c>
      <c r="F9" s="251"/>
      <c r="G9" s="219"/>
    </row>
    <row r="10" spans="1:8" s="226" customFormat="1" ht="17.25">
      <c r="A10" s="222"/>
      <c r="B10" s="222"/>
      <c r="C10" s="223" t="s">
        <v>109</v>
      </c>
      <c r="D10" s="194">
        <f>D18+D25+D11</f>
        <v>-517.5</v>
      </c>
      <c r="E10" s="194">
        <f>E18+E25+E11</f>
        <v>-517.5</v>
      </c>
      <c r="F10" s="225"/>
      <c r="G10" s="225"/>
    </row>
    <row r="11" spans="1:8" s="282" customFormat="1" ht="17.25">
      <c r="A11" s="227"/>
      <c r="B11" s="228"/>
      <c r="C11" s="228" t="s">
        <v>189</v>
      </c>
      <c r="D11" s="194">
        <f>+D13</f>
        <v>-517.5</v>
      </c>
      <c r="E11" s="194">
        <f>+E13</f>
        <v>-517.5</v>
      </c>
      <c r="H11" s="282" t="s">
        <v>90</v>
      </c>
    </row>
    <row r="12" spans="1:8" s="282" customFormat="1" ht="17.25">
      <c r="A12" s="227"/>
      <c r="B12" s="227"/>
      <c r="C12" s="227" t="s">
        <v>103</v>
      </c>
      <c r="D12" s="297"/>
      <c r="E12" s="297"/>
    </row>
    <row r="13" spans="1:8" s="282" customFormat="1" ht="34.5">
      <c r="A13" s="350">
        <v>1103</v>
      </c>
      <c r="B13" s="230">
        <v>21001</v>
      </c>
      <c r="C13" s="231" t="s">
        <v>173</v>
      </c>
      <c r="D13" s="194">
        <f t="shared" ref="D13" si="0">+D15</f>
        <v>-517.5</v>
      </c>
      <c r="E13" s="194">
        <f>+E15</f>
        <v>-517.5</v>
      </c>
    </row>
    <row r="14" spans="1:8" s="282" customFormat="1" ht="17.25">
      <c r="A14" s="350"/>
      <c r="B14" s="234"/>
      <c r="C14" s="227" t="s">
        <v>5</v>
      </c>
      <c r="D14" s="227"/>
      <c r="E14" s="235"/>
    </row>
    <row r="15" spans="1:8" s="282" customFormat="1" ht="17.25">
      <c r="A15" s="350"/>
      <c r="B15" s="236"/>
      <c r="C15" s="237" t="s">
        <v>129</v>
      </c>
      <c r="D15" s="194">
        <f>+D17</f>
        <v>-517.5</v>
      </c>
      <c r="E15" s="224">
        <f t="shared" ref="E15" si="1">+E17</f>
        <v>-517.5</v>
      </c>
    </row>
    <row r="16" spans="1:8" s="282" customFormat="1" ht="17.25">
      <c r="A16" s="242"/>
      <c r="B16" s="242"/>
      <c r="C16" s="294" t="s">
        <v>177</v>
      </c>
      <c r="D16" s="194"/>
      <c r="E16" s="194"/>
    </row>
    <row r="17" spans="1:7" s="282" customFormat="1" ht="51.75">
      <c r="A17" s="227"/>
      <c r="B17" s="228"/>
      <c r="C17" s="294" t="s">
        <v>178</v>
      </c>
      <c r="D17" s="194">
        <v>-517.5</v>
      </c>
      <c r="E17" s="194">
        <v>-517.5</v>
      </c>
    </row>
    <row r="18" spans="1:7" s="226" customFormat="1" ht="17.25">
      <c r="A18" s="227"/>
      <c r="B18" s="228"/>
      <c r="C18" s="228" t="s">
        <v>110</v>
      </c>
      <c r="D18" s="194">
        <f t="shared" ref="D18:E18" si="2">+D20</f>
        <v>58388.9</v>
      </c>
      <c r="E18" s="194">
        <f t="shared" si="2"/>
        <v>58388.9</v>
      </c>
      <c r="F18" s="225"/>
      <c r="G18" s="225"/>
    </row>
    <row r="19" spans="1:7" s="226" customFormat="1" ht="17.25">
      <c r="A19" s="227"/>
      <c r="B19" s="227"/>
      <c r="C19" s="227" t="s">
        <v>103</v>
      </c>
      <c r="D19" s="227"/>
      <c r="E19" s="229" t="s">
        <v>90</v>
      </c>
      <c r="F19" s="225"/>
      <c r="G19" s="225"/>
    </row>
    <row r="20" spans="1:7" s="233" customFormat="1" ht="34.5">
      <c r="A20" s="350">
        <v>1228</v>
      </c>
      <c r="B20" s="230">
        <v>31002</v>
      </c>
      <c r="C20" s="231" t="s">
        <v>135</v>
      </c>
      <c r="D20" s="194">
        <f>D22</f>
        <v>58388.9</v>
      </c>
      <c r="E20" s="194">
        <f>E22</f>
        <v>58388.9</v>
      </c>
      <c r="F20" s="232"/>
      <c r="G20" s="232"/>
    </row>
    <row r="21" spans="1:7" s="233" customFormat="1" ht="17.25">
      <c r="A21" s="350"/>
      <c r="B21" s="234"/>
      <c r="C21" s="227" t="s">
        <v>111</v>
      </c>
      <c r="D21" s="227"/>
      <c r="E21" s="235"/>
      <c r="F21" s="232"/>
      <c r="G21" s="232"/>
    </row>
    <row r="22" spans="1:7" s="239" customFormat="1" ht="17.25">
      <c r="A22" s="350"/>
      <c r="B22" s="236"/>
      <c r="C22" s="237" t="s">
        <v>136</v>
      </c>
      <c r="D22" s="194">
        <f>'3'!G31</f>
        <v>58388.9</v>
      </c>
      <c r="E22" s="194">
        <f>'3'!H31</f>
        <v>58388.9</v>
      </c>
      <c r="F22" s="238"/>
      <c r="G22" s="238"/>
    </row>
    <row r="23" spans="1:7" s="282" customFormat="1" ht="17.25">
      <c r="A23" s="242"/>
      <c r="B23" s="242"/>
      <c r="C23" s="298" t="s">
        <v>177</v>
      </c>
      <c r="D23" s="194"/>
      <c r="E23" s="194"/>
    </row>
    <row r="24" spans="1:7" s="282" customFormat="1" ht="34.5">
      <c r="A24" s="227"/>
      <c r="B24" s="228"/>
      <c r="C24" s="298" t="s">
        <v>126</v>
      </c>
      <c r="D24" s="194">
        <v>58388.9</v>
      </c>
      <c r="E24" s="194">
        <v>58388.9</v>
      </c>
    </row>
    <row r="25" spans="1:7" s="243" customFormat="1" ht="17.25">
      <c r="A25" s="256"/>
      <c r="B25" s="256"/>
      <c r="C25" s="228" t="s">
        <v>51</v>
      </c>
      <c r="D25" s="194">
        <f>+D29</f>
        <v>-58388.9</v>
      </c>
      <c r="E25" s="194">
        <f>+E29</f>
        <v>-58388.9</v>
      </c>
    </row>
    <row r="26" spans="1:7" s="243" customFormat="1" ht="17.25">
      <c r="A26" s="256"/>
      <c r="B26" s="256"/>
      <c r="C26" s="256" t="s">
        <v>118</v>
      </c>
      <c r="D26" s="256"/>
      <c r="E26" s="256"/>
    </row>
    <row r="27" spans="1:7" s="243" customFormat="1" ht="17.25">
      <c r="A27" s="350" t="s">
        <v>52</v>
      </c>
      <c r="B27" s="230" t="s">
        <v>53</v>
      </c>
      <c r="C27" s="231" t="s">
        <v>50</v>
      </c>
      <c r="D27" s="295">
        <f>+D29</f>
        <v>-58388.9</v>
      </c>
      <c r="E27" s="295">
        <f>+E29</f>
        <v>-58388.9</v>
      </c>
    </row>
    <row r="28" spans="1:7" s="243" customFormat="1" ht="17.25">
      <c r="A28" s="350"/>
      <c r="B28" s="256"/>
      <c r="C28" s="296" t="s">
        <v>5</v>
      </c>
      <c r="D28" s="256"/>
      <c r="E28" s="256"/>
    </row>
    <row r="29" spans="1:7" s="243" customFormat="1" ht="17.25">
      <c r="A29" s="350"/>
      <c r="B29" s="256"/>
      <c r="C29" s="237" t="s">
        <v>51</v>
      </c>
      <c r="D29" s="194">
        <f>+'3'!G74</f>
        <v>-58388.9</v>
      </c>
      <c r="E29" s="194">
        <f>+'3'!H74</f>
        <v>-58388.9</v>
      </c>
    </row>
  </sheetData>
  <mergeCells count="9">
    <mergeCell ref="A27:A29"/>
    <mergeCell ref="A20:A22"/>
    <mergeCell ref="C2:E2"/>
    <mergeCell ref="C3:E3"/>
    <mergeCell ref="A5:E5"/>
    <mergeCell ref="A8:B8"/>
    <mergeCell ref="C8:C9"/>
    <mergeCell ref="D8:E8"/>
    <mergeCell ref="A13:A1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tabSelected="1" topLeftCell="A76" zoomScaleNormal="100" workbookViewId="0">
      <selection activeCell="F86" sqref="F86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17.1640625" style="1" customWidth="1"/>
    <col min="4" max="4" width="19.6640625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7"/>
      <c r="D1" s="8" t="s">
        <v>74</v>
      </c>
    </row>
    <row r="2" spans="1:4">
      <c r="C2" s="7"/>
      <c r="D2" s="15" t="s">
        <v>62</v>
      </c>
    </row>
    <row r="3" spans="1:4">
      <c r="C3" s="7"/>
      <c r="D3" s="15" t="s">
        <v>4</v>
      </c>
    </row>
    <row r="4" spans="1:4">
      <c r="B4" s="9"/>
      <c r="C4" s="361"/>
      <c r="D4" s="361"/>
    </row>
    <row r="8" spans="1:4" ht="42" customHeight="1">
      <c r="A8" s="362" t="s">
        <v>190</v>
      </c>
      <c r="B8" s="362"/>
      <c r="C8" s="362"/>
      <c r="D8" s="362"/>
    </row>
    <row r="9" spans="1:4" ht="12.75" customHeight="1">
      <c r="A9" s="17"/>
      <c r="B9" s="17"/>
      <c r="C9" s="2"/>
      <c r="D9" s="2"/>
    </row>
    <row r="10" spans="1:4" s="2" customFormat="1" ht="17.25">
      <c r="A10" s="364" t="s">
        <v>14</v>
      </c>
      <c r="B10" s="364"/>
      <c r="C10" s="364"/>
      <c r="D10" s="364"/>
    </row>
    <row r="11" spans="1:4" s="2" customFormat="1" ht="17.25">
      <c r="A11" s="34"/>
      <c r="B11" s="34"/>
    </row>
    <row r="12" spans="1:4" s="2" customFormat="1" ht="17.25">
      <c r="A12" s="35" t="s">
        <v>3</v>
      </c>
      <c r="B12" s="34"/>
    </row>
    <row r="14" spans="1:4" ht="17.25">
      <c r="A14" s="75" t="s">
        <v>29</v>
      </c>
      <c r="B14" s="76" t="s">
        <v>30</v>
      </c>
    </row>
    <row r="15" spans="1:4" ht="51.75">
      <c r="A15" s="73" t="s">
        <v>137</v>
      </c>
      <c r="B15" s="77" t="s">
        <v>138</v>
      </c>
    </row>
    <row r="16" spans="1:4" ht="17.25">
      <c r="A16" s="70"/>
      <c r="B16" s="60"/>
    </row>
    <row r="17" spans="1:5" ht="17.25">
      <c r="A17" s="363" t="s">
        <v>40</v>
      </c>
      <c r="B17" s="363"/>
    </row>
    <row r="18" spans="1:5" s="79" customFormat="1" ht="72" customHeight="1">
      <c r="A18" s="78" t="s">
        <v>31</v>
      </c>
      <c r="B18" s="73">
        <v>1228</v>
      </c>
      <c r="C18" s="357" t="s">
        <v>17</v>
      </c>
      <c r="D18" s="358"/>
    </row>
    <row r="19" spans="1:5" s="79" customFormat="1" ht="17.25">
      <c r="A19" s="78" t="s">
        <v>32</v>
      </c>
      <c r="B19" s="73">
        <v>31002</v>
      </c>
      <c r="C19" s="80" t="s">
        <v>61</v>
      </c>
      <c r="D19" s="72" t="s">
        <v>28</v>
      </c>
    </row>
    <row r="20" spans="1:5" s="79" customFormat="1" ht="36.75" customHeight="1">
      <c r="A20" s="78" t="s">
        <v>33</v>
      </c>
      <c r="B20" s="81" t="s">
        <v>139</v>
      </c>
      <c r="C20" s="73"/>
      <c r="D20" s="72"/>
    </row>
    <row r="21" spans="1:5" s="79" customFormat="1" ht="87" customHeight="1">
      <c r="A21" s="78" t="s">
        <v>34</v>
      </c>
      <c r="B21" s="82" t="s">
        <v>140</v>
      </c>
      <c r="C21" s="73"/>
      <c r="D21" s="72"/>
    </row>
    <row r="22" spans="1:5" s="79" customFormat="1" ht="34.5">
      <c r="A22" s="78" t="s">
        <v>35</v>
      </c>
      <c r="B22" s="73" t="s">
        <v>78</v>
      </c>
      <c r="C22" s="73"/>
      <c r="D22" s="72"/>
    </row>
    <row r="23" spans="1:5" s="79" customFormat="1" ht="51.75">
      <c r="A23" s="78" t="s">
        <v>141</v>
      </c>
      <c r="B23" s="83" t="s">
        <v>142</v>
      </c>
      <c r="C23" s="73"/>
      <c r="D23" s="72"/>
    </row>
    <row r="24" spans="1:5" s="79" customFormat="1" ht="17.25">
      <c r="A24" s="316" t="s">
        <v>41</v>
      </c>
      <c r="B24" s="316"/>
      <c r="C24" s="136"/>
      <c r="D24" s="72"/>
    </row>
    <row r="25" spans="1:5" s="79" customFormat="1" ht="46.5" customHeight="1">
      <c r="A25" s="365" t="s">
        <v>143</v>
      </c>
      <c r="B25" s="366"/>
      <c r="C25" s="168"/>
      <c r="D25" s="170">
        <v>1</v>
      </c>
    </row>
    <row r="26" spans="1:5" s="79" customFormat="1" ht="17.25">
      <c r="A26" s="254" t="s">
        <v>144</v>
      </c>
      <c r="B26" s="255"/>
      <c r="C26" s="168"/>
      <c r="D26" s="170">
        <v>1757.7</v>
      </c>
    </row>
    <row r="27" spans="1:5" s="79" customFormat="1" ht="21.75" customHeight="1">
      <c r="A27" s="365" t="s">
        <v>145</v>
      </c>
      <c r="B27" s="366"/>
      <c r="C27" s="168"/>
      <c r="D27" s="170">
        <v>100</v>
      </c>
    </row>
    <row r="28" spans="1:5" s="79" customFormat="1" ht="17.25">
      <c r="A28" s="356" t="s">
        <v>15</v>
      </c>
      <c r="B28" s="356"/>
      <c r="C28" s="74">
        <f>+'3'!G23</f>
        <v>58388.9</v>
      </c>
      <c r="D28" s="74">
        <f>+'3'!H23</f>
        <v>58388.9</v>
      </c>
      <c r="E28" s="84"/>
    </row>
    <row r="31" spans="1:5" s="2" customFormat="1" ht="17.25">
      <c r="A31" s="364" t="s">
        <v>191</v>
      </c>
      <c r="B31" s="364"/>
      <c r="C31" s="364"/>
      <c r="D31" s="364"/>
    </row>
    <row r="32" spans="1:5" s="2" customFormat="1" ht="17.25">
      <c r="A32" s="34"/>
      <c r="B32" s="34"/>
    </row>
    <row r="33" spans="1:5" s="2" customFormat="1" ht="17.25">
      <c r="A33" s="35" t="s">
        <v>3</v>
      </c>
      <c r="B33" s="34"/>
    </row>
    <row r="35" spans="1:5" ht="17.25">
      <c r="A35" s="75" t="s">
        <v>29</v>
      </c>
      <c r="B35" s="76" t="s">
        <v>30</v>
      </c>
    </row>
    <row r="36" spans="1:5" ht="51.75">
      <c r="A36" s="73" t="s">
        <v>192</v>
      </c>
      <c r="B36" s="77" t="s">
        <v>193</v>
      </c>
    </row>
    <row r="37" spans="1:5" ht="17.25">
      <c r="A37" s="70"/>
      <c r="B37" s="60"/>
    </row>
    <row r="38" spans="1:5" ht="17.25">
      <c r="A38" s="363" t="s">
        <v>40</v>
      </c>
      <c r="B38" s="363"/>
    </row>
    <row r="39" spans="1:5" s="79" customFormat="1" ht="72" customHeight="1">
      <c r="A39" s="268" t="s">
        <v>31</v>
      </c>
      <c r="B39" s="73">
        <v>1103</v>
      </c>
      <c r="C39" s="357" t="s">
        <v>17</v>
      </c>
      <c r="D39" s="358"/>
    </row>
    <row r="40" spans="1:5" s="79" customFormat="1" ht="17.25">
      <c r="A40" s="268" t="s">
        <v>32</v>
      </c>
      <c r="B40" s="73">
        <v>11010</v>
      </c>
      <c r="C40" s="80" t="s">
        <v>61</v>
      </c>
      <c r="D40" s="266" t="s">
        <v>28</v>
      </c>
    </row>
    <row r="41" spans="1:5" s="79" customFormat="1" ht="78.75" customHeight="1">
      <c r="A41" s="268" t="s">
        <v>33</v>
      </c>
      <c r="B41" s="81" t="s">
        <v>176</v>
      </c>
      <c r="C41" s="73"/>
      <c r="D41" s="266"/>
    </row>
    <row r="42" spans="1:5" s="79" customFormat="1" ht="86.25">
      <c r="A42" s="268" t="s">
        <v>34</v>
      </c>
      <c r="B42" s="82" t="s">
        <v>207</v>
      </c>
      <c r="C42" s="73"/>
      <c r="D42" s="266"/>
    </row>
    <row r="43" spans="1:5" s="79" customFormat="1" ht="17.25">
      <c r="A43" s="268" t="s">
        <v>35</v>
      </c>
      <c r="B43" s="73" t="s">
        <v>45</v>
      </c>
      <c r="C43" s="73"/>
      <c r="D43" s="266"/>
    </row>
    <row r="44" spans="1:5" s="79" customFormat="1" ht="34.5">
      <c r="A44" s="268" t="s">
        <v>68</v>
      </c>
      <c r="B44" s="83" t="s">
        <v>194</v>
      </c>
      <c r="C44" s="73"/>
      <c r="D44" s="266"/>
    </row>
    <row r="45" spans="1:5" s="79" customFormat="1" ht="17.25">
      <c r="A45" s="316" t="s">
        <v>41</v>
      </c>
      <c r="B45" s="316"/>
      <c r="C45" s="266"/>
      <c r="D45" s="266"/>
    </row>
    <row r="46" spans="1:5" s="79" customFormat="1" ht="46.5" customHeight="1">
      <c r="A46" s="365" t="s">
        <v>195</v>
      </c>
      <c r="B46" s="366"/>
      <c r="C46" s="168"/>
      <c r="D46" s="170">
        <v>1</v>
      </c>
    </row>
    <row r="47" spans="1:5" s="79" customFormat="1" ht="17.25">
      <c r="A47" s="356" t="s">
        <v>15</v>
      </c>
      <c r="B47" s="356"/>
      <c r="C47" s="74">
        <f>+'3'!G44</f>
        <v>517.5</v>
      </c>
      <c r="D47" s="74">
        <f>+'3'!H44</f>
        <v>517.5</v>
      </c>
      <c r="E47" s="84"/>
    </row>
    <row r="48" spans="1:5" s="79" customFormat="1" ht="17.25">
      <c r="A48" s="85"/>
      <c r="B48" s="85"/>
    </row>
    <row r="49" spans="1:5" s="79" customFormat="1" ht="72" customHeight="1">
      <c r="A49" s="268" t="s">
        <v>31</v>
      </c>
      <c r="B49" s="73">
        <v>1103</v>
      </c>
      <c r="C49" s="324" t="s">
        <v>60</v>
      </c>
      <c r="D49" s="325"/>
    </row>
    <row r="50" spans="1:5" s="79" customFormat="1" ht="17.25">
      <c r="A50" s="268" t="s">
        <v>32</v>
      </c>
      <c r="B50" s="73">
        <v>21001</v>
      </c>
      <c r="C50" s="80" t="s">
        <v>61</v>
      </c>
      <c r="D50" s="266" t="s">
        <v>28</v>
      </c>
    </row>
    <row r="51" spans="1:5" s="79" customFormat="1" ht="36.75" customHeight="1">
      <c r="A51" s="268" t="s">
        <v>33</v>
      </c>
      <c r="B51" s="81" t="s">
        <v>173</v>
      </c>
      <c r="C51" s="73"/>
      <c r="D51" s="266"/>
    </row>
    <row r="52" spans="1:5" s="79" customFormat="1" ht="51.75">
      <c r="A52" s="268" t="s">
        <v>34</v>
      </c>
      <c r="B52" s="82" t="s">
        <v>196</v>
      </c>
      <c r="C52" s="73"/>
      <c r="D52" s="266"/>
    </row>
    <row r="53" spans="1:5" s="79" customFormat="1" ht="51.75">
      <c r="A53" s="268" t="s">
        <v>35</v>
      </c>
      <c r="B53" s="73" t="s">
        <v>197</v>
      </c>
      <c r="C53" s="73"/>
      <c r="D53" s="266"/>
    </row>
    <row r="54" spans="1:5" s="79" customFormat="1" ht="34.5">
      <c r="A54" s="268" t="s">
        <v>68</v>
      </c>
      <c r="B54" s="83" t="s">
        <v>194</v>
      </c>
      <c r="C54" s="73"/>
      <c r="D54" s="266"/>
    </row>
    <row r="55" spans="1:5" s="79" customFormat="1" ht="17.25">
      <c r="A55" s="316" t="s">
        <v>41</v>
      </c>
      <c r="B55" s="316"/>
      <c r="C55" s="266"/>
      <c r="D55" s="266"/>
    </row>
    <row r="56" spans="1:5" s="79" customFormat="1" ht="17.25">
      <c r="A56" s="356" t="s">
        <v>15</v>
      </c>
      <c r="B56" s="356"/>
      <c r="C56" s="74">
        <f>+'3'!G59</f>
        <v>-517.5</v>
      </c>
      <c r="D56" s="74">
        <f>+'3'!H59</f>
        <v>-517.5</v>
      </c>
      <c r="E56" s="84"/>
    </row>
    <row r="58" spans="1:5" ht="17.25">
      <c r="A58" s="123"/>
      <c r="B58" s="124" t="s">
        <v>51</v>
      </c>
      <c r="C58" s="124"/>
      <c r="D58" s="124"/>
    </row>
    <row r="59" spans="1:5" ht="17.25">
      <c r="A59" s="123"/>
      <c r="B59" s="124"/>
      <c r="C59" s="124"/>
      <c r="D59" s="124"/>
    </row>
    <row r="60" spans="1:5" ht="17.25" customHeight="1">
      <c r="A60" s="360" t="s">
        <v>56</v>
      </c>
      <c r="B60" s="360"/>
      <c r="C60" s="360"/>
      <c r="D60" s="360"/>
    </row>
    <row r="61" spans="1:5" ht="17.25">
      <c r="A61" s="123"/>
      <c r="B61" s="123"/>
      <c r="C61" s="123"/>
      <c r="D61" s="123"/>
    </row>
    <row r="62" spans="1:5" ht="17.25">
      <c r="A62" s="125" t="s">
        <v>29</v>
      </c>
      <c r="B62" s="126" t="s">
        <v>30</v>
      </c>
      <c r="C62" s="127"/>
      <c r="D62" s="127"/>
    </row>
    <row r="63" spans="1:5" ht="17.25">
      <c r="A63" s="128">
        <v>1139</v>
      </c>
      <c r="B63" s="129" t="s">
        <v>57</v>
      </c>
      <c r="C63" s="130"/>
      <c r="D63" s="130"/>
    </row>
    <row r="64" spans="1:5" ht="17.25">
      <c r="A64" s="123"/>
      <c r="B64" s="123"/>
      <c r="C64" s="123"/>
      <c r="D64" s="123"/>
      <c r="E64" s="199"/>
    </row>
    <row r="65" spans="1:5" ht="17.25">
      <c r="A65" s="131" t="s">
        <v>58</v>
      </c>
      <c r="B65" s="132"/>
      <c r="C65" s="132"/>
      <c r="D65" s="132"/>
      <c r="E65" s="199"/>
    </row>
    <row r="66" spans="1:5" ht="86.25" customHeight="1">
      <c r="A66" s="128" t="s">
        <v>31</v>
      </c>
      <c r="B66" s="133" t="s">
        <v>67</v>
      </c>
      <c r="C66" s="324" t="s">
        <v>60</v>
      </c>
      <c r="D66" s="325"/>
      <c r="E66" s="246"/>
    </row>
    <row r="67" spans="1:5" ht="17.25">
      <c r="A67" s="128" t="s">
        <v>32</v>
      </c>
      <c r="B67" s="133" t="s">
        <v>44</v>
      </c>
      <c r="C67" s="137" t="s">
        <v>61</v>
      </c>
      <c r="D67" s="244" t="s">
        <v>28</v>
      </c>
      <c r="E67" s="199"/>
    </row>
    <row r="68" spans="1:5" ht="17.25">
      <c r="A68" s="128" t="s">
        <v>33</v>
      </c>
      <c r="B68" s="133" t="s">
        <v>57</v>
      </c>
      <c r="C68" s="140"/>
      <c r="D68" s="128"/>
    </row>
    <row r="69" spans="1:5" ht="86.25">
      <c r="A69" s="128" t="s">
        <v>34</v>
      </c>
      <c r="B69" s="133" t="s">
        <v>59</v>
      </c>
      <c r="C69" s="140"/>
      <c r="D69" s="128"/>
    </row>
    <row r="70" spans="1:5" ht="17.25">
      <c r="A70" s="151" t="s">
        <v>35</v>
      </c>
      <c r="B70" s="133" t="s">
        <v>45</v>
      </c>
      <c r="C70" s="151"/>
      <c r="D70" s="151"/>
    </row>
    <row r="71" spans="1:5" ht="34.5">
      <c r="A71" s="151" t="s">
        <v>68</v>
      </c>
      <c r="B71" s="133" t="s">
        <v>69</v>
      </c>
      <c r="C71" s="151"/>
      <c r="D71" s="151"/>
    </row>
    <row r="72" spans="1:5" ht="17.25">
      <c r="A72" s="359" t="s">
        <v>41</v>
      </c>
      <c r="B72" s="359"/>
      <c r="C72" s="139"/>
      <c r="D72" s="134"/>
    </row>
    <row r="73" spans="1:5" ht="17.25">
      <c r="A73" s="355" t="s">
        <v>15</v>
      </c>
      <c r="B73" s="355"/>
      <c r="C73" s="135">
        <f>'3'!G78</f>
        <v>-58906.400000000001</v>
      </c>
      <c r="D73" s="135">
        <f>'3'!H78</f>
        <v>-58906.400000000001</v>
      </c>
    </row>
    <row r="76" spans="1:5" ht="86.25" customHeight="1">
      <c r="A76" s="270" t="s">
        <v>31</v>
      </c>
      <c r="B76" s="133" t="s">
        <v>67</v>
      </c>
      <c r="C76" s="357" t="s">
        <v>17</v>
      </c>
      <c r="D76" s="358"/>
      <c r="E76" s="246"/>
    </row>
    <row r="77" spans="1:5" ht="17.25">
      <c r="A77" s="270" t="s">
        <v>32</v>
      </c>
      <c r="B77" s="133" t="s">
        <v>44</v>
      </c>
      <c r="C77" s="137" t="s">
        <v>61</v>
      </c>
      <c r="D77" s="267" t="s">
        <v>28</v>
      </c>
      <c r="E77" s="199"/>
    </row>
    <row r="78" spans="1:5" ht="17.25">
      <c r="A78" s="270" t="s">
        <v>33</v>
      </c>
      <c r="B78" s="133" t="s">
        <v>57</v>
      </c>
      <c r="C78" s="270"/>
      <c r="D78" s="270"/>
    </row>
    <row r="79" spans="1:5" ht="86.25">
      <c r="A79" s="270" t="s">
        <v>34</v>
      </c>
      <c r="B79" s="133" t="s">
        <v>59</v>
      </c>
      <c r="C79" s="270"/>
      <c r="D79" s="270"/>
    </row>
    <row r="80" spans="1:5" ht="17.25">
      <c r="A80" s="270" t="s">
        <v>35</v>
      </c>
      <c r="B80" s="133" t="s">
        <v>45</v>
      </c>
      <c r="C80" s="270"/>
      <c r="D80" s="270"/>
    </row>
    <row r="81" spans="1:4" ht="34.5">
      <c r="A81" s="270" t="s">
        <v>68</v>
      </c>
      <c r="B81" s="133" t="s">
        <v>69</v>
      </c>
      <c r="C81" s="270"/>
      <c r="D81" s="270"/>
    </row>
    <row r="82" spans="1:4" ht="17.25">
      <c r="A82" s="359" t="s">
        <v>41</v>
      </c>
      <c r="B82" s="359"/>
      <c r="C82" s="269"/>
      <c r="D82" s="269"/>
    </row>
    <row r="83" spans="1:4" ht="17.25">
      <c r="A83" s="355" t="s">
        <v>15</v>
      </c>
      <c r="B83" s="355"/>
      <c r="C83" s="135">
        <f>+'3'!G87</f>
        <v>517.5</v>
      </c>
      <c r="D83" s="135">
        <f>+'3'!H87</f>
        <v>517.5</v>
      </c>
    </row>
  </sheetData>
  <mergeCells count="25">
    <mergeCell ref="C49:D49"/>
    <mergeCell ref="A38:B38"/>
    <mergeCell ref="C39:D39"/>
    <mergeCell ref="A45:B45"/>
    <mergeCell ref="A46:B46"/>
    <mergeCell ref="A47:B47"/>
    <mergeCell ref="C4:D4"/>
    <mergeCell ref="A8:D8"/>
    <mergeCell ref="A17:B17"/>
    <mergeCell ref="A24:B24"/>
    <mergeCell ref="A31:D31"/>
    <mergeCell ref="A28:B28"/>
    <mergeCell ref="A10:D10"/>
    <mergeCell ref="A27:B27"/>
    <mergeCell ref="A25:B25"/>
    <mergeCell ref="C18:D18"/>
    <mergeCell ref="A83:B83"/>
    <mergeCell ref="A55:B55"/>
    <mergeCell ref="A56:B56"/>
    <mergeCell ref="C76:D76"/>
    <mergeCell ref="A82:B82"/>
    <mergeCell ref="A72:B72"/>
    <mergeCell ref="A73:B73"/>
    <mergeCell ref="A60:D60"/>
    <mergeCell ref="C66:D66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opLeftCell="A82" zoomScaleNormal="100" zoomScaleSheetLayoutView="100" workbookViewId="0">
      <selection activeCell="B21" sqref="B21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8.83203125" style="1" customWidth="1"/>
    <col min="4" max="4" width="19.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>
      <c r="C1" s="7"/>
      <c r="D1" s="8" t="s">
        <v>114</v>
      </c>
    </row>
    <row r="2" spans="1:4">
      <c r="C2" s="7"/>
      <c r="D2" s="15" t="s">
        <v>62</v>
      </c>
    </row>
    <row r="3" spans="1:4">
      <c r="C3" s="7"/>
      <c r="D3" s="15" t="s">
        <v>4</v>
      </c>
    </row>
    <row r="4" spans="1:4">
      <c r="C4" s="7"/>
      <c r="D4" s="15"/>
    </row>
    <row r="5" spans="1:4">
      <c r="C5" s="7"/>
      <c r="D5" s="15"/>
    </row>
    <row r="6" spans="1:4" ht="60" customHeight="1">
      <c r="A6" s="362" t="s">
        <v>165</v>
      </c>
      <c r="B6" s="362"/>
      <c r="C6" s="362"/>
      <c r="D6" s="362"/>
    </row>
    <row r="7" spans="1:4" ht="17.25">
      <c r="A7" s="59"/>
      <c r="B7" s="59"/>
      <c r="C7" s="138"/>
      <c r="D7" s="59"/>
    </row>
    <row r="8" spans="1:4" s="2" customFormat="1" ht="17.25">
      <c r="A8" s="36"/>
      <c r="B8" s="36"/>
      <c r="C8" s="1" t="s">
        <v>161</v>
      </c>
    </row>
    <row r="9" spans="1:4" s="79" customFormat="1" ht="12.75" customHeight="1">
      <c r="A9" s="59"/>
      <c r="B9" s="59"/>
      <c r="C9" s="86"/>
      <c r="D9" s="59"/>
    </row>
    <row r="10" spans="1:4" s="2" customFormat="1" ht="17.25">
      <c r="A10" s="364" t="s">
        <v>146</v>
      </c>
      <c r="B10" s="364"/>
      <c r="C10" s="364"/>
      <c r="D10" s="364"/>
    </row>
    <row r="11" spans="1:4" s="34" customFormat="1" ht="17.25"/>
    <row r="12" spans="1:4" s="34" customFormat="1" ht="17.25">
      <c r="A12" s="35" t="s">
        <v>42</v>
      </c>
    </row>
    <row r="14" spans="1:4" ht="17.25">
      <c r="A14" s="75" t="s">
        <v>29</v>
      </c>
      <c r="B14" s="76" t="s">
        <v>30</v>
      </c>
    </row>
    <row r="15" spans="1:4" ht="51.75">
      <c r="A15" s="73" t="s">
        <v>192</v>
      </c>
      <c r="B15" s="77" t="s">
        <v>193</v>
      </c>
    </row>
    <row r="16" spans="1:4" ht="17.25">
      <c r="A16" s="70"/>
      <c r="B16" s="60"/>
    </row>
    <row r="17" spans="1:5" ht="17.25">
      <c r="A17" s="363" t="s">
        <v>40</v>
      </c>
      <c r="B17" s="363"/>
    </row>
    <row r="18" spans="1:5" s="79" customFormat="1" ht="72" customHeight="1">
      <c r="A18" s="268" t="s">
        <v>31</v>
      </c>
      <c r="B18" s="73">
        <v>1103</v>
      </c>
      <c r="C18" s="357" t="s">
        <v>17</v>
      </c>
      <c r="D18" s="358"/>
    </row>
    <row r="19" spans="1:5" s="79" customFormat="1" ht="17.25">
      <c r="A19" s="268" t="s">
        <v>32</v>
      </c>
      <c r="B19" s="73">
        <v>11010</v>
      </c>
      <c r="C19" s="80" t="s">
        <v>61</v>
      </c>
      <c r="D19" s="266" t="s">
        <v>28</v>
      </c>
    </row>
    <row r="20" spans="1:5" s="79" customFormat="1" ht="75" customHeight="1">
      <c r="A20" s="268" t="s">
        <v>33</v>
      </c>
      <c r="B20" s="81" t="s">
        <v>176</v>
      </c>
      <c r="C20" s="73"/>
      <c r="D20" s="266"/>
    </row>
    <row r="21" spans="1:5" s="79" customFormat="1" ht="86.25">
      <c r="A21" s="268" t="s">
        <v>34</v>
      </c>
      <c r="B21" s="82" t="s">
        <v>208</v>
      </c>
      <c r="C21" s="73"/>
      <c r="D21" s="266"/>
    </row>
    <row r="22" spans="1:5" s="79" customFormat="1" ht="17.25">
      <c r="A22" s="268" t="s">
        <v>35</v>
      </c>
      <c r="B22" s="73" t="s">
        <v>45</v>
      </c>
      <c r="C22" s="73"/>
      <c r="D22" s="266"/>
    </row>
    <row r="23" spans="1:5" s="79" customFormat="1" ht="34.5">
      <c r="A23" s="268" t="s">
        <v>68</v>
      </c>
      <c r="B23" s="83" t="s">
        <v>194</v>
      </c>
      <c r="C23" s="73"/>
      <c r="D23" s="266"/>
    </row>
    <row r="24" spans="1:5" s="79" customFormat="1" ht="17.25">
      <c r="A24" s="316" t="s">
        <v>41</v>
      </c>
      <c r="B24" s="316"/>
      <c r="C24" s="266"/>
      <c r="D24" s="266"/>
    </row>
    <row r="25" spans="1:5" s="79" customFormat="1" ht="46.5" customHeight="1">
      <c r="A25" s="365" t="s">
        <v>195</v>
      </c>
      <c r="B25" s="366"/>
      <c r="C25" s="168"/>
      <c r="D25" s="170">
        <v>1</v>
      </c>
    </row>
    <row r="26" spans="1:5" s="79" customFormat="1" ht="17.25">
      <c r="A26" s="356" t="s">
        <v>15</v>
      </c>
      <c r="B26" s="356"/>
      <c r="C26" s="74">
        <f>+'3'!G42</f>
        <v>517.5</v>
      </c>
      <c r="D26" s="74">
        <f>+'3'!H42</f>
        <v>517.5</v>
      </c>
      <c r="E26" s="84"/>
    </row>
    <row r="27" spans="1:5" s="79" customFormat="1" ht="17.25">
      <c r="A27" s="85"/>
      <c r="B27" s="85"/>
    </row>
    <row r="28" spans="1:5" s="79" customFormat="1" ht="72" customHeight="1">
      <c r="A28" s="268" t="s">
        <v>31</v>
      </c>
      <c r="B28" s="73">
        <v>1103</v>
      </c>
      <c r="C28" s="324" t="s">
        <v>60</v>
      </c>
      <c r="D28" s="325"/>
    </row>
    <row r="29" spans="1:5" s="79" customFormat="1" ht="17.25">
      <c r="A29" s="268" t="s">
        <v>32</v>
      </c>
      <c r="B29" s="73">
        <v>21001</v>
      </c>
      <c r="C29" s="80" t="s">
        <v>61</v>
      </c>
      <c r="D29" s="266" t="s">
        <v>28</v>
      </c>
    </row>
    <row r="30" spans="1:5" s="79" customFormat="1" ht="36.75" customHeight="1">
      <c r="A30" s="268" t="s">
        <v>33</v>
      </c>
      <c r="B30" s="81" t="s">
        <v>173</v>
      </c>
      <c r="C30" s="73"/>
      <c r="D30" s="266"/>
    </row>
    <row r="31" spans="1:5" s="79" customFormat="1" ht="51.75">
      <c r="A31" s="268" t="s">
        <v>34</v>
      </c>
      <c r="B31" s="82" t="s">
        <v>196</v>
      </c>
      <c r="C31" s="73"/>
      <c r="D31" s="266"/>
    </row>
    <row r="32" spans="1:5" s="79" customFormat="1" ht="51.75">
      <c r="A32" s="268" t="s">
        <v>35</v>
      </c>
      <c r="B32" s="73" t="s">
        <v>197</v>
      </c>
      <c r="C32" s="73"/>
      <c r="D32" s="266"/>
    </row>
    <row r="33" spans="1:5" s="79" customFormat="1" ht="34.5">
      <c r="A33" s="268" t="s">
        <v>68</v>
      </c>
      <c r="B33" s="83" t="s">
        <v>194</v>
      </c>
      <c r="C33" s="73"/>
      <c r="D33" s="266"/>
    </row>
    <row r="34" spans="1:5" s="79" customFormat="1" ht="17.25">
      <c r="A34" s="316" t="s">
        <v>41</v>
      </c>
      <c r="B34" s="316"/>
      <c r="C34" s="266"/>
      <c r="D34" s="266"/>
    </row>
    <row r="35" spans="1:5" s="79" customFormat="1" ht="17.25">
      <c r="A35" s="356" t="s">
        <v>15</v>
      </c>
      <c r="B35" s="356"/>
      <c r="C35" s="74">
        <f>+'3'!G59</f>
        <v>-517.5</v>
      </c>
      <c r="D35" s="74">
        <f>+'3'!H59</f>
        <v>-517.5</v>
      </c>
      <c r="E35" s="84"/>
    </row>
    <row r="36" spans="1:5" s="79" customFormat="1" ht="17.25">
      <c r="A36" s="85"/>
      <c r="B36" s="85"/>
    </row>
    <row r="37" spans="1:5" ht="17.25">
      <c r="A37" s="75" t="s">
        <v>29</v>
      </c>
      <c r="B37" s="76" t="s">
        <v>30</v>
      </c>
    </row>
    <row r="38" spans="1:5" ht="51.75">
      <c r="A38" s="73" t="s">
        <v>137</v>
      </c>
      <c r="B38" s="77" t="s">
        <v>138</v>
      </c>
    </row>
    <row r="39" spans="1:5" ht="17.25">
      <c r="A39" s="70"/>
      <c r="B39" s="60"/>
    </row>
    <row r="40" spans="1:5" ht="17.25">
      <c r="A40" s="363" t="s">
        <v>40</v>
      </c>
      <c r="B40" s="363"/>
    </row>
    <row r="41" spans="1:5" s="79" customFormat="1" ht="72" customHeight="1">
      <c r="A41" s="96" t="s">
        <v>31</v>
      </c>
      <c r="B41" s="73">
        <v>1228</v>
      </c>
      <c r="C41" s="357" t="s">
        <v>17</v>
      </c>
      <c r="D41" s="358"/>
    </row>
    <row r="42" spans="1:5" s="79" customFormat="1" ht="17.25">
      <c r="A42" s="96" t="s">
        <v>32</v>
      </c>
      <c r="B42" s="73">
        <v>31002</v>
      </c>
      <c r="C42" s="80" t="s">
        <v>61</v>
      </c>
      <c r="D42" s="97" t="s">
        <v>28</v>
      </c>
    </row>
    <row r="43" spans="1:5" s="79" customFormat="1" ht="36.75" customHeight="1">
      <c r="A43" s="96" t="s">
        <v>33</v>
      </c>
      <c r="B43" s="81" t="s">
        <v>139</v>
      </c>
      <c r="C43" s="73"/>
      <c r="D43" s="97"/>
    </row>
    <row r="44" spans="1:5" s="79" customFormat="1" ht="57" customHeight="1">
      <c r="A44" s="96" t="s">
        <v>34</v>
      </c>
      <c r="B44" s="82" t="s">
        <v>140</v>
      </c>
      <c r="C44" s="73"/>
      <c r="D44" s="97"/>
    </row>
    <row r="45" spans="1:5" s="79" customFormat="1" ht="51.75">
      <c r="A45" s="96" t="s">
        <v>35</v>
      </c>
      <c r="B45" s="73" t="s">
        <v>78</v>
      </c>
      <c r="C45" s="73"/>
      <c r="D45" s="97"/>
    </row>
    <row r="46" spans="1:5" s="79" customFormat="1" ht="51.75">
      <c r="A46" s="96" t="s">
        <v>141</v>
      </c>
      <c r="B46" s="83" t="s">
        <v>142</v>
      </c>
      <c r="C46" s="73"/>
      <c r="D46" s="97"/>
    </row>
    <row r="47" spans="1:5" s="79" customFormat="1" ht="17.25">
      <c r="A47" s="316" t="s">
        <v>41</v>
      </c>
      <c r="B47" s="316"/>
      <c r="C47" s="136"/>
      <c r="D47" s="97"/>
    </row>
    <row r="48" spans="1:5" s="79" customFormat="1" ht="45" customHeight="1">
      <c r="A48" s="365" t="s">
        <v>143</v>
      </c>
      <c r="B48" s="366"/>
      <c r="C48" s="168"/>
      <c r="D48" s="170">
        <v>1</v>
      </c>
    </row>
    <row r="49" spans="1:5" s="79" customFormat="1" ht="17.25">
      <c r="A49" s="365" t="s">
        <v>144</v>
      </c>
      <c r="B49" s="366"/>
      <c r="C49" s="168"/>
      <c r="D49" s="170">
        <v>1757.7</v>
      </c>
    </row>
    <row r="50" spans="1:5" s="79" customFormat="1" ht="17.25">
      <c r="A50" s="365" t="s">
        <v>145</v>
      </c>
      <c r="B50" s="366"/>
      <c r="C50" s="168"/>
      <c r="D50" s="170">
        <v>100</v>
      </c>
    </row>
    <row r="51" spans="1:5" s="79" customFormat="1" ht="17.25">
      <c r="A51" s="356" t="s">
        <v>15</v>
      </c>
      <c r="B51" s="356"/>
      <c r="C51" s="74">
        <f>+'3'!G23</f>
        <v>58388.9</v>
      </c>
      <c r="D51" s="74">
        <f>+'3'!H23</f>
        <v>58388.9</v>
      </c>
      <c r="E51" s="84"/>
    </row>
    <row r="53" spans="1:5">
      <c r="C53" s="1" t="s">
        <v>70</v>
      </c>
    </row>
    <row r="54" spans="1:5" s="79" customFormat="1" ht="17.25">
      <c r="A54" s="85"/>
      <c r="B54" s="85"/>
    </row>
    <row r="55" spans="1:5" ht="17.25">
      <c r="A55" s="123"/>
      <c r="B55" s="124" t="s">
        <v>51</v>
      </c>
      <c r="C55" s="124"/>
      <c r="D55" s="124"/>
    </row>
    <row r="56" spans="1:5" ht="17.25">
      <c r="A56" s="123"/>
      <c r="B56" s="124"/>
      <c r="C56" s="124"/>
      <c r="D56" s="124"/>
    </row>
    <row r="57" spans="1:5" s="34" customFormat="1" ht="17.25">
      <c r="A57" s="35" t="s">
        <v>42</v>
      </c>
    </row>
    <row r="58" spans="1:5" ht="17.25">
      <c r="A58" s="123"/>
      <c r="B58" s="123"/>
      <c r="C58" s="123"/>
      <c r="D58" s="123"/>
    </row>
    <row r="59" spans="1:5" ht="17.25">
      <c r="A59" s="125" t="s">
        <v>29</v>
      </c>
      <c r="B59" s="126" t="s">
        <v>30</v>
      </c>
      <c r="C59" s="127"/>
      <c r="D59" s="127"/>
    </row>
    <row r="60" spans="1:5" ht="17.25">
      <c r="A60" s="128">
        <v>1139</v>
      </c>
      <c r="B60" s="129" t="s">
        <v>57</v>
      </c>
      <c r="C60" s="130"/>
      <c r="D60" s="130"/>
    </row>
    <row r="61" spans="1:5" ht="17.25">
      <c r="A61" s="123"/>
      <c r="B61" s="123"/>
      <c r="C61" s="123"/>
      <c r="D61" s="123"/>
    </row>
    <row r="62" spans="1:5" ht="17.25">
      <c r="A62" s="363" t="s">
        <v>40</v>
      </c>
      <c r="B62" s="363"/>
    </row>
    <row r="64" spans="1:5" ht="86.25" customHeight="1">
      <c r="A64" s="128" t="s">
        <v>31</v>
      </c>
      <c r="B64" s="133" t="s">
        <v>67</v>
      </c>
      <c r="C64" s="324" t="s">
        <v>60</v>
      </c>
      <c r="D64" s="325"/>
    </row>
    <row r="65" spans="1:5" ht="17.25">
      <c r="A65" s="128" t="s">
        <v>32</v>
      </c>
      <c r="B65" s="133" t="s">
        <v>44</v>
      </c>
      <c r="C65" s="137" t="s">
        <v>61</v>
      </c>
      <c r="D65" s="100" t="s">
        <v>28</v>
      </c>
    </row>
    <row r="66" spans="1:5" ht="17.25">
      <c r="A66" s="128" t="s">
        <v>33</v>
      </c>
      <c r="B66" s="128" t="s">
        <v>57</v>
      </c>
      <c r="C66" s="140"/>
      <c r="D66" s="128"/>
    </row>
    <row r="67" spans="1:5" ht="86.25">
      <c r="A67" s="128" t="s">
        <v>34</v>
      </c>
      <c r="B67" s="128" t="s">
        <v>59</v>
      </c>
      <c r="C67" s="140"/>
      <c r="D67" s="128"/>
    </row>
    <row r="68" spans="1:5" ht="17.25">
      <c r="A68" s="152" t="s">
        <v>35</v>
      </c>
      <c r="B68" s="152" t="s">
        <v>45</v>
      </c>
      <c r="C68" s="152"/>
      <c r="D68" s="152"/>
    </row>
    <row r="69" spans="1:5" ht="34.5">
      <c r="A69" s="152" t="s">
        <v>68</v>
      </c>
      <c r="B69" s="152" t="s">
        <v>69</v>
      </c>
      <c r="C69" s="152"/>
      <c r="D69" s="152"/>
    </row>
    <row r="70" spans="1:5" ht="17.25">
      <c r="A70" s="359" t="s">
        <v>41</v>
      </c>
      <c r="B70" s="359"/>
      <c r="C70" s="139"/>
      <c r="D70" s="134"/>
    </row>
    <row r="71" spans="1:5" ht="17.25">
      <c r="A71" s="355" t="s">
        <v>15</v>
      </c>
      <c r="B71" s="355"/>
      <c r="C71" s="135">
        <f>+'3'!G78</f>
        <v>-58906.400000000001</v>
      </c>
      <c r="D71" s="135">
        <f>+'3'!H78</f>
        <v>-58906.400000000001</v>
      </c>
    </row>
    <row r="74" spans="1:5" ht="86.25" customHeight="1">
      <c r="A74" s="270" t="s">
        <v>31</v>
      </c>
      <c r="B74" s="133" t="s">
        <v>67</v>
      </c>
      <c r="C74" s="357" t="s">
        <v>17</v>
      </c>
      <c r="D74" s="358"/>
      <c r="E74" s="246"/>
    </row>
    <row r="75" spans="1:5" ht="17.25">
      <c r="A75" s="270" t="s">
        <v>32</v>
      </c>
      <c r="B75" s="133" t="s">
        <v>44</v>
      </c>
      <c r="C75" s="137" t="s">
        <v>61</v>
      </c>
      <c r="D75" s="267" t="s">
        <v>28</v>
      </c>
      <c r="E75" s="199"/>
    </row>
    <row r="76" spans="1:5" ht="17.25">
      <c r="A76" s="270" t="s">
        <v>33</v>
      </c>
      <c r="B76" s="133" t="s">
        <v>57</v>
      </c>
      <c r="C76" s="270"/>
      <c r="D76" s="270"/>
    </row>
    <row r="77" spans="1:5" ht="86.25">
      <c r="A77" s="270" t="s">
        <v>34</v>
      </c>
      <c r="B77" s="133" t="s">
        <v>59</v>
      </c>
      <c r="C77" s="270"/>
      <c r="D77" s="270"/>
    </row>
    <row r="78" spans="1:5" ht="17.25">
      <c r="A78" s="270" t="s">
        <v>35</v>
      </c>
      <c r="B78" s="133" t="s">
        <v>45</v>
      </c>
      <c r="C78" s="270"/>
      <c r="D78" s="270"/>
    </row>
    <row r="79" spans="1:5" ht="34.5">
      <c r="A79" s="270" t="s">
        <v>68</v>
      </c>
      <c r="B79" s="133" t="s">
        <v>69</v>
      </c>
      <c r="C79" s="270"/>
      <c r="D79" s="270"/>
    </row>
    <row r="80" spans="1:5" ht="17.25">
      <c r="A80" s="359" t="s">
        <v>41</v>
      </c>
      <c r="B80" s="359"/>
      <c r="C80" s="269"/>
      <c r="D80" s="269"/>
    </row>
    <row r="81" spans="1:4" ht="17.25">
      <c r="A81" s="355" t="s">
        <v>15</v>
      </c>
      <c r="B81" s="355"/>
      <c r="C81" s="135">
        <f>+'3'!G87</f>
        <v>517.5</v>
      </c>
      <c r="D81" s="135">
        <f>+'3'!H87</f>
        <v>517.5</v>
      </c>
    </row>
  </sheetData>
  <mergeCells count="24">
    <mergeCell ref="A6:D6"/>
    <mergeCell ref="A10:D10"/>
    <mergeCell ref="A40:B40"/>
    <mergeCell ref="A47:B47"/>
    <mergeCell ref="A48:B48"/>
    <mergeCell ref="C41:D41"/>
    <mergeCell ref="A17:B17"/>
    <mergeCell ref="C18:D18"/>
    <mergeCell ref="A24:B24"/>
    <mergeCell ref="A25:B25"/>
    <mergeCell ref="A80:B80"/>
    <mergeCell ref="A81:B81"/>
    <mergeCell ref="A26:B26"/>
    <mergeCell ref="C28:D28"/>
    <mergeCell ref="A34:B34"/>
    <mergeCell ref="A35:B35"/>
    <mergeCell ref="C74:D74"/>
    <mergeCell ref="A51:B51"/>
    <mergeCell ref="A71:B71"/>
    <mergeCell ref="A70:B70"/>
    <mergeCell ref="A49:B49"/>
    <mergeCell ref="A50:B50"/>
    <mergeCell ref="C64:D64"/>
    <mergeCell ref="A62:B62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7" workbookViewId="0">
      <selection activeCell="J18" sqref="J18"/>
    </sheetView>
  </sheetViews>
  <sheetFormatPr defaultRowHeight="13.5"/>
  <cols>
    <col min="1" max="1" width="19.5" style="172" customWidth="1"/>
    <col min="2" max="2" width="46.83203125" style="173" customWidth="1"/>
    <col min="3" max="3" width="15.6640625" style="176" customWidth="1"/>
    <col min="4" max="4" width="12.83203125" style="177" customWidth="1"/>
    <col min="5" max="5" width="21.33203125" style="177" customWidth="1"/>
    <col min="6" max="6" width="12.5" style="176" customWidth="1"/>
    <col min="7" max="7" width="29.83203125" style="176" customWidth="1"/>
    <col min="8" max="8" width="6.33203125" style="172" customWidth="1"/>
    <col min="9" max="9" width="6.5" style="172" customWidth="1"/>
    <col min="10" max="10" width="39.33203125" style="172" customWidth="1"/>
    <col min="11" max="11" width="11.5" style="172" bestFit="1" customWidth="1"/>
    <col min="12" max="12" width="11.83203125" style="172" customWidth="1"/>
    <col min="13" max="13" width="9.33203125" style="172" customWidth="1"/>
    <col min="14" max="14" width="11.5" style="172" customWidth="1"/>
    <col min="15" max="15" width="19.33203125" style="172" customWidth="1"/>
    <col min="16" max="16" width="9.33203125" style="172"/>
    <col min="17" max="18" width="10.5" style="172" bestFit="1" customWidth="1"/>
    <col min="19" max="19" width="11.6640625" style="172" bestFit="1" customWidth="1"/>
    <col min="20" max="21" width="9.33203125" style="172"/>
    <col min="22" max="22" width="12.6640625" style="172" bestFit="1" customWidth="1"/>
    <col min="23" max="16384" width="9.33203125" style="172"/>
  </cols>
  <sheetData>
    <row r="1" spans="1:10" ht="14.25">
      <c r="C1" s="174"/>
      <c r="D1" s="174"/>
      <c r="E1" s="380" t="s">
        <v>79</v>
      </c>
      <c r="F1" s="380"/>
      <c r="G1" s="380"/>
    </row>
    <row r="2" spans="1:10" ht="15.75" customHeight="1">
      <c r="B2" s="175"/>
      <c r="C2" s="175"/>
      <c r="D2" s="175"/>
      <c r="E2" s="381" t="s">
        <v>80</v>
      </c>
      <c r="F2" s="381"/>
      <c r="G2" s="381"/>
    </row>
    <row r="3" spans="1:10" ht="15.75" customHeight="1">
      <c r="B3" s="175"/>
      <c r="C3" s="175"/>
      <c r="D3" s="175"/>
      <c r="E3" s="381" t="s">
        <v>115</v>
      </c>
      <c r="F3" s="381"/>
      <c r="G3" s="381"/>
    </row>
    <row r="4" spans="1:10" ht="15.75" customHeight="1">
      <c r="E4" s="381"/>
      <c r="F4" s="381"/>
      <c r="G4" s="381"/>
    </row>
    <row r="5" spans="1:10" ht="58.5" customHeight="1">
      <c r="A5" s="382" t="s">
        <v>166</v>
      </c>
      <c r="B5" s="382"/>
      <c r="C5" s="382"/>
      <c r="D5" s="382"/>
      <c r="E5" s="382"/>
      <c r="F5" s="382"/>
      <c r="G5" s="382"/>
    </row>
    <row r="6" spans="1:10" ht="18.75" customHeight="1">
      <c r="A6" s="178"/>
      <c r="B6" s="179"/>
      <c r="C6" s="180"/>
      <c r="D6" s="180"/>
      <c r="E6" s="180"/>
      <c r="F6" s="180"/>
      <c r="G6" s="181"/>
    </row>
    <row r="7" spans="1:10" ht="85.5" customHeight="1">
      <c r="A7" s="376" t="s">
        <v>81</v>
      </c>
      <c r="B7" s="378" t="s">
        <v>82</v>
      </c>
      <c r="C7" s="378" t="s">
        <v>83</v>
      </c>
      <c r="D7" s="378" t="s">
        <v>84</v>
      </c>
      <c r="E7" s="378" t="s">
        <v>85</v>
      </c>
      <c r="F7" s="371" t="s">
        <v>38</v>
      </c>
      <c r="G7" s="372"/>
    </row>
    <row r="8" spans="1:10" ht="55.5" customHeight="1">
      <c r="A8" s="377"/>
      <c r="B8" s="379"/>
      <c r="C8" s="379"/>
      <c r="D8" s="379"/>
      <c r="E8" s="379"/>
      <c r="F8" s="182" t="s">
        <v>86</v>
      </c>
      <c r="G8" s="182" t="s">
        <v>87</v>
      </c>
    </row>
    <row r="9" spans="1:10" ht="18" customHeight="1">
      <c r="A9" s="183">
        <v>1</v>
      </c>
      <c r="B9" s="182">
        <v>2</v>
      </c>
      <c r="C9" s="182">
        <v>3</v>
      </c>
      <c r="D9" s="182">
        <v>4</v>
      </c>
      <c r="E9" s="182">
        <v>5</v>
      </c>
      <c r="F9" s="182">
        <v>6</v>
      </c>
      <c r="G9" s="182">
        <v>7</v>
      </c>
    </row>
    <row r="10" spans="1:10" ht="17.25">
      <c r="A10" s="373" t="s">
        <v>147</v>
      </c>
      <c r="B10" s="374"/>
      <c r="C10" s="374"/>
      <c r="D10" s="374"/>
      <c r="E10" s="375"/>
      <c r="F10" s="184"/>
      <c r="G10" s="185">
        <f>+G12+G19</f>
        <v>57871.4</v>
      </c>
    </row>
    <row r="11" spans="1:10" ht="18" customHeight="1">
      <c r="A11" s="186" t="s">
        <v>88</v>
      </c>
      <c r="B11" s="186" t="s">
        <v>148</v>
      </c>
      <c r="C11" s="186" t="s">
        <v>89</v>
      </c>
      <c r="D11" s="367" t="s">
        <v>149</v>
      </c>
      <c r="E11" s="367"/>
      <c r="F11" s="367"/>
      <c r="G11" s="187"/>
    </row>
    <row r="12" spans="1:10" s="178" customFormat="1" ht="48.75" customHeight="1">
      <c r="A12" s="188" t="s">
        <v>150</v>
      </c>
      <c r="B12" s="368" t="s">
        <v>151</v>
      </c>
      <c r="C12" s="369"/>
      <c r="D12" s="369"/>
      <c r="E12" s="370"/>
      <c r="F12" s="189"/>
      <c r="G12" s="190">
        <f>+G13+G15</f>
        <v>58388.9</v>
      </c>
      <c r="J12" s="191"/>
    </row>
    <row r="13" spans="1:10" ht="17.25">
      <c r="A13" s="171" t="s">
        <v>90</v>
      </c>
      <c r="B13" s="192" t="s">
        <v>152</v>
      </c>
      <c r="C13" s="193"/>
      <c r="D13" s="193"/>
      <c r="E13" s="257"/>
      <c r="F13" s="258"/>
      <c r="G13" s="259">
        <f>+G14</f>
        <v>55681.599999999999</v>
      </c>
    </row>
    <row r="14" spans="1:10" ht="34.5">
      <c r="A14" s="171">
        <v>45221142</v>
      </c>
      <c r="B14" s="192" t="s">
        <v>153</v>
      </c>
      <c r="C14" s="193" t="s">
        <v>154</v>
      </c>
      <c r="D14" s="169" t="s">
        <v>155</v>
      </c>
      <c r="E14" s="189">
        <v>55681594.999999762</v>
      </c>
      <c r="F14" s="260">
        <v>1</v>
      </c>
      <c r="G14" s="261">
        <v>55681.599999999999</v>
      </c>
      <c r="J14" s="262"/>
    </row>
    <row r="15" spans="1:10" ht="17.25">
      <c r="A15" s="171"/>
      <c r="B15" s="192" t="s">
        <v>156</v>
      </c>
      <c r="C15" s="193"/>
      <c r="D15" s="169"/>
      <c r="E15" s="189"/>
      <c r="F15" s="260"/>
      <c r="G15" s="263">
        <f>+G16+G17</f>
        <v>2707.3</v>
      </c>
    </row>
    <row r="16" spans="1:10" ht="34.5">
      <c r="A16" s="171">
        <v>71351540</v>
      </c>
      <c r="B16" s="192" t="s">
        <v>157</v>
      </c>
      <c r="C16" s="193" t="s">
        <v>158</v>
      </c>
      <c r="D16" s="169" t="s">
        <v>155</v>
      </c>
      <c r="E16" s="189">
        <v>1346000</v>
      </c>
      <c r="F16" s="260">
        <v>1</v>
      </c>
      <c r="G16" s="261">
        <v>1346</v>
      </c>
    </row>
    <row r="17" spans="1:10" ht="34.5">
      <c r="A17" s="171">
        <v>98111140</v>
      </c>
      <c r="B17" s="192" t="s">
        <v>159</v>
      </c>
      <c r="C17" s="193" t="s">
        <v>160</v>
      </c>
      <c r="D17" s="169" t="s">
        <v>155</v>
      </c>
      <c r="E17" s="189">
        <v>1361277</v>
      </c>
      <c r="F17" s="260">
        <v>1</v>
      </c>
      <c r="G17" s="261">
        <v>1361.3</v>
      </c>
    </row>
    <row r="18" spans="1:10" ht="18" customHeight="1">
      <c r="A18" s="186" t="s">
        <v>199</v>
      </c>
      <c r="B18" s="186" t="s">
        <v>200</v>
      </c>
      <c r="C18" s="186" t="s">
        <v>89</v>
      </c>
      <c r="D18" s="367" t="s">
        <v>198</v>
      </c>
      <c r="E18" s="367"/>
      <c r="F18" s="367"/>
      <c r="G18" s="187"/>
    </row>
    <row r="19" spans="1:10" s="178" customFormat="1" ht="48.75" customHeight="1">
      <c r="A19" s="271" t="s">
        <v>201</v>
      </c>
      <c r="B19" s="368" t="s">
        <v>202</v>
      </c>
      <c r="C19" s="369"/>
      <c r="D19" s="369"/>
      <c r="E19" s="370"/>
      <c r="F19" s="189"/>
      <c r="G19" s="259">
        <f>+G20</f>
        <v>-517.5</v>
      </c>
      <c r="J19" s="191"/>
    </row>
    <row r="20" spans="1:10" ht="17.25">
      <c r="A20" s="171" t="s">
        <v>90</v>
      </c>
      <c r="B20" s="192" t="s">
        <v>152</v>
      </c>
      <c r="C20" s="193"/>
      <c r="D20" s="193"/>
      <c r="E20" s="257"/>
      <c r="F20" s="258"/>
      <c r="G20" s="259">
        <f>+G21</f>
        <v>-517.5</v>
      </c>
    </row>
    <row r="21" spans="1:10" ht="34.5">
      <c r="A21" s="171" t="s">
        <v>203</v>
      </c>
      <c r="B21" s="192" t="s">
        <v>153</v>
      </c>
      <c r="C21" s="193" t="s">
        <v>204</v>
      </c>
      <c r="D21" s="169" t="s">
        <v>155</v>
      </c>
      <c r="E21" s="189"/>
      <c r="F21" s="260"/>
      <c r="G21" s="194">
        <v>-517.5</v>
      </c>
      <c r="J21" s="262"/>
    </row>
    <row r="22" spans="1:10">
      <c r="J22" s="240"/>
    </row>
  </sheetData>
  <mergeCells count="16">
    <mergeCell ref="E1:G1"/>
    <mergeCell ref="E2:G2"/>
    <mergeCell ref="E3:G3"/>
    <mergeCell ref="E4:G4"/>
    <mergeCell ref="A5:G5"/>
    <mergeCell ref="D18:F18"/>
    <mergeCell ref="B19:E19"/>
    <mergeCell ref="F7:G7"/>
    <mergeCell ref="A10:E10"/>
    <mergeCell ref="D11:F11"/>
    <mergeCell ref="B12:E12"/>
    <mergeCell ref="A7:A8"/>
    <mergeCell ref="B7:B8"/>
    <mergeCell ref="C7:C8"/>
    <mergeCell ref="D7:D8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Susanna Arzumanyan</cp:lastModifiedBy>
  <cp:lastPrinted>2024-03-29T07:17:06Z</cp:lastPrinted>
  <dcterms:created xsi:type="dcterms:W3CDTF">2018-09-30T11:43:43Z</dcterms:created>
  <dcterms:modified xsi:type="dcterms:W3CDTF">2024-08-21T10:53:16Z</dcterms:modified>
</cp:coreProperties>
</file>