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1\Desktop\01-PAg\"/>
    </mc:Choice>
  </mc:AlternateContent>
  <xr:revisionPtr revIDLastSave="0" documentId="13_ncr:1_{938E7A0C-02CC-47D7-8943-301FFE9B7B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71" r:id="rId1"/>
    <sheet name="2" sheetId="44" r:id="rId2"/>
    <sheet name="3" sheetId="26" r:id="rId3"/>
    <sheet name="4" sheetId="27" r:id="rId4"/>
    <sheet name="5" sheetId="70" r:id="rId5"/>
  </sheets>
  <externalReferences>
    <externalReference r:id="rId6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'2'!$6:$8</definedName>
    <definedName name="_xlnm.Print_Titles" localSheetId="2">'3'!$7:$8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71" l="1"/>
  <c r="D13" i="71" s="1"/>
  <c r="D11" i="71" s="1"/>
  <c r="D9" i="71" s="1"/>
  <c r="C15" i="71"/>
  <c r="C13" i="71" s="1"/>
  <c r="C11" i="71" s="1"/>
  <c r="C9" i="71" s="1"/>
  <c r="F30" i="44" l="1"/>
  <c r="H133" i="26"/>
  <c r="E138" i="44"/>
  <c r="F138" i="44"/>
  <c r="E136" i="44"/>
  <c r="F130" i="44"/>
  <c r="F136" i="44"/>
  <c r="E124" i="44"/>
  <c r="E111" i="44"/>
  <c r="F105" i="44"/>
  <c r="E86" i="44"/>
  <c r="E74" i="44"/>
  <c r="E68" i="44"/>
  <c r="E55" i="44"/>
  <c r="F49" i="44"/>
  <c r="E43" i="44"/>
  <c r="F24" i="44"/>
  <c r="F18" i="44"/>
  <c r="E37" i="44"/>
  <c r="E30" i="70" l="1"/>
  <c r="E18" i="27"/>
  <c r="E18" i="70" s="1"/>
  <c r="E30" i="27"/>
  <c r="D30" i="27"/>
  <c r="I18" i="26"/>
  <c r="H37" i="26"/>
  <c r="H35" i="26" s="1"/>
  <c r="H34" i="26" s="1"/>
  <c r="H33" i="26" s="1"/>
  <c r="H31" i="26" s="1"/>
  <c r="H29" i="26" s="1"/>
  <c r="I35" i="26"/>
  <c r="I34" i="26" s="1"/>
  <c r="I33" i="26" s="1"/>
  <c r="I31" i="26" s="1"/>
  <c r="I29" i="26" s="1"/>
  <c r="H28" i="26"/>
  <c r="H26" i="26" s="1"/>
  <c r="H25" i="26" s="1"/>
  <c r="H24" i="26" s="1"/>
  <c r="H22" i="26" s="1"/>
  <c r="H20" i="26" s="1"/>
  <c r="H18" i="26" s="1"/>
  <c r="I26" i="26"/>
  <c r="I25" i="26" s="1"/>
  <c r="I24" i="26" s="1"/>
  <c r="I22" i="26" s="1"/>
  <c r="I20" i="26" s="1"/>
  <c r="E30" i="44"/>
  <c r="F98" i="44"/>
  <c r="E98" i="44"/>
  <c r="F11" i="44"/>
  <c r="E11" i="44"/>
  <c r="D30" i="70" l="1"/>
  <c r="D18" i="27"/>
  <c r="D18" i="70" s="1"/>
  <c r="E93" i="70"/>
  <c r="D93" i="70"/>
  <c r="E59" i="70"/>
  <c r="D59" i="70"/>
  <c r="E93" i="27"/>
  <c r="D93" i="27"/>
  <c r="E59" i="27"/>
  <c r="D59" i="27"/>
  <c r="I194" i="26"/>
  <c r="I192" i="26" s="1"/>
  <c r="I191" i="26" s="1"/>
  <c r="I190" i="26" s="1"/>
  <c r="I188" i="26" s="1"/>
  <c r="I186" i="26" s="1"/>
  <c r="I175" i="26" s="1"/>
  <c r="H194" i="26"/>
  <c r="H192" i="26" s="1"/>
  <c r="H191" i="26" s="1"/>
  <c r="H190" i="26" s="1"/>
  <c r="H188" i="26" s="1"/>
  <c r="H186" i="26" s="1"/>
  <c r="I170" i="26"/>
  <c r="H170" i="26"/>
  <c r="I159" i="26"/>
  <c r="H159" i="26"/>
  <c r="I144" i="26"/>
  <c r="H144" i="26"/>
  <c r="I133" i="26"/>
  <c r="I124" i="26"/>
  <c r="H124" i="26"/>
  <c r="I115" i="26"/>
  <c r="H115" i="26"/>
  <c r="I98" i="26"/>
  <c r="H98" i="26"/>
  <c r="I83" i="26"/>
  <c r="H83" i="26"/>
  <c r="I72" i="26"/>
  <c r="H72" i="26"/>
  <c r="I61" i="26"/>
  <c r="H61" i="26"/>
  <c r="I52" i="26"/>
  <c r="H52" i="26"/>
  <c r="I14" i="26"/>
  <c r="H16" i="26"/>
  <c r="F117" i="44"/>
  <c r="E117" i="44"/>
  <c r="F61" i="44"/>
  <c r="E61" i="44"/>
  <c r="F10" i="44" l="1"/>
  <c r="E10" i="44"/>
  <c r="I16" i="26"/>
  <c r="H14" i="26"/>
  <c r="E168" i="70" l="1"/>
  <c r="D168" i="70"/>
  <c r="E158" i="70"/>
  <c r="D158" i="70"/>
  <c r="E145" i="70"/>
  <c r="D145" i="70"/>
  <c r="E135" i="70"/>
  <c r="D135" i="70"/>
  <c r="E122" i="70"/>
  <c r="D122" i="70"/>
  <c r="E113" i="70"/>
  <c r="D113" i="70"/>
  <c r="E103" i="70"/>
  <c r="D103" i="70"/>
  <c r="E82" i="70"/>
  <c r="D82" i="70"/>
  <c r="E69" i="70"/>
  <c r="D69" i="70"/>
  <c r="E50" i="70"/>
  <c r="D50" i="70"/>
  <c r="E40" i="70"/>
  <c r="D40" i="70"/>
  <c r="E168" i="27"/>
  <c r="D168" i="27"/>
  <c r="E158" i="27"/>
  <c r="D158" i="27"/>
  <c r="E145" i="27"/>
  <c r="D145" i="27"/>
  <c r="E135" i="27"/>
  <c r="D135" i="27"/>
  <c r="E122" i="27"/>
  <c r="D122" i="27"/>
  <c r="E113" i="27"/>
  <c r="D113" i="27"/>
  <c r="E103" i="27"/>
  <c r="D103" i="27"/>
  <c r="E82" i="27"/>
  <c r="D82" i="27"/>
  <c r="E69" i="27"/>
  <c r="D69" i="27"/>
  <c r="E50" i="27"/>
  <c r="D50" i="27"/>
  <c r="E40" i="27"/>
  <c r="D40" i="27"/>
  <c r="I113" i="26"/>
  <c r="I112" i="26" s="1"/>
  <c r="I111" i="26" s="1"/>
  <c r="I109" i="26" s="1"/>
  <c r="I107" i="26" s="1"/>
  <c r="H113" i="26"/>
  <c r="H112" i="26" s="1"/>
  <c r="H111" i="26" s="1"/>
  <c r="H109" i="26" s="1"/>
  <c r="H107" i="26" s="1"/>
  <c r="I122" i="26"/>
  <c r="I121" i="26" s="1"/>
  <c r="I120" i="26" s="1"/>
  <c r="I118" i="26" s="1"/>
  <c r="I116" i="26" s="1"/>
  <c r="H122" i="26"/>
  <c r="H121" i="26" s="1"/>
  <c r="H120" i="26" s="1"/>
  <c r="H118" i="26" s="1"/>
  <c r="H116" i="26" s="1"/>
  <c r="I96" i="26"/>
  <c r="I95" i="26" s="1"/>
  <c r="I94" i="26" s="1"/>
  <c r="I92" i="26" s="1"/>
  <c r="I90" i="26" s="1"/>
  <c r="I88" i="26" s="1"/>
  <c r="H96" i="26"/>
  <c r="H95" i="26" s="1"/>
  <c r="H94" i="26" s="1"/>
  <c r="H92" i="26" s="1"/>
  <c r="H90" i="26" s="1"/>
  <c r="H88" i="26" s="1"/>
  <c r="I81" i="26"/>
  <c r="I80" i="26" s="1"/>
  <c r="I79" i="26" s="1"/>
  <c r="I77" i="26" s="1"/>
  <c r="I75" i="26" s="1"/>
  <c r="I73" i="26" s="1"/>
  <c r="H81" i="26"/>
  <c r="H80" i="26" s="1"/>
  <c r="H79" i="26" s="1"/>
  <c r="H77" i="26" s="1"/>
  <c r="H75" i="26" s="1"/>
  <c r="H73" i="26" s="1"/>
  <c r="I59" i="26"/>
  <c r="I58" i="26" s="1"/>
  <c r="I57" i="26" s="1"/>
  <c r="I55" i="26" s="1"/>
  <c r="I53" i="26" s="1"/>
  <c r="H59" i="26"/>
  <c r="H58" i="26" s="1"/>
  <c r="H57" i="26" s="1"/>
  <c r="H55" i="26" s="1"/>
  <c r="H53" i="26" s="1"/>
  <c r="I50" i="26"/>
  <c r="I49" i="26" s="1"/>
  <c r="I48" i="26" s="1"/>
  <c r="I46" i="26" s="1"/>
  <c r="I44" i="26" s="1"/>
  <c r="H50" i="26"/>
  <c r="H49" i="26" s="1"/>
  <c r="H48" i="26" s="1"/>
  <c r="H46" i="26" s="1"/>
  <c r="H44" i="26" s="1"/>
  <c r="H42" i="26" l="1"/>
  <c r="I42" i="26"/>
  <c r="I84" i="26"/>
  <c r="I86" i="26"/>
  <c r="H84" i="26"/>
  <c r="H86" i="26"/>
  <c r="H185" i="26"/>
  <c r="I185" i="26"/>
  <c r="H131" i="26"/>
  <c r="H130" i="26" s="1"/>
  <c r="H129" i="26" s="1"/>
  <c r="H127" i="26" s="1"/>
  <c r="H125" i="26" s="1"/>
  <c r="H105" i="26" s="1"/>
  <c r="I131" i="26"/>
  <c r="I130" i="26" s="1"/>
  <c r="I129" i="26" s="1"/>
  <c r="I127" i="26" s="1"/>
  <c r="I125" i="26" s="1"/>
  <c r="I105" i="26" s="1"/>
  <c r="I183" i="26" l="1"/>
  <c r="I182" i="26" s="1"/>
  <c r="I181" i="26" s="1"/>
  <c r="I179" i="26" s="1"/>
  <c r="I177" i="26" s="1"/>
  <c r="H183" i="26"/>
  <c r="H182" i="26" s="1"/>
  <c r="H181" i="26" s="1"/>
  <c r="H179" i="26" s="1"/>
  <c r="H177" i="26" s="1"/>
  <c r="H175" i="26" l="1"/>
  <c r="H173" i="26" s="1"/>
  <c r="H171" i="26" s="1"/>
  <c r="I173" i="26"/>
  <c r="I171" i="26" s="1"/>
  <c r="H168" i="26" l="1"/>
  <c r="H167" i="26" s="1"/>
  <c r="H166" i="26" s="1"/>
  <c r="H164" i="26" s="1"/>
  <c r="H162" i="26" s="1"/>
  <c r="H160" i="26" s="1"/>
  <c r="I168" i="26"/>
  <c r="I167" i="26" s="1"/>
  <c r="I166" i="26" s="1"/>
  <c r="I164" i="26" s="1"/>
  <c r="I162" i="26" s="1"/>
  <c r="I160" i="26" s="1"/>
  <c r="H157" i="26"/>
  <c r="H156" i="26" s="1"/>
  <c r="H155" i="26" s="1"/>
  <c r="H153" i="26" s="1"/>
  <c r="H151" i="26" s="1"/>
  <c r="H149" i="26" s="1"/>
  <c r="I157" i="26"/>
  <c r="I156" i="26" s="1"/>
  <c r="I155" i="26" s="1"/>
  <c r="I153" i="26" s="1"/>
  <c r="I151" i="26" s="1"/>
  <c r="H142" i="26"/>
  <c r="H141" i="26" s="1"/>
  <c r="H140" i="26" s="1"/>
  <c r="H138" i="26" s="1"/>
  <c r="H136" i="26" s="1"/>
  <c r="I142" i="26"/>
  <c r="I141" i="26" s="1"/>
  <c r="I140" i="26" s="1"/>
  <c r="I138" i="26" s="1"/>
  <c r="I136" i="26" s="1"/>
  <c r="I134" i="26" s="1"/>
  <c r="H145" i="26" l="1"/>
  <c r="H134" i="26"/>
  <c r="H103" i="26" s="1"/>
  <c r="E9" i="44"/>
  <c r="I101" i="26"/>
  <c r="H101" i="26"/>
  <c r="I149" i="26"/>
  <c r="I145" i="26" s="1"/>
  <c r="H147" i="26"/>
  <c r="H99" i="26" l="1"/>
  <c r="I99" i="26"/>
  <c r="I10" i="26" s="1"/>
  <c r="F9" i="44"/>
  <c r="I103" i="26"/>
  <c r="I147" i="26"/>
  <c r="H70" i="26" l="1"/>
  <c r="H69" i="26" s="1"/>
  <c r="H68" i="26" s="1"/>
  <c r="H66" i="26" s="1"/>
  <c r="H64" i="26" s="1"/>
  <c r="H62" i="26" s="1"/>
  <c r="I70" i="26"/>
  <c r="I69" i="26" s="1"/>
  <c r="I68" i="26" s="1"/>
  <c r="I66" i="26" s="1"/>
  <c r="I64" i="26" s="1"/>
  <c r="I62" i="26" s="1"/>
  <c r="I40" i="26" l="1"/>
  <c r="I38" i="26"/>
  <c r="I12" i="26" s="1"/>
  <c r="I9" i="26" s="1"/>
  <c r="H40" i="26"/>
  <c r="H38" i="26"/>
  <c r="H12" i="26" s="1"/>
  <c r="H10" i="26" l="1"/>
  <c r="H9" i="26" s="1"/>
</calcChain>
</file>

<file path=xl/sharedStrings.xml><?xml version="1.0" encoding="utf-8"?>
<sst xmlns="http://schemas.openxmlformats.org/spreadsheetml/2006/main" count="906" uniqueCount="196">
  <si>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</si>
  <si>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</si>
  <si>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</si>
  <si>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</si>
  <si>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</si>
  <si>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</si>
  <si>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</si>
  <si>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</si>
  <si>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</si>
  <si>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</si>
  <si>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</si>
  <si>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</si>
  <si>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</si>
  <si>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</si>
  <si>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</si>
  <si>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</si>
  <si>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</si>
  <si>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</si>
  <si>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</si>
  <si>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</si>
  <si>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</si>
  <si>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>01</t>
  </si>
  <si>
    <t xml:space="preserve">այդ թվում` </t>
  </si>
  <si>
    <t>07</t>
  </si>
  <si>
    <t>ԱՌՈՂՋԱՊԱՀՈՒԹՅՈՒՆ</t>
  </si>
  <si>
    <t xml:space="preserve">Ծրագրի դասիչը </t>
  </si>
  <si>
    <t xml:space="preserve"> Միջոցառման տեսակը</t>
  </si>
  <si>
    <t xml:space="preserve"> Ծառայությունների մատուցում</t>
  </si>
  <si>
    <t>Ցուցանիշների փոփոխությունները
(ավելացումը նշված է դրական նշանով, իսկ նվազեցումը` փակագծերում)</t>
  </si>
  <si>
    <t>հազար դրամ</t>
  </si>
  <si>
    <t>03</t>
  </si>
  <si>
    <t xml:space="preserve"> Հիվանդանոցային ծառայություններ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</si>
  <si>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</si>
  <si>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</si>
  <si>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</si>
  <si>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</si>
  <si>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</si>
  <si>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</si>
  <si>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</si>
  <si>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</si>
  <si>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</si>
  <si>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>02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</si>
  <si>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</si>
  <si>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</si>
  <si>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</si>
  <si>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</si>
  <si>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</si>
  <si>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ՀՀ գնումների մասին օրենսդրությանը համապատասխան ընտրված կազմակերպություններ 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</si>
  <si>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</si>
  <si>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</si>
  <si>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</si>
  <si>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</si>
  <si>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</si>
  <si>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</si>
  <si>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</si>
  <si>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ՄԱՍ 1. ՊԵՏԱԿԱՆ ՄԱՐՄՆԻ ԳԾՈՎ ԱՐԴՅՈՒՆՔԱՅԻՆ (ԿԱՏԱՐՈՂԱԿԱՆ) ՑՈՒՑԱՆԻՇՆԵՐԸ</t>
  </si>
  <si>
    <t>ՀՀ կառավարության 2024 թվականի</t>
  </si>
  <si>
    <t>__________ «____» -ի</t>
  </si>
  <si>
    <t>№ ----------Ն որոշման</t>
  </si>
  <si>
    <t>ՀՀ կառավարության  2024 թվականի</t>
  </si>
  <si>
    <t xml:space="preserve"> Ինն ամիս</t>
  </si>
  <si>
    <t xml:space="preserve"> Ծրագրի միջոցառումները </t>
  </si>
  <si>
    <t xml:space="preserve"> Ծրագրի դասիչը`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</si>
  <si>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</si>
  <si>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</si>
  <si>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Վարակիչ հիվանդությունների կանխարգելման ծրագիր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</si>
  <si>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</si>
  <si>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</si>
  <si>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</si>
  <si>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</si>
  <si>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</si>
  <si>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Ուռուցքաբանական և արյունաբանական հիվանդությունների բժշկական օգնության ծառայություններ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</si>
  <si>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</si>
  <si>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Սոցիալապես անապահով և հատուկ խմբերում ընդգրկվածներին բժշկական օգնության ծառայություններ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</si>
  <si>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</si>
  <si>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</si>
  <si>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</si>
  <si>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</si>
  <si>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</si>
  <si>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Արտահիվանդանոցային ծառայություններ</t>
  </si>
  <si>
    <t xml:space="preserve"> Մասնագիտացված բժշկական ծառայություններ</t>
  </si>
  <si>
    <t xml:space="preserve"> Մասնագիտացված հիվանդանոցային ծառայություններ</t>
  </si>
  <si>
    <t xml:space="preserve"> Միջոցառումն իրականացնողի անվանումը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</si>
  <si>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</si>
  <si>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</si>
  <si>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</si>
  <si>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</si>
  <si>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</si>
  <si>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</si>
  <si>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</si>
  <si>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</si>
  <si>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</si>
  <si>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</si>
  <si>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Վարակիչ հիվանդությունների կանխարգելման ծրագիր </t>
  </si>
  <si>
    <t>ՀՀ Առողջապահության նախարարություն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</si>
  <si>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2323-Ն ՈՐՈՇՄԱՆ № 5 ՀԱՎԵԼՎԱԾԻ № 1 ԱՂՅՈՒՍԱԿՈՒՄ ԿԱՏԱՐՎՈՂ ՓՈՓՈԽՈՒԹՅՈՒՆՆԵՐԸ</t>
  </si>
  <si>
    <t>ՀԱՅԱՍՏԱՆԻ ՀԱՆՐԱՊԵՏՈՒԹՅԱՆ ԿԱՌԱՎԱՐՈՒԹՅԱՆ 2023 ԹՎԱԿԱՆԻ ԴԵԿՏԵՄԲԵՐԻ 28-Ի № 2323-Ն ՈՐՈՇՄԱՆ NN 3 և 4 ՀԱՎԵԼՎԱԾՆԵՐՈՒՄ ԿԱՏԱՐՎՈՂ ՓՈՓՈԽՈՒԹՅՈՒՆՆԵՐԸ</t>
  </si>
  <si>
    <t xml:space="preserve"> 1208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</si>
  <si>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</si>
  <si>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</si>
  <si>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</si>
  <si>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 xml:space="preserve">Միջոցառման տեսակը` </t>
  </si>
  <si>
    <t>Միջոցառման վրա կատարվող ծախսը (հազար դրամ)</t>
  </si>
  <si>
    <t xml:space="preserve">ՀԱՅԱՍՏԱՆԻ ՀԱՆՐԱՊԵՏՈՒԹՅԱՆ ԿԱՌԱՎԱՐՈՒԹՅԱՆ 2023 ԹՎԱԿԱՆԻ ԴԵԿՏԵՄԲԵՐԻ 28-Ի N 2323-Ն ՈՐՈՇՄԱՆ N  9.1 ՀԱՎԵԼՎԱԾԻ 9.1.8 ԱՂՅՈՒՍԱԿՈՒՄ ԿԱՏԱՐՎՈՂ ՓՈՓՈԽՈՒԹՅՈՒՆՆԵՐԸ  </t>
  </si>
  <si>
    <t>Ինն ամիս</t>
  </si>
  <si>
    <t xml:space="preserve">Ակտիվն օգտագործող կազմակերպության (ների) անվանում(ներ)ը </t>
  </si>
  <si>
    <t xml:space="preserve"> Առողջության համապարփակ ապահովագրությանն (ԱՀԱ) ուղղված միջոցառումներ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</si>
  <si>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</si>
  <si>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</si>
  <si>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</si>
  <si>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</si>
  <si>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</si>
  <si>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</si>
  <si>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1202 </t>
  </si>
  <si>
    <t xml:space="preserve"> Առողջության համապարփակ ապահովագրությանն (ԱՀԱ) ուղղված միջոցառումներ 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</si>
  <si>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 </t>
  </si>
  <si>
    <t xml:space="preserve"> Մոր և մանկան բժշկական ծառայություններ</t>
  </si>
  <si>
    <t xml:space="preserve"> ՀՀ կառավարություն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</si>
  <si>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</si>
  <si>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</si>
  <si>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</si>
  <si>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</si>
  <si>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</si>
  <si>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</si>
  <si>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</si>
  <si>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</si>
  <si>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Նորածնային սքրինինգներ իրականացում (բնածին հիպոթիրեոզի, ֆենիլկետոնուրիայի, լսողության, տեսողության և կոնքազդրային հոդի)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</si>
  <si>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</si>
  <si>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</si>
  <si>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Սրտի անհետաձգելի վիրահատություններ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</si>
  <si>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</si>
  <si>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 xml:space="preserve"> Ստոմատոլոգիական բժշկական օգնության ծառայություններ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</si>
  <si>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</si>
  <si>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</si>
  <si>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</si>
  <si>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 xml:space="preserve"> Ստոմատոլոգիական ծառայություններ</t>
  </si>
  <si>
    <t xml:space="preserve">  Երեխաների բժշկական օգնության գծով ծառայություններից օգտվելու դեպքերի թիվ, հատ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</si>
  <si>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</si>
  <si>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</si>
  <si>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</si>
  <si>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 </t>
  </si>
  <si>
    <t xml:space="preserve"> Նորածնային սքրինինգներ իրականացում (բնածին հիպոթիրեոզի, ֆենիլկետոնուրիայի, լսողության, տեսողության և կոնքազդրային հոդի) </t>
  </si>
  <si>
    <t xml:space="preserve"> Հետազոտությունների քանակ, հատ </t>
  </si>
  <si>
    <t xml:space="preserve">  Ոչ վարակիչ հիվանդությունների բժշկական օգնության ապահովում </t>
  </si>
  <si>
    <t xml:space="preserve"> 11001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</si>
  <si>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</si>
  <si>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</si>
  <si>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 Անհետաձգելի բժշկական օգնության ծառայություններից օգտվելու դեպքերի թիվ, հատ </t>
  </si>
  <si>
    <t xml:space="preserve"> Հիվանդանոցային պայմաններում արտահիվանդանոցային բժշկական օգնություն (emergency) </t>
  </si>
  <si>
    <t xml:space="preserve"> 11005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</si>
  <si>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</si>
  <si>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</si>
  <si>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  Սրտի անհետաձգելի վիրահատությունների դեպքերի թիվ, ստենտ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</si>
  <si>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</si>
  <si>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</si>
  <si>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</si>
  <si>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</si>
  <si>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</si>
  <si>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</si>
  <si>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 xml:space="preserve"> Առողջության առաջնային պահպանում</t>
  </si>
  <si>
    <t xml:space="preserve"> Ըստ փաստացի կատարողականի փոխհատուցվող ամբուլատոր-պոլիկլինիկական բժշկական օգնության ծառայություններ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</si>
  <si>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</t>
  </si>
  <si>
    <t xml:space="preserve"> Ընդհանուր բնույթի բժշկական ծառայություններ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</si>
  <si>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</si>
  <si>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</si>
  <si>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Առողջության առաջնային պահպանում </t>
  </si>
  <si>
    <t xml:space="preserve"> Ըստ փաստացի կատարողականի փոխհատուցվող ամբուլատոր-պոլիկլինիկական բժշկական օգնության ծառայություններ 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</si>
  <si>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</si>
  <si>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</si>
  <si>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</si>
  <si>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Ըստ մարդաշնչի փոխհատուցվող ամբուլատոր-պոլիկլինիկական բժշկական օգնության ծառայություններ</t>
  </si>
  <si>
    <t>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</t>
  </si>
  <si>
    <t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</si>
  <si>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>Հավելված  № 5</t>
  </si>
  <si>
    <t xml:space="preserve">  Ըստ մարդաշնչի փոխհատուցվող ամբուլատոր-պոլիկլինիկական բժշկական օգնության ծառայություններ</t>
  </si>
  <si>
    <t>Ըստ մարդաշնչի փոխհատուցվող ամբուլատոր-պոլիկլինիկական բժշկական օգնության ծառայություններ</t>
  </si>
  <si>
    <t xml:space="preserve">Տրանսֆերտների տրամադրում </t>
  </si>
  <si>
    <t xml:space="preserve">Առողջության առաջնային պահպանման ծառայություններից պետության կողմից երաշխավորված անվճար և արտոնյալ պայմաններով բժշկական օգնության և պասարկման իրավունք ունեցող ՀՀ յուրաքանչյուր քաղաքացի 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</si>
  <si>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</si>
  <si>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</si>
  <si>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</si>
  <si>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</si>
  <si>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</si>
  <si>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</si>
  <si>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</si>
  <si>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 </t>
  </si>
  <si>
    <t>Ցուցանիշների փոփոխությունները
(ավելացումը նշված է դրական նշանով)</t>
  </si>
  <si>
    <t>Հավելված  № 1</t>
  </si>
  <si>
    <t>«ՀԱՅԱՍՏԱՆԻ ՀԱՆՐԱՊԵՏՈՒԹՅԱՆ ԿԱՌԱՎԱՐՈՒԹՅԱՆ 2023 ԹՎԱԿԱՆԻ ԴԵԿՏԵՄԲԵՐԻ 28-Ի  № 2323-Ն ՈՐՈՇՄԱՆ № 1 ՀԱՎԵԼՎԱԾԻ № 1 ԱՂՅՈՒՍԱԿՈՒՄ ԿԱՏԱՐՎՈՂ ՓՈՓՈԽՈՒԹՅՈՒՆՆԵՐԸ</t>
  </si>
  <si>
    <t>Հավելված  № 2</t>
  </si>
  <si>
    <t>Հավելված  № 3</t>
  </si>
  <si>
    <t>Հավելված  № 4</t>
  </si>
  <si>
    <t>Տրանսֆերտի տրամադրում</t>
  </si>
  <si>
    <t>Վարակիչ հիվանդությունների կանխարգելման ծրագիր</t>
  </si>
  <si>
    <t xml:space="preserve">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 </t>
  </si>
  <si>
    <t>ՀԱՅԱՍՏԱՆԻ ՀԱՆՐԱՊԵՏՈՒԹՅԱՆ ԿԱՌԱՎԱՐՈՒԹՅԱՆ 2023 ԹՎԱԿԱՆԻ ԴԵԿՏԵՄԲԵՐԻ 28-Ի N 2323-Ն ՈՐՈՇՄԱՆ N 9 ՀԱՎԵԼՎԱԾԻ 9.8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</si>
</sst>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#,##0.0;\ \(#,##0.0\)"/>
    <numFmt numFmtId="171" formatCode="_-* #,##0.00\ _A_M_D_-;\-* #,##0.00\ _A_M_D_-;_-* &quot;-&quot;??\ _A_M_D_-;_-@_-"/>
    <numFmt numFmtId="172" formatCode="_(* #,##0.0_);_(* \(#,##0.0\);_(* &quot;-&quot;?_);_(@_)"/>
    <numFmt numFmtId="173" formatCode="#,##0.000_);\(#,##0.000\)"/>
  </numFmts>
  <fonts count="5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i/>
      <sz val="9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8"/>
      <name val="Arial"/>
    </font>
    <font>
      <b/>
      <sz val="10"/>
      <name val="GHEA Grapalat"/>
      <family val="3"/>
    </font>
    <font>
      <sz val="1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0" fontId="41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8" fillId="0" borderId="0"/>
    <xf numFmtId="43" fontId="1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9" fillId="0" borderId="0"/>
    <xf numFmtId="171" fontId="41" fillId="0" borderId="0" applyFont="0" applyFill="0" applyBorder="0" applyAlignment="0" applyProtection="0"/>
    <xf numFmtId="0" fontId="50" fillId="0" borderId="0"/>
    <xf numFmtId="0" fontId="53" fillId="0" borderId="0"/>
    <xf numFmtId="43" fontId="54" fillId="0" borderId="0" applyFont="0" applyFill="0" applyBorder="0" applyAlignment="0" applyProtection="0"/>
  </cellStyleXfs>
  <cellXfs count="177">
    <xf numFmtId="0" fontId="0" fillId="0" borderId="0" xfId="0"/>
    <xf numFmtId="0" fontId="45" fillId="0" borderId="0" xfId="0" applyFont="1" applyAlignment="1">
      <alignment vertical="center"/>
    </xf>
    <xf numFmtId="0" fontId="45" fillId="24" borderId="0" xfId="0" applyFont="1" applyFill="1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center" wrapText="1"/>
    </xf>
    <xf numFmtId="0" fontId="45" fillId="24" borderId="0" xfId="0" applyFont="1" applyFill="1" applyAlignment="1">
      <alignment horizontal="left" vertical="center"/>
    </xf>
    <xf numFmtId="0" fontId="45" fillId="0" borderId="0" xfId="109" applyFont="1" applyAlignment="1">
      <alignment horizontal="center" vertical="center"/>
    </xf>
    <xf numFmtId="166" fontId="45" fillId="0" borderId="0" xfId="109" applyNumberFormat="1" applyFont="1" applyAlignment="1">
      <alignment horizontal="center" vertical="center"/>
    </xf>
    <xf numFmtId="0" fontId="45" fillId="0" borderId="0" xfId="0" applyFont="1" applyFill="1" applyAlignment="1">
      <alignment vertical="center"/>
    </xf>
    <xf numFmtId="170" fontId="45" fillId="0" borderId="10" xfId="0" applyNumberFormat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vertical="center"/>
    </xf>
    <xf numFmtId="0" fontId="44" fillId="24" borderId="10" xfId="0" applyFont="1" applyFill="1" applyBorder="1" applyAlignment="1">
      <alignment horizontal="center" vertical="center"/>
    </xf>
    <xf numFmtId="167" fontId="47" fillId="24" borderId="10" xfId="99" applyNumberFormat="1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44" fillId="24" borderId="0" xfId="0" applyFont="1" applyFill="1" applyAlignment="1">
      <alignment horizontal="center" vertical="center"/>
    </xf>
    <xf numFmtId="0" fontId="47" fillId="0" borderId="0" xfId="0" applyFont="1" applyAlignment="1">
      <alignment horizontal="left" vertical="center" wrapText="1"/>
    </xf>
    <xf numFmtId="0" fontId="46" fillId="24" borderId="13" xfId="0" applyFont="1" applyFill="1" applyBorder="1" applyAlignment="1">
      <alignment horizontal="left" vertical="center" wrapText="1"/>
    </xf>
    <xf numFmtId="0" fontId="44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167" fontId="45" fillId="0" borderId="0" xfId="109" applyNumberFormat="1" applyFont="1" applyAlignment="1">
      <alignment horizontal="center" vertical="center"/>
    </xf>
    <xf numFmtId="0" fontId="45" fillId="0" borderId="0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top"/>
    </xf>
    <xf numFmtId="0" fontId="45" fillId="0" borderId="0" xfId="0" applyFont="1" applyFill="1" applyAlignment="1">
      <alignment horizontal="center" vertical="center"/>
    </xf>
    <xf numFmtId="0" fontId="45" fillId="0" borderId="16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/>
    </xf>
    <xf numFmtId="169" fontId="47" fillId="0" borderId="10" xfId="0" applyNumberFormat="1" applyFont="1" applyBorder="1" applyAlignment="1">
      <alignment horizontal="center" vertical="center"/>
    </xf>
    <xf numFmtId="0" fontId="45" fillId="24" borderId="0" xfId="0" applyFont="1" applyFill="1" applyAlignment="1">
      <alignment horizontal="center" vertical="center" wrapText="1"/>
    </xf>
    <xf numFmtId="0" fontId="46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vertical="center" wrapText="1"/>
    </xf>
    <xf numFmtId="0" fontId="46" fillId="25" borderId="10" xfId="0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6" fillId="25" borderId="10" xfId="0" applyFont="1" applyFill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6" fillId="0" borderId="10" xfId="0" applyFont="1" applyFill="1" applyBorder="1" applyAlignment="1">
      <alignment horizontal="center" vertical="top"/>
    </xf>
    <xf numFmtId="169" fontId="47" fillId="0" borderId="14" xfId="0" applyNumberFormat="1" applyFont="1" applyBorder="1" applyAlignment="1">
      <alignment horizontal="center" vertical="center"/>
    </xf>
    <xf numFmtId="169" fontId="47" fillId="0" borderId="15" xfId="0" applyNumberFormat="1" applyFont="1" applyBorder="1" applyAlignment="1">
      <alignment horizontal="center" vertical="center"/>
    </xf>
    <xf numFmtId="167" fontId="45" fillId="24" borderId="0" xfId="0" applyNumberFormat="1" applyFont="1" applyFill="1" applyAlignment="1">
      <alignment horizontal="center" vertical="center"/>
    </xf>
    <xf numFmtId="170" fontId="46" fillId="0" borderId="10" xfId="0" applyNumberFormat="1" applyFont="1" applyFill="1" applyBorder="1" applyAlignment="1">
      <alignment horizontal="center" vertical="center"/>
    </xf>
    <xf numFmtId="172" fontId="45" fillId="0" borderId="0" xfId="0" applyNumberFormat="1" applyFont="1" applyAlignment="1">
      <alignment vertical="center"/>
    </xf>
    <xf numFmtId="43" fontId="45" fillId="0" borderId="0" xfId="0" applyNumberFormat="1" applyFont="1" applyAlignment="1">
      <alignment vertical="center"/>
    </xf>
    <xf numFmtId="173" fontId="45" fillId="24" borderId="0" xfId="0" applyNumberFormat="1" applyFont="1" applyFill="1" applyAlignment="1">
      <alignment horizontal="center" vertical="center"/>
    </xf>
    <xf numFmtId="0" fontId="44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top" wrapText="1"/>
    </xf>
    <xf numFmtId="0" fontId="45" fillId="0" borderId="0" xfId="0" applyFont="1" applyAlignment="1">
      <alignment horizontal="center" vertical="center"/>
    </xf>
    <xf numFmtId="0" fontId="46" fillId="0" borderId="10" xfId="0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left" vertical="center" wrapText="1"/>
    </xf>
    <xf numFmtId="170" fontId="46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left" vertical="center" wrapText="1"/>
    </xf>
    <xf numFmtId="170" fontId="45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45" fillId="0" borderId="10" xfId="0" applyFont="1" applyFill="1" applyBorder="1" applyAlignment="1">
      <alignment horizontal="left" vertical="top" wrapText="1"/>
    </xf>
    <xf numFmtId="0" fontId="45" fillId="0" borderId="0" xfId="109" applyFont="1" applyFill="1" applyAlignment="1">
      <alignment horizontal="center" vertical="center"/>
    </xf>
    <xf numFmtId="170" fontId="46" fillId="0" borderId="10" xfId="99" applyNumberFormat="1" applyFont="1" applyFill="1" applyBorder="1" applyAlignment="1">
      <alignment horizontal="center" vertical="center" wrapText="1"/>
    </xf>
    <xf numFmtId="0" fontId="46" fillId="0" borderId="10" xfId="99" applyFont="1" applyFill="1" applyBorder="1" applyAlignment="1">
      <alignment vertical="center"/>
    </xf>
    <xf numFmtId="0" fontId="45" fillId="0" borderId="10" xfId="99" applyFont="1" applyFill="1" applyBorder="1" applyAlignment="1">
      <alignment vertical="center"/>
    </xf>
    <xf numFmtId="170" fontId="45" fillId="0" borderId="10" xfId="99" applyNumberFormat="1" applyFont="1" applyFill="1" applyBorder="1" applyAlignment="1">
      <alignment horizontal="center" vertical="center" wrapText="1"/>
    </xf>
    <xf numFmtId="167" fontId="45" fillId="0" borderId="0" xfId="0" applyNumberFormat="1" applyFont="1" applyFill="1" applyAlignment="1">
      <alignment horizontal="center" vertical="center"/>
    </xf>
    <xf numFmtId="43" fontId="45" fillId="24" borderId="0" xfId="0" applyNumberFormat="1" applyFont="1" applyFill="1" applyAlignment="1">
      <alignment horizontal="center" vertical="center"/>
    </xf>
    <xf numFmtId="39" fontId="45" fillId="24" borderId="0" xfId="0" applyNumberFormat="1" applyFont="1" applyFill="1" applyAlignment="1">
      <alignment horizontal="center" vertical="center"/>
    </xf>
    <xf numFmtId="0" fontId="52" fillId="24" borderId="0" xfId="118" applyFont="1" applyFill="1"/>
    <xf numFmtId="0" fontId="51" fillId="24" borderId="10" xfId="118" applyFont="1" applyFill="1" applyBorder="1" applyAlignment="1">
      <alignment horizontal="center" vertical="center" wrapText="1"/>
    </xf>
    <xf numFmtId="169" fontId="51" fillId="24" borderId="10" xfId="118" applyNumberFormat="1" applyFont="1" applyFill="1" applyBorder="1" applyAlignment="1">
      <alignment horizontal="center" vertical="center"/>
    </xf>
    <xf numFmtId="169" fontId="51" fillId="24" borderId="10" xfId="118" applyNumberFormat="1" applyFont="1" applyFill="1" applyBorder="1" applyAlignment="1">
      <alignment vertical="top" wrapText="1"/>
    </xf>
    <xf numFmtId="169" fontId="51" fillId="24" borderId="10" xfId="118" applyNumberFormat="1" applyFont="1" applyFill="1" applyBorder="1" applyAlignment="1">
      <alignment vertical="center" wrapText="1"/>
    </xf>
    <xf numFmtId="169" fontId="51" fillId="24" borderId="10" xfId="118" applyNumberFormat="1" applyFont="1" applyFill="1" applyBorder="1" applyAlignment="1">
      <alignment horizontal="right" vertical="top"/>
    </xf>
    <xf numFmtId="169" fontId="51" fillId="24" borderId="10" xfId="118" applyNumberFormat="1" applyFont="1" applyFill="1" applyBorder="1" applyAlignment="1">
      <alignment horizontal="left" vertical="center"/>
    </xf>
    <xf numFmtId="0" fontId="52" fillId="24" borderId="0" xfId="118" applyFont="1" applyFill="1" applyAlignment="1">
      <alignment wrapText="1"/>
    </xf>
    <xf numFmtId="169" fontId="52" fillId="24" borderId="0" xfId="118" applyNumberFormat="1" applyFont="1" applyFill="1"/>
    <xf numFmtId="0" fontId="44" fillId="0" borderId="0" xfId="0" applyFont="1" applyFill="1" applyBorder="1" applyAlignment="1">
      <alignment vertical="center"/>
    </xf>
    <xf numFmtId="0" fontId="45" fillId="0" borderId="0" xfId="109" applyFont="1" applyBorder="1" applyAlignment="1">
      <alignment horizontal="center" vertical="center"/>
    </xf>
    <xf numFmtId="0" fontId="52" fillId="24" borderId="0" xfId="118" applyFont="1" applyFill="1" applyBorder="1"/>
    <xf numFmtId="0" fontId="56" fillId="24" borderId="10" xfId="118" applyFont="1" applyFill="1" applyBorder="1" applyAlignment="1">
      <alignment vertical="top" wrapText="1"/>
    </xf>
    <xf numFmtId="0" fontId="57" fillId="24" borderId="10" xfId="118" applyFont="1" applyFill="1" applyBorder="1" applyAlignment="1">
      <alignment vertical="center" wrapText="1"/>
    </xf>
    <xf numFmtId="0" fontId="56" fillId="0" borderId="10" xfId="118" applyFont="1" applyFill="1" applyBorder="1" applyAlignment="1">
      <alignment vertical="center" wrapText="1"/>
    </xf>
    <xf numFmtId="0" fontId="57" fillId="0" borderId="10" xfId="118" applyFont="1" applyFill="1" applyBorder="1" applyAlignment="1">
      <alignment vertical="center" wrapText="1"/>
    </xf>
    <xf numFmtId="0" fontId="57" fillId="0" borderId="10" xfId="0" applyFont="1" applyFill="1" applyBorder="1" applyAlignment="1">
      <alignment vertical="center" wrapText="1"/>
    </xf>
    <xf numFmtId="0" fontId="51" fillId="24" borderId="10" xfId="118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right" vertical="center"/>
    </xf>
    <xf numFmtId="0" fontId="44" fillId="0" borderId="20" xfId="0" applyFont="1" applyFill="1" applyBorder="1" applyAlignment="1">
      <alignment horizontal="right" vertical="center"/>
    </xf>
    <xf numFmtId="0" fontId="44" fillId="0" borderId="18" xfId="0" applyFont="1" applyFill="1" applyBorder="1" applyAlignment="1">
      <alignment horizontal="right" vertical="center"/>
    </xf>
    <xf numFmtId="0" fontId="44" fillId="0" borderId="21" xfId="0" applyFont="1" applyFill="1" applyBorder="1" applyAlignment="1">
      <alignment horizontal="right" vertical="center"/>
    </xf>
    <xf numFmtId="0" fontId="44" fillId="0" borderId="0" xfId="0" applyFont="1" applyFill="1" applyBorder="1" applyAlignment="1">
      <alignment horizontal="right" vertical="center"/>
    </xf>
    <xf numFmtId="0" fontId="44" fillId="0" borderId="22" xfId="0" applyFont="1" applyFill="1" applyBorder="1" applyAlignment="1">
      <alignment horizontal="right" vertical="center"/>
    </xf>
    <xf numFmtId="0" fontId="44" fillId="0" borderId="23" xfId="0" applyFont="1" applyFill="1" applyBorder="1" applyAlignment="1">
      <alignment horizontal="right" vertical="center"/>
    </xf>
    <xf numFmtId="0" fontId="44" fillId="0" borderId="17" xfId="0" applyFont="1" applyFill="1" applyBorder="1" applyAlignment="1">
      <alignment horizontal="right" vertical="center"/>
    </xf>
    <xf numFmtId="0" fontId="44" fillId="0" borderId="24" xfId="0" applyFont="1" applyFill="1" applyBorder="1" applyAlignment="1">
      <alignment horizontal="right" vertical="center"/>
    </xf>
    <xf numFmtId="0" fontId="44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center" vertical="center"/>
    </xf>
    <xf numFmtId="0" fontId="46" fillId="0" borderId="16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 wrapText="1"/>
    </xf>
    <xf numFmtId="0" fontId="45" fillId="0" borderId="16" xfId="0" applyFont="1" applyFill="1" applyBorder="1" applyAlignment="1">
      <alignment horizontal="center" vertical="center"/>
    </xf>
    <xf numFmtId="0" fontId="45" fillId="0" borderId="11" xfId="0" applyFont="1" applyFill="1" applyBorder="1" applyAlignment="1">
      <alignment horizontal="center" vertical="center"/>
    </xf>
    <xf numFmtId="0" fontId="45" fillId="0" borderId="12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44" fillId="0" borderId="13" xfId="0" applyFont="1" applyFill="1" applyBorder="1" applyAlignment="1">
      <alignment horizontal="right" vertical="center" wrapText="1"/>
    </xf>
    <xf numFmtId="0" fontId="44" fillId="0" borderId="14" xfId="0" applyFont="1" applyFill="1" applyBorder="1" applyAlignment="1">
      <alignment horizontal="right" vertical="center" wrapText="1"/>
    </xf>
    <xf numFmtId="0" fontId="44" fillId="0" borderId="15" xfId="0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/>
    </xf>
    <xf numFmtId="0" fontId="46" fillId="0" borderId="12" xfId="0" applyFont="1" applyFill="1" applyBorder="1" applyAlignment="1">
      <alignment horizontal="center" vertical="center"/>
    </xf>
    <xf numFmtId="49" fontId="46" fillId="0" borderId="10" xfId="99" applyNumberFormat="1" applyFont="1" applyFill="1" applyBorder="1" applyAlignment="1">
      <alignment horizontal="center" vertical="top"/>
    </xf>
    <xf numFmtId="0" fontId="46" fillId="0" borderId="10" xfId="99" applyFont="1" applyFill="1" applyBorder="1" applyAlignment="1">
      <alignment horizontal="center" vertical="top"/>
    </xf>
    <xf numFmtId="49" fontId="46" fillId="0" borderId="10" xfId="99" applyNumberFormat="1" applyFont="1" applyFill="1" applyBorder="1" applyAlignment="1">
      <alignment horizontal="center" vertical="top" wrapText="1"/>
    </xf>
    <xf numFmtId="0" fontId="46" fillId="0" borderId="16" xfId="99" applyFont="1" applyFill="1" applyBorder="1" applyAlignment="1">
      <alignment horizontal="center" vertical="top"/>
    </xf>
    <xf numFmtId="0" fontId="46" fillId="0" borderId="11" xfId="99" applyFont="1" applyFill="1" applyBorder="1" applyAlignment="1">
      <alignment horizontal="center" vertical="top"/>
    </xf>
    <xf numFmtId="49" fontId="46" fillId="0" borderId="16" xfId="99" applyNumberFormat="1" applyFont="1" applyFill="1" applyBorder="1" applyAlignment="1">
      <alignment horizontal="center" vertical="top"/>
    </xf>
    <xf numFmtId="49" fontId="46" fillId="0" borderId="11" xfId="99" applyNumberFormat="1" applyFont="1" applyFill="1" applyBorder="1" applyAlignment="1">
      <alignment horizontal="center" vertical="top"/>
    </xf>
    <xf numFmtId="0" fontId="46" fillId="0" borderId="12" xfId="99" applyFont="1" applyFill="1" applyBorder="1" applyAlignment="1">
      <alignment horizontal="center" vertical="top"/>
    </xf>
    <xf numFmtId="49" fontId="46" fillId="0" borderId="12" xfId="99" applyNumberFormat="1" applyFont="1" applyFill="1" applyBorder="1" applyAlignment="1">
      <alignment horizontal="center" vertical="top"/>
    </xf>
    <xf numFmtId="0" fontId="46" fillId="0" borderId="13" xfId="0" applyFont="1" applyFill="1" applyBorder="1" applyAlignment="1">
      <alignment horizontal="center" vertical="top" wrapText="1"/>
    </xf>
    <xf numFmtId="0" fontId="46" fillId="0" borderId="14" xfId="0" applyFont="1" applyFill="1" applyBorder="1" applyAlignment="1">
      <alignment horizontal="center" vertical="top" wrapText="1"/>
    </xf>
    <xf numFmtId="0" fontId="46" fillId="0" borderId="15" xfId="0" applyFont="1" applyFill="1" applyBorder="1" applyAlignment="1">
      <alignment horizontal="center" vertical="top" wrapText="1"/>
    </xf>
    <xf numFmtId="0" fontId="44" fillId="0" borderId="21" xfId="0" applyFont="1" applyFill="1" applyBorder="1" applyAlignment="1">
      <alignment horizontal="right" vertical="center" wrapText="1"/>
    </xf>
    <xf numFmtId="0" fontId="44" fillId="0" borderId="0" xfId="0" applyFont="1" applyFill="1" applyBorder="1" applyAlignment="1">
      <alignment horizontal="right" vertical="center" wrapText="1"/>
    </xf>
    <xf numFmtId="0" fontId="44" fillId="0" borderId="22" xfId="0" applyFont="1" applyFill="1" applyBorder="1" applyAlignment="1">
      <alignment horizontal="right" vertical="center" wrapText="1"/>
    </xf>
    <xf numFmtId="0" fontId="46" fillId="0" borderId="13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45" fillId="24" borderId="13" xfId="0" applyFont="1" applyFill="1" applyBorder="1" applyAlignment="1">
      <alignment horizontal="center" vertical="center"/>
    </xf>
    <xf numFmtId="0" fontId="45" fillId="24" borderId="14" xfId="0" applyFont="1" applyFill="1" applyBorder="1" applyAlignment="1">
      <alignment horizontal="center" vertical="center"/>
    </xf>
    <xf numFmtId="0" fontId="45" fillId="24" borderId="15" xfId="0" applyFont="1" applyFill="1" applyBorder="1" applyAlignment="1">
      <alignment horizontal="center" vertical="center"/>
    </xf>
    <xf numFmtId="0" fontId="44" fillId="24" borderId="19" xfId="0" applyFont="1" applyFill="1" applyBorder="1" applyAlignment="1">
      <alignment horizontal="right" vertical="center"/>
    </xf>
    <xf numFmtId="0" fontId="44" fillId="24" borderId="20" xfId="0" applyFont="1" applyFill="1" applyBorder="1" applyAlignment="1">
      <alignment horizontal="right" vertical="center"/>
    </xf>
    <xf numFmtId="0" fontId="44" fillId="24" borderId="18" xfId="0" applyFont="1" applyFill="1" applyBorder="1" applyAlignment="1">
      <alignment horizontal="right" vertical="center"/>
    </xf>
    <xf numFmtId="0" fontId="44" fillId="24" borderId="21" xfId="0" applyFont="1" applyFill="1" applyBorder="1" applyAlignment="1">
      <alignment horizontal="right" vertical="center"/>
    </xf>
    <xf numFmtId="0" fontId="44" fillId="24" borderId="0" xfId="0" applyFont="1" applyFill="1" applyBorder="1" applyAlignment="1">
      <alignment horizontal="right" vertical="center"/>
    </xf>
    <xf numFmtId="0" fontId="44" fillId="24" borderId="22" xfId="0" applyFont="1" applyFill="1" applyBorder="1" applyAlignment="1">
      <alignment horizontal="right" vertical="center"/>
    </xf>
    <xf numFmtId="0" fontId="44" fillId="24" borderId="23" xfId="0" applyFont="1" applyFill="1" applyBorder="1" applyAlignment="1">
      <alignment horizontal="right" vertical="center"/>
    </xf>
    <xf numFmtId="0" fontId="44" fillId="24" borderId="17" xfId="0" applyFont="1" applyFill="1" applyBorder="1" applyAlignment="1">
      <alignment horizontal="right" vertical="center"/>
    </xf>
    <xf numFmtId="0" fontId="44" fillId="24" borderId="24" xfId="0" applyFont="1" applyFill="1" applyBorder="1" applyAlignment="1">
      <alignment horizontal="right" vertical="center"/>
    </xf>
    <xf numFmtId="0" fontId="46" fillId="24" borderId="13" xfId="0" applyFont="1" applyFill="1" applyBorder="1" applyAlignment="1">
      <alignment horizontal="center" vertical="center" wrapText="1"/>
    </xf>
    <xf numFmtId="0" fontId="46" fillId="24" borderId="14" xfId="0" applyFont="1" applyFill="1" applyBorder="1" applyAlignment="1">
      <alignment horizontal="center" vertical="center" wrapText="1"/>
    </xf>
    <xf numFmtId="0" fontId="46" fillId="24" borderId="15" xfId="0" applyFont="1" applyFill="1" applyBorder="1" applyAlignment="1">
      <alignment horizontal="center" vertical="center" wrapText="1"/>
    </xf>
    <xf numFmtId="0" fontId="46" fillId="25" borderId="13" xfId="0" applyFont="1" applyFill="1" applyBorder="1" applyAlignment="1">
      <alignment horizontal="center" vertical="center"/>
    </xf>
    <xf numFmtId="0" fontId="46" fillId="25" borderId="14" xfId="0" applyFont="1" applyFill="1" applyBorder="1" applyAlignment="1">
      <alignment horizontal="center" vertical="center"/>
    </xf>
    <xf numFmtId="0" fontId="46" fillId="25" borderId="15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6" fillId="25" borderId="13" xfId="0" applyFont="1" applyFill="1" applyBorder="1" applyAlignment="1">
      <alignment horizontal="left" vertical="center" wrapText="1"/>
    </xf>
    <xf numFmtId="0" fontId="46" fillId="25" borderId="14" xfId="0" applyFont="1" applyFill="1" applyBorder="1" applyAlignment="1">
      <alignment horizontal="left" vertical="center" wrapText="1"/>
    </xf>
    <xf numFmtId="0" fontId="46" fillId="25" borderId="15" xfId="0" applyFont="1" applyFill="1" applyBorder="1" applyAlignment="1">
      <alignment horizontal="left" vertical="center" wrapText="1"/>
    </xf>
    <xf numFmtId="0" fontId="46" fillId="0" borderId="13" xfId="0" applyFont="1" applyBorder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top" wrapText="1"/>
    </xf>
    <xf numFmtId="0" fontId="46" fillId="25" borderId="10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left" vertical="center" wrapText="1"/>
    </xf>
  </cellXfs>
  <cellStyles count="121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7" xr:uid="{00000000-0005-0000-0000-00002F000000}"/>
    <cellStyle name="Comma 11" xfId="115" xr:uid="{00000000-0005-0000-0000-000030000000}"/>
    <cellStyle name="Comma 15" xfId="110" xr:uid="{00000000-0005-0000-0000-000031000000}"/>
    <cellStyle name="Comma 2" xfId="20" xr:uid="{00000000-0005-0000-0000-000032000000}"/>
    <cellStyle name="Comma 2 2" xfId="21" xr:uid="{00000000-0005-0000-0000-000033000000}"/>
    <cellStyle name="Comma 2 3" xfId="114" xr:uid="{00000000-0005-0000-0000-000034000000}"/>
    <cellStyle name="Comma 2 3 2" xfId="120" xr:uid="{9E604AC1-E79E-4C3F-BF28-562771D3C555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 3" xfId="113" xr:uid="{00000000-0005-0000-0000-000045000000}"/>
    <cellStyle name="Normal 11" xfId="109" xr:uid="{00000000-0005-0000-0000-000046000000}"/>
    <cellStyle name="Normal 11 3" xfId="112" xr:uid="{00000000-0005-0000-0000-000047000000}"/>
    <cellStyle name="Normal 12" xfId="118" xr:uid="{1925767F-CB05-4E7E-8CD6-74D1EB430D1B}"/>
    <cellStyle name="Normal 13" xfId="116" xr:uid="{00000000-0005-0000-0000-000048000000}"/>
    <cellStyle name="Normal 2" xfId="25" xr:uid="{00000000-0005-0000-0000-000049000000}"/>
    <cellStyle name="Normal 2 2" xfId="97" xr:uid="{00000000-0005-0000-0000-00004A000000}"/>
    <cellStyle name="Normal 2 3" xfId="96" xr:uid="{00000000-0005-0000-0000-00004B000000}"/>
    <cellStyle name="Normal 2 4" xfId="111" xr:uid="{00000000-0005-0000-0000-00004C000000}"/>
    <cellStyle name="Normal 3" xfId="26" xr:uid="{00000000-0005-0000-0000-00004D000000}"/>
    <cellStyle name="Normal 4" xfId="27" xr:uid="{00000000-0005-0000-0000-00004E000000}"/>
    <cellStyle name="Normal 4 2" xfId="28" xr:uid="{00000000-0005-0000-0000-00004F000000}"/>
    <cellStyle name="Normal 4 3" xfId="98" xr:uid="{00000000-0005-0000-0000-000050000000}"/>
    <cellStyle name="Normal 5" xfId="29" xr:uid="{00000000-0005-0000-0000-000051000000}"/>
    <cellStyle name="Normal 5 2" xfId="99" xr:uid="{00000000-0005-0000-0000-000052000000}"/>
    <cellStyle name="Normal 6" xfId="30" xr:uid="{00000000-0005-0000-0000-000053000000}"/>
    <cellStyle name="Normal 7" xfId="31" xr:uid="{00000000-0005-0000-0000-000054000000}"/>
    <cellStyle name="Normal 7 2" xfId="119" xr:uid="{F52BF92E-F784-46BC-9286-79DA64DB3320}"/>
    <cellStyle name="Normal 8" xfId="105" xr:uid="{00000000-0005-0000-0000-000055000000}"/>
    <cellStyle name="Normal 9" xfId="108" xr:uid="{00000000-0005-0000-0000-000056000000}"/>
    <cellStyle name="Note 2" xfId="100" xr:uid="{00000000-0005-0000-0000-000057000000}"/>
    <cellStyle name="Output 2" xfId="101" xr:uid="{00000000-0005-0000-0000-000058000000}"/>
    <cellStyle name="Percent 2" xfId="32" xr:uid="{00000000-0005-0000-0000-000059000000}"/>
    <cellStyle name="SN_241" xfId="107" xr:uid="{00000000-0005-0000-0000-00005A000000}"/>
    <cellStyle name="Style 1" xfId="33" xr:uid="{00000000-0005-0000-0000-00005C000000}"/>
    <cellStyle name="Title 2" xfId="102" xr:uid="{00000000-0005-0000-0000-00005D000000}"/>
    <cellStyle name="Total 2" xfId="103" xr:uid="{00000000-0005-0000-0000-00005E000000}"/>
    <cellStyle name="Warning Text 2" xfId="104" xr:uid="{00000000-0005-0000-0000-00005F000000}"/>
    <cellStyle name="Акцент1" xfId="34" xr:uid="{00000000-0005-0000-0000-000060000000}"/>
    <cellStyle name="Акцент2" xfId="35" xr:uid="{00000000-0005-0000-0000-000061000000}"/>
    <cellStyle name="Акцент3" xfId="36" xr:uid="{00000000-0005-0000-0000-000062000000}"/>
    <cellStyle name="Акцент4" xfId="37" xr:uid="{00000000-0005-0000-0000-000063000000}"/>
    <cellStyle name="Акцент5" xfId="38" xr:uid="{00000000-0005-0000-0000-000064000000}"/>
    <cellStyle name="Акцент6" xfId="39" xr:uid="{00000000-0005-0000-0000-000065000000}"/>
    <cellStyle name="Ввод " xfId="40" xr:uid="{00000000-0005-0000-0000-000066000000}"/>
    <cellStyle name="Вывод" xfId="41" xr:uid="{00000000-0005-0000-0000-000067000000}"/>
    <cellStyle name="Вычисление" xfId="42" xr:uid="{00000000-0005-0000-0000-000068000000}"/>
    <cellStyle name="Заголовок 1" xfId="43" xr:uid="{00000000-0005-0000-0000-000069000000}"/>
    <cellStyle name="Заголовок 2" xfId="44" xr:uid="{00000000-0005-0000-0000-00006A000000}"/>
    <cellStyle name="Заголовок 3" xfId="45" xr:uid="{00000000-0005-0000-0000-00006B000000}"/>
    <cellStyle name="Заголовок 4" xfId="46" xr:uid="{00000000-0005-0000-0000-00006C000000}"/>
    <cellStyle name="Итог" xfId="47" xr:uid="{00000000-0005-0000-0000-00006D000000}"/>
    <cellStyle name="Контрольная ячейка" xfId="48" xr:uid="{00000000-0005-0000-0000-00006E000000}"/>
    <cellStyle name="Название" xfId="49" xr:uid="{00000000-0005-0000-0000-00006F000000}"/>
    <cellStyle name="Нейтральный" xfId="50" xr:uid="{00000000-0005-0000-0000-000070000000}"/>
    <cellStyle name="Плохой" xfId="51" xr:uid="{00000000-0005-0000-0000-000071000000}"/>
    <cellStyle name="Пояснение" xfId="52" xr:uid="{00000000-0005-0000-0000-000072000000}"/>
    <cellStyle name="Примечание" xfId="53" xr:uid="{00000000-0005-0000-0000-000073000000}"/>
    <cellStyle name="Связанная ячейка" xfId="54" xr:uid="{00000000-0005-0000-0000-000074000000}"/>
    <cellStyle name="Текст предупреждения" xfId="55" xr:uid="{00000000-0005-0000-0000-000075000000}"/>
    <cellStyle name="Хороший" xfId="56" xr:uid="{00000000-0005-0000-0000-00007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e-1/Desktop/&#1354;&#1329;&#1331;/havelvats-P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>
        <row r="18">
          <cell r="E18">
            <v>-200000</v>
          </cell>
        </row>
        <row r="24">
          <cell r="E24">
            <v>200000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0D08-54D2-4C5F-B6E8-71F67DAF089F}">
  <dimension ref="A1:O25"/>
  <sheetViews>
    <sheetView tabSelected="1" zoomScaleNormal="100" workbookViewId="0">
      <selection activeCell="J8" sqref="J8"/>
    </sheetView>
  </sheetViews>
  <sheetFormatPr defaultRowHeight="16.5" x14ac:dyDescent="0.3"/>
  <cols>
    <col min="1" max="1" width="3.42578125" style="77" customWidth="1"/>
    <col min="2" max="2" width="42" style="84" customWidth="1"/>
    <col min="3" max="3" width="24.85546875" style="84" bestFit="1" customWidth="1"/>
    <col min="4" max="4" width="21.42578125" style="85" customWidth="1"/>
    <col min="5" max="16384" width="9.140625" style="77"/>
  </cols>
  <sheetData>
    <row r="1" spans="1:15" s="2" customFormat="1" ht="14.1" customHeight="1" x14ac:dyDescent="0.2">
      <c r="A1" s="86"/>
      <c r="B1" s="97" t="s">
        <v>187</v>
      </c>
      <c r="C1" s="98"/>
      <c r="D1" s="99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2" customFormat="1" ht="14.1" customHeight="1" x14ac:dyDescent="0.2">
      <c r="A2" s="86"/>
      <c r="B2" s="100" t="s">
        <v>56</v>
      </c>
      <c r="C2" s="101"/>
      <c r="D2" s="102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s="2" customFormat="1" ht="14.1" customHeight="1" x14ac:dyDescent="0.2">
      <c r="A3" s="86"/>
      <c r="B3" s="100" t="s">
        <v>57</v>
      </c>
      <c r="C3" s="101"/>
      <c r="D3" s="102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s="2" customFormat="1" ht="30" customHeight="1" x14ac:dyDescent="0.2">
      <c r="A4" s="86"/>
      <c r="B4" s="103" t="s">
        <v>58</v>
      </c>
      <c r="C4" s="104"/>
      <c r="D4" s="105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2" customFormat="1" ht="51" customHeight="1" x14ac:dyDescent="0.2">
      <c r="A5" s="86"/>
      <c r="B5" s="96" t="s">
        <v>188</v>
      </c>
      <c r="C5" s="96"/>
      <c r="D5" s="96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5" x14ac:dyDescent="0.3">
      <c r="A6" s="86"/>
      <c r="B6" s="106" t="s">
        <v>29</v>
      </c>
      <c r="C6" s="106"/>
      <c r="D6" s="106"/>
      <c r="E6" s="8"/>
      <c r="F6" s="8"/>
      <c r="G6" s="8"/>
      <c r="H6" s="8"/>
      <c r="I6" s="8"/>
      <c r="J6" s="8"/>
    </row>
    <row r="7" spans="1:15" ht="78" customHeight="1" x14ac:dyDescent="0.3">
      <c r="A7" s="86"/>
      <c r="B7" s="94" t="s">
        <v>180</v>
      </c>
      <c r="C7" s="95" t="s">
        <v>186</v>
      </c>
      <c r="D7" s="95"/>
      <c r="E7" s="8"/>
      <c r="F7" s="8"/>
      <c r="G7" s="8"/>
      <c r="H7" s="8"/>
      <c r="I7" s="8"/>
      <c r="J7" s="8"/>
    </row>
    <row r="8" spans="1:15" ht="46.5" customHeight="1" x14ac:dyDescent="0.3">
      <c r="A8" s="86"/>
      <c r="B8" s="94"/>
      <c r="C8" s="78" t="s">
        <v>104</v>
      </c>
      <c r="D8" s="79" t="s">
        <v>0</v>
      </c>
      <c r="E8" s="8"/>
      <c r="F8" s="8"/>
      <c r="G8" s="8"/>
      <c r="H8" s="8"/>
      <c r="I8" s="8"/>
      <c r="J8" s="8"/>
    </row>
    <row r="9" spans="1:15" x14ac:dyDescent="0.3">
      <c r="A9" s="86"/>
      <c r="B9" s="89" t="s">
        <v>181</v>
      </c>
      <c r="C9" s="80">
        <f>+C11</f>
        <v>5000000</v>
      </c>
      <c r="D9" s="80">
        <f>+D11</f>
        <v>0</v>
      </c>
      <c r="E9" s="8"/>
      <c r="F9" s="8"/>
      <c r="G9" s="8"/>
      <c r="H9" s="8"/>
      <c r="I9" s="8"/>
      <c r="J9" s="8"/>
    </row>
    <row r="10" spans="1:15" x14ac:dyDescent="0.3">
      <c r="A10" s="86"/>
      <c r="B10" s="90" t="s">
        <v>2</v>
      </c>
      <c r="C10" s="81"/>
      <c r="D10" s="82"/>
      <c r="E10" s="8"/>
      <c r="F10" s="8"/>
      <c r="G10" s="8"/>
      <c r="H10" s="8"/>
      <c r="I10" s="8"/>
      <c r="J10" s="8"/>
    </row>
    <row r="11" spans="1:15" x14ac:dyDescent="0.3">
      <c r="A11" s="86"/>
      <c r="B11" s="91" t="s">
        <v>182</v>
      </c>
      <c r="C11" s="81">
        <f>+C13</f>
        <v>5000000</v>
      </c>
      <c r="D11" s="81">
        <f>+D13</f>
        <v>0</v>
      </c>
      <c r="E11" s="8"/>
      <c r="F11" s="8"/>
      <c r="G11" s="8"/>
      <c r="H11" s="8"/>
      <c r="I11" s="8"/>
      <c r="J11" s="8"/>
    </row>
    <row r="12" spans="1:15" x14ac:dyDescent="0.3">
      <c r="A12" s="86"/>
      <c r="B12" s="92" t="s">
        <v>2</v>
      </c>
      <c r="C12" s="81"/>
      <c r="D12" s="79"/>
      <c r="E12" s="8"/>
      <c r="F12" s="8"/>
      <c r="G12" s="8"/>
      <c r="H12" s="8"/>
      <c r="I12" s="8"/>
      <c r="J12" s="8"/>
    </row>
    <row r="13" spans="1:15" x14ac:dyDescent="0.3">
      <c r="A13" s="86"/>
      <c r="B13" s="91" t="s">
        <v>183</v>
      </c>
      <c r="C13" s="83">
        <f>+C15</f>
        <v>5000000</v>
      </c>
      <c r="D13" s="83">
        <f>+D15</f>
        <v>0</v>
      </c>
      <c r="E13" s="8"/>
      <c r="F13" s="8"/>
      <c r="G13" s="8"/>
      <c r="H13" s="8"/>
      <c r="I13" s="8"/>
      <c r="J13" s="8"/>
    </row>
    <row r="14" spans="1:15" x14ac:dyDescent="0.3">
      <c r="A14" s="86"/>
      <c r="B14" s="92" t="s">
        <v>2</v>
      </c>
      <c r="C14" s="81"/>
      <c r="D14" s="83"/>
      <c r="E14" s="8"/>
      <c r="F14" s="8"/>
      <c r="G14" s="8"/>
      <c r="H14" s="8"/>
      <c r="I14" s="8"/>
      <c r="J14" s="8"/>
    </row>
    <row r="15" spans="1:15" x14ac:dyDescent="0.3">
      <c r="A15" s="86"/>
      <c r="B15" s="91" t="s">
        <v>184</v>
      </c>
      <c r="C15" s="83">
        <f>+C16</f>
        <v>5000000</v>
      </c>
      <c r="D15" s="83">
        <f>+D16</f>
        <v>0</v>
      </c>
      <c r="E15" s="8"/>
      <c r="F15" s="8"/>
      <c r="G15" s="8"/>
      <c r="H15" s="8"/>
      <c r="I15" s="8"/>
      <c r="J15" s="8"/>
    </row>
    <row r="16" spans="1:15" x14ac:dyDescent="0.3">
      <c r="A16" s="86"/>
      <c r="B16" s="93" t="s">
        <v>185</v>
      </c>
      <c r="C16" s="83">
        <v>5000000</v>
      </c>
      <c r="D16" s="83">
        <v>0</v>
      </c>
      <c r="E16" s="8"/>
      <c r="F16" s="8"/>
      <c r="G16" s="8"/>
      <c r="H16" s="8"/>
      <c r="I16" s="8"/>
      <c r="J16" s="8"/>
    </row>
    <row r="17" spans="1:10" x14ac:dyDescent="0.3">
      <c r="A17" s="86"/>
      <c r="B17" s="87"/>
      <c r="C17" s="87"/>
      <c r="D17" s="87"/>
      <c r="E17" s="8"/>
      <c r="F17" s="8"/>
      <c r="G17" s="8"/>
      <c r="H17" s="8"/>
      <c r="I17" s="8"/>
      <c r="J17" s="8"/>
    </row>
    <row r="18" spans="1:10" x14ac:dyDescent="0.3">
      <c r="A18" s="86"/>
      <c r="B18" s="87"/>
      <c r="C18" s="87"/>
      <c r="D18" s="87"/>
      <c r="E18" s="8"/>
      <c r="F18" s="8"/>
      <c r="G18" s="8"/>
      <c r="H18" s="8"/>
      <c r="I18" s="8"/>
      <c r="J18" s="8"/>
    </row>
    <row r="19" spans="1:10" x14ac:dyDescent="0.3">
      <c r="A19" s="86"/>
      <c r="B19" s="87"/>
      <c r="C19" s="87"/>
      <c r="D19" s="87"/>
      <c r="E19" s="8"/>
      <c r="F19" s="8"/>
      <c r="G19" s="8"/>
      <c r="H19" s="8"/>
      <c r="I19" s="8"/>
      <c r="J19" s="8"/>
    </row>
    <row r="20" spans="1:10" x14ac:dyDescent="0.3">
      <c r="A20" s="86"/>
      <c r="B20" s="87"/>
      <c r="C20" s="87"/>
      <c r="D20" s="87"/>
      <c r="E20" s="8"/>
      <c r="F20" s="8"/>
      <c r="G20" s="8"/>
      <c r="H20" s="8"/>
      <c r="I20" s="8"/>
      <c r="J20" s="8"/>
    </row>
    <row r="21" spans="1:10" x14ac:dyDescent="0.3">
      <c r="A21" s="86"/>
      <c r="B21" s="87"/>
      <c r="C21" s="87"/>
      <c r="D21" s="87"/>
      <c r="E21" s="8"/>
      <c r="F21" s="8"/>
      <c r="G21" s="8"/>
      <c r="H21" s="8"/>
      <c r="I21" s="8"/>
      <c r="J21" s="8"/>
    </row>
    <row r="22" spans="1:10" x14ac:dyDescent="0.3">
      <c r="A22" s="88"/>
      <c r="B22" s="87"/>
      <c r="C22" s="87"/>
      <c r="D22" s="87"/>
      <c r="E22" s="8"/>
      <c r="F22" s="8"/>
      <c r="G22" s="8"/>
      <c r="H22" s="8"/>
      <c r="I22" s="8"/>
      <c r="J22" s="8"/>
    </row>
    <row r="23" spans="1:10" x14ac:dyDescent="0.3">
      <c r="A23" s="88"/>
      <c r="B23" s="87"/>
      <c r="C23" s="87"/>
      <c r="D23" s="87"/>
      <c r="E23" s="8"/>
      <c r="F23" s="8"/>
      <c r="G23" s="8"/>
      <c r="H23" s="8"/>
      <c r="I23" s="8"/>
      <c r="J23" s="8"/>
    </row>
    <row r="24" spans="1:10" x14ac:dyDescent="0.3">
      <c r="A24" s="88"/>
      <c r="B24" s="87"/>
      <c r="C24" s="87"/>
      <c r="D24" s="87"/>
      <c r="E24" s="8"/>
      <c r="F24" s="8"/>
      <c r="G24" s="8"/>
      <c r="H24" s="8"/>
      <c r="I24" s="8"/>
      <c r="J24" s="8"/>
    </row>
    <row r="25" spans="1:10" x14ac:dyDescent="0.3">
      <c r="B25" s="8"/>
      <c r="C25" s="8"/>
      <c r="D25" s="8"/>
      <c r="E25" s="8"/>
      <c r="F25" s="8"/>
      <c r="G25" s="8"/>
      <c r="H25" s="8"/>
      <c r="I25" s="8"/>
      <c r="J25" s="8"/>
    </row>
  </sheetData>
  <mergeCells count="8">
    <mergeCell ref="B7:B8"/>
    <mergeCell ref="C7:D7"/>
    <mergeCell ref="B5:D5"/>
    <mergeCell ref="B1:D1"/>
    <mergeCell ref="B2:D2"/>
    <mergeCell ref="B3:D3"/>
    <mergeCell ref="B4:D4"/>
    <mergeCell ref="B6:D6"/>
  </mergeCells>
  <phoneticPr fontId="5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41"/>
  <sheetViews>
    <sheetView workbookViewId="0">
      <selection activeCell="B5" sqref="B5:F5"/>
    </sheetView>
  </sheetViews>
  <sheetFormatPr defaultRowHeight="13.5" x14ac:dyDescent="0.2"/>
  <cols>
    <col min="1" max="1" width="2" style="2" customWidth="1"/>
    <col min="2" max="2" width="11" style="2" customWidth="1"/>
    <col min="3" max="3" width="13.28515625" style="2" customWidth="1"/>
    <col min="4" max="4" width="85" style="7" customWidth="1"/>
    <col min="5" max="5" width="14.140625" style="2" customWidth="1"/>
    <col min="6" max="6" width="16.28515625" style="2" customWidth="1"/>
    <col min="7" max="7" width="9.140625" style="27" customWidth="1"/>
    <col min="8" max="8" width="9.140625" style="2"/>
    <col min="9" max="9" width="11.85546875" style="2" bestFit="1" customWidth="1"/>
    <col min="10" max="10" width="17.28515625" style="2" customWidth="1"/>
    <col min="11" max="11" width="11.7109375" style="2" customWidth="1"/>
    <col min="12" max="16384" width="9.140625" style="2"/>
  </cols>
  <sheetData>
    <row r="1" spans="2:22" ht="14.1" customHeight="1" x14ac:dyDescent="0.2">
      <c r="B1" s="97" t="s">
        <v>189</v>
      </c>
      <c r="C1" s="98"/>
      <c r="D1" s="98"/>
      <c r="E1" s="98"/>
      <c r="F1" s="99"/>
      <c r="G1" s="69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2:22" ht="14.1" customHeight="1" x14ac:dyDescent="0.2">
      <c r="B2" s="100" t="s">
        <v>56</v>
      </c>
      <c r="C2" s="101"/>
      <c r="D2" s="101"/>
      <c r="E2" s="101"/>
      <c r="F2" s="102"/>
      <c r="G2" s="6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2:22" ht="14.1" customHeight="1" x14ac:dyDescent="0.2">
      <c r="B3" s="100" t="s">
        <v>57</v>
      </c>
      <c r="C3" s="101"/>
      <c r="D3" s="101"/>
      <c r="E3" s="101"/>
      <c r="F3" s="102"/>
      <c r="G3" s="6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2:22" ht="14.1" customHeight="1" x14ac:dyDescent="0.2">
      <c r="B4" s="103" t="s">
        <v>58</v>
      </c>
      <c r="C4" s="104"/>
      <c r="D4" s="104"/>
      <c r="E4" s="104"/>
      <c r="F4" s="105"/>
      <c r="G4" s="69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2:22" ht="51" customHeight="1" x14ac:dyDescent="0.2">
      <c r="B5" s="110" t="s">
        <v>95</v>
      </c>
      <c r="C5" s="114"/>
      <c r="D5" s="114"/>
      <c r="E5" s="114"/>
      <c r="F5" s="115"/>
      <c r="G5" s="69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2:22" ht="17.25" customHeight="1" x14ac:dyDescent="0.2">
      <c r="B6" s="116" t="s">
        <v>29</v>
      </c>
      <c r="C6" s="117"/>
      <c r="D6" s="117"/>
      <c r="E6" s="117"/>
      <c r="F6" s="118"/>
      <c r="G6" s="69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2:22" ht="66" customHeight="1" x14ac:dyDescent="0.2">
      <c r="B7" s="107" t="s">
        <v>1</v>
      </c>
      <c r="C7" s="107"/>
      <c r="D7" s="95" t="s">
        <v>17</v>
      </c>
      <c r="E7" s="110" t="s">
        <v>28</v>
      </c>
      <c r="F7" s="115"/>
      <c r="G7" s="69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2:22" ht="26.25" customHeight="1" x14ac:dyDescent="0.2">
      <c r="B8" s="59" t="s">
        <v>14</v>
      </c>
      <c r="C8" s="59" t="s">
        <v>15</v>
      </c>
      <c r="D8" s="95"/>
      <c r="E8" s="60" t="s">
        <v>60</v>
      </c>
      <c r="F8" s="60" t="s">
        <v>0</v>
      </c>
      <c r="G8" s="69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2:22" ht="19.5" customHeight="1" x14ac:dyDescent="0.2">
      <c r="B9" s="61"/>
      <c r="C9" s="61"/>
      <c r="D9" s="62" t="s">
        <v>16</v>
      </c>
      <c r="E9" s="63">
        <f t="shared" ref="E9:F9" si="0">+E10</f>
        <v>5000000</v>
      </c>
      <c r="F9" s="63">
        <f t="shared" si="0"/>
        <v>0</v>
      </c>
      <c r="G9" s="69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2:22" ht="19.5" customHeight="1" x14ac:dyDescent="0.2">
      <c r="B10" s="61"/>
      <c r="C10" s="61"/>
      <c r="D10" s="62" t="s">
        <v>19</v>
      </c>
      <c r="E10" s="63">
        <f>+E30+E61+E98+E117</f>
        <v>5000000</v>
      </c>
      <c r="F10" s="63">
        <f>+F30+F61+F98+F117</f>
        <v>0</v>
      </c>
      <c r="G10" s="69"/>
      <c r="H10" s="8"/>
      <c r="I10" s="22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2" ht="19.5" customHeight="1" x14ac:dyDescent="0.2">
      <c r="B11" s="119">
        <v>1099</v>
      </c>
      <c r="C11" s="111"/>
      <c r="D11" s="64" t="s">
        <v>33</v>
      </c>
      <c r="E11" s="63">
        <f>+E18+E24</f>
        <v>0</v>
      </c>
      <c r="F11" s="63">
        <f>+F18+F24</f>
        <v>0</v>
      </c>
      <c r="G11" s="69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2:22" ht="16.5" customHeight="1" x14ac:dyDescent="0.2">
      <c r="B12" s="120"/>
      <c r="C12" s="112"/>
      <c r="D12" s="62" t="s">
        <v>159</v>
      </c>
      <c r="E12" s="11"/>
      <c r="F12" s="11"/>
      <c r="G12" s="69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2:22" ht="14.25" customHeight="1" x14ac:dyDescent="0.2">
      <c r="B13" s="120"/>
      <c r="C13" s="112"/>
      <c r="D13" s="64" t="s">
        <v>34</v>
      </c>
      <c r="E13" s="11"/>
      <c r="F13" s="11"/>
      <c r="G13" s="69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2:22" ht="49.5" customHeight="1" x14ac:dyDescent="0.2">
      <c r="B14" s="120"/>
      <c r="C14" s="112"/>
      <c r="D14" s="12" t="s">
        <v>178</v>
      </c>
      <c r="E14" s="11"/>
      <c r="F14" s="11"/>
      <c r="G14" s="69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2:22" ht="18" customHeight="1" x14ac:dyDescent="0.2">
      <c r="B15" s="120"/>
      <c r="C15" s="112"/>
      <c r="D15" s="64" t="s">
        <v>35</v>
      </c>
      <c r="E15" s="11"/>
      <c r="F15" s="11"/>
      <c r="G15" s="69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2:22" ht="56.25" customHeight="1" x14ac:dyDescent="0.2">
      <c r="B16" s="121"/>
      <c r="C16" s="113"/>
      <c r="D16" s="12" t="s">
        <v>179</v>
      </c>
      <c r="E16" s="11"/>
      <c r="F16" s="11"/>
      <c r="G16" s="69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2:22" ht="19.5" customHeight="1" x14ac:dyDescent="0.2">
      <c r="B17" s="95" t="s">
        <v>18</v>
      </c>
      <c r="C17" s="95"/>
      <c r="D17" s="110"/>
      <c r="E17" s="11"/>
      <c r="F17" s="11"/>
      <c r="G17" s="69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2:22" ht="19.5" customHeight="1" x14ac:dyDescent="0.2">
      <c r="B18" s="111"/>
      <c r="C18" s="108">
        <v>11001</v>
      </c>
      <c r="D18" s="64" t="s">
        <v>36</v>
      </c>
      <c r="E18" s="65">
        <v>-200000</v>
      </c>
      <c r="F18" s="65">
        <f>+E18</f>
        <v>-200000</v>
      </c>
      <c r="G18" s="69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2:22" ht="30.75" customHeight="1" x14ac:dyDescent="0.2">
      <c r="B19" s="112"/>
      <c r="C19" s="109"/>
      <c r="D19" s="62" t="s">
        <v>160</v>
      </c>
      <c r="E19" s="11"/>
      <c r="F19" s="11"/>
      <c r="G19" s="69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2:22" ht="15" customHeight="1" x14ac:dyDescent="0.2">
      <c r="B20" s="112"/>
      <c r="C20" s="109"/>
      <c r="D20" s="64" t="s">
        <v>37</v>
      </c>
      <c r="E20" s="11"/>
      <c r="F20" s="11"/>
      <c r="G20" s="69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2:22" ht="46.5" customHeight="1" x14ac:dyDescent="0.2">
      <c r="B21" s="112"/>
      <c r="C21" s="109"/>
      <c r="D21" s="12" t="s">
        <v>161</v>
      </c>
      <c r="E21" s="11"/>
      <c r="F21" s="11"/>
      <c r="G21" s="69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2:22" ht="15" customHeight="1" x14ac:dyDescent="0.2">
      <c r="B22" s="112"/>
      <c r="C22" s="109"/>
      <c r="D22" s="64" t="s">
        <v>26</v>
      </c>
      <c r="E22" s="11"/>
      <c r="F22" s="11"/>
      <c r="G22" s="69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2:22" ht="15" customHeight="1" x14ac:dyDescent="0.2">
      <c r="B23" s="113"/>
      <c r="C23" s="96"/>
      <c r="D23" s="12" t="s">
        <v>27</v>
      </c>
      <c r="E23" s="11"/>
      <c r="F23" s="11"/>
      <c r="G23" s="69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2:22" s="58" customFormat="1" ht="19.5" customHeight="1" x14ac:dyDescent="0.2">
      <c r="B24" s="111"/>
      <c r="C24" s="108">
        <v>12001</v>
      </c>
      <c r="D24" s="64" t="s">
        <v>36</v>
      </c>
      <c r="E24" s="65">
        <v>200000</v>
      </c>
      <c r="F24" s="65">
        <f>+E24</f>
        <v>200000</v>
      </c>
      <c r="G24" s="69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2:22" s="58" customFormat="1" ht="30.75" customHeight="1" x14ac:dyDescent="0.2">
      <c r="B25" s="112"/>
      <c r="C25" s="109"/>
      <c r="D25" s="62" t="s">
        <v>170</v>
      </c>
      <c r="E25" s="11"/>
      <c r="F25" s="11"/>
      <c r="G25" s="69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2:22" s="58" customFormat="1" ht="15" customHeight="1" x14ac:dyDescent="0.2">
      <c r="B26" s="112"/>
      <c r="C26" s="109"/>
      <c r="D26" s="64" t="s">
        <v>37</v>
      </c>
      <c r="E26" s="11"/>
      <c r="F26" s="11"/>
      <c r="G26" s="69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2:22" s="58" customFormat="1" ht="46.5" customHeight="1" x14ac:dyDescent="0.2">
      <c r="B27" s="112"/>
      <c r="C27" s="109"/>
      <c r="D27" s="12" t="s">
        <v>171</v>
      </c>
      <c r="E27" s="11"/>
      <c r="F27" s="11"/>
      <c r="G27" s="69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2:22" s="58" customFormat="1" ht="15" customHeight="1" x14ac:dyDescent="0.2">
      <c r="B28" s="112"/>
      <c r="C28" s="109"/>
      <c r="D28" s="64" t="s">
        <v>26</v>
      </c>
      <c r="E28" s="11"/>
      <c r="F28" s="11"/>
      <c r="G28" s="69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2:22" s="58" customFormat="1" ht="15" customHeight="1" x14ac:dyDescent="0.2">
      <c r="B29" s="113"/>
      <c r="C29" s="96"/>
      <c r="D29" s="12" t="s">
        <v>192</v>
      </c>
      <c r="E29" s="11"/>
      <c r="F29" s="11"/>
      <c r="G29" s="69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2:22" ht="19.5" customHeight="1" x14ac:dyDescent="0.2">
      <c r="B30" s="119">
        <v>1200</v>
      </c>
      <c r="C30" s="111"/>
      <c r="D30" s="64" t="s">
        <v>33</v>
      </c>
      <c r="E30" s="63">
        <f>+E37+E43+E49+E55</f>
        <v>318985.39999999997</v>
      </c>
      <c r="F30" s="63">
        <f>+F37+F43+F49+F55</f>
        <v>318985.39999999997</v>
      </c>
      <c r="G30" s="69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2:22" ht="16.5" customHeight="1" x14ac:dyDescent="0.2">
      <c r="B31" s="120"/>
      <c r="C31" s="112"/>
      <c r="D31" s="62" t="s">
        <v>108</v>
      </c>
      <c r="E31" s="11"/>
      <c r="F31" s="11"/>
      <c r="G31" s="69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2:22" ht="14.25" customHeight="1" x14ac:dyDescent="0.2">
      <c r="B32" s="120"/>
      <c r="C32" s="112"/>
      <c r="D32" s="64" t="s">
        <v>34</v>
      </c>
      <c r="E32" s="11"/>
      <c r="F32" s="11"/>
      <c r="G32" s="69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2:22" ht="30" customHeight="1" x14ac:dyDescent="0.2">
      <c r="B33" s="120"/>
      <c r="C33" s="112"/>
      <c r="D33" s="12" t="s">
        <v>109</v>
      </c>
      <c r="E33" s="11"/>
      <c r="F33" s="11"/>
      <c r="G33" s="69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2:22" ht="15" customHeight="1" x14ac:dyDescent="0.2">
      <c r="B34" s="120"/>
      <c r="C34" s="112"/>
      <c r="D34" s="64" t="s">
        <v>35</v>
      </c>
      <c r="E34" s="11"/>
      <c r="F34" s="11"/>
      <c r="G34" s="69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2:22" ht="33.75" customHeight="1" x14ac:dyDescent="0.2">
      <c r="B35" s="121"/>
      <c r="C35" s="113"/>
      <c r="D35" s="12" t="s">
        <v>110</v>
      </c>
      <c r="E35" s="11"/>
      <c r="F35" s="11"/>
      <c r="G35" s="69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2:22" ht="19.5" customHeight="1" x14ac:dyDescent="0.2">
      <c r="B36" s="95" t="s">
        <v>18</v>
      </c>
      <c r="C36" s="95"/>
      <c r="D36" s="110"/>
      <c r="E36" s="11"/>
      <c r="F36" s="11"/>
      <c r="G36" s="69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2:22" ht="19.5" customHeight="1" x14ac:dyDescent="0.2">
      <c r="B37" s="111"/>
      <c r="C37" s="108">
        <v>11003</v>
      </c>
      <c r="D37" s="64" t="s">
        <v>36</v>
      </c>
      <c r="E37" s="65">
        <f>+F37</f>
        <v>718617.5</v>
      </c>
      <c r="F37" s="65">
        <v>718617.5</v>
      </c>
      <c r="G37" s="69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2:22" ht="18" customHeight="1" x14ac:dyDescent="0.2">
      <c r="B38" s="112"/>
      <c r="C38" s="109"/>
      <c r="D38" s="62" t="s">
        <v>111</v>
      </c>
      <c r="E38" s="11"/>
      <c r="F38" s="11"/>
      <c r="G38" s="69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2:22" ht="15" customHeight="1" x14ac:dyDescent="0.2">
      <c r="B39" s="112"/>
      <c r="C39" s="109"/>
      <c r="D39" s="64" t="s">
        <v>37</v>
      </c>
      <c r="E39" s="11"/>
      <c r="F39" s="11"/>
      <c r="G39" s="69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2:22" ht="30" customHeight="1" x14ac:dyDescent="0.2">
      <c r="B40" s="112"/>
      <c r="C40" s="109"/>
      <c r="D40" s="12" t="s">
        <v>112</v>
      </c>
      <c r="E40" s="11"/>
      <c r="F40" s="11"/>
      <c r="G40" s="69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2:22" ht="15" customHeight="1" x14ac:dyDescent="0.2">
      <c r="B41" s="112"/>
      <c r="C41" s="109"/>
      <c r="D41" s="64" t="s">
        <v>26</v>
      </c>
      <c r="E41" s="11"/>
      <c r="F41" s="11"/>
      <c r="G41" s="69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2:22" ht="15" customHeight="1" x14ac:dyDescent="0.2">
      <c r="B42" s="113"/>
      <c r="C42" s="96"/>
      <c r="D42" s="12" t="s">
        <v>27</v>
      </c>
      <c r="E42" s="11"/>
      <c r="F42" s="11"/>
      <c r="G42" s="69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2:22" ht="19.5" customHeight="1" x14ac:dyDescent="0.2">
      <c r="B43" s="111"/>
      <c r="C43" s="108">
        <v>11004</v>
      </c>
      <c r="D43" s="64" t="s">
        <v>36</v>
      </c>
      <c r="E43" s="65">
        <f>+F43</f>
        <v>55124.6</v>
      </c>
      <c r="F43" s="65">
        <v>55124.6</v>
      </c>
      <c r="G43" s="69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2:22" ht="31.5" customHeight="1" x14ac:dyDescent="0.2">
      <c r="B44" s="112"/>
      <c r="C44" s="109"/>
      <c r="D44" s="62" t="s">
        <v>172</v>
      </c>
      <c r="E44" s="11"/>
      <c r="F44" s="11"/>
      <c r="G44" s="69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2:22" ht="15" customHeight="1" x14ac:dyDescent="0.2">
      <c r="B45" s="112"/>
      <c r="C45" s="109"/>
      <c r="D45" s="64" t="s">
        <v>37</v>
      </c>
      <c r="E45" s="11"/>
      <c r="F45" s="11"/>
      <c r="G45" s="69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2:22" ht="52.5" customHeight="1" x14ac:dyDescent="0.2">
      <c r="B46" s="112"/>
      <c r="C46" s="109"/>
      <c r="D46" s="12" t="s">
        <v>124</v>
      </c>
      <c r="E46" s="11"/>
      <c r="F46" s="11"/>
      <c r="G46" s="69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2:22" ht="15" customHeight="1" x14ac:dyDescent="0.2">
      <c r="B47" s="112"/>
      <c r="C47" s="109"/>
      <c r="D47" s="64" t="s">
        <v>26</v>
      </c>
      <c r="E47" s="11"/>
      <c r="F47" s="11"/>
      <c r="G47" s="69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2:22" ht="15" customHeight="1" x14ac:dyDescent="0.2">
      <c r="B48" s="113"/>
      <c r="C48" s="96"/>
      <c r="D48" s="12" t="s">
        <v>27</v>
      </c>
      <c r="E48" s="11"/>
      <c r="F48" s="11"/>
      <c r="G48" s="69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2:23" ht="19.5" customHeight="1" x14ac:dyDescent="0.2">
      <c r="B49" s="111"/>
      <c r="C49" s="108">
        <v>11006</v>
      </c>
      <c r="D49" s="66" t="s">
        <v>36</v>
      </c>
      <c r="E49" s="65">
        <v>-500000</v>
      </c>
      <c r="F49" s="65">
        <f>+E49</f>
        <v>-500000</v>
      </c>
      <c r="G49" s="69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2:23" ht="31.5" customHeight="1" x14ac:dyDescent="0.2">
      <c r="B50" s="112"/>
      <c r="C50" s="109"/>
      <c r="D50" s="67" t="s">
        <v>163</v>
      </c>
      <c r="E50" s="11"/>
      <c r="F50" s="11"/>
      <c r="G50" s="69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2:23" ht="15" customHeight="1" x14ac:dyDescent="0.2">
      <c r="B51" s="112"/>
      <c r="C51" s="109"/>
      <c r="D51" s="66" t="s">
        <v>37</v>
      </c>
      <c r="E51" s="11"/>
      <c r="F51" s="11"/>
      <c r="G51" s="6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2:23" ht="30" customHeight="1" x14ac:dyDescent="0.2">
      <c r="B52" s="112"/>
      <c r="C52" s="109"/>
      <c r="D52" s="68" t="s">
        <v>164</v>
      </c>
      <c r="E52" s="11"/>
      <c r="F52" s="11"/>
      <c r="G52" s="69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2:23" ht="15" customHeight="1" x14ac:dyDescent="0.2">
      <c r="B53" s="112"/>
      <c r="C53" s="109"/>
      <c r="D53" s="66" t="s">
        <v>26</v>
      </c>
      <c r="E53" s="11"/>
      <c r="F53" s="11"/>
      <c r="G53" s="69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2:23" ht="15" customHeight="1" x14ac:dyDescent="0.2">
      <c r="B54" s="113"/>
      <c r="C54" s="96"/>
      <c r="D54" s="68" t="s">
        <v>27</v>
      </c>
      <c r="E54" s="11"/>
      <c r="F54" s="11"/>
      <c r="G54" s="69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2:23" ht="19.5" customHeight="1" x14ac:dyDescent="0.2">
      <c r="B55" s="111"/>
      <c r="C55" s="108">
        <v>11007</v>
      </c>
      <c r="D55" s="64" t="s">
        <v>36</v>
      </c>
      <c r="E55" s="65">
        <f>+F55</f>
        <v>45243.3</v>
      </c>
      <c r="F55" s="65">
        <v>45243.3</v>
      </c>
      <c r="G55" s="69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2:23" ht="45.75" customHeight="1" x14ac:dyDescent="0.2">
      <c r="B56" s="112"/>
      <c r="C56" s="109"/>
      <c r="D56" s="62" t="s">
        <v>125</v>
      </c>
      <c r="E56" s="11"/>
      <c r="F56" s="11"/>
      <c r="G56" s="69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2:23" ht="15" customHeight="1" x14ac:dyDescent="0.2">
      <c r="B57" s="112"/>
      <c r="C57" s="109"/>
      <c r="D57" s="64" t="s">
        <v>37</v>
      </c>
      <c r="E57" s="11"/>
      <c r="F57" s="11"/>
      <c r="G57" s="69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2:23" ht="30" customHeight="1" x14ac:dyDescent="0.2">
      <c r="B58" s="112"/>
      <c r="C58" s="109"/>
      <c r="D58" s="12" t="s">
        <v>126</v>
      </c>
      <c r="E58" s="11"/>
      <c r="F58" s="11"/>
      <c r="G58" s="69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2:23" ht="15" customHeight="1" x14ac:dyDescent="0.2">
      <c r="B59" s="112"/>
      <c r="C59" s="109"/>
      <c r="D59" s="64" t="s">
        <v>26</v>
      </c>
      <c r="E59" s="11"/>
      <c r="F59" s="11"/>
      <c r="G59" s="69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2:23" ht="15" customHeight="1" x14ac:dyDescent="0.2">
      <c r="B60" s="113"/>
      <c r="C60" s="96"/>
      <c r="D60" s="12" t="s">
        <v>27</v>
      </c>
      <c r="E60" s="11"/>
      <c r="F60" s="11"/>
      <c r="G60" s="69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2:23" ht="19.5" customHeight="1" x14ac:dyDescent="0.2">
      <c r="B61" s="95">
        <v>1202</v>
      </c>
      <c r="C61" s="95"/>
      <c r="D61" s="64" t="s">
        <v>33</v>
      </c>
      <c r="E61" s="63">
        <f>+E68+E74+E80+E86+E92</f>
        <v>1536400.6700000002</v>
      </c>
      <c r="F61" s="63">
        <f>+F68+F74+F80+F86+F92</f>
        <v>-3463599.33</v>
      </c>
      <c r="G61" s="69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2:23" ht="15" customHeight="1" x14ac:dyDescent="0.2">
      <c r="B62" s="95"/>
      <c r="C62" s="95"/>
      <c r="D62" s="62" t="s">
        <v>66</v>
      </c>
      <c r="E62" s="11"/>
      <c r="F62" s="11"/>
      <c r="G62" s="69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2:23" ht="15" customHeight="1" x14ac:dyDescent="0.2">
      <c r="B63" s="95"/>
      <c r="C63" s="95"/>
      <c r="D63" s="64" t="s">
        <v>34</v>
      </c>
      <c r="E63" s="11"/>
      <c r="F63" s="11"/>
      <c r="G63" s="69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2:23" ht="33.75" customHeight="1" x14ac:dyDescent="0.2">
      <c r="B64" s="95"/>
      <c r="C64" s="95"/>
      <c r="D64" s="12" t="s">
        <v>67</v>
      </c>
      <c r="E64" s="11"/>
      <c r="F64" s="11"/>
      <c r="G64" s="69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2:23" ht="15.75" customHeight="1" x14ac:dyDescent="0.2">
      <c r="B65" s="95"/>
      <c r="C65" s="95"/>
      <c r="D65" s="64" t="s">
        <v>35</v>
      </c>
      <c r="E65" s="11"/>
      <c r="F65" s="11"/>
      <c r="G65" s="69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 spans="2:23" ht="22.5" customHeight="1" x14ac:dyDescent="0.2">
      <c r="B66" s="95"/>
      <c r="C66" s="95"/>
      <c r="D66" s="12" t="s">
        <v>68</v>
      </c>
      <c r="E66" s="11"/>
      <c r="F66" s="11"/>
      <c r="G66" s="69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 spans="2:23" ht="19.5" customHeight="1" x14ac:dyDescent="0.2">
      <c r="B67" s="95" t="s">
        <v>18</v>
      </c>
      <c r="C67" s="95"/>
      <c r="D67" s="95"/>
      <c r="E67" s="11"/>
      <c r="F67" s="11"/>
      <c r="G67" s="69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 spans="2:23" x14ac:dyDescent="0.2">
      <c r="B68" s="111"/>
      <c r="C68" s="108">
        <v>11001</v>
      </c>
      <c r="D68" s="64" t="s">
        <v>36</v>
      </c>
      <c r="E68" s="65">
        <f>+F68</f>
        <v>239372.6</v>
      </c>
      <c r="F68" s="65">
        <v>239372.6</v>
      </c>
      <c r="G68" s="69"/>
      <c r="H68" s="9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 spans="2:23" ht="17.25" customHeight="1" x14ac:dyDescent="0.2">
      <c r="B69" s="112"/>
      <c r="C69" s="109"/>
      <c r="D69" s="62" t="s">
        <v>69</v>
      </c>
      <c r="E69" s="11"/>
      <c r="F69" s="11"/>
      <c r="G69" s="69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 spans="2:23" ht="18.75" customHeight="1" x14ac:dyDescent="0.2">
      <c r="B70" s="112"/>
      <c r="C70" s="109"/>
      <c r="D70" s="64" t="s">
        <v>37</v>
      </c>
      <c r="E70" s="11"/>
      <c r="F70" s="11"/>
      <c r="G70" s="69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 spans="2:23" ht="30" customHeight="1" x14ac:dyDescent="0.2">
      <c r="B71" s="112"/>
      <c r="C71" s="109"/>
      <c r="D71" s="12" t="s">
        <v>70</v>
      </c>
      <c r="E71" s="11"/>
      <c r="F71" s="11"/>
      <c r="G71" s="69"/>
      <c r="H71" s="8"/>
      <c r="I71" s="9"/>
      <c r="J71" s="9"/>
      <c r="K71" s="9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 spans="2:23" x14ac:dyDescent="0.2">
      <c r="B72" s="112"/>
      <c r="C72" s="109"/>
      <c r="D72" s="64" t="s">
        <v>26</v>
      </c>
      <c r="E72" s="11"/>
      <c r="F72" s="11"/>
      <c r="G72" s="69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2:23" x14ac:dyDescent="0.2">
      <c r="B73" s="113"/>
      <c r="C73" s="96"/>
      <c r="D73" s="12" t="s">
        <v>27</v>
      </c>
      <c r="E73" s="11"/>
      <c r="F73" s="11"/>
      <c r="G73" s="69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2:23" x14ac:dyDescent="0.2">
      <c r="B74" s="111"/>
      <c r="C74" s="108">
        <v>11002</v>
      </c>
      <c r="D74" s="64" t="s">
        <v>36</v>
      </c>
      <c r="E74" s="65">
        <f>+F74</f>
        <v>329371.7</v>
      </c>
      <c r="F74" s="65">
        <v>329371.7</v>
      </c>
      <c r="G74" s="69"/>
      <c r="H74" s="9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2:23" ht="21" customHeight="1" x14ac:dyDescent="0.2">
      <c r="B75" s="112"/>
      <c r="C75" s="109"/>
      <c r="D75" s="62" t="s">
        <v>127</v>
      </c>
      <c r="E75" s="11"/>
      <c r="F75" s="11"/>
      <c r="G75" s="69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2:23" ht="18.75" customHeight="1" x14ac:dyDescent="0.2">
      <c r="B76" s="112"/>
      <c r="C76" s="109"/>
      <c r="D76" s="64" t="s">
        <v>37</v>
      </c>
      <c r="E76" s="11"/>
      <c r="F76" s="11"/>
      <c r="G76" s="69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2:23" ht="33" customHeight="1" x14ac:dyDescent="0.2">
      <c r="B77" s="112"/>
      <c r="C77" s="109"/>
      <c r="D77" s="12" t="s">
        <v>128</v>
      </c>
      <c r="E77" s="11"/>
      <c r="F77" s="11"/>
      <c r="G77" s="69"/>
      <c r="H77" s="8"/>
      <c r="I77" s="9"/>
      <c r="J77" s="9"/>
      <c r="K77" s="9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2:23" x14ac:dyDescent="0.2">
      <c r="B78" s="112"/>
      <c r="C78" s="109"/>
      <c r="D78" s="64" t="s">
        <v>26</v>
      </c>
      <c r="E78" s="11"/>
      <c r="F78" s="11"/>
      <c r="G78" s="69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2:23" x14ac:dyDescent="0.2">
      <c r="B79" s="113"/>
      <c r="C79" s="96"/>
      <c r="D79" s="12" t="s">
        <v>27</v>
      </c>
      <c r="E79" s="11"/>
      <c r="F79" s="11"/>
      <c r="G79" s="69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2:23" x14ac:dyDescent="0.2">
      <c r="B80" s="111"/>
      <c r="C80" s="108">
        <v>11004</v>
      </c>
      <c r="D80" s="64" t="s">
        <v>36</v>
      </c>
      <c r="E80" s="65">
        <v>717505.17</v>
      </c>
      <c r="F80" s="65">
        <v>717505.17</v>
      </c>
      <c r="G80" s="69"/>
      <c r="H80" s="9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2:23" ht="21" customHeight="1" x14ac:dyDescent="0.2">
      <c r="B81" s="112"/>
      <c r="C81" s="109"/>
      <c r="D81" s="62" t="s">
        <v>71</v>
      </c>
      <c r="E81" s="11"/>
      <c r="F81" s="11"/>
      <c r="G81" s="69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2:23" ht="18.75" customHeight="1" x14ac:dyDescent="0.2">
      <c r="B82" s="112"/>
      <c r="C82" s="109"/>
      <c r="D82" s="64" t="s">
        <v>37</v>
      </c>
      <c r="E82" s="11"/>
      <c r="F82" s="11"/>
      <c r="G82" s="69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2:23" ht="33" customHeight="1" x14ac:dyDescent="0.2">
      <c r="B83" s="112"/>
      <c r="C83" s="109"/>
      <c r="D83" s="12" t="s">
        <v>72</v>
      </c>
      <c r="E83" s="11"/>
      <c r="F83" s="11"/>
      <c r="G83" s="69"/>
      <c r="H83" s="8"/>
      <c r="I83" s="9"/>
      <c r="J83" s="9"/>
      <c r="K83" s="9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2:23" x14ac:dyDescent="0.2">
      <c r="B84" s="112"/>
      <c r="C84" s="109"/>
      <c r="D84" s="64" t="s">
        <v>26</v>
      </c>
      <c r="E84" s="11"/>
      <c r="F84" s="11"/>
      <c r="G84" s="69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2:23" x14ac:dyDescent="0.2">
      <c r="B85" s="113"/>
      <c r="C85" s="96"/>
      <c r="D85" s="12" t="s">
        <v>27</v>
      </c>
      <c r="E85" s="11"/>
      <c r="F85" s="11"/>
      <c r="G85" s="69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2:23" x14ac:dyDescent="0.2">
      <c r="B86" s="111"/>
      <c r="C86" s="108">
        <v>11005</v>
      </c>
      <c r="D86" s="64" t="s">
        <v>36</v>
      </c>
      <c r="E86" s="65">
        <f>+F86</f>
        <v>250151.2</v>
      </c>
      <c r="F86" s="65">
        <v>250151.2</v>
      </c>
      <c r="G86" s="69"/>
      <c r="H86" s="9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2:23" ht="21" customHeight="1" x14ac:dyDescent="0.2">
      <c r="B87" s="112"/>
      <c r="C87" s="109"/>
      <c r="D87" s="62" t="s">
        <v>129</v>
      </c>
      <c r="E87" s="11"/>
      <c r="F87" s="11"/>
      <c r="G87" s="69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2:23" ht="18.75" customHeight="1" x14ac:dyDescent="0.2">
      <c r="B88" s="112"/>
      <c r="C88" s="109"/>
      <c r="D88" s="64" t="s">
        <v>37</v>
      </c>
      <c r="E88" s="11"/>
      <c r="F88" s="11"/>
      <c r="G88" s="69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2:23" ht="33" customHeight="1" x14ac:dyDescent="0.2">
      <c r="B89" s="112"/>
      <c r="C89" s="109"/>
      <c r="D89" s="12" t="s">
        <v>130</v>
      </c>
      <c r="E89" s="11"/>
      <c r="F89" s="11"/>
      <c r="G89" s="69"/>
      <c r="H89" s="8"/>
      <c r="I89" s="9"/>
      <c r="J89" s="9"/>
      <c r="K89" s="9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2:23" x14ac:dyDescent="0.2">
      <c r="B90" s="112"/>
      <c r="C90" s="109"/>
      <c r="D90" s="64" t="s">
        <v>26</v>
      </c>
      <c r="E90" s="11"/>
      <c r="F90" s="11"/>
      <c r="G90" s="69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2:23" x14ac:dyDescent="0.2">
      <c r="B91" s="113"/>
      <c r="C91" s="96"/>
      <c r="D91" s="12" t="s">
        <v>27</v>
      </c>
      <c r="E91" s="11"/>
      <c r="F91" s="11"/>
      <c r="G91" s="69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2:23" x14ac:dyDescent="0.2">
      <c r="B92" s="111"/>
      <c r="C92" s="108">
        <v>11006</v>
      </c>
      <c r="D92" s="64" t="s">
        <v>36</v>
      </c>
      <c r="E92" s="65">
        <v>0</v>
      </c>
      <c r="F92" s="65">
        <v>-5000000</v>
      </c>
      <c r="G92" s="69"/>
      <c r="H92" s="9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2:23" ht="21" customHeight="1" x14ac:dyDescent="0.2">
      <c r="B93" s="112"/>
      <c r="C93" s="109"/>
      <c r="D93" s="62" t="s">
        <v>106</v>
      </c>
      <c r="E93" s="11"/>
      <c r="F93" s="11"/>
      <c r="G93" s="69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2:23" ht="18.75" customHeight="1" x14ac:dyDescent="0.2">
      <c r="B94" s="112"/>
      <c r="C94" s="109"/>
      <c r="D94" s="64" t="s">
        <v>37</v>
      </c>
      <c r="E94" s="11"/>
      <c r="F94" s="11"/>
      <c r="G94" s="69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2:23" ht="44.25" customHeight="1" x14ac:dyDescent="0.2">
      <c r="B95" s="112"/>
      <c r="C95" s="109"/>
      <c r="D95" s="12" t="s">
        <v>107</v>
      </c>
      <c r="E95" s="11"/>
      <c r="F95" s="11"/>
      <c r="G95" s="69"/>
      <c r="H95" s="8"/>
      <c r="I95" s="9"/>
      <c r="J95" s="9"/>
      <c r="K95" s="9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2:23" x14ac:dyDescent="0.2">
      <c r="B96" s="112"/>
      <c r="C96" s="109"/>
      <c r="D96" s="64" t="s">
        <v>26</v>
      </c>
      <c r="E96" s="11"/>
      <c r="F96" s="11"/>
      <c r="G96" s="69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2:23" x14ac:dyDescent="0.2">
      <c r="B97" s="113"/>
      <c r="C97" s="96"/>
      <c r="D97" s="12" t="s">
        <v>27</v>
      </c>
      <c r="E97" s="11"/>
      <c r="F97" s="11"/>
      <c r="G97" s="69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2:23" ht="19.5" customHeight="1" x14ac:dyDescent="0.2">
      <c r="B98" s="95">
        <v>1207</v>
      </c>
      <c r="C98" s="95"/>
      <c r="D98" s="64" t="s">
        <v>33</v>
      </c>
      <c r="E98" s="63">
        <f>+E105+E111</f>
        <v>2534280.2999999998</v>
      </c>
      <c r="F98" s="63">
        <f>+F105+F111</f>
        <v>2534280.2999999998</v>
      </c>
      <c r="G98" s="69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2:23" ht="15" customHeight="1" x14ac:dyDescent="0.2">
      <c r="B99" s="95"/>
      <c r="C99" s="95"/>
      <c r="D99" s="62" t="s">
        <v>32</v>
      </c>
      <c r="E99" s="11"/>
      <c r="F99" s="11"/>
      <c r="G99" s="69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2:23" ht="15" customHeight="1" x14ac:dyDescent="0.2">
      <c r="B100" s="95"/>
      <c r="C100" s="95"/>
      <c r="D100" s="64" t="s">
        <v>34</v>
      </c>
      <c r="E100" s="11"/>
      <c r="F100" s="11"/>
      <c r="G100" s="69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2:23" ht="46.5" customHeight="1" x14ac:dyDescent="0.2">
      <c r="B101" s="95"/>
      <c r="C101" s="95"/>
      <c r="D101" s="12" t="s">
        <v>42</v>
      </c>
      <c r="E101" s="11"/>
      <c r="F101" s="11"/>
      <c r="G101" s="69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2:23" ht="15.75" customHeight="1" x14ac:dyDescent="0.2">
      <c r="B102" s="95"/>
      <c r="C102" s="95"/>
      <c r="D102" s="64" t="s">
        <v>35</v>
      </c>
      <c r="E102" s="11"/>
      <c r="F102" s="11"/>
      <c r="G102" s="69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2:23" ht="42" customHeight="1" x14ac:dyDescent="0.2">
      <c r="B103" s="95"/>
      <c r="C103" s="95"/>
      <c r="D103" s="12" t="s">
        <v>43</v>
      </c>
      <c r="E103" s="11"/>
      <c r="F103" s="11"/>
      <c r="G103" s="69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2:23" ht="19.5" customHeight="1" x14ac:dyDescent="0.2">
      <c r="B104" s="95" t="s">
        <v>18</v>
      </c>
      <c r="C104" s="95"/>
      <c r="D104" s="95"/>
      <c r="E104" s="11"/>
      <c r="F104" s="11"/>
      <c r="G104" s="69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2:23" ht="19.5" customHeight="1" x14ac:dyDescent="0.2">
      <c r="B105" s="111"/>
      <c r="C105" s="108">
        <v>11001</v>
      </c>
      <c r="D105" s="64" t="s">
        <v>36</v>
      </c>
      <c r="E105" s="65">
        <v>2438992.9</v>
      </c>
      <c r="F105" s="65">
        <f>+E105</f>
        <v>2438992.9</v>
      </c>
      <c r="G105" s="69"/>
      <c r="H105" s="9"/>
      <c r="I105" s="22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2:23" ht="33" customHeight="1" x14ac:dyDescent="0.2">
      <c r="B106" s="112"/>
      <c r="C106" s="109"/>
      <c r="D106" s="62" t="s">
        <v>73</v>
      </c>
      <c r="E106" s="11"/>
      <c r="F106" s="11"/>
      <c r="G106" s="69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2:23" ht="18.75" customHeight="1" x14ac:dyDescent="0.2">
      <c r="B107" s="112"/>
      <c r="C107" s="109"/>
      <c r="D107" s="64" t="s">
        <v>37</v>
      </c>
      <c r="E107" s="11"/>
      <c r="F107" s="11"/>
      <c r="G107" s="69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2:23" ht="43.5" customHeight="1" x14ac:dyDescent="0.2">
      <c r="B108" s="112"/>
      <c r="C108" s="109"/>
      <c r="D108" s="12" t="s">
        <v>74</v>
      </c>
      <c r="E108" s="11"/>
      <c r="F108" s="11"/>
      <c r="G108" s="69"/>
      <c r="H108" s="8"/>
      <c r="I108" s="9"/>
      <c r="J108" s="9"/>
      <c r="K108" s="9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2:23" x14ac:dyDescent="0.2">
      <c r="B109" s="112"/>
      <c r="C109" s="109"/>
      <c r="D109" s="64" t="s">
        <v>26</v>
      </c>
      <c r="E109" s="11"/>
      <c r="F109" s="11"/>
      <c r="G109" s="69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2:23" x14ac:dyDescent="0.2">
      <c r="B110" s="113"/>
      <c r="C110" s="96"/>
      <c r="D110" s="12" t="s">
        <v>27</v>
      </c>
      <c r="E110" s="11"/>
      <c r="F110" s="11"/>
      <c r="G110" s="69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2:23" ht="19.5" customHeight="1" x14ac:dyDescent="0.2">
      <c r="B111" s="111"/>
      <c r="C111" s="108">
        <v>11002</v>
      </c>
      <c r="D111" s="64" t="s">
        <v>36</v>
      </c>
      <c r="E111" s="65">
        <f>+F111</f>
        <v>95287.4</v>
      </c>
      <c r="F111" s="65">
        <v>95287.4</v>
      </c>
      <c r="G111" s="69"/>
      <c r="H111" s="9"/>
      <c r="I111" s="22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2:23" ht="15.75" customHeight="1" x14ac:dyDescent="0.2">
      <c r="B112" s="112"/>
      <c r="C112" s="109"/>
      <c r="D112" s="62" t="s">
        <v>131</v>
      </c>
      <c r="E112" s="11"/>
      <c r="F112" s="11"/>
      <c r="G112" s="69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2:23" ht="18.75" customHeight="1" x14ac:dyDescent="0.2">
      <c r="B113" s="112"/>
      <c r="C113" s="109"/>
      <c r="D113" s="64" t="s">
        <v>37</v>
      </c>
      <c r="E113" s="11"/>
      <c r="F113" s="11"/>
      <c r="G113" s="69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2:23" ht="32.25" customHeight="1" x14ac:dyDescent="0.2">
      <c r="B114" s="112"/>
      <c r="C114" s="109"/>
      <c r="D114" s="12" t="s">
        <v>132</v>
      </c>
      <c r="E114" s="11"/>
      <c r="F114" s="11"/>
      <c r="G114" s="69"/>
      <c r="H114" s="8"/>
      <c r="I114" s="9"/>
      <c r="J114" s="9"/>
      <c r="K114" s="9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2:23" x14ac:dyDescent="0.2">
      <c r="B115" s="112"/>
      <c r="C115" s="109"/>
      <c r="D115" s="64" t="s">
        <v>26</v>
      </c>
      <c r="E115" s="11"/>
      <c r="F115" s="11"/>
      <c r="G115" s="69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2:23" x14ac:dyDescent="0.2">
      <c r="B116" s="113"/>
      <c r="C116" s="96"/>
      <c r="D116" s="12" t="s">
        <v>27</v>
      </c>
      <c r="E116" s="11"/>
      <c r="F116" s="11"/>
      <c r="G116" s="69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2:23" ht="19.5" customHeight="1" x14ac:dyDescent="0.2">
      <c r="B117" s="95">
        <v>1208</v>
      </c>
      <c r="C117" s="95"/>
      <c r="D117" s="64" t="s">
        <v>33</v>
      </c>
      <c r="E117" s="63">
        <f>+E124+E130</f>
        <v>610333.63</v>
      </c>
      <c r="F117" s="63">
        <f>+F124+F130</f>
        <v>610333.63</v>
      </c>
      <c r="G117" s="69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2:23" ht="15" customHeight="1" x14ac:dyDescent="0.2">
      <c r="B118" s="95"/>
      <c r="C118" s="95"/>
      <c r="D118" s="62" t="s">
        <v>65</v>
      </c>
      <c r="E118" s="11"/>
      <c r="F118" s="11"/>
      <c r="G118" s="69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2:23" ht="15" customHeight="1" x14ac:dyDescent="0.2">
      <c r="B119" s="95"/>
      <c r="C119" s="95"/>
      <c r="D119" s="64" t="s">
        <v>34</v>
      </c>
      <c r="E119" s="11"/>
      <c r="F119" s="11"/>
      <c r="G119" s="69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2:23" ht="46.5" customHeight="1" x14ac:dyDescent="0.2">
      <c r="B120" s="95"/>
      <c r="C120" s="95"/>
      <c r="D120" s="12" t="s">
        <v>75</v>
      </c>
      <c r="E120" s="11"/>
      <c r="F120" s="11"/>
      <c r="G120" s="69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 spans="2:23" ht="15.75" customHeight="1" x14ac:dyDescent="0.2">
      <c r="B121" s="95"/>
      <c r="C121" s="95"/>
      <c r="D121" s="64" t="s">
        <v>35</v>
      </c>
      <c r="E121" s="11"/>
      <c r="F121" s="11"/>
      <c r="G121" s="69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 spans="2:23" ht="33.75" customHeight="1" x14ac:dyDescent="0.2">
      <c r="B122" s="95"/>
      <c r="C122" s="95"/>
      <c r="D122" s="12" t="s">
        <v>76</v>
      </c>
      <c r="E122" s="11"/>
      <c r="F122" s="11"/>
      <c r="G122" s="69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 spans="2:23" ht="19.5" customHeight="1" x14ac:dyDescent="0.2">
      <c r="B123" s="95" t="s">
        <v>18</v>
      </c>
      <c r="C123" s="95"/>
      <c r="D123" s="95"/>
      <c r="E123" s="11"/>
      <c r="F123" s="11"/>
      <c r="G123" s="69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 spans="2:23" x14ac:dyDescent="0.2">
      <c r="B124" s="111"/>
      <c r="C124" s="108">
        <v>11001</v>
      </c>
      <c r="D124" s="64" t="s">
        <v>36</v>
      </c>
      <c r="E124" s="65">
        <f>+F124</f>
        <v>261611.9</v>
      </c>
      <c r="F124" s="65">
        <v>261611.9</v>
      </c>
      <c r="G124" s="69"/>
      <c r="H124" s="9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 spans="2:23" ht="20.25" customHeight="1" x14ac:dyDescent="0.2">
      <c r="B125" s="112"/>
      <c r="C125" s="109"/>
      <c r="D125" s="12" t="s">
        <v>133</v>
      </c>
      <c r="E125" s="11"/>
      <c r="F125" s="11"/>
      <c r="G125" s="69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 spans="2:23" ht="18.75" customHeight="1" x14ac:dyDescent="0.2">
      <c r="B126" s="112"/>
      <c r="C126" s="109"/>
      <c r="D126" s="64" t="s">
        <v>37</v>
      </c>
      <c r="E126" s="11"/>
      <c r="F126" s="11"/>
      <c r="G126" s="69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 spans="2:23" ht="31.5" customHeight="1" x14ac:dyDescent="0.2">
      <c r="B127" s="112"/>
      <c r="C127" s="109"/>
      <c r="D127" s="62" t="s">
        <v>134</v>
      </c>
      <c r="E127" s="11"/>
      <c r="F127" s="11"/>
      <c r="G127" s="69"/>
      <c r="H127" s="8"/>
      <c r="I127" s="9"/>
      <c r="J127" s="9"/>
      <c r="K127" s="9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 spans="2:23" ht="19.5" customHeight="1" x14ac:dyDescent="0.2">
      <c r="B128" s="112"/>
      <c r="C128" s="109"/>
      <c r="D128" s="64" t="s">
        <v>26</v>
      </c>
      <c r="E128" s="11"/>
      <c r="F128" s="11"/>
      <c r="G128" s="69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2:23" ht="19.5" customHeight="1" x14ac:dyDescent="0.2">
      <c r="B129" s="113"/>
      <c r="C129" s="96"/>
      <c r="D129" s="12" t="s">
        <v>27</v>
      </c>
      <c r="E129" s="11"/>
      <c r="F129" s="11"/>
      <c r="G129" s="69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 spans="2:23" x14ac:dyDescent="0.2">
      <c r="B130" s="111"/>
      <c r="C130" s="108">
        <v>11003</v>
      </c>
      <c r="D130" s="64" t="s">
        <v>36</v>
      </c>
      <c r="E130" s="65">
        <v>348721.73</v>
      </c>
      <c r="F130" s="65">
        <f>+E130</f>
        <v>348721.73</v>
      </c>
      <c r="G130" s="69"/>
      <c r="H130" s="9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 spans="2:23" ht="20.25" customHeight="1" x14ac:dyDescent="0.2">
      <c r="B131" s="112"/>
      <c r="C131" s="109"/>
      <c r="D131" s="62" t="s">
        <v>77</v>
      </c>
      <c r="E131" s="11"/>
      <c r="F131" s="11"/>
      <c r="G131" s="69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 spans="2:23" ht="18.75" customHeight="1" x14ac:dyDescent="0.2">
      <c r="B132" s="112"/>
      <c r="C132" s="109"/>
      <c r="D132" s="64" t="s">
        <v>37</v>
      </c>
      <c r="E132" s="11"/>
      <c r="F132" s="11"/>
      <c r="G132" s="69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 spans="2:23" ht="31.5" customHeight="1" x14ac:dyDescent="0.2">
      <c r="B133" s="112"/>
      <c r="C133" s="109"/>
      <c r="D133" s="12" t="s">
        <v>78</v>
      </c>
      <c r="E133" s="11"/>
      <c r="F133" s="11"/>
      <c r="G133" s="69"/>
      <c r="H133" s="8"/>
      <c r="I133" s="9"/>
      <c r="J133" s="9"/>
      <c r="K133" s="9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 spans="2:23" ht="19.5" customHeight="1" x14ac:dyDescent="0.2">
      <c r="B134" s="112"/>
      <c r="C134" s="109"/>
      <c r="D134" s="64" t="s">
        <v>26</v>
      </c>
      <c r="E134" s="11"/>
      <c r="F134" s="11"/>
      <c r="G134" s="69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 spans="2:23" ht="19.5" customHeight="1" x14ac:dyDescent="0.2">
      <c r="B135" s="113"/>
      <c r="C135" s="96"/>
      <c r="D135" s="12" t="s">
        <v>27</v>
      </c>
      <c r="E135" s="11"/>
      <c r="F135" s="11"/>
      <c r="G135" s="69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 spans="2:23" x14ac:dyDescent="0.2">
      <c r="E136" s="76">
        <f>+E130+E124+E111+E105+E86+E80+E74+E68+E55+E43+E24+E37</f>
        <v>5699999.9999999991</v>
      </c>
      <c r="F136" s="76">
        <f>+F130+F124+F111+F105+F86+F80+F74+F68+F55+F43+F24+F37</f>
        <v>5699999.9999999991</v>
      </c>
    </row>
    <row r="137" spans="2:23" x14ac:dyDescent="0.2">
      <c r="E137" s="44"/>
      <c r="F137" s="44"/>
    </row>
    <row r="138" spans="2:23" x14ac:dyDescent="0.2">
      <c r="E138" s="44">
        <f>+E92+E49+E18</f>
        <v>-700000</v>
      </c>
      <c r="F138" s="44">
        <f>+F92+F49+F18</f>
        <v>-5700000</v>
      </c>
    </row>
    <row r="139" spans="2:23" x14ac:dyDescent="0.2">
      <c r="E139" s="44"/>
      <c r="F139" s="44"/>
    </row>
    <row r="141" spans="2:23" x14ac:dyDescent="0.2">
      <c r="E141" s="48"/>
    </row>
  </sheetData>
  <mergeCells count="54">
    <mergeCell ref="B130:B135"/>
    <mergeCell ref="C130:C135"/>
    <mergeCell ref="C55:C60"/>
    <mergeCell ref="B74:B79"/>
    <mergeCell ref="C74:C79"/>
    <mergeCell ref="B86:B91"/>
    <mergeCell ref="C86:C91"/>
    <mergeCell ref="B92:B97"/>
    <mergeCell ref="C92:C97"/>
    <mergeCell ref="B80:B85"/>
    <mergeCell ref="C80:C85"/>
    <mergeCell ref="C68:C73"/>
    <mergeCell ref="B68:B73"/>
    <mergeCell ref="B55:B60"/>
    <mergeCell ref="B104:D104"/>
    <mergeCell ref="B105:B110"/>
    <mergeCell ref="B6:F6"/>
    <mergeCell ref="E7:F7"/>
    <mergeCell ref="B111:B116"/>
    <mergeCell ref="C111:C116"/>
    <mergeCell ref="D7:D8"/>
    <mergeCell ref="B43:B48"/>
    <mergeCell ref="C43:C48"/>
    <mergeCell ref="B30:B35"/>
    <mergeCell ref="C30:C35"/>
    <mergeCell ref="B36:D36"/>
    <mergeCell ref="B37:B42"/>
    <mergeCell ref="C37:C42"/>
    <mergeCell ref="B24:B29"/>
    <mergeCell ref="C24:C29"/>
    <mergeCell ref="B11:B16"/>
    <mergeCell ref="C11:C16"/>
    <mergeCell ref="B1:F1"/>
    <mergeCell ref="B2:F2"/>
    <mergeCell ref="B3:F3"/>
    <mergeCell ref="B4:F4"/>
    <mergeCell ref="B5:F5"/>
    <mergeCell ref="C105:C110"/>
    <mergeCell ref="B124:B129"/>
    <mergeCell ref="C124:C129"/>
    <mergeCell ref="B117:B122"/>
    <mergeCell ref="C117:C122"/>
    <mergeCell ref="B123:D123"/>
    <mergeCell ref="B61:B66"/>
    <mergeCell ref="C61:C66"/>
    <mergeCell ref="B67:D67"/>
    <mergeCell ref="B7:C7"/>
    <mergeCell ref="B98:B103"/>
    <mergeCell ref="C98:C103"/>
    <mergeCell ref="C18:C23"/>
    <mergeCell ref="B17:D17"/>
    <mergeCell ref="B18:B23"/>
    <mergeCell ref="B49:B54"/>
    <mergeCell ref="C49:C54"/>
  </mergeCells>
  <pageMargins left="0.15748031496063" right="0.15748031496063" top="0.31496062992126" bottom="0.15748031496063" header="0.31496062992126" footer="0.15748031496063"/>
  <pageSetup paperSize="9" scale="95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E197"/>
  <sheetViews>
    <sheetView zoomScaleNormal="100" workbookViewId="0">
      <selection activeCell="B5" sqref="B5:I5"/>
    </sheetView>
  </sheetViews>
  <sheetFormatPr defaultColWidth="9.140625" defaultRowHeight="13.5" x14ac:dyDescent="0.2"/>
  <cols>
    <col min="1" max="1" width="1.5703125" style="10" customWidth="1"/>
    <col min="2" max="2" width="8" style="26" customWidth="1"/>
    <col min="3" max="3" width="7.5703125" style="26" customWidth="1"/>
    <col min="4" max="4" width="8" style="26" customWidth="1"/>
    <col min="5" max="5" width="9.85546875" style="26" customWidth="1"/>
    <col min="6" max="6" width="12.28515625" style="26" customWidth="1"/>
    <col min="7" max="7" width="79.140625" style="10" customWidth="1"/>
    <col min="8" max="9" width="17.85546875" style="27" customWidth="1"/>
    <col min="10" max="16384" width="9.140625" style="10"/>
  </cols>
  <sheetData>
    <row r="1" spans="2:239" ht="14.1" customHeight="1" x14ac:dyDescent="0.2">
      <c r="B1" s="97" t="s">
        <v>190</v>
      </c>
      <c r="C1" s="98"/>
      <c r="D1" s="98"/>
      <c r="E1" s="98"/>
      <c r="F1" s="98"/>
      <c r="G1" s="98"/>
      <c r="H1" s="98"/>
      <c r="I1" s="99"/>
      <c r="J1" s="23"/>
      <c r="K1" s="23"/>
      <c r="L1" s="23"/>
      <c r="M1" s="23"/>
      <c r="N1" s="23"/>
      <c r="O1" s="24"/>
      <c r="P1" s="23"/>
      <c r="Q1" s="23"/>
      <c r="R1" s="23"/>
      <c r="S1" s="23"/>
      <c r="T1" s="23"/>
      <c r="U1" s="23"/>
      <c r="V1" s="23"/>
      <c r="W1" s="24"/>
      <c r="X1" s="23"/>
      <c r="Y1" s="23"/>
      <c r="Z1" s="23"/>
      <c r="AA1" s="23"/>
      <c r="AB1" s="23"/>
      <c r="AC1" s="23"/>
      <c r="AD1" s="23"/>
      <c r="AE1" s="24"/>
      <c r="AF1" s="23"/>
      <c r="AG1" s="23"/>
      <c r="AH1" s="23"/>
      <c r="AI1" s="23"/>
      <c r="AJ1" s="23"/>
      <c r="AK1" s="23"/>
      <c r="AL1" s="23"/>
      <c r="AM1" s="24"/>
      <c r="AN1" s="23"/>
      <c r="AO1" s="23"/>
      <c r="AP1" s="23"/>
      <c r="AQ1" s="23"/>
      <c r="AR1" s="23"/>
      <c r="AS1" s="23"/>
      <c r="AT1" s="23"/>
      <c r="AU1" s="24"/>
      <c r="AV1" s="23"/>
      <c r="AW1" s="23"/>
      <c r="AX1" s="23"/>
      <c r="AY1" s="23"/>
      <c r="AZ1" s="23"/>
      <c r="BA1" s="23"/>
      <c r="BB1" s="23"/>
      <c r="BC1" s="24"/>
      <c r="BD1" s="23"/>
      <c r="BE1" s="23"/>
      <c r="BF1" s="23"/>
      <c r="BG1" s="23"/>
      <c r="BH1" s="23"/>
      <c r="BI1" s="23"/>
      <c r="BJ1" s="23"/>
      <c r="BK1" s="24"/>
      <c r="BL1" s="23"/>
      <c r="BM1" s="23"/>
      <c r="BN1" s="23"/>
      <c r="BO1" s="23"/>
      <c r="BP1" s="23"/>
      <c r="BQ1" s="23"/>
      <c r="BR1" s="23"/>
      <c r="BS1" s="24"/>
      <c r="BT1" s="23"/>
      <c r="BU1" s="23"/>
      <c r="BV1" s="23"/>
      <c r="BW1" s="23"/>
      <c r="BX1" s="23"/>
      <c r="BY1" s="23"/>
      <c r="BZ1" s="23"/>
      <c r="CA1" s="24"/>
      <c r="CB1" s="23"/>
      <c r="CC1" s="23"/>
      <c r="CD1" s="23"/>
      <c r="CE1" s="23"/>
      <c r="CF1" s="23"/>
      <c r="CG1" s="23"/>
      <c r="CH1" s="23"/>
      <c r="CI1" s="24"/>
      <c r="CJ1" s="23"/>
      <c r="CK1" s="23"/>
      <c r="CL1" s="23"/>
      <c r="CM1" s="23"/>
      <c r="CN1" s="23"/>
      <c r="CO1" s="23"/>
      <c r="CP1" s="23"/>
      <c r="CQ1" s="24"/>
      <c r="CR1" s="23"/>
      <c r="CS1" s="23"/>
      <c r="CT1" s="23"/>
      <c r="CU1" s="23"/>
      <c r="CV1" s="23"/>
      <c r="CW1" s="23"/>
      <c r="CX1" s="23"/>
      <c r="CY1" s="24"/>
      <c r="CZ1" s="23"/>
      <c r="DA1" s="23"/>
      <c r="DB1" s="23"/>
      <c r="DC1" s="23"/>
      <c r="DD1" s="23"/>
      <c r="DE1" s="23"/>
      <c r="DF1" s="23"/>
      <c r="DG1" s="24"/>
      <c r="DH1" s="23"/>
      <c r="DI1" s="23"/>
      <c r="DJ1" s="23"/>
      <c r="DK1" s="23"/>
      <c r="DL1" s="23"/>
      <c r="DM1" s="23"/>
      <c r="DN1" s="23"/>
      <c r="DO1" s="24"/>
      <c r="DP1" s="23"/>
      <c r="DQ1" s="23"/>
      <c r="DR1" s="23"/>
      <c r="DS1" s="23"/>
      <c r="DT1" s="23"/>
      <c r="DU1" s="23"/>
      <c r="DV1" s="23"/>
      <c r="DW1" s="24"/>
      <c r="DX1" s="23"/>
      <c r="DY1" s="23"/>
      <c r="DZ1" s="23"/>
      <c r="EA1" s="23"/>
      <c r="EB1" s="23"/>
      <c r="EC1" s="23"/>
      <c r="ED1" s="23"/>
      <c r="EE1" s="24"/>
      <c r="EF1" s="23"/>
      <c r="EG1" s="23"/>
      <c r="EH1" s="23"/>
      <c r="EI1" s="23"/>
      <c r="EJ1" s="23"/>
      <c r="EK1" s="23"/>
      <c r="EL1" s="23"/>
      <c r="EM1" s="24"/>
      <c r="EN1" s="23"/>
      <c r="EO1" s="23"/>
      <c r="EP1" s="23"/>
      <c r="EQ1" s="23"/>
      <c r="ER1" s="23"/>
      <c r="ES1" s="23"/>
      <c r="ET1" s="23"/>
      <c r="EU1" s="24"/>
      <c r="EV1" s="23"/>
      <c r="EW1" s="23"/>
      <c r="EX1" s="23"/>
      <c r="EY1" s="23"/>
      <c r="EZ1" s="23"/>
      <c r="FA1" s="23"/>
      <c r="FB1" s="23"/>
      <c r="FC1" s="24"/>
      <c r="FD1" s="23"/>
      <c r="FE1" s="23"/>
      <c r="FF1" s="23"/>
      <c r="FG1" s="23"/>
      <c r="FH1" s="23"/>
      <c r="FI1" s="23"/>
      <c r="FJ1" s="23"/>
      <c r="FK1" s="24"/>
      <c r="FL1" s="23"/>
      <c r="FM1" s="23"/>
      <c r="FN1" s="23"/>
      <c r="FO1" s="23"/>
      <c r="FP1" s="23"/>
      <c r="FQ1" s="23"/>
      <c r="FR1" s="23"/>
      <c r="FS1" s="24"/>
      <c r="FT1" s="23"/>
      <c r="FU1" s="23"/>
      <c r="FV1" s="23"/>
      <c r="FW1" s="23"/>
      <c r="FX1" s="23"/>
      <c r="FY1" s="23"/>
      <c r="FZ1" s="23"/>
      <c r="GA1" s="24"/>
      <c r="GB1" s="23"/>
      <c r="GC1" s="23"/>
      <c r="GD1" s="23"/>
      <c r="GE1" s="23"/>
      <c r="GF1" s="23"/>
      <c r="GG1" s="23"/>
      <c r="GH1" s="23"/>
      <c r="GI1" s="24"/>
      <c r="GJ1" s="23"/>
      <c r="GK1" s="23"/>
      <c r="GL1" s="23"/>
      <c r="GM1" s="23"/>
      <c r="GN1" s="23"/>
      <c r="GO1" s="23"/>
      <c r="GP1" s="23"/>
      <c r="GQ1" s="24"/>
      <c r="GR1" s="23"/>
      <c r="GS1" s="23"/>
      <c r="GT1" s="23"/>
      <c r="GU1" s="23"/>
      <c r="GV1" s="23"/>
      <c r="GW1" s="23"/>
      <c r="GX1" s="23"/>
      <c r="GY1" s="24"/>
      <c r="GZ1" s="23"/>
      <c r="HA1" s="23"/>
      <c r="HB1" s="23"/>
      <c r="HC1" s="23"/>
      <c r="HD1" s="23"/>
      <c r="HE1" s="23"/>
      <c r="HF1" s="23"/>
      <c r="HG1" s="24"/>
      <c r="HH1" s="23"/>
      <c r="HI1" s="23"/>
      <c r="HJ1" s="23"/>
      <c r="HK1" s="23"/>
      <c r="HL1" s="23"/>
      <c r="HM1" s="23"/>
      <c r="HN1" s="23"/>
      <c r="HO1" s="24"/>
      <c r="HP1" s="23"/>
      <c r="HQ1" s="23"/>
      <c r="HR1" s="23"/>
      <c r="HS1" s="23"/>
      <c r="HT1" s="23"/>
      <c r="HU1" s="23"/>
      <c r="HV1" s="23"/>
      <c r="HW1" s="24"/>
      <c r="HX1" s="23"/>
      <c r="HY1" s="23"/>
      <c r="HZ1" s="23"/>
      <c r="IA1" s="23"/>
      <c r="IB1" s="23"/>
      <c r="IC1" s="23"/>
      <c r="ID1" s="23"/>
      <c r="IE1" s="24"/>
    </row>
    <row r="2" spans="2:239" ht="14.1" customHeight="1" x14ac:dyDescent="0.2">
      <c r="B2" s="100" t="s">
        <v>56</v>
      </c>
      <c r="C2" s="101"/>
      <c r="D2" s="101"/>
      <c r="E2" s="101"/>
      <c r="F2" s="101"/>
      <c r="G2" s="101"/>
      <c r="H2" s="101"/>
      <c r="I2" s="102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3"/>
      <c r="V2" s="23"/>
      <c r="W2" s="24"/>
      <c r="X2" s="23"/>
      <c r="Y2" s="23"/>
      <c r="Z2" s="23"/>
      <c r="AA2" s="23"/>
      <c r="AB2" s="23"/>
      <c r="AC2" s="23"/>
      <c r="AD2" s="23"/>
      <c r="AE2" s="24"/>
      <c r="AF2" s="23"/>
      <c r="AG2" s="23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3"/>
      <c r="AT2" s="23"/>
      <c r="AU2" s="24"/>
      <c r="AV2" s="23"/>
      <c r="AW2" s="23"/>
      <c r="AX2" s="23"/>
      <c r="AY2" s="23"/>
      <c r="AZ2" s="23"/>
      <c r="BA2" s="23"/>
      <c r="BB2" s="23"/>
      <c r="BC2" s="24"/>
      <c r="BD2" s="23"/>
      <c r="BE2" s="23"/>
      <c r="BF2" s="23"/>
      <c r="BG2" s="23"/>
      <c r="BH2" s="23"/>
      <c r="BI2" s="23"/>
      <c r="BJ2" s="23"/>
      <c r="BK2" s="24"/>
      <c r="BL2" s="23"/>
      <c r="BM2" s="23"/>
      <c r="BN2" s="23"/>
      <c r="BO2" s="23"/>
      <c r="BP2" s="23"/>
      <c r="BQ2" s="23"/>
      <c r="BR2" s="23"/>
      <c r="BS2" s="24"/>
      <c r="BT2" s="23"/>
      <c r="BU2" s="23"/>
      <c r="BV2" s="23"/>
      <c r="BW2" s="23"/>
      <c r="BX2" s="23"/>
      <c r="BY2" s="23"/>
      <c r="BZ2" s="23"/>
      <c r="CA2" s="24"/>
      <c r="CB2" s="23"/>
      <c r="CC2" s="23"/>
      <c r="CD2" s="23"/>
      <c r="CE2" s="23"/>
      <c r="CF2" s="23"/>
      <c r="CG2" s="23"/>
      <c r="CH2" s="23"/>
      <c r="CI2" s="24"/>
      <c r="CJ2" s="23"/>
      <c r="CK2" s="23"/>
      <c r="CL2" s="23"/>
      <c r="CM2" s="23"/>
      <c r="CN2" s="23"/>
      <c r="CO2" s="23"/>
      <c r="CP2" s="23"/>
      <c r="CQ2" s="24"/>
      <c r="CR2" s="23"/>
      <c r="CS2" s="23"/>
      <c r="CT2" s="23"/>
      <c r="CU2" s="23"/>
      <c r="CV2" s="23"/>
      <c r="CW2" s="23"/>
      <c r="CX2" s="23"/>
      <c r="CY2" s="24"/>
      <c r="CZ2" s="23"/>
      <c r="DA2" s="23"/>
      <c r="DB2" s="23"/>
      <c r="DC2" s="23"/>
      <c r="DD2" s="23"/>
      <c r="DE2" s="23"/>
      <c r="DF2" s="23"/>
      <c r="DG2" s="24"/>
      <c r="DH2" s="23"/>
      <c r="DI2" s="23"/>
      <c r="DJ2" s="23"/>
      <c r="DK2" s="23"/>
      <c r="DL2" s="23"/>
      <c r="DM2" s="23"/>
      <c r="DN2" s="23"/>
      <c r="DO2" s="24"/>
      <c r="DP2" s="23"/>
      <c r="DQ2" s="23"/>
      <c r="DR2" s="23"/>
      <c r="DS2" s="23"/>
      <c r="DT2" s="23"/>
      <c r="DU2" s="23"/>
      <c r="DV2" s="23"/>
      <c r="DW2" s="24"/>
      <c r="DX2" s="23"/>
      <c r="DY2" s="23"/>
      <c r="DZ2" s="23"/>
      <c r="EA2" s="23"/>
      <c r="EB2" s="23"/>
      <c r="EC2" s="23"/>
      <c r="ED2" s="23"/>
      <c r="EE2" s="24"/>
      <c r="EF2" s="23"/>
      <c r="EG2" s="23"/>
      <c r="EH2" s="23"/>
      <c r="EI2" s="23"/>
      <c r="EJ2" s="23"/>
      <c r="EK2" s="23"/>
      <c r="EL2" s="23"/>
      <c r="EM2" s="24"/>
      <c r="EN2" s="23"/>
      <c r="EO2" s="23"/>
      <c r="EP2" s="23"/>
      <c r="EQ2" s="23"/>
      <c r="ER2" s="23"/>
      <c r="ES2" s="23"/>
      <c r="ET2" s="23"/>
      <c r="EU2" s="24"/>
      <c r="EV2" s="23"/>
      <c r="EW2" s="23"/>
      <c r="EX2" s="23"/>
      <c r="EY2" s="23"/>
      <c r="EZ2" s="23"/>
      <c r="FA2" s="23"/>
      <c r="FB2" s="23"/>
      <c r="FC2" s="24"/>
      <c r="FD2" s="23"/>
      <c r="FE2" s="23"/>
      <c r="FF2" s="23"/>
      <c r="FG2" s="23"/>
      <c r="FH2" s="23"/>
      <c r="FI2" s="23"/>
      <c r="FJ2" s="23"/>
      <c r="FK2" s="24"/>
      <c r="FL2" s="23"/>
      <c r="FM2" s="23"/>
      <c r="FN2" s="23"/>
      <c r="FO2" s="23"/>
      <c r="FP2" s="23"/>
      <c r="FQ2" s="23"/>
      <c r="FR2" s="23"/>
      <c r="FS2" s="24"/>
      <c r="FT2" s="23"/>
      <c r="FU2" s="23"/>
      <c r="FV2" s="23"/>
      <c r="FW2" s="23"/>
      <c r="FX2" s="23"/>
      <c r="FY2" s="23"/>
      <c r="FZ2" s="23"/>
      <c r="GA2" s="24"/>
      <c r="GB2" s="23"/>
      <c r="GC2" s="23"/>
      <c r="GD2" s="23"/>
      <c r="GE2" s="23"/>
      <c r="GF2" s="23"/>
      <c r="GG2" s="23"/>
      <c r="GH2" s="23"/>
      <c r="GI2" s="24"/>
      <c r="GJ2" s="23"/>
      <c r="GK2" s="23"/>
      <c r="GL2" s="23"/>
      <c r="GM2" s="23"/>
      <c r="GN2" s="23"/>
      <c r="GO2" s="23"/>
      <c r="GP2" s="23"/>
      <c r="GQ2" s="24"/>
      <c r="GR2" s="23"/>
      <c r="GS2" s="23"/>
      <c r="GT2" s="23"/>
      <c r="GU2" s="23"/>
      <c r="GV2" s="23"/>
      <c r="GW2" s="23"/>
      <c r="GX2" s="23"/>
      <c r="GY2" s="24"/>
      <c r="GZ2" s="23"/>
      <c r="HA2" s="23"/>
      <c r="HB2" s="23"/>
      <c r="HC2" s="23"/>
      <c r="HD2" s="23"/>
      <c r="HE2" s="23"/>
      <c r="HF2" s="23"/>
      <c r="HG2" s="24"/>
      <c r="HH2" s="23"/>
      <c r="HI2" s="23"/>
      <c r="HJ2" s="23"/>
      <c r="HK2" s="23"/>
      <c r="HL2" s="23"/>
      <c r="HM2" s="23"/>
      <c r="HN2" s="23"/>
      <c r="HO2" s="24"/>
      <c r="HP2" s="23"/>
      <c r="HQ2" s="23"/>
      <c r="HR2" s="23"/>
      <c r="HS2" s="23"/>
      <c r="HT2" s="23"/>
      <c r="HU2" s="23"/>
      <c r="HV2" s="23"/>
      <c r="HW2" s="24"/>
      <c r="HX2" s="23"/>
      <c r="HY2" s="23"/>
      <c r="HZ2" s="23"/>
      <c r="IA2" s="23"/>
      <c r="IB2" s="23"/>
      <c r="IC2" s="23"/>
      <c r="ID2" s="23"/>
      <c r="IE2" s="24"/>
    </row>
    <row r="3" spans="2:239" ht="14.1" customHeight="1" x14ac:dyDescent="0.2">
      <c r="B3" s="100" t="s">
        <v>57</v>
      </c>
      <c r="C3" s="101"/>
      <c r="D3" s="101"/>
      <c r="E3" s="101"/>
      <c r="F3" s="101"/>
      <c r="G3" s="101"/>
      <c r="H3" s="101"/>
      <c r="I3" s="102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3"/>
      <c r="V3" s="23"/>
      <c r="W3" s="24"/>
      <c r="X3" s="23"/>
      <c r="Y3" s="23"/>
      <c r="Z3" s="23"/>
      <c r="AA3" s="23"/>
      <c r="AB3" s="23"/>
      <c r="AC3" s="23"/>
      <c r="AD3" s="23"/>
      <c r="AE3" s="24"/>
      <c r="AF3" s="23"/>
      <c r="AG3" s="23"/>
      <c r="AH3" s="23"/>
      <c r="AI3" s="23"/>
      <c r="AJ3" s="23"/>
      <c r="AK3" s="23"/>
      <c r="AL3" s="23"/>
      <c r="AM3" s="24"/>
      <c r="AN3" s="23"/>
      <c r="AO3" s="23"/>
      <c r="AP3" s="23"/>
      <c r="AQ3" s="23"/>
      <c r="AR3" s="23"/>
      <c r="AS3" s="23"/>
      <c r="AT3" s="23"/>
      <c r="AU3" s="24"/>
      <c r="AV3" s="23"/>
      <c r="AW3" s="23"/>
      <c r="AX3" s="23"/>
      <c r="AY3" s="23"/>
      <c r="AZ3" s="23"/>
      <c r="BA3" s="23"/>
      <c r="BB3" s="23"/>
      <c r="BC3" s="24"/>
      <c r="BD3" s="23"/>
      <c r="BE3" s="23"/>
      <c r="BF3" s="23"/>
      <c r="BG3" s="23"/>
      <c r="BH3" s="23"/>
      <c r="BI3" s="23"/>
      <c r="BJ3" s="23"/>
      <c r="BK3" s="24"/>
      <c r="BL3" s="23"/>
      <c r="BM3" s="23"/>
      <c r="BN3" s="23"/>
      <c r="BO3" s="23"/>
      <c r="BP3" s="23"/>
      <c r="BQ3" s="23"/>
      <c r="BR3" s="23"/>
      <c r="BS3" s="24"/>
      <c r="BT3" s="23"/>
      <c r="BU3" s="23"/>
      <c r="BV3" s="23"/>
      <c r="BW3" s="23"/>
      <c r="BX3" s="23"/>
      <c r="BY3" s="23"/>
      <c r="BZ3" s="23"/>
      <c r="CA3" s="24"/>
      <c r="CB3" s="23"/>
      <c r="CC3" s="23"/>
      <c r="CD3" s="23"/>
      <c r="CE3" s="23"/>
      <c r="CF3" s="23"/>
      <c r="CG3" s="23"/>
      <c r="CH3" s="23"/>
      <c r="CI3" s="24"/>
      <c r="CJ3" s="23"/>
      <c r="CK3" s="23"/>
      <c r="CL3" s="23"/>
      <c r="CM3" s="23"/>
      <c r="CN3" s="23"/>
      <c r="CO3" s="23"/>
      <c r="CP3" s="23"/>
      <c r="CQ3" s="24"/>
      <c r="CR3" s="23"/>
      <c r="CS3" s="23"/>
      <c r="CT3" s="23"/>
      <c r="CU3" s="23"/>
      <c r="CV3" s="23"/>
      <c r="CW3" s="23"/>
      <c r="CX3" s="23"/>
      <c r="CY3" s="24"/>
      <c r="CZ3" s="23"/>
      <c r="DA3" s="23"/>
      <c r="DB3" s="23"/>
      <c r="DC3" s="23"/>
      <c r="DD3" s="23"/>
      <c r="DE3" s="23"/>
      <c r="DF3" s="23"/>
      <c r="DG3" s="24"/>
      <c r="DH3" s="23"/>
      <c r="DI3" s="23"/>
      <c r="DJ3" s="23"/>
      <c r="DK3" s="23"/>
      <c r="DL3" s="23"/>
      <c r="DM3" s="23"/>
      <c r="DN3" s="23"/>
      <c r="DO3" s="24"/>
      <c r="DP3" s="23"/>
      <c r="DQ3" s="23"/>
      <c r="DR3" s="23"/>
      <c r="DS3" s="23"/>
      <c r="DT3" s="23"/>
      <c r="DU3" s="23"/>
      <c r="DV3" s="23"/>
      <c r="DW3" s="24"/>
      <c r="DX3" s="23"/>
      <c r="DY3" s="23"/>
      <c r="DZ3" s="23"/>
      <c r="EA3" s="23"/>
      <c r="EB3" s="23"/>
      <c r="EC3" s="23"/>
      <c r="ED3" s="23"/>
      <c r="EE3" s="24"/>
      <c r="EF3" s="23"/>
      <c r="EG3" s="23"/>
      <c r="EH3" s="23"/>
      <c r="EI3" s="23"/>
      <c r="EJ3" s="23"/>
      <c r="EK3" s="23"/>
      <c r="EL3" s="23"/>
      <c r="EM3" s="24"/>
      <c r="EN3" s="23"/>
      <c r="EO3" s="23"/>
      <c r="EP3" s="23"/>
      <c r="EQ3" s="23"/>
      <c r="ER3" s="23"/>
      <c r="ES3" s="23"/>
      <c r="ET3" s="23"/>
      <c r="EU3" s="24"/>
      <c r="EV3" s="23"/>
      <c r="EW3" s="23"/>
      <c r="EX3" s="23"/>
      <c r="EY3" s="23"/>
      <c r="EZ3" s="23"/>
      <c r="FA3" s="23"/>
      <c r="FB3" s="23"/>
      <c r="FC3" s="24"/>
      <c r="FD3" s="23"/>
      <c r="FE3" s="23"/>
      <c r="FF3" s="23"/>
      <c r="FG3" s="23"/>
      <c r="FH3" s="23"/>
      <c r="FI3" s="23"/>
      <c r="FJ3" s="23"/>
      <c r="FK3" s="24"/>
      <c r="FL3" s="23"/>
      <c r="FM3" s="23"/>
      <c r="FN3" s="23"/>
      <c r="FO3" s="23"/>
      <c r="FP3" s="23"/>
      <c r="FQ3" s="23"/>
      <c r="FR3" s="23"/>
      <c r="FS3" s="24"/>
      <c r="FT3" s="23"/>
      <c r="FU3" s="23"/>
      <c r="FV3" s="23"/>
      <c r="FW3" s="23"/>
      <c r="FX3" s="23"/>
      <c r="FY3" s="23"/>
      <c r="FZ3" s="23"/>
      <c r="GA3" s="24"/>
      <c r="GB3" s="23"/>
      <c r="GC3" s="23"/>
      <c r="GD3" s="23"/>
      <c r="GE3" s="23"/>
      <c r="GF3" s="23"/>
      <c r="GG3" s="23"/>
      <c r="GH3" s="23"/>
      <c r="GI3" s="24"/>
      <c r="GJ3" s="23"/>
      <c r="GK3" s="23"/>
      <c r="GL3" s="23"/>
      <c r="GM3" s="23"/>
      <c r="GN3" s="23"/>
      <c r="GO3" s="23"/>
      <c r="GP3" s="23"/>
      <c r="GQ3" s="24"/>
      <c r="GR3" s="23"/>
      <c r="GS3" s="23"/>
      <c r="GT3" s="23"/>
      <c r="GU3" s="23"/>
      <c r="GV3" s="23"/>
      <c r="GW3" s="23"/>
      <c r="GX3" s="23"/>
      <c r="GY3" s="24"/>
      <c r="GZ3" s="23"/>
      <c r="HA3" s="23"/>
      <c r="HB3" s="23"/>
      <c r="HC3" s="23"/>
      <c r="HD3" s="23"/>
      <c r="HE3" s="23"/>
      <c r="HF3" s="23"/>
      <c r="HG3" s="24"/>
      <c r="HH3" s="23"/>
      <c r="HI3" s="23"/>
      <c r="HJ3" s="23"/>
      <c r="HK3" s="23"/>
      <c r="HL3" s="23"/>
      <c r="HM3" s="23"/>
      <c r="HN3" s="23"/>
      <c r="HO3" s="24"/>
      <c r="HP3" s="23"/>
      <c r="HQ3" s="23"/>
      <c r="HR3" s="23"/>
      <c r="HS3" s="23"/>
      <c r="HT3" s="23"/>
      <c r="HU3" s="23"/>
      <c r="HV3" s="23"/>
      <c r="HW3" s="24"/>
      <c r="HX3" s="23"/>
      <c r="HY3" s="23"/>
      <c r="HZ3" s="23"/>
      <c r="IA3" s="23"/>
      <c r="IB3" s="23"/>
      <c r="IC3" s="23"/>
      <c r="ID3" s="23"/>
      <c r="IE3" s="24"/>
    </row>
    <row r="4" spans="2:239" ht="14.1" customHeight="1" x14ac:dyDescent="0.2">
      <c r="B4" s="100" t="s">
        <v>9</v>
      </c>
      <c r="C4" s="101"/>
      <c r="D4" s="101"/>
      <c r="E4" s="101"/>
      <c r="F4" s="101"/>
      <c r="G4" s="101"/>
      <c r="H4" s="101"/>
      <c r="I4" s="102"/>
      <c r="J4" s="23"/>
      <c r="K4" s="23"/>
      <c r="L4" s="23"/>
      <c r="M4" s="23"/>
      <c r="N4" s="23"/>
      <c r="O4" s="24"/>
      <c r="P4" s="23"/>
      <c r="Q4" s="23"/>
      <c r="R4" s="23"/>
      <c r="S4" s="23"/>
      <c r="T4" s="23"/>
      <c r="U4" s="23"/>
      <c r="V4" s="23"/>
      <c r="W4" s="24"/>
      <c r="X4" s="23"/>
      <c r="Y4" s="23"/>
      <c r="Z4" s="23"/>
      <c r="AA4" s="23"/>
      <c r="AB4" s="23"/>
      <c r="AC4" s="23"/>
      <c r="AD4" s="23"/>
      <c r="AE4" s="24"/>
      <c r="AF4" s="23"/>
      <c r="AG4" s="23"/>
      <c r="AH4" s="23"/>
      <c r="AI4" s="23"/>
      <c r="AJ4" s="23"/>
      <c r="AK4" s="23"/>
      <c r="AL4" s="23"/>
      <c r="AM4" s="24"/>
      <c r="AN4" s="23"/>
      <c r="AO4" s="23"/>
      <c r="AP4" s="23"/>
      <c r="AQ4" s="23"/>
      <c r="AR4" s="23"/>
      <c r="AS4" s="23"/>
      <c r="AT4" s="23"/>
      <c r="AU4" s="24"/>
      <c r="AV4" s="23"/>
      <c r="AW4" s="23"/>
      <c r="AX4" s="23"/>
      <c r="AY4" s="23"/>
      <c r="AZ4" s="23"/>
      <c r="BA4" s="23"/>
      <c r="BB4" s="23"/>
      <c r="BC4" s="24"/>
      <c r="BD4" s="23"/>
      <c r="BE4" s="23"/>
      <c r="BF4" s="23"/>
      <c r="BG4" s="23"/>
      <c r="BH4" s="23"/>
      <c r="BI4" s="23"/>
      <c r="BJ4" s="23"/>
      <c r="BK4" s="24"/>
      <c r="BL4" s="23"/>
      <c r="BM4" s="23"/>
      <c r="BN4" s="23"/>
      <c r="BO4" s="23"/>
      <c r="BP4" s="23"/>
      <c r="BQ4" s="23"/>
      <c r="BR4" s="23"/>
      <c r="BS4" s="24"/>
      <c r="BT4" s="23"/>
      <c r="BU4" s="23"/>
      <c r="BV4" s="23"/>
      <c r="BW4" s="23"/>
      <c r="BX4" s="23"/>
      <c r="BY4" s="23"/>
      <c r="BZ4" s="23"/>
      <c r="CA4" s="24"/>
      <c r="CB4" s="23"/>
      <c r="CC4" s="23"/>
      <c r="CD4" s="23"/>
      <c r="CE4" s="23"/>
      <c r="CF4" s="23"/>
      <c r="CG4" s="23"/>
      <c r="CH4" s="23"/>
      <c r="CI4" s="24"/>
      <c r="CJ4" s="23"/>
      <c r="CK4" s="23"/>
      <c r="CL4" s="23"/>
      <c r="CM4" s="23"/>
      <c r="CN4" s="23"/>
      <c r="CO4" s="23"/>
      <c r="CP4" s="23"/>
      <c r="CQ4" s="24"/>
      <c r="CR4" s="23"/>
      <c r="CS4" s="23"/>
      <c r="CT4" s="23"/>
      <c r="CU4" s="23"/>
      <c r="CV4" s="23"/>
      <c r="CW4" s="23"/>
      <c r="CX4" s="23"/>
      <c r="CY4" s="24"/>
      <c r="CZ4" s="23"/>
      <c r="DA4" s="23"/>
      <c r="DB4" s="23"/>
      <c r="DC4" s="23"/>
      <c r="DD4" s="23"/>
      <c r="DE4" s="23"/>
      <c r="DF4" s="23"/>
      <c r="DG4" s="24"/>
      <c r="DH4" s="23"/>
      <c r="DI4" s="23"/>
      <c r="DJ4" s="23"/>
      <c r="DK4" s="23"/>
      <c r="DL4" s="23"/>
      <c r="DM4" s="23"/>
      <c r="DN4" s="23"/>
      <c r="DO4" s="24"/>
      <c r="DP4" s="23"/>
      <c r="DQ4" s="23"/>
      <c r="DR4" s="23"/>
      <c r="DS4" s="23"/>
      <c r="DT4" s="23"/>
      <c r="DU4" s="23"/>
      <c r="DV4" s="23"/>
      <c r="DW4" s="24"/>
      <c r="DX4" s="23"/>
      <c r="DY4" s="23"/>
      <c r="DZ4" s="23"/>
      <c r="EA4" s="23"/>
      <c r="EB4" s="23"/>
      <c r="EC4" s="23"/>
      <c r="ED4" s="23"/>
      <c r="EE4" s="24"/>
      <c r="EF4" s="23"/>
      <c r="EG4" s="23"/>
      <c r="EH4" s="23"/>
      <c r="EI4" s="23"/>
      <c r="EJ4" s="23"/>
      <c r="EK4" s="23"/>
      <c r="EL4" s="23"/>
      <c r="EM4" s="24"/>
      <c r="EN4" s="23"/>
      <c r="EO4" s="23"/>
      <c r="EP4" s="23"/>
      <c r="EQ4" s="23"/>
      <c r="ER4" s="23"/>
      <c r="ES4" s="23"/>
      <c r="ET4" s="23"/>
      <c r="EU4" s="24"/>
      <c r="EV4" s="23"/>
      <c r="EW4" s="23"/>
      <c r="EX4" s="23"/>
      <c r="EY4" s="23"/>
      <c r="EZ4" s="23"/>
      <c r="FA4" s="23"/>
      <c r="FB4" s="23"/>
      <c r="FC4" s="24"/>
      <c r="FD4" s="23"/>
      <c r="FE4" s="23"/>
      <c r="FF4" s="23"/>
      <c r="FG4" s="23"/>
      <c r="FH4" s="23"/>
      <c r="FI4" s="23"/>
      <c r="FJ4" s="23"/>
      <c r="FK4" s="24"/>
      <c r="FL4" s="23"/>
      <c r="FM4" s="23"/>
      <c r="FN4" s="23"/>
      <c r="FO4" s="23"/>
      <c r="FP4" s="23"/>
      <c r="FQ4" s="23"/>
      <c r="FR4" s="23"/>
      <c r="FS4" s="24"/>
      <c r="FT4" s="23"/>
      <c r="FU4" s="23"/>
      <c r="FV4" s="23"/>
      <c r="FW4" s="23"/>
      <c r="FX4" s="23"/>
      <c r="FY4" s="23"/>
      <c r="FZ4" s="23"/>
      <c r="GA4" s="24"/>
      <c r="GB4" s="23"/>
      <c r="GC4" s="23"/>
      <c r="GD4" s="23"/>
      <c r="GE4" s="23"/>
      <c r="GF4" s="23"/>
      <c r="GG4" s="23"/>
      <c r="GH4" s="23"/>
      <c r="GI4" s="24"/>
      <c r="GJ4" s="23"/>
      <c r="GK4" s="23"/>
      <c r="GL4" s="23"/>
      <c r="GM4" s="23"/>
      <c r="GN4" s="23"/>
      <c r="GO4" s="23"/>
      <c r="GP4" s="23"/>
      <c r="GQ4" s="24"/>
      <c r="GR4" s="23"/>
      <c r="GS4" s="23"/>
      <c r="GT4" s="23"/>
      <c r="GU4" s="23"/>
      <c r="GV4" s="23"/>
      <c r="GW4" s="23"/>
      <c r="GX4" s="23"/>
      <c r="GY4" s="24"/>
      <c r="GZ4" s="23"/>
      <c r="HA4" s="23"/>
      <c r="HB4" s="23"/>
      <c r="HC4" s="23"/>
      <c r="HD4" s="23"/>
      <c r="HE4" s="23"/>
      <c r="HF4" s="23"/>
      <c r="HG4" s="24"/>
      <c r="HH4" s="23"/>
      <c r="HI4" s="23"/>
      <c r="HJ4" s="23"/>
      <c r="HK4" s="23"/>
      <c r="HL4" s="23"/>
      <c r="HM4" s="23"/>
      <c r="HN4" s="23"/>
      <c r="HO4" s="24"/>
      <c r="HP4" s="23"/>
      <c r="HQ4" s="23"/>
      <c r="HR4" s="23"/>
      <c r="HS4" s="23"/>
      <c r="HT4" s="23"/>
      <c r="HU4" s="23"/>
      <c r="HV4" s="23"/>
      <c r="HW4" s="24"/>
      <c r="HX4" s="23"/>
      <c r="HY4" s="23"/>
      <c r="HZ4" s="23"/>
      <c r="IA4" s="23"/>
      <c r="IB4" s="23"/>
      <c r="IC4" s="23"/>
      <c r="ID4" s="23"/>
      <c r="IE4" s="24"/>
    </row>
    <row r="5" spans="2:239" ht="36.75" customHeight="1" x14ac:dyDescent="0.2">
      <c r="B5" s="95" t="s">
        <v>96</v>
      </c>
      <c r="C5" s="95"/>
      <c r="D5" s="95"/>
      <c r="E5" s="95"/>
      <c r="F5" s="95"/>
      <c r="G5" s="95"/>
      <c r="H5" s="95"/>
      <c r="I5" s="95"/>
      <c r="J5" s="23"/>
      <c r="K5" s="23"/>
      <c r="L5" s="23"/>
      <c r="M5" s="23"/>
      <c r="N5" s="23"/>
      <c r="O5" s="24"/>
      <c r="P5" s="23"/>
      <c r="Q5" s="23"/>
      <c r="R5" s="23"/>
      <c r="S5" s="23"/>
      <c r="T5" s="23"/>
      <c r="U5" s="23"/>
      <c r="V5" s="23"/>
      <c r="W5" s="24"/>
      <c r="X5" s="23"/>
      <c r="Y5" s="23"/>
      <c r="Z5" s="23"/>
      <c r="AA5" s="23"/>
      <c r="AB5" s="23"/>
      <c r="AC5" s="23"/>
      <c r="AD5" s="23"/>
      <c r="AE5" s="24"/>
      <c r="AF5" s="23"/>
      <c r="AG5" s="23"/>
      <c r="AH5" s="23"/>
      <c r="AI5" s="23"/>
      <c r="AJ5" s="23"/>
      <c r="AK5" s="23"/>
      <c r="AL5" s="23"/>
      <c r="AM5" s="24"/>
      <c r="AN5" s="23"/>
      <c r="AO5" s="23"/>
      <c r="AP5" s="23"/>
      <c r="AQ5" s="23"/>
      <c r="AR5" s="23"/>
      <c r="AS5" s="23"/>
      <c r="AT5" s="23"/>
      <c r="AU5" s="24"/>
      <c r="AV5" s="23"/>
      <c r="AW5" s="23"/>
      <c r="AX5" s="23"/>
      <c r="AY5" s="23"/>
      <c r="AZ5" s="23"/>
      <c r="BA5" s="23"/>
      <c r="BB5" s="23"/>
      <c r="BC5" s="24"/>
      <c r="BD5" s="23"/>
      <c r="BE5" s="23"/>
      <c r="BF5" s="23"/>
      <c r="BG5" s="23"/>
      <c r="BH5" s="23"/>
      <c r="BI5" s="23"/>
      <c r="BJ5" s="23"/>
      <c r="BK5" s="24"/>
      <c r="BL5" s="23"/>
      <c r="BM5" s="23"/>
      <c r="BN5" s="23"/>
      <c r="BO5" s="23"/>
      <c r="BP5" s="23"/>
      <c r="BQ5" s="23"/>
      <c r="BR5" s="23"/>
      <c r="BS5" s="24"/>
      <c r="BT5" s="23"/>
      <c r="BU5" s="23"/>
      <c r="BV5" s="23"/>
      <c r="BW5" s="23"/>
      <c r="BX5" s="23"/>
      <c r="BY5" s="23"/>
      <c r="BZ5" s="23"/>
      <c r="CA5" s="24"/>
      <c r="CB5" s="23"/>
      <c r="CC5" s="23"/>
      <c r="CD5" s="23"/>
      <c r="CE5" s="23"/>
      <c r="CF5" s="23"/>
      <c r="CG5" s="23"/>
      <c r="CH5" s="23"/>
      <c r="CI5" s="24"/>
      <c r="CJ5" s="23"/>
      <c r="CK5" s="23"/>
      <c r="CL5" s="23"/>
      <c r="CM5" s="23"/>
      <c r="CN5" s="23"/>
      <c r="CO5" s="23"/>
      <c r="CP5" s="23"/>
      <c r="CQ5" s="24"/>
      <c r="CR5" s="23"/>
      <c r="CS5" s="23"/>
      <c r="CT5" s="23"/>
      <c r="CU5" s="23"/>
      <c r="CV5" s="23"/>
      <c r="CW5" s="23"/>
      <c r="CX5" s="23"/>
      <c r="CY5" s="24"/>
      <c r="CZ5" s="23"/>
      <c r="DA5" s="23"/>
      <c r="DB5" s="23"/>
      <c r="DC5" s="23"/>
      <c r="DD5" s="23"/>
      <c r="DE5" s="23"/>
      <c r="DF5" s="23"/>
      <c r="DG5" s="24"/>
      <c r="DH5" s="23"/>
      <c r="DI5" s="23"/>
      <c r="DJ5" s="23"/>
      <c r="DK5" s="23"/>
      <c r="DL5" s="23"/>
      <c r="DM5" s="23"/>
      <c r="DN5" s="23"/>
      <c r="DO5" s="24"/>
      <c r="DP5" s="23"/>
      <c r="DQ5" s="23"/>
      <c r="DR5" s="23"/>
      <c r="DS5" s="23"/>
      <c r="DT5" s="23"/>
      <c r="DU5" s="23"/>
      <c r="DV5" s="23"/>
      <c r="DW5" s="24"/>
      <c r="DX5" s="23"/>
      <c r="DY5" s="23"/>
      <c r="DZ5" s="23"/>
      <c r="EA5" s="23"/>
      <c r="EB5" s="23"/>
      <c r="EC5" s="23"/>
      <c r="ED5" s="23"/>
      <c r="EE5" s="24"/>
      <c r="EF5" s="23"/>
      <c r="EG5" s="23"/>
      <c r="EH5" s="23"/>
      <c r="EI5" s="23"/>
      <c r="EJ5" s="23"/>
      <c r="EK5" s="23"/>
      <c r="EL5" s="23"/>
      <c r="EM5" s="24"/>
      <c r="EN5" s="23"/>
      <c r="EO5" s="23"/>
      <c r="EP5" s="23"/>
      <c r="EQ5" s="23"/>
      <c r="ER5" s="23"/>
      <c r="ES5" s="23"/>
      <c r="ET5" s="23"/>
      <c r="EU5" s="24"/>
      <c r="EV5" s="23"/>
      <c r="EW5" s="23"/>
      <c r="EX5" s="23"/>
      <c r="EY5" s="23"/>
      <c r="EZ5" s="23"/>
      <c r="FA5" s="23"/>
      <c r="FB5" s="23"/>
      <c r="FC5" s="24"/>
      <c r="FD5" s="23"/>
      <c r="FE5" s="23"/>
      <c r="FF5" s="23"/>
      <c r="FG5" s="23"/>
      <c r="FH5" s="23"/>
      <c r="FI5" s="23"/>
      <c r="FJ5" s="23"/>
      <c r="FK5" s="24"/>
      <c r="FL5" s="23"/>
      <c r="FM5" s="23"/>
      <c r="FN5" s="23"/>
      <c r="FO5" s="23"/>
      <c r="FP5" s="23"/>
      <c r="FQ5" s="23"/>
      <c r="FR5" s="23"/>
      <c r="FS5" s="24"/>
      <c r="FT5" s="23"/>
      <c r="FU5" s="23"/>
      <c r="FV5" s="23"/>
      <c r="FW5" s="23"/>
      <c r="FX5" s="23"/>
      <c r="FY5" s="23"/>
      <c r="FZ5" s="23"/>
      <c r="GA5" s="24"/>
      <c r="GB5" s="23"/>
      <c r="GC5" s="23"/>
      <c r="GD5" s="23"/>
      <c r="GE5" s="23"/>
      <c r="GF5" s="23"/>
      <c r="GG5" s="23"/>
      <c r="GH5" s="23"/>
      <c r="GI5" s="24"/>
      <c r="GJ5" s="23"/>
      <c r="GK5" s="23"/>
      <c r="GL5" s="23"/>
      <c r="GM5" s="23"/>
      <c r="GN5" s="23"/>
      <c r="GO5" s="23"/>
      <c r="GP5" s="23"/>
      <c r="GQ5" s="24"/>
      <c r="GR5" s="23"/>
      <c r="GS5" s="23"/>
      <c r="GT5" s="23"/>
      <c r="GU5" s="23"/>
      <c r="GV5" s="23"/>
      <c r="GW5" s="23"/>
      <c r="GX5" s="23"/>
      <c r="GY5" s="24"/>
      <c r="GZ5" s="23"/>
      <c r="HA5" s="23"/>
      <c r="HB5" s="23"/>
      <c r="HC5" s="23"/>
      <c r="HD5" s="23"/>
      <c r="HE5" s="23"/>
      <c r="HF5" s="23"/>
      <c r="HG5" s="24"/>
      <c r="HH5" s="23"/>
      <c r="HI5" s="23"/>
      <c r="HJ5" s="23"/>
      <c r="HK5" s="23"/>
      <c r="HL5" s="23"/>
      <c r="HM5" s="23"/>
      <c r="HN5" s="23"/>
      <c r="HO5" s="24"/>
      <c r="HP5" s="23"/>
      <c r="HQ5" s="23"/>
      <c r="HR5" s="23"/>
      <c r="HS5" s="23"/>
      <c r="HT5" s="23"/>
      <c r="HU5" s="23"/>
      <c r="HV5" s="23"/>
      <c r="HW5" s="24"/>
      <c r="HX5" s="23"/>
      <c r="HY5" s="23"/>
      <c r="HZ5" s="23"/>
      <c r="IA5" s="23"/>
      <c r="IB5" s="23"/>
      <c r="IC5" s="23"/>
      <c r="ID5" s="23"/>
      <c r="IE5" s="24"/>
    </row>
    <row r="6" spans="2:239" ht="14.25" customHeight="1" x14ac:dyDescent="0.2">
      <c r="B6" s="134" t="s">
        <v>29</v>
      </c>
      <c r="C6" s="135"/>
      <c r="D6" s="135"/>
      <c r="E6" s="135"/>
      <c r="F6" s="135"/>
      <c r="G6" s="135"/>
      <c r="H6" s="135"/>
      <c r="I6" s="136"/>
      <c r="J6" s="23"/>
      <c r="K6" s="23"/>
      <c r="L6" s="23"/>
      <c r="M6" s="23"/>
      <c r="N6" s="23"/>
      <c r="O6" s="24"/>
      <c r="P6" s="23"/>
      <c r="Q6" s="23"/>
      <c r="R6" s="23"/>
      <c r="S6" s="23"/>
      <c r="T6" s="23"/>
      <c r="U6" s="23"/>
      <c r="V6" s="23"/>
      <c r="W6" s="24"/>
      <c r="X6" s="23"/>
      <c r="Y6" s="23"/>
      <c r="Z6" s="23"/>
      <c r="AA6" s="23"/>
      <c r="AB6" s="23"/>
      <c r="AC6" s="23"/>
      <c r="AD6" s="23"/>
      <c r="AE6" s="24"/>
      <c r="AF6" s="23"/>
      <c r="AG6" s="23"/>
      <c r="AH6" s="23"/>
      <c r="AI6" s="23"/>
      <c r="AJ6" s="23"/>
      <c r="AK6" s="23"/>
      <c r="AL6" s="23"/>
      <c r="AM6" s="24"/>
      <c r="AN6" s="23"/>
      <c r="AO6" s="23"/>
      <c r="AP6" s="23"/>
      <c r="AQ6" s="23"/>
      <c r="AR6" s="23"/>
      <c r="AS6" s="23"/>
      <c r="AT6" s="23"/>
      <c r="AU6" s="24"/>
      <c r="AV6" s="23"/>
      <c r="AW6" s="23"/>
      <c r="AX6" s="23"/>
      <c r="AY6" s="23"/>
      <c r="AZ6" s="23"/>
      <c r="BA6" s="23"/>
      <c r="BB6" s="23"/>
      <c r="BC6" s="24"/>
      <c r="BD6" s="23"/>
      <c r="BE6" s="23"/>
      <c r="BF6" s="23"/>
      <c r="BG6" s="23"/>
      <c r="BH6" s="23"/>
      <c r="BI6" s="23"/>
      <c r="BJ6" s="23"/>
      <c r="BK6" s="24"/>
      <c r="BL6" s="23"/>
      <c r="BM6" s="23"/>
      <c r="BN6" s="23"/>
      <c r="BO6" s="23"/>
      <c r="BP6" s="23"/>
      <c r="BQ6" s="23"/>
      <c r="BR6" s="23"/>
      <c r="BS6" s="24"/>
      <c r="BT6" s="23"/>
      <c r="BU6" s="23"/>
      <c r="BV6" s="23"/>
      <c r="BW6" s="23"/>
      <c r="BX6" s="23"/>
      <c r="BY6" s="23"/>
      <c r="BZ6" s="23"/>
      <c r="CA6" s="24"/>
      <c r="CB6" s="23"/>
      <c r="CC6" s="23"/>
      <c r="CD6" s="23"/>
      <c r="CE6" s="23"/>
      <c r="CF6" s="23"/>
      <c r="CG6" s="23"/>
      <c r="CH6" s="23"/>
      <c r="CI6" s="24"/>
      <c r="CJ6" s="23"/>
      <c r="CK6" s="23"/>
      <c r="CL6" s="23"/>
      <c r="CM6" s="23"/>
      <c r="CN6" s="23"/>
      <c r="CO6" s="23"/>
      <c r="CP6" s="23"/>
      <c r="CQ6" s="24"/>
      <c r="CR6" s="23"/>
      <c r="CS6" s="23"/>
      <c r="CT6" s="23"/>
      <c r="CU6" s="23"/>
      <c r="CV6" s="23"/>
      <c r="CW6" s="23"/>
      <c r="CX6" s="23"/>
      <c r="CY6" s="24"/>
      <c r="CZ6" s="23"/>
      <c r="DA6" s="23"/>
      <c r="DB6" s="23"/>
      <c r="DC6" s="23"/>
      <c r="DD6" s="23"/>
      <c r="DE6" s="23"/>
      <c r="DF6" s="23"/>
      <c r="DG6" s="24"/>
      <c r="DH6" s="23"/>
      <c r="DI6" s="23"/>
      <c r="DJ6" s="23"/>
      <c r="DK6" s="23"/>
      <c r="DL6" s="23"/>
      <c r="DM6" s="23"/>
      <c r="DN6" s="23"/>
      <c r="DO6" s="24"/>
      <c r="DP6" s="23"/>
      <c r="DQ6" s="23"/>
      <c r="DR6" s="23"/>
      <c r="DS6" s="23"/>
      <c r="DT6" s="23"/>
      <c r="DU6" s="23"/>
      <c r="DV6" s="23"/>
      <c r="DW6" s="24"/>
      <c r="DX6" s="23"/>
      <c r="DY6" s="23"/>
      <c r="DZ6" s="23"/>
      <c r="EA6" s="23"/>
      <c r="EB6" s="23"/>
      <c r="EC6" s="23"/>
      <c r="ED6" s="23"/>
      <c r="EE6" s="24"/>
      <c r="EF6" s="23"/>
      <c r="EG6" s="23"/>
      <c r="EH6" s="23"/>
      <c r="EI6" s="23"/>
      <c r="EJ6" s="23"/>
      <c r="EK6" s="23"/>
      <c r="EL6" s="23"/>
      <c r="EM6" s="24"/>
      <c r="EN6" s="23"/>
      <c r="EO6" s="23"/>
      <c r="EP6" s="23"/>
      <c r="EQ6" s="23"/>
      <c r="ER6" s="23"/>
      <c r="ES6" s="23"/>
      <c r="ET6" s="23"/>
      <c r="EU6" s="24"/>
      <c r="EV6" s="23"/>
      <c r="EW6" s="23"/>
      <c r="EX6" s="23"/>
      <c r="EY6" s="23"/>
      <c r="EZ6" s="23"/>
      <c r="FA6" s="23"/>
      <c r="FB6" s="23"/>
      <c r="FC6" s="24"/>
      <c r="FD6" s="23"/>
      <c r="FE6" s="23"/>
      <c r="FF6" s="23"/>
      <c r="FG6" s="23"/>
      <c r="FH6" s="23"/>
      <c r="FI6" s="23"/>
      <c r="FJ6" s="23"/>
      <c r="FK6" s="24"/>
      <c r="FL6" s="23"/>
      <c r="FM6" s="23"/>
      <c r="FN6" s="23"/>
      <c r="FO6" s="23"/>
      <c r="FP6" s="23"/>
      <c r="FQ6" s="23"/>
      <c r="FR6" s="23"/>
      <c r="FS6" s="24"/>
      <c r="FT6" s="23"/>
      <c r="FU6" s="23"/>
      <c r="FV6" s="23"/>
      <c r="FW6" s="23"/>
      <c r="FX6" s="23"/>
      <c r="FY6" s="23"/>
      <c r="FZ6" s="23"/>
      <c r="GA6" s="24"/>
      <c r="GB6" s="23"/>
      <c r="GC6" s="23"/>
      <c r="GD6" s="23"/>
      <c r="GE6" s="23"/>
      <c r="GF6" s="23"/>
      <c r="GG6" s="23"/>
      <c r="GH6" s="23"/>
      <c r="GI6" s="24"/>
      <c r="GJ6" s="23"/>
      <c r="GK6" s="23"/>
      <c r="GL6" s="23"/>
      <c r="GM6" s="23"/>
      <c r="GN6" s="23"/>
      <c r="GO6" s="23"/>
      <c r="GP6" s="23"/>
      <c r="GQ6" s="24"/>
      <c r="GR6" s="23"/>
      <c r="GS6" s="23"/>
      <c r="GT6" s="23"/>
      <c r="GU6" s="23"/>
      <c r="GV6" s="23"/>
      <c r="GW6" s="23"/>
      <c r="GX6" s="23"/>
      <c r="GY6" s="24"/>
      <c r="GZ6" s="23"/>
      <c r="HA6" s="23"/>
      <c r="HB6" s="23"/>
      <c r="HC6" s="23"/>
      <c r="HD6" s="23"/>
      <c r="HE6" s="23"/>
      <c r="HF6" s="23"/>
      <c r="HG6" s="24"/>
      <c r="HH6" s="23"/>
      <c r="HI6" s="23"/>
      <c r="HJ6" s="23"/>
      <c r="HK6" s="23"/>
      <c r="HL6" s="23"/>
      <c r="HM6" s="23"/>
      <c r="HN6" s="23"/>
      <c r="HO6" s="24"/>
      <c r="HP6" s="23"/>
      <c r="HQ6" s="23"/>
      <c r="HR6" s="23"/>
      <c r="HS6" s="23"/>
      <c r="HT6" s="23"/>
      <c r="HU6" s="23"/>
      <c r="HV6" s="23"/>
      <c r="HW6" s="24"/>
      <c r="HX6" s="23"/>
      <c r="HY6" s="23"/>
      <c r="HZ6" s="23"/>
      <c r="IA6" s="23"/>
      <c r="IB6" s="23"/>
      <c r="IC6" s="23"/>
      <c r="ID6" s="23"/>
      <c r="IE6" s="24"/>
    </row>
    <row r="7" spans="2:239" ht="66.75" customHeight="1" x14ac:dyDescent="0.2">
      <c r="B7" s="131" t="s">
        <v>10</v>
      </c>
      <c r="C7" s="132"/>
      <c r="D7" s="133"/>
      <c r="E7" s="131" t="s">
        <v>1</v>
      </c>
      <c r="F7" s="132"/>
      <c r="G7" s="108" t="s">
        <v>3</v>
      </c>
      <c r="H7" s="110" t="s">
        <v>28</v>
      </c>
      <c r="I7" s="115"/>
    </row>
    <row r="8" spans="2:239" ht="37.5" customHeight="1" x14ac:dyDescent="0.2">
      <c r="B8" s="41" t="s">
        <v>11</v>
      </c>
      <c r="C8" s="41" t="s">
        <v>12</v>
      </c>
      <c r="D8" s="41" t="s">
        <v>13</v>
      </c>
      <c r="E8" s="41" t="s">
        <v>14</v>
      </c>
      <c r="F8" s="41" t="s">
        <v>15</v>
      </c>
      <c r="G8" s="96"/>
      <c r="H8" s="60" t="s">
        <v>60</v>
      </c>
      <c r="I8" s="60" t="s">
        <v>0</v>
      </c>
    </row>
    <row r="9" spans="2:239" ht="21.75" customHeight="1" x14ac:dyDescent="0.2">
      <c r="B9" s="137" t="s">
        <v>16</v>
      </c>
      <c r="C9" s="138"/>
      <c r="D9" s="138"/>
      <c r="E9" s="138"/>
      <c r="F9" s="138"/>
      <c r="G9" s="139"/>
      <c r="H9" s="70">
        <f t="shared" ref="H9:I9" si="0">+H10</f>
        <v>4999999.9999999991</v>
      </c>
      <c r="I9" s="70">
        <f t="shared" si="0"/>
        <v>0</v>
      </c>
    </row>
    <row r="10" spans="2:239" s="25" customFormat="1" x14ac:dyDescent="0.2">
      <c r="B10" s="124" t="s">
        <v>23</v>
      </c>
      <c r="C10" s="123"/>
      <c r="D10" s="123"/>
      <c r="E10" s="123"/>
      <c r="F10" s="125"/>
      <c r="G10" s="71" t="s">
        <v>24</v>
      </c>
      <c r="H10" s="70">
        <f>+H12+H99</f>
        <v>4999999.9999999991</v>
      </c>
      <c r="I10" s="70">
        <f>+I12+I99</f>
        <v>0</v>
      </c>
    </row>
    <row r="11" spans="2:239" ht="13.5" customHeight="1" x14ac:dyDescent="0.2">
      <c r="B11" s="124"/>
      <c r="C11" s="123"/>
      <c r="D11" s="123"/>
      <c r="E11" s="123"/>
      <c r="F11" s="126"/>
      <c r="G11" s="72" t="s">
        <v>2</v>
      </c>
      <c r="H11" s="11"/>
      <c r="I11" s="11"/>
    </row>
    <row r="12" spans="2:239" s="25" customFormat="1" ht="13.5" customHeight="1" x14ac:dyDescent="0.2">
      <c r="B12" s="124"/>
      <c r="C12" s="122" t="s">
        <v>41</v>
      </c>
      <c r="D12" s="123"/>
      <c r="E12" s="123"/>
      <c r="F12" s="126"/>
      <c r="G12" s="62" t="s">
        <v>79</v>
      </c>
      <c r="H12" s="70">
        <f>+H14+H38+H84</f>
        <v>696639.8</v>
      </c>
      <c r="I12" s="70">
        <f>+I14+I38+I84</f>
        <v>696639.8</v>
      </c>
    </row>
    <row r="13" spans="2:239" ht="13.5" customHeight="1" x14ac:dyDescent="0.2">
      <c r="B13" s="124"/>
      <c r="C13" s="122"/>
      <c r="D13" s="123"/>
      <c r="E13" s="123"/>
      <c r="F13" s="126"/>
      <c r="G13" s="72" t="s">
        <v>2</v>
      </c>
      <c r="H13" s="11"/>
      <c r="I13" s="11"/>
    </row>
    <row r="14" spans="2:239" ht="13.5" customHeight="1" x14ac:dyDescent="0.2">
      <c r="B14" s="124"/>
      <c r="C14" s="122"/>
      <c r="D14" s="122" t="s">
        <v>21</v>
      </c>
      <c r="E14" s="123"/>
      <c r="F14" s="126"/>
      <c r="G14" s="62" t="s">
        <v>162</v>
      </c>
      <c r="H14" s="45">
        <f>+H18</f>
        <v>0</v>
      </c>
      <c r="I14" s="45">
        <f>+I18</f>
        <v>0</v>
      </c>
    </row>
    <row r="15" spans="2:239" ht="13.5" customHeight="1" x14ac:dyDescent="0.2">
      <c r="B15" s="124"/>
      <c r="C15" s="122"/>
      <c r="D15" s="122"/>
      <c r="E15" s="123"/>
      <c r="F15" s="126"/>
      <c r="G15" s="12" t="s">
        <v>48</v>
      </c>
      <c r="H15" s="11"/>
      <c r="I15" s="11"/>
    </row>
    <row r="16" spans="2:239" ht="13.5" customHeight="1" x14ac:dyDescent="0.2">
      <c r="B16" s="124"/>
      <c r="C16" s="122"/>
      <c r="D16" s="122"/>
      <c r="E16" s="123"/>
      <c r="F16" s="126"/>
      <c r="G16" s="71" t="s">
        <v>19</v>
      </c>
      <c r="H16" s="11">
        <f>+H18</f>
        <v>0</v>
      </c>
      <c r="I16" s="11">
        <f>+I18</f>
        <v>0</v>
      </c>
    </row>
    <row r="17" spans="2:9" ht="13.5" customHeight="1" x14ac:dyDescent="0.2">
      <c r="B17" s="124"/>
      <c r="C17" s="122"/>
      <c r="D17" s="122"/>
      <c r="E17" s="123"/>
      <c r="F17" s="126"/>
      <c r="G17" s="72" t="s">
        <v>2</v>
      </c>
      <c r="H17" s="11"/>
      <c r="I17" s="11"/>
    </row>
    <row r="18" spans="2:9" ht="17.25" customHeight="1" x14ac:dyDescent="0.2">
      <c r="B18" s="124"/>
      <c r="C18" s="122"/>
      <c r="D18" s="122"/>
      <c r="E18" s="123">
        <v>1099</v>
      </c>
      <c r="F18" s="126"/>
      <c r="G18" s="62" t="s">
        <v>159</v>
      </c>
      <c r="H18" s="70">
        <f>H20+H29</f>
        <v>0</v>
      </c>
      <c r="I18" s="70">
        <f>I20+I29</f>
        <v>0</v>
      </c>
    </row>
    <row r="19" spans="2:9" ht="12.75" customHeight="1" x14ac:dyDescent="0.2">
      <c r="B19" s="124"/>
      <c r="C19" s="122"/>
      <c r="D19" s="122"/>
      <c r="E19" s="123"/>
      <c r="F19" s="129"/>
      <c r="G19" s="12" t="s">
        <v>22</v>
      </c>
      <c r="H19" s="11"/>
      <c r="I19" s="11"/>
    </row>
    <row r="20" spans="2:9" ht="29.25" customHeight="1" x14ac:dyDescent="0.2">
      <c r="B20" s="124"/>
      <c r="C20" s="122"/>
      <c r="D20" s="122"/>
      <c r="E20" s="123"/>
      <c r="F20" s="125">
        <v>11001</v>
      </c>
      <c r="G20" s="62" t="s">
        <v>160</v>
      </c>
      <c r="H20" s="70">
        <f>+H22</f>
        <v>-200000</v>
      </c>
      <c r="I20" s="70">
        <f t="shared" ref="I20" si="1">+I22</f>
        <v>0</v>
      </c>
    </row>
    <row r="21" spans="2:9" ht="13.5" customHeight="1" x14ac:dyDescent="0.2">
      <c r="B21" s="124"/>
      <c r="C21" s="122"/>
      <c r="D21" s="122"/>
      <c r="E21" s="123"/>
      <c r="F21" s="126"/>
      <c r="G21" s="12" t="s">
        <v>44</v>
      </c>
      <c r="H21" s="11"/>
      <c r="I21" s="11"/>
    </row>
    <row r="22" spans="2:9" ht="13.5" customHeight="1" x14ac:dyDescent="0.2">
      <c r="B22" s="124"/>
      <c r="C22" s="122"/>
      <c r="D22" s="122"/>
      <c r="E22" s="123"/>
      <c r="F22" s="126"/>
      <c r="G22" s="64" t="s">
        <v>45</v>
      </c>
      <c r="H22" s="73">
        <f t="shared" ref="H22:I22" si="2">+H24</f>
        <v>-200000</v>
      </c>
      <c r="I22" s="73">
        <f t="shared" si="2"/>
        <v>0</v>
      </c>
    </row>
    <row r="23" spans="2:9" ht="16.5" customHeight="1" x14ac:dyDescent="0.2">
      <c r="B23" s="124"/>
      <c r="C23" s="122"/>
      <c r="D23" s="122"/>
      <c r="E23" s="123"/>
      <c r="F23" s="126"/>
      <c r="G23" s="12" t="s">
        <v>46</v>
      </c>
      <c r="H23" s="11"/>
      <c r="I23" s="11"/>
    </row>
    <row r="24" spans="2:9" ht="13.5" customHeight="1" x14ac:dyDescent="0.2">
      <c r="B24" s="124"/>
      <c r="C24" s="122"/>
      <c r="D24" s="122"/>
      <c r="E24" s="123"/>
      <c r="F24" s="126"/>
      <c r="G24" s="12" t="s">
        <v>38</v>
      </c>
      <c r="H24" s="73">
        <f t="shared" ref="H24:I24" si="3">+H25</f>
        <v>-200000</v>
      </c>
      <c r="I24" s="73">
        <f t="shared" si="3"/>
        <v>0</v>
      </c>
    </row>
    <row r="25" spans="2:9" ht="13.5" customHeight="1" x14ac:dyDescent="0.2">
      <c r="B25" s="124"/>
      <c r="C25" s="122"/>
      <c r="D25" s="122"/>
      <c r="E25" s="123"/>
      <c r="F25" s="126"/>
      <c r="G25" s="12" t="s">
        <v>39</v>
      </c>
      <c r="H25" s="73">
        <f t="shared" ref="H25:I25" si="4">H26</f>
        <v>-200000</v>
      </c>
      <c r="I25" s="73">
        <f t="shared" si="4"/>
        <v>0</v>
      </c>
    </row>
    <row r="26" spans="2:9" ht="13.5" customHeight="1" x14ac:dyDescent="0.2">
      <c r="B26" s="124"/>
      <c r="C26" s="122"/>
      <c r="D26" s="122"/>
      <c r="E26" s="123"/>
      <c r="F26" s="126"/>
      <c r="G26" s="12" t="s">
        <v>52</v>
      </c>
      <c r="H26" s="73">
        <f t="shared" ref="H26:I26" si="5">+H28</f>
        <v>-200000</v>
      </c>
      <c r="I26" s="73">
        <f t="shared" si="5"/>
        <v>0</v>
      </c>
    </row>
    <row r="27" spans="2:9" ht="13.5" customHeight="1" x14ac:dyDescent="0.2">
      <c r="B27" s="124"/>
      <c r="C27" s="122"/>
      <c r="D27" s="122"/>
      <c r="E27" s="123"/>
      <c r="F27" s="126"/>
      <c r="G27" s="12" t="s">
        <v>53</v>
      </c>
      <c r="H27" s="11"/>
      <c r="I27" s="11"/>
    </row>
    <row r="28" spans="2:9" ht="17.25" customHeight="1" x14ac:dyDescent="0.2">
      <c r="B28" s="124"/>
      <c r="C28" s="122"/>
      <c r="D28" s="122"/>
      <c r="E28" s="123"/>
      <c r="F28" s="129"/>
      <c r="G28" s="12" t="s">
        <v>54</v>
      </c>
      <c r="H28" s="73">
        <f>+'[1]5'!E18</f>
        <v>-200000</v>
      </c>
      <c r="I28" s="73"/>
    </row>
    <row r="29" spans="2:9" ht="29.25" customHeight="1" x14ac:dyDescent="0.2">
      <c r="B29" s="124"/>
      <c r="C29" s="122"/>
      <c r="D29" s="122"/>
      <c r="E29" s="123"/>
      <c r="F29" s="125">
        <v>12001</v>
      </c>
      <c r="G29" s="62" t="s">
        <v>174</v>
      </c>
      <c r="H29" s="70">
        <f t="shared" ref="H29:I29" si="6">+H31</f>
        <v>200000</v>
      </c>
      <c r="I29" s="70">
        <f t="shared" si="6"/>
        <v>0</v>
      </c>
    </row>
    <row r="30" spans="2:9" ht="13.5" customHeight="1" x14ac:dyDescent="0.2">
      <c r="B30" s="124"/>
      <c r="C30" s="122"/>
      <c r="D30" s="122"/>
      <c r="E30" s="123"/>
      <c r="F30" s="126"/>
      <c r="G30" s="12" t="s">
        <v>44</v>
      </c>
      <c r="H30" s="11"/>
      <c r="I30" s="11"/>
    </row>
    <row r="31" spans="2:9" ht="13.5" customHeight="1" x14ac:dyDescent="0.2">
      <c r="B31" s="124"/>
      <c r="C31" s="122"/>
      <c r="D31" s="122"/>
      <c r="E31" s="123"/>
      <c r="F31" s="126"/>
      <c r="G31" s="64" t="s">
        <v>45</v>
      </c>
      <c r="H31" s="73">
        <f t="shared" ref="H31:I31" si="7">+H33</f>
        <v>200000</v>
      </c>
      <c r="I31" s="73">
        <f t="shared" si="7"/>
        <v>0</v>
      </c>
    </row>
    <row r="32" spans="2:9" ht="16.5" customHeight="1" x14ac:dyDescent="0.2">
      <c r="B32" s="124"/>
      <c r="C32" s="122"/>
      <c r="D32" s="122"/>
      <c r="E32" s="123"/>
      <c r="F32" s="126"/>
      <c r="G32" s="12" t="s">
        <v>46</v>
      </c>
      <c r="H32" s="11"/>
      <c r="I32" s="11"/>
    </row>
    <row r="33" spans="2:9" ht="13.5" customHeight="1" x14ac:dyDescent="0.2">
      <c r="B33" s="124"/>
      <c r="C33" s="122"/>
      <c r="D33" s="122"/>
      <c r="E33" s="123"/>
      <c r="F33" s="126"/>
      <c r="G33" s="12" t="s">
        <v>38</v>
      </c>
      <c r="H33" s="73">
        <f t="shared" ref="H33:I33" si="8">+H34</f>
        <v>200000</v>
      </c>
      <c r="I33" s="73">
        <f t="shared" si="8"/>
        <v>0</v>
      </c>
    </row>
    <row r="34" spans="2:9" ht="13.5" customHeight="1" x14ac:dyDescent="0.2">
      <c r="B34" s="124"/>
      <c r="C34" s="122"/>
      <c r="D34" s="122"/>
      <c r="E34" s="123"/>
      <c r="F34" s="126"/>
      <c r="G34" s="12" t="s">
        <v>39</v>
      </c>
      <c r="H34" s="73">
        <f t="shared" ref="H34:I34" si="9">H35</f>
        <v>200000</v>
      </c>
      <c r="I34" s="73">
        <f t="shared" si="9"/>
        <v>0</v>
      </c>
    </row>
    <row r="35" spans="2:9" ht="13.5" customHeight="1" x14ac:dyDescent="0.2">
      <c r="B35" s="124"/>
      <c r="C35" s="122"/>
      <c r="D35" s="122"/>
      <c r="E35" s="123"/>
      <c r="F35" s="126"/>
      <c r="G35" s="12" t="s">
        <v>52</v>
      </c>
      <c r="H35" s="73">
        <f t="shared" ref="H35:I35" si="10">+H37</f>
        <v>200000</v>
      </c>
      <c r="I35" s="73">
        <f t="shared" si="10"/>
        <v>0</v>
      </c>
    </row>
    <row r="36" spans="2:9" ht="13.5" customHeight="1" x14ac:dyDescent="0.2">
      <c r="B36" s="124"/>
      <c r="C36" s="122"/>
      <c r="D36" s="122"/>
      <c r="E36" s="123"/>
      <c r="F36" s="126"/>
      <c r="G36" s="12" t="s">
        <v>53</v>
      </c>
      <c r="H36" s="11"/>
      <c r="I36" s="11"/>
    </row>
    <row r="37" spans="2:9" ht="17.25" customHeight="1" x14ac:dyDescent="0.2">
      <c r="B37" s="124"/>
      <c r="C37" s="122"/>
      <c r="D37" s="122"/>
      <c r="E37" s="123"/>
      <c r="F37" s="129"/>
      <c r="G37" s="12" t="s">
        <v>54</v>
      </c>
      <c r="H37" s="73">
        <f>+'[1]5'!E24</f>
        <v>200000</v>
      </c>
      <c r="I37" s="73"/>
    </row>
    <row r="38" spans="2:9" ht="13.5" customHeight="1" x14ac:dyDescent="0.2">
      <c r="B38" s="124"/>
      <c r="C38" s="122"/>
      <c r="D38" s="122" t="s">
        <v>41</v>
      </c>
      <c r="E38" s="123"/>
      <c r="F38" s="125"/>
      <c r="G38" s="62" t="s">
        <v>80</v>
      </c>
      <c r="H38" s="70">
        <f>+H42+H62+H73</f>
        <v>601352.4</v>
      </c>
      <c r="I38" s="70">
        <f>+I42+I62+I73</f>
        <v>601352.4</v>
      </c>
    </row>
    <row r="39" spans="2:9" ht="13.5" customHeight="1" x14ac:dyDescent="0.2">
      <c r="B39" s="124"/>
      <c r="C39" s="122"/>
      <c r="D39" s="122"/>
      <c r="E39" s="123"/>
      <c r="F39" s="126"/>
      <c r="G39" s="72" t="s">
        <v>2</v>
      </c>
      <c r="H39" s="11"/>
      <c r="I39" s="11"/>
    </row>
    <row r="40" spans="2:9" ht="13.5" customHeight="1" x14ac:dyDescent="0.2">
      <c r="B40" s="124"/>
      <c r="C40" s="122"/>
      <c r="D40" s="122"/>
      <c r="E40" s="123"/>
      <c r="F40" s="126"/>
      <c r="G40" s="71" t="s">
        <v>19</v>
      </c>
      <c r="H40" s="70">
        <f>+H42+H62+H73</f>
        <v>601352.4</v>
      </c>
      <c r="I40" s="70">
        <f>+I42+I62+I73</f>
        <v>601352.4</v>
      </c>
    </row>
    <row r="41" spans="2:9" ht="13.5" customHeight="1" x14ac:dyDescent="0.2">
      <c r="B41" s="124"/>
      <c r="C41" s="122"/>
      <c r="D41" s="122"/>
      <c r="E41" s="123"/>
      <c r="F41" s="126"/>
      <c r="G41" s="72" t="s">
        <v>2</v>
      </c>
      <c r="H41" s="11"/>
      <c r="I41" s="11"/>
    </row>
    <row r="42" spans="2:9" ht="13.5" customHeight="1" x14ac:dyDescent="0.2">
      <c r="B42" s="124"/>
      <c r="C42" s="122"/>
      <c r="D42" s="122"/>
      <c r="E42" s="123">
        <v>1200</v>
      </c>
      <c r="F42" s="126"/>
      <c r="G42" s="62" t="s">
        <v>108</v>
      </c>
      <c r="H42" s="70">
        <f>+H44+H53</f>
        <v>100367.9</v>
      </c>
      <c r="I42" s="70">
        <f>+I44+I53</f>
        <v>100367.9</v>
      </c>
    </row>
    <row r="43" spans="2:9" ht="13.5" customHeight="1" x14ac:dyDescent="0.2">
      <c r="B43" s="124"/>
      <c r="C43" s="122"/>
      <c r="D43" s="122"/>
      <c r="E43" s="123"/>
      <c r="F43" s="129"/>
      <c r="G43" s="12" t="s">
        <v>22</v>
      </c>
      <c r="H43" s="11"/>
      <c r="I43" s="11"/>
    </row>
    <row r="44" spans="2:9" ht="48.75" customHeight="1" x14ac:dyDescent="0.2">
      <c r="B44" s="124"/>
      <c r="C44" s="122"/>
      <c r="D44" s="122"/>
      <c r="E44" s="123"/>
      <c r="F44" s="123">
        <v>11004</v>
      </c>
      <c r="G44" s="62" t="s">
        <v>123</v>
      </c>
      <c r="H44" s="70">
        <f t="shared" ref="H44:I44" si="11">+H46</f>
        <v>55124.6</v>
      </c>
      <c r="I44" s="70">
        <f t="shared" si="11"/>
        <v>55124.6</v>
      </c>
    </row>
    <row r="45" spans="2:9" ht="13.5" customHeight="1" x14ac:dyDescent="0.2">
      <c r="B45" s="124"/>
      <c r="C45" s="122"/>
      <c r="D45" s="122"/>
      <c r="E45" s="123"/>
      <c r="F45" s="123"/>
      <c r="G45" s="12" t="s">
        <v>44</v>
      </c>
      <c r="H45" s="11"/>
      <c r="I45" s="11"/>
    </row>
    <row r="46" spans="2:9" ht="13.5" customHeight="1" x14ac:dyDescent="0.2">
      <c r="B46" s="124"/>
      <c r="C46" s="122"/>
      <c r="D46" s="122"/>
      <c r="E46" s="123"/>
      <c r="F46" s="123"/>
      <c r="G46" s="64" t="s">
        <v>45</v>
      </c>
      <c r="H46" s="73">
        <f t="shared" ref="H46:I46" si="12">+H48</f>
        <v>55124.6</v>
      </c>
      <c r="I46" s="73">
        <f t="shared" si="12"/>
        <v>55124.6</v>
      </c>
    </row>
    <row r="47" spans="2:9" ht="16.5" customHeight="1" x14ac:dyDescent="0.2">
      <c r="B47" s="124"/>
      <c r="C47" s="122"/>
      <c r="D47" s="122"/>
      <c r="E47" s="123"/>
      <c r="F47" s="123"/>
      <c r="G47" s="12" t="s">
        <v>46</v>
      </c>
      <c r="H47" s="11"/>
      <c r="I47" s="11"/>
    </row>
    <row r="48" spans="2:9" ht="13.5" customHeight="1" x14ac:dyDescent="0.2">
      <c r="B48" s="124"/>
      <c r="C48" s="122"/>
      <c r="D48" s="122"/>
      <c r="E48" s="123"/>
      <c r="F48" s="123"/>
      <c r="G48" s="12" t="s">
        <v>38</v>
      </c>
      <c r="H48" s="73">
        <f t="shared" ref="H48:I48" si="13">+H49</f>
        <v>55124.6</v>
      </c>
      <c r="I48" s="73">
        <f t="shared" si="13"/>
        <v>55124.6</v>
      </c>
    </row>
    <row r="49" spans="2:9" ht="13.5" customHeight="1" x14ac:dyDescent="0.2">
      <c r="B49" s="124"/>
      <c r="C49" s="122"/>
      <c r="D49" s="122"/>
      <c r="E49" s="123"/>
      <c r="F49" s="123"/>
      <c r="G49" s="12" t="s">
        <v>39</v>
      </c>
      <c r="H49" s="73">
        <f t="shared" ref="H49:I49" si="14">H50</f>
        <v>55124.6</v>
      </c>
      <c r="I49" s="73">
        <f t="shared" si="14"/>
        <v>55124.6</v>
      </c>
    </row>
    <row r="50" spans="2:9" ht="13.5" customHeight="1" x14ac:dyDescent="0.2">
      <c r="B50" s="124"/>
      <c r="C50" s="122"/>
      <c r="D50" s="122"/>
      <c r="E50" s="123"/>
      <c r="F50" s="123"/>
      <c r="G50" s="12" t="s">
        <v>52</v>
      </c>
      <c r="H50" s="73">
        <f t="shared" ref="H50:I50" si="15">+H52</f>
        <v>55124.6</v>
      </c>
      <c r="I50" s="73">
        <f t="shared" si="15"/>
        <v>55124.6</v>
      </c>
    </row>
    <row r="51" spans="2:9" ht="13.5" customHeight="1" x14ac:dyDescent="0.2">
      <c r="B51" s="124"/>
      <c r="C51" s="122"/>
      <c r="D51" s="122"/>
      <c r="E51" s="123"/>
      <c r="F51" s="123"/>
      <c r="G51" s="12" t="s">
        <v>53</v>
      </c>
      <c r="H51" s="11"/>
      <c r="I51" s="11"/>
    </row>
    <row r="52" spans="2:9" ht="17.25" customHeight="1" x14ac:dyDescent="0.2">
      <c r="B52" s="124"/>
      <c r="C52" s="122"/>
      <c r="D52" s="122"/>
      <c r="E52" s="123"/>
      <c r="F52" s="123"/>
      <c r="G52" s="12" t="s">
        <v>54</v>
      </c>
      <c r="H52" s="73">
        <f>+'2'!E43</f>
        <v>55124.6</v>
      </c>
      <c r="I52" s="73">
        <f>+'2'!F43</f>
        <v>55124.6</v>
      </c>
    </row>
    <row r="53" spans="2:9" ht="44.25" customHeight="1" x14ac:dyDescent="0.2">
      <c r="B53" s="124"/>
      <c r="C53" s="122"/>
      <c r="D53" s="122"/>
      <c r="E53" s="123"/>
      <c r="F53" s="123">
        <v>11007</v>
      </c>
      <c r="G53" s="62" t="s">
        <v>125</v>
      </c>
      <c r="H53" s="70">
        <f t="shared" ref="H53:I53" si="16">+H55</f>
        <v>45243.3</v>
      </c>
      <c r="I53" s="70">
        <f t="shared" si="16"/>
        <v>45243.3</v>
      </c>
    </row>
    <row r="54" spans="2:9" ht="13.5" customHeight="1" x14ac:dyDescent="0.2">
      <c r="B54" s="124"/>
      <c r="C54" s="122"/>
      <c r="D54" s="122"/>
      <c r="E54" s="123"/>
      <c r="F54" s="123"/>
      <c r="G54" s="12" t="s">
        <v>44</v>
      </c>
      <c r="H54" s="11"/>
      <c r="I54" s="11"/>
    </row>
    <row r="55" spans="2:9" ht="13.5" customHeight="1" x14ac:dyDescent="0.2">
      <c r="B55" s="124"/>
      <c r="C55" s="122"/>
      <c r="D55" s="122"/>
      <c r="E55" s="123"/>
      <c r="F55" s="123"/>
      <c r="G55" s="64" t="s">
        <v>45</v>
      </c>
      <c r="H55" s="73">
        <f t="shared" ref="H55:I55" si="17">+H57</f>
        <v>45243.3</v>
      </c>
      <c r="I55" s="73">
        <f t="shared" si="17"/>
        <v>45243.3</v>
      </c>
    </row>
    <row r="56" spans="2:9" ht="16.5" customHeight="1" x14ac:dyDescent="0.2">
      <c r="B56" s="124"/>
      <c r="C56" s="122"/>
      <c r="D56" s="122"/>
      <c r="E56" s="123"/>
      <c r="F56" s="123"/>
      <c r="G56" s="12" t="s">
        <v>46</v>
      </c>
      <c r="H56" s="11"/>
      <c r="I56" s="11"/>
    </row>
    <row r="57" spans="2:9" ht="13.5" customHeight="1" x14ac:dyDescent="0.2">
      <c r="B57" s="124"/>
      <c r="C57" s="122"/>
      <c r="D57" s="122"/>
      <c r="E57" s="123"/>
      <c r="F57" s="123"/>
      <c r="G57" s="12" t="s">
        <v>38</v>
      </c>
      <c r="H57" s="73">
        <f t="shared" ref="H57:I57" si="18">+H58</f>
        <v>45243.3</v>
      </c>
      <c r="I57" s="73">
        <f t="shared" si="18"/>
        <v>45243.3</v>
      </c>
    </row>
    <row r="58" spans="2:9" ht="13.5" customHeight="1" x14ac:dyDescent="0.2">
      <c r="B58" s="124"/>
      <c r="C58" s="122"/>
      <c r="D58" s="122"/>
      <c r="E58" s="123"/>
      <c r="F58" s="123"/>
      <c r="G58" s="12" t="s">
        <v>39</v>
      </c>
      <c r="H58" s="73">
        <f t="shared" ref="H58:I58" si="19">H59</f>
        <v>45243.3</v>
      </c>
      <c r="I58" s="73">
        <f t="shared" si="19"/>
        <v>45243.3</v>
      </c>
    </row>
    <row r="59" spans="2:9" ht="13.5" customHeight="1" x14ac:dyDescent="0.2">
      <c r="B59" s="124"/>
      <c r="C59" s="122"/>
      <c r="D59" s="122"/>
      <c r="E59" s="123"/>
      <c r="F59" s="123"/>
      <c r="G59" s="12" t="s">
        <v>52</v>
      </c>
      <c r="H59" s="73">
        <f t="shared" ref="H59:I59" si="20">+H61</f>
        <v>45243.3</v>
      </c>
      <c r="I59" s="73">
        <f t="shared" si="20"/>
        <v>45243.3</v>
      </c>
    </row>
    <row r="60" spans="2:9" ht="13.5" customHeight="1" x14ac:dyDescent="0.2">
      <c r="B60" s="124"/>
      <c r="C60" s="122"/>
      <c r="D60" s="122"/>
      <c r="E60" s="123"/>
      <c r="F60" s="123"/>
      <c r="G60" s="12" t="s">
        <v>53</v>
      </c>
      <c r="H60" s="11"/>
      <c r="I60" s="11"/>
    </row>
    <row r="61" spans="2:9" ht="17.25" customHeight="1" x14ac:dyDescent="0.2">
      <c r="B61" s="124"/>
      <c r="C61" s="122"/>
      <c r="D61" s="122"/>
      <c r="E61" s="123"/>
      <c r="F61" s="123"/>
      <c r="G61" s="12" t="s">
        <v>54</v>
      </c>
      <c r="H61" s="73">
        <f>+'2'!E55</f>
        <v>45243.3</v>
      </c>
      <c r="I61" s="73">
        <f>+'2'!F55</f>
        <v>45243.3</v>
      </c>
    </row>
    <row r="62" spans="2:9" ht="13.5" customHeight="1" x14ac:dyDescent="0.2">
      <c r="B62" s="124"/>
      <c r="C62" s="122"/>
      <c r="D62" s="122"/>
      <c r="E62" s="123">
        <v>1202</v>
      </c>
      <c r="F62" s="123"/>
      <c r="G62" s="62" t="s">
        <v>66</v>
      </c>
      <c r="H62" s="70">
        <f t="shared" ref="H62:I62" si="21">+H64</f>
        <v>239372.6</v>
      </c>
      <c r="I62" s="70">
        <f t="shared" si="21"/>
        <v>239372.6</v>
      </c>
    </row>
    <row r="63" spans="2:9" ht="13.5" customHeight="1" x14ac:dyDescent="0.2">
      <c r="B63" s="124"/>
      <c r="C63" s="122"/>
      <c r="D63" s="122"/>
      <c r="E63" s="123"/>
      <c r="F63" s="123"/>
      <c r="G63" s="12" t="s">
        <v>22</v>
      </c>
      <c r="H63" s="11"/>
      <c r="I63" s="11"/>
    </row>
    <row r="64" spans="2:9" ht="21" customHeight="1" x14ac:dyDescent="0.2">
      <c r="B64" s="124"/>
      <c r="C64" s="122"/>
      <c r="D64" s="122"/>
      <c r="E64" s="123"/>
      <c r="F64" s="123">
        <v>11001</v>
      </c>
      <c r="G64" s="62" t="s">
        <v>69</v>
      </c>
      <c r="H64" s="70">
        <f t="shared" ref="H64:I64" si="22">+H66</f>
        <v>239372.6</v>
      </c>
      <c r="I64" s="70">
        <f t="shared" si="22"/>
        <v>239372.6</v>
      </c>
    </row>
    <row r="65" spans="2:9" ht="13.5" customHeight="1" x14ac:dyDescent="0.2">
      <c r="B65" s="124"/>
      <c r="C65" s="122"/>
      <c r="D65" s="122"/>
      <c r="E65" s="123"/>
      <c r="F65" s="123"/>
      <c r="G65" s="12" t="s">
        <v>44</v>
      </c>
      <c r="H65" s="11"/>
      <c r="I65" s="11"/>
    </row>
    <row r="66" spans="2:9" ht="13.5" customHeight="1" x14ac:dyDescent="0.2">
      <c r="B66" s="124"/>
      <c r="C66" s="122"/>
      <c r="D66" s="122"/>
      <c r="E66" s="123"/>
      <c r="F66" s="123"/>
      <c r="G66" s="64" t="s">
        <v>45</v>
      </c>
      <c r="H66" s="73">
        <f t="shared" ref="H66:I66" si="23">+H68</f>
        <v>239372.6</v>
      </c>
      <c r="I66" s="73">
        <f t="shared" si="23"/>
        <v>239372.6</v>
      </c>
    </row>
    <row r="67" spans="2:9" ht="16.5" customHeight="1" x14ac:dyDescent="0.2">
      <c r="B67" s="124"/>
      <c r="C67" s="122"/>
      <c r="D67" s="122"/>
      <c r="E67" s="123"/>
      <c r="F67" s="123"/>
      <c r="G67" s="12" t="s">
        <v>46</v>
      </c>
      <c r="H67" s="11"/>
      <c r="I67" s="11"/>
    </row>
    <row r="68" spans="2:9" ht="13.5" customHeight="1" x14ac:dyDescent="0.2">
      <c r="B68" s="124"/>
      <c r="C68" s="122"/>
      <c r="D68" s="122"/>
      <c r="E68" s="123"/>
      <c r="F68" s="123"/>
      <c r="G68" s="12" t="s">
        <v>38</v>
      </c>
      <c r="H68" s="73">
        <f t="shared" ref="H68:I68" si="24">+H69</f>
        <v>239372.6</v>
      </c>
      <c r="I68" s="73">
        <f t="shared" si="24"/>
        <v>239372.6</v>
      </c>
    </row>
    <row r="69" spans="2:9" ht="13.5" customHeight="1" x14ac:dyDescent="0.2">
      <c r="B69" s="124"/>
      <c r="C69" s="122"/>
      <c r="D69" s="122"/>
      <c r="E69" s="123"/>
      <c r="F69" s="123"/>
      <c r="G69" s="12" t="s">
        <v>39</v>
      </c>
      <c r="H69" s="73">
        <f t="shared" ref="H69:I69" si="25">H70</f>
        <v>239372.6</v>
      </c>
      <c r="I69" s="73">
        <f t="shared" si="25"/>
        <v>239372.6</v>
      </c>
    </row>
    <row r="70" spans="2:9" ht="13.5" customHeight="1" x14ac:dyDescent="0.2">
      <c r="B70" s="124"/>
      <c r="C70" s="122"/>
      <c r="D70" s="122"/>
      <c r="E70" s="123"/>
      <c r="F70" s="123"/>
      <c r="G70" s="12" t="s">
        <v>52</v>
      </c>
      <c r="H70" s="73">
        <f t="shared" ref="H70:I70" si="26">+H72</f>
        <v>239372.6</v>
      </c>
      <c r="I70" s="73">
        <f t="shared" si="26"/>
        <v>239372.6</v>
      </c>
    </row>
    <row r="71" spans="2:9" ht="13.5" customHeight="1" x14ac:dyDescent="0.2">
      <c r="B71" s="124"/>
      <c r="C71" s="122"/>
      <c r="D71" s="122"/>
      <c r="E71" s="123"/>
      <c r="F71" s="123"/>
      <c r="G71" s="12" t="s">
        <v>53</v>
      </c>
      <c r="H71" s="11"/>
      <c r="I71" s="11"/>
    </row>
    <row r="72" spans="2:9" ht="17.25" customHeight="1" x14ac:dyDescent="0.2">
      <c r="B72" s="124"/>
      <c r="C72" s="122"/>
      <c r="D72" s="122"/>
      <c r="E72" s="123"/>
      <c r="F72" s="123"/>
      <c r="G72" s="12" t="s">
        <v>54</v>
      </c>
      <c r="H72" s="73">
        <f>+'2'!E68</f>
        <v>239372.6</v>
      </c>
      <c r="I72" s="73">
        <f>+'2'!F68</f>
        <v>239372.6</v>
      </c>
    </row>
    <row r="73" spans="2:9" ht="13.5" customHeight="1" x14ac:dyDescent="0.2">
      <c r="B73" s="124"/>
      <c r="C73" s="122"/>
      <c r="D73" s="122"/>
      <c r="E73" s="123">
        <v>1208</v>
      </c>
      <c r="F73" s="123"/>
      <c r="G73" s="62" t="s">
        <v>193</v>
      </c>
      <c r="H73" s="70">
        <f t="shared" ref="H73:I73" si="27">+H75</f>
        <v>261611.9</v>
      </c>
      <c r="I73" s="70">
        <f t="shared" si="27"/>
        <v>261611.9</v>
      </c>
    </row>
    <row r="74" spans="2:9" ht="13.5" customHeight="1" x14ac:dyDescent="0.2">
      <c r="B74" s="124"/>
      <c r="C74" s="122"/>
      <c r="D74" s="122"/>
      <c r="E74" s="123"/>
      <c r="F74" s="123"/>
      <c r="G74" s="12" t="s">
        <v>22</v>
      </c>
      <c r="H74" s="11"/>
      <c r="I74" s="11"/>
    </row>
    <row r="75" spans="2:9" ht="21" customHeight="1" x14ac:dyDescent="0.2">
      <c r="B75" s="124"/>
      <c r="C75" s="122"/>
      <c r="D75" s="122"/>
      <c r="E75" s="123"/>
      <c r="F75" s="123">
        <v>11001</v>
      </c>
      <c r="G75" s="62" t="s">
        <v>133</v>
      </c>
      <c r="H75" s="70">
        <f t="shared" ref="H75:I75" si="28">+H77</f>
        <v>261611.9</v>
      </c>
      <c r="I75" s="70">
        <f t="shared" si="28"/>
        <v>261611.9</v>
      </c>
    </row>
    <row r="76" spans="2:9" ht="13.5" customHeight="1" x14ac:dyDescent="0.2">
      <c r="B76" s="124"/>
      <c r="C76" s="122"/>
      <c r="D76" s="122"/>
      <c r="E76" s="123"/>
      <c r="F76" s="123"/>
      <c r="G76" s="12" t="s">
        <v>44</v>
      </c>
      <c r="H76" s="11"/>
      <c r="I76" s="11"/>
    </row>
    <row r="77" spans="2:9" ht="13.5" customHeight="1" x14ac:dyDescent="0.2">
      <c r="B77" s="124"/>
      <c r="C77" s="122"/>
      <c r="D77" s="122"/>
      <c r="E77" s="123"/>
      <c r="F77" s="123"/>
      <c r="G77" s="64" t="s">
        <v>45</v>
      </c>
      <c r="H77" s="73">
        <f t="shared" ref="H77:I77" si="29">+H79</f>
        <v>261611.9</v>
      </c>
      <c r="I77" s="73">
        <f t="shared" si="29"/>
        <v>261611.9</v>
      </c>
    </row>
    <row r="78" spans="2:9" ht="16.5" customHeight="1" x14ac:dyDescent="0.2">
      <c r="B78" s="124"/>
      <c r="C78" s="122"/>
      <c r="D78" s="122"/>
      <c r="E78" s="123"/>
      <c r="F78" s="123"/>
      <c r="G78" s="12" t="s">
        <v>46</v>
      </c>
      <c r="H78" s="11"/>
      <c r="I78" s="11"/>
    </row>
    <row r="79" spans="2:9" ht="13.5" customHeight="1" x14ac:dyDescent="0.2">
      <c r="B79" s="124"/>
      <c r="C79" s="122"/>
      <c r="D79" s="122"/>
      <c r="E79" s="123"/>
      <c r="F79" s="123"/>
      <c r="G79" s="12" t="s">
        <v>38</v>
      </c>
      <c r="H79" s="73">
        <f t="shared" ref="H79:I79" si="30">+H80</f>
        <v>261611.9</v>
      </c>
      <c r="I79" s="73">
        <f t="shared" si="30"/>
        <v>261611.9</v>
      </c>
    </row>
    <row r="80" spans="2:9" ht="13.5" customHeight="1" x14ac:dyDescent="0.2">
      <c r="B80" s="124"/>
      <c r="C80" s="122"/>
      <c r="D80" s="122"/>
      <c r="E80" s="123"/>
      <c r="F80" s="123"/>
      <c r="G80" s="12" t="s">
        <v>39</v>
      </c>
      <c r="H80" s="73">
        <f t="shared" ref="H80:I80" si="31">H81</f>
        <v>261611.9</v>
      </c>
      <c r="I80" s="73">
        <f t="shared" si="31"/>
        <v>261611.9</v>
      </c>
    </row>
    <row r="81" spans="2:9" ht="13.5" customHeight="1" x14ac:dyDescent="0.2">
      <c r="B81" s="124"/>
      <c r="C81" s="122"/>
      <c r="D81" s="122"/>
      <c r="E81" s="123"/>
      <c r="F81" s="123"/>
      <c r="G81" s="12" t="s">
        <v>52</v>
      </c>
      <c r="H81" s="73">
        <f t="shared" ref="H81:I81" si="32">+H83</f>
        <v>261611.9</v>
      </c>
      <c r="I81" s="73">
        <f t="shared" si="32"/>
        <v>261611.9</v>
      </c>
    </row>
    <row r="82" spans="2:9" ht="13.5" customHeight="1" x14ac:dyDescent="0.2">
      <c r="B82" s="124"/>
      <c r="C82" s="122"/>
      <c r="D82" s="122"/>
      <c r="E82" s="123"/>
      <c r="F82" s="123"/>
      <c r="G82" s="12" t="s">
        <v>53</v>
      </c>
      <c r="H82" s="11"/>
      <c r="I82" s="11"/>
    </row>
    <row r="83" spans="2:9" ht="17.25" customHeight="1" x14ac:dyDescent="0.2">
      <c r="B83" s="124"/>
      <c r="C83" s="122"/>
      <c r="D83" s="122"/>
      <c r="E83" s="123"/>
      <c r="F83" s="123"/>
      <c r="G83" s="12" t="s">
        <v>54</v>
      </c>
      <c r="H83" s="73">
        <f>+'2'!E124</f>
        <v>261611.9</v>
      </c>
      <c r="I83" s="73">
        <f>+'2'!F124</f>
        <v>261611.9</v>
      </c>
    </row>
    <row r="84" spans="2:9" ht="13.5" customHeight="1" x14ac:dyDescent="0.2">
      <c r="B84" s="124"/>
      <c r="C84" s="122"/>
      <c r="D84" s="122" t="s">
        <v>30</v>
      </c>
      <c r="E84" s="123"/>
      <c r="F84" s="125"/>
      <c r="G84" s="62" t="s">
        <v>135</v>
      </c>
      <c r="H84" s="70">
        <f>+H88</f>
        <v>95287.4</v>
      </c>
      <c r="I84" s="70">
        <f>+I88</f>
        <v>95287.4</v>
      </c>
    </row>
    <row r="85" spans="2:9" ht="13.5" customHeight="1" x14ac:dyDescent="0.2">
      <c r="B85" s="124"/>
      <c r="C85" s="122"/>
      <c r="D85" s="122"/>
      <c r="E85" s="123"/>
      <c r="F85" s="126"/>
      <c r="G85" s="12" t="s">
        <v>48</v>
      </c>
      <c r="H85" s="11"/>
      <c r="I85" s="11"/>
    </row>
    <row r="86" spans="2:9" ht="13.5" customHeight="1" x14ac:dyDescent="0.2">
      <c r="B86" s="124"/>
      <c r="C86" s="122"/>
      <c r="D86" s="122"/>
      <c r="E86" s="123"/>
      <c r="F86" s="126"/>
      <c r="G86" s="71" t="s">
        <v>19</v>
      </c>
      <c r="H86" s="70">
        <f>+H88</f>
        <v>95287.4</v>
      </c>
      <c r="I86" s="70">
        <f>+I88</f>
        <v>95287.4</v>
      </c>
    </row>
    <row r="87" spans="2:9" ht="13.5" customHeight="1" x14ac:dyDescent="0.2">
      <c r="B87" s="124"/>
      <c r="C87" s="122"/>
      <c r="D87" s="122"/>
      <c r="E87" s="123"/>
      <c r="F87" s="126"/>
      <c r="G87" s="72" t="s">
        <v>2</v>
      </c>
      <c r="H87" s="11"/>
      <c r="I87" s="11"/>
    </row>
    <row r="88" spans="2:9" ht="20.25" customHeight="1" x14ac:dyDescent="0.2">
      <c r="B88" s="124"/>
      <c r="C88" s="122"/>
      <c r="D88" s="122"/>
      <c r="E88" s="123">
        <v>1207</v>
      </c>
      <c r="F88" s="126"/>
      <c r="G88" s="62" t="s">
        <v>32</v>
      </c>
      <c r="H88" s="70">
        <f t="shared" ref="H88:I88" si="33">+H90</f>
        <v>95287.4</v>
      </c>
      <c r="I88" s="70">
        <f t="shared" si="33"/>
        <v>95287.4</v>
      </c>
    </row>
    <row r="89" spans="2:9" ht="13.5" customHeight="1" x14ac:dyDescent="0.2">
      <c r="B89" s="124"/>
      <c r="C89" s="122"/>
      <c r="D89" s="122"/>
      <c r="E89" s="123"/>
      <c r="F89" s="129"/>
      <c r="G89" s="12" t="s">
        <v>22</v>
      </c>
      <c r="H89" s="11"/>
      <c r="I89" s="11"/>
    </row>
    <row r="90" spans="2:9" ht="19.5" customHeight="1" x14ac:dyDescent="0.2">
      <c r="B90" s="124"/>
      <c r="C90" s="122"/>
      <c r="D90" s="122"/>
      <c r="E90" s="123"/>
      <c r="F90" s="123">
        <v>11002</v>
      </c>
      <c r="G90" s="12" t="s">
        <v>131</v>
      </c>
      <c r="H90" s="70">
        <f t="shared" ref="H90:I90" si="34">+H92</f>
        <v>95287.4</v>
      </c>
      <c r="I90" s="70">
        <f t="shared" si="34"/>
        <v>95287.4</v>
      </c>
    </row>
    <row r="91" spans="2:9" ht="13.5" customHeight="1" x14ac:dyDescent="0.2">
      <c r="B91" s="124"/>
      <c r="C91" s="122"/>
      <c r="D91" s="122"/>
      <c r="E91" s="123"/>
      <c r="F91" s="123"/>
      <c r="G91" s="12" t="s">
        <v>44</v>
      </c>
      <c r="H91" s="11"/>
      <c r="I91" s="11"/>
    </row>
    <row r="92" spans="2:9" ht="13.5" customHeight="1" x14ac:dyDescent="0.2">
      <c r="B92" s="124"/>
      <c r="C92" s="122"/>
      <c r="D92" s="122"/>
      <c r="E92" s="123"/>
      <c r="F92" s="123"/>
      <c r="G92" s="64" t="s">
        <v>45</v>
      </c>
      <c r="H92" s="73">
        <f t="shared" ref="H92:I92" si="35">+H94</f>
        <v>95287.4</v>
      </c>
      <c r="I92" s="73">
        <f t="shared" si="35"/>
        <v>95287.4</v>
      </c>
    </row>
    <row r="93" spans="2:9" ht="16.5" customHeight="1" x14ac:dyDescent="0.2">
      <c r="B93" s="124"/>
      <c r="C93" s="122"/>
      <c r="D93" s="122"/>
      <c r="E93" s="123"/>
      <c r="F93" s="123"/>
      <c r="G93" s="12" t="s">
        <v>46</v>
      </c>
      <c r="H93" s="11"/>
      <c r="I93" s="11"/>
    </row>
    <row r="94" spans="2:9" ht="13.5" customHeight="1" x14ac:dyDescent="0.2">
      <c r="B94" s="124"/>
      <c r="C94" s="122"/>
      <c r="D94" s="122"/>
      <c r="E94" s="123"/>
      <c r="F94" s="123"/>
      <c r="G94" s="12" t="s">
        <v>38</v>
      </c>
      <c r="H94" s="73">
        <f t="shared" ref="H94:I94" si="36">+H95</f>
        <v>95287.4</v>
      </c>
      <c r="I94" s="73">
        <f t="shared" si="36"/>
        <v>95287.4</v>
      </c>
    </row>
    <row r="95" spans="2:9" ht="13.5" customHeight="1" x14ac:dyDescent="0.2">
      <c r="B95" s="124"/>
      <c r="C95" s="122"/>
      <c r="D95" s="122"/>
      <c r="E95" s="123"/>
      <c r="F95" s="123"/>
      <c r="G95" s="12" t="s">
        <v>39</v>
      </c>
      <c r="H95" s="73">
        <f t="shared" ref="H95:I95" si="37">H96</f>
        <v>95287.4</v>
      </c>
      <c r="I95" s="73">
        <f t="shared" si="37"/>
        <v>95287.4</v>
      </c>
    </row>
    <row r="96" spans="2:9" ht="13.5" customHeight="1" x14ac:dyDescent="0.2">
      <c r="B96" s="124"/>
      <c r="C96" s="122"/>
      <c r="D96" s="122"/>
      <c r="E96" s="123"/>
      <c r="F96" s="123"/>
      <c r="G96" s="12" t="s">
        <v>52</v>
      </c>
      <c r="H96" s="73">
        <f t="shared" ref="H96:I96" si="38">+H98</f>
        <v>95287.4</v>
      </c>
      <c r="I96" s="73">
        <f t="shared" si="38"/>
        <v>95287.4</v>
      </c>
    </row>
    <row r="97" spans="2:9" ht="13.5" customHeight="1" x14ac:dyDescent="0.2">
      <c r="B97" s="124"/>
      <c r="C97" s="122"/>
      <c r="D97" s="122"/>
      <c r="E97" s="123"/>
      <c r="F97" s="123"/>
      <c r="G97" s="12" t="s">
        <v>53</v>
      </c>
      <c r="H97" s="11"/>
      <c r="I97" s="11"/>
    </row>
    <row r="98" spans="2:9" ht="17.25" customHeight="1" x14ac:dyDescent="0.2">
      <c r="B98" s="124"/>
      <c r="C98" s="122"/>
      <c r="D98" s="122"/>
      <c r="E98" s="123"/>
      <c r="F98" s="123"/>
      <c r="G98" s="12" t="s">
        <v>54</v>
      </c>
      <c r="H98" s="73">
        <f>+'2'!E111</f>
        <v>95287.4</v>
      </c>
      <c r="I98" s="73">
        <f>+'2'!F111</f>
        <v>95287.4</v>
      </c>
    </row>
    <row r="99" spans="2:9" s="25" customFormat="1" x14ac:dyDescent="0.2">
      <c r="B99" s="124"/>
      <c r="C99" s="127" t="s">
        <v>30</v>
      </c>
      <c r="D99" s="123"/>
      <c r="E99" s="123"/>
      <c r="F99" s="123"/>
      <c r="G99" s="71" t="s">
        <v>31</v>
      </c>
      <c r="H99" s="70">
        <f>+H101+H145+H171</f>
        <v>4303360.1999999993</v>
      </c>
      <c r="I99" s="70">
        <f>+I101+I145+I171</f>
        <v>-696639.79999999981</v>
      </c>
    </row>
    <row r="100" spans="2:9" ht="13.5" customHeight="1" x14ac:dyDescent="0.2">
      <c r="B100" s="124"/>
      <c r="C100" s="128"/>
      <c r="D100" s="123"/>
      <c r="E100" s="123"/>
      <c r="F100" s="123"/>
      <c r="G100" s="72" t="s">
        <v>2</v>
      </c>
      <c r="H100" s="11"/>
      <c r="I100" s="11"/>
    </row>
    <row r="101" spans="2:9" x14ac:dyDescent="0.2">
      <c r="B101" s="124"/>
      <c r="C101" s="128"/>
      <c r="D101" s="127" t="s">
        <v>21</v>
      </c>
      <c r="E101" s="123"/>
      <c r="F101" s="123"/>
      <c r="G101" s="62" t="s">
        <v>40</v>
      </c>
      <c r="H101" s="70">
        <f t="shared" ref="H101:I101" si="39">+H105+H134</f>
        <v>3018515.8</v>
      </c>
      <c r="I101" s="70">
        <f t="shared" si="39"/>
        <v>-1981484.1999999997</v>
      </c>
    </row>
    <row r="102" spans="2:9" ht="13.5" customHeight="1" x14ac:dyDescent="0.2">
      <c r="B102" s="124"/>
      <c r="C102" s="128"/>
      <c r="D102" s="128"/>
      <c r="E102" s="123"/>
      <c r="F102" s="123"/>
      <c r="G102" s="72" t="s">
        <v>2</v>
      </c>
      <c r="H102" s="11"/>
      <c r="I102" s="11"/>
    </row>
    <row r="103" spans="2:9" x14ac:dyDescent="0.2">
      <c r="B103" s="124"/>
      <c r="C103" s="128"/>
      <c r="D103" s="128"/>
      <c r="E103" s="123"/>
      <c r="F103" s="123"/>
      <c r="G103" s="71" t="s">
        <v>19</v>
      </c>
      <c r="H103" s="70">
        <f>+H105+H134</f>
        <v>3018515.8</v>
      </c>
      <c r="I103" s="70">
        <f t="shared" ref="I103" si="40">+I134</f>
        <v>2438992.9</v>
      </c>
    </row>
    <row r="104" spans="2:9" ht="13.5" customHeight="1" x14ac:dyDescent="0.2">
      <c r="B104" s="124"/>
      <c r="C104" s="128"/>
      <c r="D104" s="128"/>
      <c r="E104" s="123"/>
      <c r="F104" s="123"/>
      <c r="G104" s="72" t="s">
        <v>2</v>
      </c>
      <c r="H104" s="11"/>
      <c r="I104" s="11"/>
    </row>
    <row r="105" spans="2:9" x14ac:dyDescent="0.2">
      <c r="B105" s="124"/>
      <c r="C105" s="128"/>
      <c r="D105" s="128"/>
      <c r="E105" s="123">
        <v>1202</v>
      </c>
      <c r="F105" s="123"/>
      <c r="G105" s="62" t="s">
        <v>66</v>
      </c>
      <c r="H105" s="70">
        <f>+H107+H116+H125</f>
        <v>579522.9</v>
      </c>
      <c r="I105" s="70">
        <f>+I107+I116+I125</f>
        <v>-4420477.0999999996</v>
      </c>
    </row>
    <row r="106" spans="2:9" ht="13.5" customHeight="1" x14ac:dyDescent="0.2">
      <c r="B106" s="124"/>
      <c r="C106" s="128"/>
      <c r="D106" s="128"/>
      <c r="E106" s="123"/>
      <c r="F106" s="123"/>
      <c r="G106" s="12" t="s">
        <v>22</v>
      </c>
      <c r="H106" s="11"/>
      <c r="I106" s="11"/>
    </row>
    <row r="107" spans="2:9" ht="15" customHeight="1" x14ac:dyDescent="0.2">
      <c r="B107" s="124"/>
      <c r="C107" s="128"/>
      <c r="D107" s="128"/>
      <c r="E107" s="123"/>
      <c r="F107" s="123">
        <v>11002</v>
      </c>
      <c r="G107" s="62" t="s">
        <v>127</v>
      </c>
      <c r="H107" s="70">
        <f t="shared" ref="H107:I107" si="41">+H109</f>
        <v>329371.7</v>
      </c>
      <c r="I107" s="70">
        <f t="shared" si="41"/>
        <v>329371.7</v>
      </c>
    </row>
    <row r="108" spans="2:9" ht="13.5" customHeight="1" x14ac:dyDescent="0.2">
      <c r="B108" s="124"/>
      <c r="C108" s="128"/>
      <c r="D108" s="128"/>
      <c r="E108" s="123"/>
      <c r="F108" s="123"/>
      <c r="G108" s="12" t="s">
        <v>44</v>
      </c>
      <c r="H108" s="11"/>
      <c r="I108" s="11"/>
    </row>
    <row r="109" spans="2:9" ht="13.5" customHeight="1" x14ac:dyDescent="0.2">
      <c r="B109" s="124"/>
      <c r="C109" s="128"/>
      <c r="D109" s="128"/>
      <c r="E109" s="123"/>
      <c r="F109" s="123"/>
      <c r="G109" s="64" t="s">
        <v>45</v>
      </c>
      <c r="H109" s="73">
        <f t="shared" ref="H109:I109" si="42">+H111</f>
        <v>329371.7</v>
      </c>
      <c r="I109" s="73">
        <f t="shared" si="42"/>
        <v>329371.7</v>
      </c>
    </row>
    <row r="110" spans="2:9" ht="18" customHeight="1" x14ac:dyDescent="0.2">
      <c r="B110" s="124"/>
      <c r="C110" s="128"/>
      <c r="D110" s="128"/>
      <c r="E110" s="123"/>
      <c r="F110" s="123"/>
      <c r="G110" s="12" t="s">
        <v>46</v>
      </c>
      <c r="H110" s="11"/>
      <c r="I110" s="11"/>
    </row>
    <row r="111" spans="2:9" ht="14.25" customHeight="1" x14ac:dyDescent="0.2">
      <c r="B111" s="124"/>
      <c r="C111" s="128"/>
      <c r="D111" s="128"/>
      <c r="E111" s="123"/>
      <c r="F111" s="123"/>
      <c r="G111" s="12" t="s">
        <v>38</v>
      </c>
      <c r="H111" s="73">
        <f t="shared" ref="H111:I111" si="43">+H112</f>
        <v>329371.7</v>
      </c>
      <c r="I111" s="73">
        <f t="shared" si="43"/>
        <v>329371.7</v>
      </c>
    </row>
    <row r="112" spans="2:9" ht="14.25" customHeight="1" x14ac:dyDescent="0.2">
      <c r="B112" s="124"/>
      <c r="C112" s="128"/>
      <c r="D112" s="128"/>
      <c r="E112" s="123"/>
      <c r="F112" s="123"/>
      <c r="G112" s="12" t="s">
        <v>39</v>
      </c>
      <c r="H112" s="73">
        <f t="shared" ref="H112:I112" si="44">H113</f>
        <v>329371.7</v>
      </c>
      <c r="I112" s="73">
        <f t="shared" si="44"/>
        <v>329371.7</v>
      </c>
    </row>
    <row r="113" spans="2:9" ht="14.25" customHeight="1" x14ac:dyDescent="0.2">
      <c r="B113" s="124"/>
      <c r="C113" s="128"/>
      <c r="D113" s="128"/>
      <c r="E113" s="123"/>
      <c r="F113" s="123"/>
      <c r="G113" s="12" t="s">
        <v>52</v>
      </c>
      <c r="H113" s="73">
        <f t="shared" ref="H113:I113" si="45">+H115</f>
        <v>329371.7</v>
      </c>
      <c r="I113" s="73">
        <f t="shared" si="45"/>
        <v>329371.7</v>
      </c>
    </row>
    <row r="114" spans="2:9" ht="14.25" customHeight="1" x14ac:dyDescent="0.2">
      <c r="B114" s="124"/>
      <c r="C114" s="128"/>
      <c r="D114" s="128"/>
      <c r="E114" s="123"/>
      <c r="F114" s="123"/>
      <c r="G114" s="12" t="s">
        <v>53</v>
      </c>
      <c r="H114" s="11"/>
      <c r="I114" s="11"/>
    </row>
    <row r="115" spans="2:9" ht="13.5" customHeight="1" x14ac:dyDescent="0.2">
      <c r="B115" s="124"/>
      <c r="C115" s="128"/>
      <c r="D115" s="128"/>
      <c r="E115" s="123"/>
      <c r="F115" s="123"/>
      <c r="G115" s="12" t="s">
        <v>54</v>
      </c>
      <c r="H115" s="73">
        <f>+'2'!E74</f>
        <v>329371.7</v>
      </c>
      <c r="I115" s="73">
        <f>+'2'!F74</f>
        <v>329371.7</v>
      </c>
    </row>
    <row r="116" spans="2:9" ht="15" customHeight="1" x14ac:dyDescent="0.2">
      <c r="B116" s="124"/>
      <c r="C116" s="128"/>
      <c r="D116" s="128"/>
      <c r="E116" s="123"/>
      <c r="F116" s="123">
        <v>11005</v>
      </c>
      <c r="G116" s="62" t="s">
        <v>129</v>
      </c>
      <c r="H116" s="70">
        <f t="shared" ref="H116:I116" si="46">+H118</f>
        <v>250151.2</v>
      </c>
      <c r="I116" s="70">
        <f t="shared" si="46"/>
        <v>250151.2</v>
      </c>
    </row>
    <row r="117" spans="2:9" ht="13.5" customHeight="1" x14ac:dyDescent="0.2">
      <c r="B117" s="124"/>
      <c r="C117" s="128"/>
      <c r="D117" s="128"/>
      <c r="E117" s="123"/>
      <c r="F117" s="123"/>
      <c r="G117" s="12" t="s">
        <v>44</v>
      </c>
      <c r="H117" s="11"/>
      <c r="I117" s="11"/>
    </row>
    <row r="118" spans="2:9" ht="13.5" customHeight="1" x14ac:dyDescent="0.2">
      <c r="B118" s="124"/>
      <c r="C118" s="128"/>
      <c r="D118" s="128"/>
      <c r="E118" s="123"/>
      <c r="F118" s="123"/>
      <c r="G118" s="64" t="s">
        <v>45</v>
      </c>
      <c r="H118" s="73">
        <f t="shared" ref="H118:I118" si="47">+H120</f>
        <v>250151.2</v>
      </c>
      <c r="I118" s="73">
        <f t="shared" si="47"/>
        <v>250151.2</v>
      </c>
    </row>
    <row r="119" spans="2:9" ht="18" customHeight="1" x14ac:dyDescent="0.2">
      <c r="B119" s="124"/>
      <c r="C119" s="128"/>
      <c r="D119" s="128"/>
      <c r="E119" s="123"/>
      <c r="F119" s="123"/>
      <c r="G119" s="12" t="s">
        <v>46</v>
      </c>
      <c r="H119" s="11"/>
      <c r="I119" s="11"/>
    </row>
    <row r="120" spans="2:9" ht="14.25" customHeight="1" x14ac:dyDescent="0.2">
      <c r="B120" s="124"/>
      <c r="C120" s="128"/>
      <c r="D120" s="128"/>
      <c r="E120" s="123"/>
      <c r="F120" s="123"/>
      <c r="G120" s="12" t="s">
        <v>38</v>
      </c>
      <c r="H120" s="73">
        <f t="shared" ref="H120:I120" si="48">+H121</f>
        <v>250151.2</v>
      </c>
      <c r="I120" s="73">
        <f t="shared" si="48"/>
        <v>250151.2</v>
      </c>
    </row>
    <row r="121" spans="2:9" ht="14.25" customHeight="1" x14ac:dyDescent="0.2">
      <c r="B121" s="124"/>
      <c r="C121" s="128"/>
      <c r="D121" s="128"/>
      <c r="E121" s="123"/>
      <c r="F121" s="123"/>
      <c r="G121" s="12" t="s">
        <v>39</v>
      </c>
      <c r="H121" s="73">
        <f t="shared" ref="H121:I121" si="49">H122</f>
        <v>250151.2</v>
      </c>
      <c r="I121" s="73">
        <f t="shared" si="49"/>
        <v>250151.2</v>
      </c>
    </row>
    <row r="122" spans="2:9" ht="14.25" customHeight="1" x14ac:dyDescent="0.2">
      <c r="B122" s="124"/>
      <c r="C122" s="128"/>
      <c r="D122" s="128"/>
      <c r="E122" s="123"/>
      <c r="F122" s="123"/>
      <c r="G122" s="12" t="s">
        <v>52</v>
      </c>
      <c r="H122" s="73">
        <f t="shared" ref="H122:I122" si="50">+H124</f>
        <v>250151.2</v>
      </c>
      <c r="I122" s="73">
        <f t="shared" si="50"/>
        <v>250151.2</v>
      </c>
    </row>
    <row r="123" spans="2:9" ht="14.25" customHeight="1" x14ac:dyDescent="0.2">
      <c r="B123" s="124"/>
      <c r="C123" s="128"/>
      <c r="D123" s="128"/>
      <c r="E123" s="123"/>
      <c r="F123" s="123"/>
      <c r="G123" s="12" t="s">
        <v>53</v>
      </c>
      <c r="H123" s="11"/>
      <c r="I123" s="11"/>
    </row>
    <row r="124" spans="2:9" ht="13.5" customHeight="1" x14ac:dyDescent="0.2">
      <c r="B124" s="124"/>
      <c r="C124" s="128"/>
      <c r="D124" s="128"/>
      <c r="E124" s="123"/>
      <c r="F124" s="123"/>
      <c r="G124" s="12" t="s">
        <v>54</v>
      </c>
      <c r="H124" s="73">
        <f>+'2'!E86</f>
        <v>250151.2</v>
      </c>
      <c r="I124" s="73">
        <f>+'2'!F86</f>
        <v>250151.2</v>
      </c>
    </row>
    <row r="125" spans="2:9" ht="15" customHeight="1" x14ac:dyDescent="0.2">
      <c r="B125" s="124"/>
      <c r="C125" s="128"/>
      <c r="D125" s="128"/>
      <c r="E125" s="123"/>
      <c r="F125" s="123">
        <v>11006</v>
      </c>
      <c r="G125" s="62" t="s">
        <v>106</v>
      </c>
      <c r="H125" s="70">
        <f t="shared" ref="H125:I125" si="51">+H127</f>
        <v>0</v>
      </c>
      <c r="I125" s="70">
        <f t="shared" si="51"/>
        <v>-5000000</v>
      </c>
    </row>
    <row r="126" spans="2:9" ht="13.5" customHeight="1" x14ac:dyDescent="0.2">
      <c r="B126" s="124"/>
      <c r="C126" s="128"/>
      <c r="D126" s="128"/>
      <c r="E126" s="123"/>
      <c r="F126" s="123"/>
      <c r="G126" s="12" t="s">
        <v>44</v>
      </c>
      <c r="H126" s="11"/>
      <c r="I126" s="11"/>
    </row>
    <row r="127" spans="2:9" ht="13.5" customHeight="1" x14ac:dyDescent="0.2">
      <c r="B127" s="124"/>
      <c r="C127" s="128"/>
      <c r="D127" s="128"/>
      <c r="E127" s="123"/>
      <c r="F127" s="123"/>
      <c r="G127" s="64" t="s">
        <v>117</v>
      </c>
      <c r="H127" s="73">
        <f t="shared" ref="H127:I127" si="52">+H129</f>
        <v>0</v>
      </c>
      <c r="I127" s="73">
        <f t="shared" si="52"/>
        <v>-5000000</v>
      </c>
    </row>
    <row r="128" spans="2:9" ht="18" customHeight="1" x14ac:dyDescent="0.2">
      <c r="B128" s="124"/>
      <c r="C128" s="128"/>
      <c r="D128" s="128"/>
      <c r="E128" s="123"/>
      <c r="F128" s="123"/>
      <c r="G128" s="12" t="s">
        <v>46</v>
      </c>
      <c r="H128" s="11"/>
      <c r="I128" s="11"/>
    </row>
    <row r="129" spans="2:9" ht="14.25" customHeight="1" x14ac:dyDescent="0.2">
      <c r="B129" s="124"/>
      <c r="C129" s="128"/>
      <c r="D129" s="128"/>
      <c r="E129" s="123"/>
      <c r="F129" s="123"/>
      <c r="G129" s="12" t="s">
        <v>38</v>
      </c>
      <c r="H129" s="73">
        <f t="shared" ref="H129:I129" si="53">+H130</f>
        <v>0</v>
      </c>
      <c r="I129" s="73">
        <f t="shared" si="53"/>
        <v>-5000000</v>
      </c>
    </row>
    <row r="130" spans="2:9" ht="14.25" customHeight="1" x14ac:dyDescent="0.2">
      <c r="B130" s="124"/>
      <c r="C130" s="128"/>
      <c r="D130" s="128"/>
      <c r="E130" s="123"/>
      <c r="F130" s="123"/>
      <c r="G130" s="12" t="s">
        <v>39</v>
      </c>
      <c r="H130" s="73">
        <f t="shared" ref="H130:I130" si="54">H131</f>
        <v>0</v>
      </c>
      <c r="I130" s="73">
        <f t="shared" si="54"/>
        <v>-5000000</v>
      </c>
    </row>
    <row r="131" spans="2:9" ht="14.25" customHeight="1" x14ac:dyDescent="0.2">
      <c r="B131" s="124"/>
      <c r="C131" s="128"/>
      <c r="D131" s="128"/>
      <c r="E131" s="123"/>
      <c r="F131" s="123"/>
      <c r="G131" s="12" t="s">
        <v>118</v>
      </c>
      <c r="H131" s="73">
        <f t="shared" ref="H131:I131" si="55">+H133</f>
        <v>0</v>
      </c>
      <c r="I131" s="73">
        <f t="shared" si="55"/>
        <v>-5000000</v>
      </c>
    </row>
    <row r="132" spans="2:9" ht="14.25" customHeight="1" x14ac:dyDescent="0.2">
      <c r="B132" s="124"/>
      <c r="C132" s="128"/>
      <c r="D132" s="128"/>
      <c r="E132" s="123"/>
      <c r="F132" s="123"/>
      <c r="G132" s="12" t="s">
        <v>119</v>
      </c>
      <c r="H132" s="11"/>
      <c r="I132" s="11"/>
    </row>
    <row r="133" spans="2:9" ht="13.5" customHeight="1" x14ac:dyDescent="0.2">
      <c r="B133" s="124"/>
      <c r="C133" s="128"/>
      <c r="D133" s="128"/>
      <c r="E133" s="123"/>
      <c r="F133" s="123"/>
      <c r="G133" s="12" t="s">
        <v>120</v>
      </c>
      <c r="H133" s="73">
        <f>+'2'!E92</f>
        <v>0</v>
      </c>
      <c r="I133" s="73">
        <f>+'2'!F92</f>
        <v>-5000000</v>
      </c>
    </row>
    <row r="134" spans="2:9" x14ac:dyDescent="0.2">
      <c r="B134" s="124"/>
      <c r="C134" s="128"/>
      <c r="D134" s="128"/>
      <c r="E134" s="125">
        <v>1207</v>
      </c>
      <c r="F134" s="123"/>
      <c r="G134" s="62" t="s">
        <v>32</v>
      </c>
      <c r="H134" s="70">
        <f>+H136</f>
        <v>2438992.9</v>
      </c>
      <c r="I134" s="70">
        <f>+I136</f>
        <v>2438992.9</v>
      </c>
    </row>
    <row r="135" spans="2:9" ht="13.5" customHeight="1" x14ac:dyDescent="0.2">
      <c r="B135" s="124"/>
      <c r="C135" s="128"/>
      <c r="D135" s="128"/>
      <c r="E135" s="126"/>
      <c r="F135" s="123"/>
      <c r="G135" s="12" t="s">
        <v>22</v>
      </c>
      <c r="H135" s="11"/>
      <c r="I135" s="11"/>
    </row>
    <row r="136" spans="2:9" ht="30.75" customHeight="1" x14ac:dyDescent="0.2">
      <c r="B136" s="124"/>
      <c r="C136" s="128"/>
      <c r="D136" s="128"/>
      <c r="E136" s="126"/>
      <c r="F136" s="123">
        <v>11001</v>
      </c>
      <c r="G136" s="62" t="s">
        <v>73</v>
      </c>
      <c r="H136" s="70">
        <f>+H138</f>
        <v>2438992.9</v>
      </c>
      <c r="I136" s="70">
        <f t="shared" ref="I136" si="56">+I138</f>
        <v>2438992.9</v>
      </c>
    </row>
    <row r="137" spans="2:9" ht="13.5" customHeight="1" x14ac:dyDescent="0.2">
      <c r="B137" s="124"/>
      <c r="C137" s="128"/>
      <c r="D137" s="128"/>
      <c r="E137" s="126"/>
      <c r="F137" s="123"/>
      <c r="G137" s="12" t="s">
        <v>44</v>
      </c>
      <c r="H137" s="11"/>
      <c r="I137" s="11"/>
    </row>
    <row r="138" spans="2:9" ht="13.5" customHeight="1" x14ac:dyDescent="0.2">
      <c r="B138" s="124"/>
      <c r="C138" s="128"/>
      <c r="D138" s="128"/>
      <c r="E138" s="126"/>
      <c r="F138" s="123"/>
      <c r="G138" s="64" t="s">
        <v>45</v>
      </c>
      <c r="H138" s="73">
        <f t="shared" ref="H138:I138" si="57">+H140</f>
        <v>2438992.9</v>
      </c>
      <c r="I138" s="73">
        <f t="shared" si="57"/>
        <v>2438992.9</v>
      </c>
    </row>
    <row r="139" spans="2:9" ht="16.5" customHeight="1" x14ac:dyDescent="0.2">
      <c r="B139" s="124"/>
      <c r="C139" s="128"/>
      <c r="D139" s="128"/>
      <c r="E139" s="126"/>
      <c r="F139" s="123"/>
      <c r="G139" s="12" t="s">
        <v>46</v>
      </c>
      <c r="H139" s="11"/>
      <c r="I139" s="11"/>
    </row>
    <row r="140" spans="2:9" ht="14.25" customHeight="1" x14ac:dyDescent="0.2">
      <c r="B140" s="124"/>
      <c r="C140" s="128"/>
      <c r="D140" s="128"/>
      <c r="E140" s="126"/>
      <c r="F140" s="123"/>
      <c r="G140" s="12" t="s">
        <v>38</v>
      </c>
      <c r="H140" s="73">
        <f t="shared" ref="H140:I140" si="58">+H141</f>
        <v>2438992.9</v>
      </c>
      <c r="I140" s="73">
        <f t="shared" si="58"/>
        <v>2438992.9</v>
      </c>
    </row>
    <row r="141" spans="2:9" ht="14.25" customHeight="1" x14ac:dyDescent="0.2">
      <c r="B141" s="124"/>
      <c r="C141" s="128"/>
      <c r="D141" s="128"/>
      <c r="E141" s="126"/>
      <c r="F141" s="123"/>
      <c r="G141" s="12" t="s">
        <v>39</v>
      </c>
      <c r="H141" s="73">
        <f t="shared" ref="H141:I141" si="59">H142</f>
        <v>2438992.9</v>
      </c>
      <c r="I141" s="73">
        <f t="shared" si="59"/>
        <v>2438992.9</v>
      </c>
    </row>
    <row r="142" spans="2:9" ht="14.25" customHeight="1" x14ac:dyDescent="0.2">
      <c r="B142" s="124"/>
      <c r="C142" s="128"/>
      <c r="D142" s="128"/>
      <c r="E142" s="126"/>
      <c r="F142" s="123"/>
      <c r="G142" s="12" t="s">
        <v>52</v>
      </c>
      <c r="H142" s="73">
        <f t="shared" ref="H142:I142" si="60">+H144</f>
        <v>2438992.9</v>
      </c>
      <c r="I142" s="73">
        <f t="shared" si="60"/>
        <v>2438992.9</v>
      </c>
    </row>
    <row r="143" spans="2:9" ht="14.25" customHeight="1" x14ac:dyDescent="0.2">
      <c r="B143" s="124"/>
      <c r="C143" s="128"/>
      <c r="D143" s="128"/>
      <c r="E143" s="126"/>
      <c r="F143" s="123"/>
      <c r="G143" s="12" t="s">
        <v>53</v>
      </c>
      <c r="H143" s="11"/>
      <c r="I143" s="11"/>
    </row>
    <row r="144" spans="2:9" ht="13.5" customHeight="1" x14ac:dyDescent="0.2">
      <c r="B144" s="124"/>
      <c r="C144" s="128"/>
      <c r="D144" s="128"/>
      <c r="E144" s="126"/>
      <c r="F144" s="123"/>
      <c r="G144" s="12" t="s">
        <v>54</v>
      </c>
      <c r="H144" s="73">
        <f>+'2'!E105</f>
        <v>2438992.9</v>
      </c>
      <c r="I144" s="73">
        <f>+'2'!F105</f>
        <v>2438992.9</v>
      </c>
    </row>
    <row r="145" spans="2:9" x14ac:dyDescent="0.2">
      <c r="B145" s="124"/>
      <c r="C145" s="128"/>
      <c r="D145" s="122" t="s">
        <v>41</v>
      </c>
      <c r="E145" s="123"/>
      <c r="F145" s="123"/>
      <c r="G145" s="62" t="s">
        <v>81</v>
      </c>
      <c r="H145" s="70">
        <f>+H149+H160</f>
        <v>1066226.8999999999</v>
      </c>
      <c r="I145" s="70">
        <f>+I149+I160</f>
        <v>1066226.8999999999</v>
      </c>
    </row>
    <row r="146" spans="2:9" ht="13.5" customHeight="1" x14ac:dyDescent="0.2">
      <c r="B146" s="124"/>
      <c r="C146" s="128"/>
      <c r="D146" s="122"/>
      <c r="E146" s="123"/>
      <c r="F146" s="123"/>
      <c r="G146" s="72" t="s">
        <v>2</v>
      </c>
      <c r="H146" s="11"/>
      <c r="I146" s="11"/>
    </row>
    <row r="147" spans="2:9" x14ac:dyDescent="0.2">
      <c r="B147" s="124"/>
      <c r="C147" s="128"/>
      <c r="D147" s="122"/>
      <c r="E147" s="123"/>
      <c r="F147" s="123"/>
      <c r="G147" s="71" t="s">
        <v>19</v>
      </c>
      <c r="H147" s="70">
        <f t="shared" ref="H147:I147" si="61">+H149</f>
        <v>717505.17</v>
      </c>
      <c r="I147" s="70">
        <f t="shared" si="61"/>
        <v>717505.17</v>
      </c>
    </row>
    <row r="148" spans="2:9" ht="13.5" customHeight="1" x14ac:dyDescent="0.2">
      <c r="B148" s="124"/>
      <c r="C148" s="128"/>
      <c r="D148" s="122"/>
      <c r="E148" s="123"/>
      <c r="F148" s="123"/>
      <c r="G148" s="72" t="s">
        <v>2</v>
      </c>
      <c r="H148" s="11"/>
      <c r="I148" s="11"/>
    </row>
    <row r="149" spans="2:9" x14ac:dyDescent="0.2">
      <c r="B149" s="124"/>
      <c r="C149" s="128"/>
      <c r="D149" s="122"/>
      <c r="E149" s="123">
        <v>1202</v>
      </c>
      <c r="F149" s="123"/>
      <c r="G149" s="62" t="s">
        <v>66</v>
      </c>
      <c r="H149" s="70">
        <f t="shared" ref="H149:I149" si="62">+H151</f>
        <v>717505.17</v>
      </c>
      <c r="I149" s="70">
        <f t="shared" si="62"/>
        <v>717505.17</v>
      </c>
    </row>
    <row r="150" spans="2:9" ht="13.5" customHeight="1" x14ac:dyDescent="0.2">
      <c r="B150" s="124"/>
      <c r="C150" s="128"/>
      <c r="D150" s="122"/>
      <c r="E150" s="123"/>
      <c r="F150" s="123"/>
      <c r="G150" s="12" t="s">
        <v>22</v>
      </c>
      <c r="H150" s="11"/>
      <c r="I150" s="11"/>
    </row>
    <row r="151" spans="2:9" ht="32.25" customHeight="1" x14ac:dyDescent="0.2">
      <c r="B151" s="124"/>
      <c r="C151" s="128"/>
      <c r="D151" s="122"/>
      <c r="E151" s="123"/>
      <c r="F151" s="123">
        <v>11004</v>
      </c>
      <c r="G151" s="62" t="s">
        <v>71</v>
      </c>
      <c r="H151" s="70">
        <f t="shared" ref="H151:I151" si="63">+H153</f>
        <v>717505.17</v>
      </c>
      <c r="I151" s="70">
        <f t="shared" si="63"/>
        <v>717505.17</v>
      </c>
    </row>
    <row r="152" spans="2:9" ht="13.5" customHeight="1" x14ac:dyDescent="0.2">
      <c r="B152" s="124"/>
      <c r="C152" s="128"/>
      <c r="D152" s="122"/>
      <c r="E152" s="123"/>
      <c r="F152" s="123"/>
      <c r="G152" s="12" t="s">
        <v>44</v>
      </c>
      <c r="H152" s="11"/>
      <c r="I152" s="11"/>
    </row>
    <row r="153" spans="2:9" ht="13.5" customHeight="1" x14ac:dyDescent="0.2">
      <c r="B153" s="124"/>
      <c r="C153" s="128"/>
      <c r="D153" s="122"/>
      <c r="E153" s="123"/>
      <c r="F153" s="123"/>
      <c r="G153" s="64" t="s">
        <v>45</v>
      </c>
      <c r="H153" s="73">
        <f t="shared" ref="H153:I153" si="64">+H155</f>
        <v>717505.17</v>
      </c>
      <c r="I153" s="73">
        <f t="shared" si="64"/>
        <v>717505.17</v>
      </c>
    </row>
    <row r="154" spans="2:9" ht="16.5" customHeight="1" x14ac:dyDescent="0.2">
      <c r="B154" s="124"/>
      <c r="C154" s="128"/>
      <c r="D154" s="122"/>
      <c r="E154" s="123"/>
      <c r="F154" s="123"/>
      <c r="G154" s="12" t="s">
        <v>46</v>
      </c>
      <c r="H154" s="11"/>
      <c r="I154" s="11"/>
    </row>
    <row r="155" spans="2:9" x14ac:dyDescent="0.2">
      <c r="B155" s="124"/>
      <c r="C155" s="128"/>
      <c r="D155" s="122"/>
      <c r="E155" s="123"/>
      <c r="F155" s="123"/>
      <c r="G155" s="12" t="s">
        <v>38</v>
      </c>
      <c r="H155" s="73">
        <f t="shared" ref="H155:I155" si="65">+H156</f>
        <v>717505.17</v>
      </c>
      <c r="I155" s="73">
        <f t="shared" si="65"/>
        <v>717505.17</v>
      </c>
    </row>
    <row r="156" spans="2:9" x14ac:dyDescent="0.2">
      <c r="B156" s="124"/>
      <c r="C156" s="128"/>
      <c r="D156" s="122"/>
      <c r="E156" s="123"/>
      <c r="F156" s="123"/>
      <c r="G156" s="12" t="s">
        <v>39</v>
      </c>
      <c r="H156" s="73">
        <f t="shared" ref="H156:I156" si="66">H157</f>
        <v>717505.17</v>
      </c>
      <c r="I156" s="73">
        <f t="shared" si="66"/>
        <v>717505.17</v>
      </c>
    </row>
    <row r="157" spans="2:9" x14ac:dyDescent="0.2">
      <c r="B157" s="124"/>
      <c r="C157" s="128"/>
      <c r="D157" s="122"/>
      <c r="E157" s="123"/>
      <c r="F157" s="123"/>
      <c r="G157" s="12" t="s">
        <v>52</v>
      </c>
      <c r="H157" s="73">
        <f t="shared" ref="H157:I157" si="67">+H159</f>
        <v>717505.17</v>
      </c>
      <c r="I157" s="73">
        <f t="shared" si="67"/>
        <v>717505.17</v>
      </c>
    </row>
    <row r="158" spans="2:9" x14ac:dyDescent="0.2">
      <c r="B158" s="124"/>
      <c r="C158" s="128"/>
      <c r="D158" s="122"/>
      <c r="E158" s="123"/>
      <c r="F158" s="123"/>
      <c r="G158" s="12" t="s">
        <v>53</v>
      </c>
      <c r="H158" s="11"/>
      <c r="I158" s="11"/>
    </row>
    <row r="159" spans="2:9" ht="13.5" customHeight="1" x14ac:dyDescent="0.2">
      <c r="B159" s="124"/>
      <c r="C159" s="128"/>
      <c r="D159" s="122"/>
      <c r="E159" s="123"/>
      <c r="F159" s="123"/>
      <c r="G159" s="12" t="s">
        <v>54</v>
      </c>
      <c r="H159" s="73">
        <f>+'2'!E80</f>
        <v>717505.17</v>
      </c>
      <c r="I159" s="73">
        <f>+'2'!F80</f>
        <v>717505.17</v>
      </c>
    </row>
    <row r="160" spans="2:9" x14ac:dyDescent="0.2">
      <c r="B160" s="124"/>
      <c r="C160" s="128"/>
      <c r="D160" s="122"/>
      <c r="E160" s="123">
        <v>1208</v>
      </c>
      <c r="F160" s="123"/>
      <c r="G160" s="62" t="s">
        <v>65</v>
      </c>
      <c r="H160" s="70">
        <f>+H162</f>
        <v>348721.73</v>
      </c>
      <c r="I160" s="70">
        <f t="shared" ref="I160" si="68">+I162</f>
        <v>348721.73</v>
      </c>
    </row>
    <row r="161" spans="2:9" ht="13.5" customHeight="1" x14ac:dyDescent="0.2">
      <c r="B161" s="124"/>
      <c r="C161" s="128"/>
      <c r="D161" s="122"/>
      <c r="E161" s="123"/>
      <c r="F161" s="123"/>
      <c r="G161" s="12" t="s">
        <v>22</v>
      </c>
      <c r="H161" s="11"/>
      <c r="I161" s="11"/>
    </row>
    <row r="162" spans="2:9" ht="21" customHeight="1" x14ac:dyDescent="0.2">
      <c r="B162" s="124"/>
      <c r="C162" s="128"/>
      <c r="D162" s="122"/>
      <c r="E162" s="123"/>
      <c r="F162" s="123">
        <v>11003</v>
      </c>
      <c r="G162" s="62" t="s">
        <v>77</v>
      </c>
      <c r="H162" s="70">
        <f t="shared" ref="H162:I162" si="69">+H164</f>
        <v>348721.73</v>
      </c>
      <c r="I162" s="70">
        <f t="shared" si="69"/>
        <v>348721.73</v>
      </c>
    </row>
    <row r="163" spans="2:9" ht="13.5" customHeight="1" x14ac:dyDescent="0.2">
      <c r="B163" s="124"/>
      <c r="C163" s="128"/>
      <c r="D163" s="122"/>
      <c r="E163" s="123"/>
      <c r="F163" s="123"/>
      <c r="G163" s="12" t="s">
        <v>44</v>
      </c>
      <c r="H163" s="11"/>
      <c r="I163" s="11"/>
    </row>
    <row r="164" spans="2:9" ht="13.5" customHeight="1" x14ac:dyDescent="0.2">
      <c r="B164" s="124"/>
      <c r="C164" s="128"/>
      <c r="D164" s="122"/>
      <c r="E164" s="123"/>
      <c r="F164" s="123"/>
      <c r="G164" s="64" t="s">
        <v>45</v>
      </c>
      <c r="H164" s="73">
        <f t="shared" ref="H164:I164" si="70">+H166</f>
        <v>348721.73</v>
      </c>
      <c r="I164" s="73">
        <f t="shared" si="70"/>
        <v>348721.73</v>
      </c>
    </row>
    <row r="165" spans="2:9" ht="16.5" customHeight="1" x14ac:dyDescent="0.2">
      <c r="B165" s="124"/>
      <c r="C165" s="128"/>
      <c r="D165" s="122"/>
      <c r="E165" s="123"/>
      <c r="F165" s="123"/>
      <c r="G165" s="12" t="s">
        <v>46</v>
      </c>
      <c r="H165" s="11"/>
      <c r="I165" s="11"/>
    </row>
    <row r="166" spans="2:9" x14ac:dyDescent="0.2">
      <c r="B166" s="124"/>
      <c r="C166" s="128"/>
      <c r="D166" s="122"/>
      <c r="E166" s="123"/>
      <c r="F166" s="123"/>
      <c r="G166" s="12" t="s">
        <v>38</v>
      </c>
      <c r="H166" s="73">
        <f t="shared" ref="H166:I166" si="71">+H167</f>
        <v>348721.73</v>
      </c>
      <c r="I166" s="73">
        <f t="shared" si="71"/>
        <v>348721.73</v>
      </c>
    </row>
    <row r="167" spans="2:9" x14ac:dyDescent="0.2">
      <c r="B167" s="124"/>
      <c r="C167" s="128"/>
      <c r="D167" s="122"/>
      <c r="E167" s="123"/>
      <c r="F167" s="123"/>
      <c r="G167" s="12" t="s">
        <v>39</v>
      </c>
      <c r="H167" s="73">
        <f t="shared" ref="H167:I167" si="72">H168</f>
        <v>348721.73</v>
      </c>
      <c r="I167" s="73">
        <f t="shared" si="72"/>
        <v>348721.73</v>
      </c>
    </row>
    <row r="168" spans="2:9" x14ac:dyDescent="0.2">
      <c r="B168" s="124"/>
      <c r="C168" s="128"/>
      <c r="D168" s="122"/>
      <c r="E168" s="123"/>
      <c r="F168" s="123"/>
      <c r="G168" s="12" t="s">
        <v>52</v>
      </c>
      <c r="H168" s="73">
        <f t="shared" ref="H168:I168" si="73">+H170</f>
        <v>348721.73</v>
      </c>
      <c r="I168" s="73">
        <f t="shared" si="73"/>
        <v>348721.73</v>
      </c>
    </row>
    <row r="169" spans="2:9" x14ac:dyDescent="0.2">
      <c r="B169" s="124"/>
      <c r="C169" s="128"/>
      <c r="D169" s="122"/>
      <c r="E169" s="123"/>
      <c r="F169" s="123"/>
      <c r="G169" s="12" t="s">
        <v>53</v>
      </c>
      <c r="H169" s="11"/>
      <c r="I169" s="11"/>
    </row>
    <row r="170" spans="2:9" ht="13.5" customHeight="1" x14ac:dyDescent="0.2">
      <c r="B170" s="124"/>
      <c r="C170" s="128"/>
      <c r="D170" s="122"/>
      <c r="E170" s="123"/>
      <c r="F170" s="123"/>
      <c r="G170" s="12" t="s">
        <v>54</v>
      </c>
      <c r="H170" s="73">
        <f>+'2'!E130</f>
        <v>348721.73</v>
      </c>
      <c r="I170" s="73">
        <f>+'2'!F130</f>
        <v>348721.73</v>
      </c>
    </row>
    <row r="171" spans="2:9" x14ac:dyDescent="0.2">
      <c r="B171" s="124"/>
      <c r="C171" s="128"/>
      <c r="D171" s="127" t="s">
        <v>30</v>
      </c>
      <c r="E171" s="123"/>
      <c r="F171" s="123"/>
      <c r="G171" s="62" t="s">
        <v>116</v>
      </c>
      <c r="H171" s="70">
        <f>+H173</f>
        <v>218617.5</v>
      </c>
      <c r="I171" s="70">
        <f t="shared" ref="I171" si="74">+I173</f>
        <v>218617.5</v>
      </c>
    </row>
    <row r="172" spans="2:9" ht="13.5" customHeight="1" x14ac:dyDescent="0.2">
      <c r="B172" s="124"/>
      <c r="C172" s="128"/>
      <c r="D172" s="128"/>
      <c r="E172" s="123"/>
      <c r="F172" s="123"/>
      <c r="G172" s="12" t="s">
        <v>48</v>
      </c>
      <c r="H172" s="11"/>
      <c r="I172" s="11"/>
    </row>
    <row r="173" spans="2:9" x14ac:dyDescent="0.2">
      <c r="B173" s="124"/>
      <c r="C173" s="128"/>
      <c r="D173" s="128"/>
      <c r="E173" s="123"/>
      <c r="F173" s="123"/>
      <c r="G173" s="71" t="s">
        <v>19</v>
      </c>
      <c r="H173" s="70">
        <f>+H175</f>
        <v>218617.5</v>
      </c>
      <c r="I173" s="70">
        <f t="shared" ref="I173" si="75">+I175</f>
        <v>218617.5</v>
      </c>
    </row>
    <row r="174" spans="2:9" ht="13.5" customHeight="1" x14ac:dyDescent="0.2">
      <c r="B174" s="124"/>
      <c r="C174" s="128"/>
      <c r="D174" s="128"/>
      <c r="E174" s="123"/>
      <c r="F174" s="123"/>
      <c r="G174" s="72" t="s">
        <v>2</v>
      </c>
      <c r="H174" s="11"/>
      <c r="I174" s="11"/>
    </row>
    <row r="175" spans="2:9" x14ac:dyDescent="0.2">
      <c r="B175" s="124"/>
      <c r="C175" s="128"/>
      <c r="D175" s="128"/>
      <c r="E175" s="125">
        <v>1200</v>
      </c>
      <c r="F175" s="123"/>
      <c r="G175" s="62" t="s">
        <v>108</v>
      </c>
      <c r="H175" s="70">
        <f>+H177+H186</f>
        <v>218617.5</v>
      </c>
      <c r="I175" s="70">
        <f>+I177+I186</f>
        <v>218617.5</v>
      </c>
    </row>
    <row r="176" spans="2:9" ht="13.5" customHeight="1" x14ac:dyDescent="0.2">
      <c r="B176" s="124"/>
      <c r="C176" s="128"/>
      <c r="D176" s="128"/>
      <c r="E176" s="126"/>
      <c r="F176" s="123"/>
      <c r="G176" s="12" t="s">
        <v>22</v>
      </c>
      <c r="H176" s="11"/>
      <c r="I176" s="11"/>
    </row>
    <row r="177" spans="2:9" ht="16.5" customHeight="1" x14ac:dyDescent="0.2">
      <c r="B177" s="124"/>
      <c r="C177" s="128"/>
      <c r="D177" s="128"/>
      <c r="E177" s="126"/>
      <c r="F177" s="123">
        <v>11003</v>
      </c>
      <c r="G177" s="62" t="s">
        <v>111</v>
      </c>
      <c r="H177" s="70">
        <f>+H179</f>
        <v>718617.5</v>
      </c>
      <c r="I177" s="70">
        <f>+I179</f>
        <v>718617.5</v>
      </c>
    </row>
    <row r="178" spans="2:9" ht="13.5" customHeight="1" x14ac:dyDescent="0.2">
      <c r="B178" s="124"/>
      <c r="C178" s="128"/>
      <c r="D178" s="128"/>
      <c r="E178" s="126"/>
      <c r="F178" s="123"/>
      <c r="G178" s="12" t="s">
        <v>44</v>
      </c>
      <c r="H178" s="11"/>
      <c r="I178" s="11"/>
    </row>
    <row r="179" spans="2:9" ht="13.5" customHeight="1" x14ac:dyDescent="0.2">
      <c r="B179" s="124"/>
      <c r="C179" s="128"/>
      <c r="D179" s="128"/>
      <c r="E179" s="126"/>
      <c r="F179" s="123"/>
      <c r="G179" s="64" t="s">
        <v>45</v>
      </c>
      <c r="H179" s="73">
        <f t="shared" ref="H179:I179" si="76">+H181</f>
        <v>718617.5</v>
      </c>
      <c r="I179" s="73">
        <f t="shared" si="76"/>
        <v>718617.5</v>
      </c>
    </row>
    <row r="180" spans="2:9" ht="16.5" customHeight="1" x14ac:dyDescent="0.2">
      <c r="B180" s="124"/>
      <c r="C180" s="128"/>
      <c r="D180" s="128"/>
      <c r="E180" s="126"/>
      <c r="F180" s="123"/>
      <c r="G180" s="12" t="s">
        <v>46</v>
      </c>
      <c r="H180" s="11"/>
      <c r="I180" s="11"/>
    </row>
    <row r="181" spans="2:9" x14ac:dyDescent="0.2">
      <c r="B181" s="124"/>
      <c r="C181" s="128"/>
      <c r="D181" s="128"/>
      <c r="E181" s="126"/>
      <c r="F181" s="123"/>
      <c r="G181" s="12" t="s">
        <v>38</v>
      </c>
      <c r="H181" s="73">
        <f t="shared" ref="H181:I181" si="77">+H182</f>
        <v>718617.5</v>
      </c>
      <c r="I181" s="73">
        <f t="shared" si="77"/>
        <v>718617.5</v>
      </c>
    </row>
    <row r="182" spans="2:9" x14ac:dyDescent="0.2">
      <c r="B182" s="124"/>
      <c r="C182" s="128"/>
      <c r="D182" s="128"/>
      <c r="E182" s="126"/>
      <c r="F182" s="123"/>
      <c r="G182" s="12" t="s">
        <v>39</v>
      </c>
      <c r="H182" s="73">
        <f t="shared" ref="H182:I182" si="78">H183</f>
        <v>718617.5</v>
      </c>
      <c r="I182" s="73">
        <f t="shared" si="78"/>
        <v>718617.5</v>
      </c>
    </row>
    <row r="183" spans="2:9" x14ac:dyDescent="0.2">
      <c r="B183" s="124"/>
      <c r="C183" s="128"/>
      <c r="D183" s="128"/>
      <c r="E183" s="126"/>
      <c r="F183" s="123"/>
      <c r="G183" s="12" t="s">
        <v>52</v>
      </c>
      <c r="H183" s="73">
        <f t="shared" ref="H183:I183" si="79">+H185</f>
        <v>718617.5</v>
      </c>
      <c r="I183" s="73">
        <f t="shared" si="79"/>
        <v>718617.5</v>
      </c>
    </row>
    <row r="184" spans="2:9" x14ac:dyDescent="0.2">
      <c r="B184" s="124"/>
      <c r="C184" s="128"/>
      <c r="D184" s="128"/>
      <c r="E184" s="126"/>
      <c r="F184" s="123"/>
      <c r="G184" s="12" t="s">
        <v>53</v>
      </c>
      <c r="H184" s="11"/>
      <c r="I184" s="11"/>
    </row>
    <row r="185" spans="2:9" ht="13.5" customHeight="1" x14ac:dyDescent="0.2">
      <c r="B185" s="124"/>
      <c r="C185" s="128"/>
      <c r="D185" s="128"/>
      <c r="E185" s="126"/>
      <c r="F185" s="123"/>
      <c r="G185" s="12" t="s">
        <v>54</v>
      </c>
      <c r="H185" s="73">
        <f>+'2'!E37</f>
        <v>718617.5</v>
      </c>
      <c r="I185" s="73">
        <f>+'2'!F37</f>
        <v>718617.5</v>
      </c>
    </row>
    <row r="186" spans="2:9" ht="29.25" customHeight="1" x14ac:dyDescent="0.2">
      <c r="B186" s="124"/>
      <c r="C186" s="128"/>
      <c r="D186" s="128"/>
      <c r="E186" s="126"/>
      <c r="F186" s="123">
        <v>11006</v>
      </c>
      <c r="G186" s="62" t="s">
        <v>163</v>
      </c>
      <c r="H186" s="70">
        <f>+H188</f>
        <v>-500000</v>
      </c>
      <c r="I186" s="70">
        <f t="shared" ref="I186" si="80">+I188</f>
        <v>-500000</v>
      </c>
    </row>
    <row r="187" spans="2:9" ht="13.5" customHeight="1" x14ac:dyDescent="0.2">
      <c r="B187" s="124"/>
      <c r="C187" s="128"/>
      <c r="D187" s="128"/>
      <c r="E187" s="126"/>
      <c r="F187" s="123"/>
      <c r="G187" s="12" t="s">
        <v>44</v>
      </c>
      <c r="H187" s="11"/>
      <c r="I187" s="11"/>
    </row>
    <row r="188" spans="2:9" ht="13.5" customHeight="1" x14ac:dyDescent="0.2">
      <c r="B188" s="124"/>
      <c r="C188" s="128"/>
      <c r="D188" s="128"/>
      <c r="E188" s="126"/>
      <c r="F188" s="123"/>
      <c r="G188" s="64" t="s">
        <v>45</v>
      </c>
      <c r="H188" s="73">
        <f t="shared" ref="H188:I188" si="81">+H190</f>
        <v>-500000</v>
      </c>
      <c r="I188" s="73">
        <f t="shared" si="81"/>
        <v>-500000</v>
      </c>
    </row>
    <row r="189" spans="2:9" ht="16.5" customHeight="1" x14ac:dyDescent="0.2">
      <c r="B189" s="124"/>
      <c r="C189" s="128"/>
      <c r="D189" s="128"/>
      <c r="E189" s="126"/>
      <c r="F189" s="123"/>
      <c r="G189" s="12" t="s">
        <v>46</v>
      </c>
      <c r="H189" s="11"/>
      <c r="I189" s="11"/>
    </row>
    <row r="190" spans="2:9" x14ac:dyDescent="0.2">
      <c r="B190" s="124"/>
      <c r="C190" s="128"/>
      <c r="D190" s="128"/>
      <c r="E190" s="126"/>
      <c r="F190" s="123"/>
      <c r="G190" s="12" t="s">
        <v>38</v>
      </c>
      <c r="H190" s="73">
        <f t="shared" ref="H190:I190" si="82">+H191</f>
        <v>-500000</v>
      </c>
      <c r="I190" s="73">
        <f t="shared" si="82"/>
        <v>-500000</v>
      </c>
    </row>
    <row r="191" spans="2:9" x14ac:dyDescent="0.2">
      <c r="B191" s="124"/>
      <c r="C191" s="128"/>
      <c r="D191" s="128"/>
      <c r="E191" s="126"/>
      <c r="F191" s="123"/>
      <c r="G191" s="12" t="s">
        <v>39</v>
      </c>
      <c r="H191" s="73">
        <f t="shared" ref="H191:I191" si="83">H192</f>
        <v>-500000</v>
      </c>
      <c r="I191" s="73">
        <f t="shared" si="83"/>
        <v>-500000</v>
      </c>
    </row>
    <row r="192" spans="2:9" x14ac:dyDescent="0.2">
      <c r="B192" s="124"/>
      <c r="C192" s="128"/>
      <c r="D192" s="128"/>
      <c r="E192" s="126"/>
      <c r="F192" s="123"/>
      <c r="G192" s="12" t="s">
        <v>52</v>
      </c>
      <c r="H192" s="73">
        <f t="shared" ref="H192:I192" si="84">+H194</f>
        <v>-500000</v>
      </c>
      <c r="I192" s="73">
        <f t="shared" si="84"/>
        <v>-500000</v>
      </c>
    </row>
    <row r="193" spans="2:9" x14ac:dyDescent="0.2">
      <c r="B193" s="124"/>
      <c r="C193" s="128"/>
      <c r="D193" s="128"/>
      <c r="E193" s="126"/>
      <c r="F193" s="123"/>
      <c r="G193" s="12" t="s">
        <v>53</v>
      </c>
      <c r="H193" s="11"/>
      <c r="I193" s="11"/>
    </row>
    <row r="194" spans="2:9" ht="13.5" customHeight="1" x14ac:dyDescent="0.2">
      <c r="B194" s="124"/>
      <c r="C194" s="130"/>
      <c r="D194" s="130"/>
      <c r="E194" s="129"/>
      <c r="F194" s="123"/>
      <c r="G194" s="12" t="s">
        <v>54</v>
      </c>
      <c r="H194" s="73">
        <f>+'2'!E49</f>
        <v>-500000</v>
      </c>
      <c r="I194" s="73">
        <f>+'2'!F49</f>
        <v>-500000</v>
      </c>
    </row>
    <row r="197" spans="2:9" x14ac:dyDescent="0.2">
      <c r="H197" s="74"/>
      <c r="I197" s="74"/>
    </row>
  </sheetData>
  <mergeCells count="65">
    <mergeCell ref="F20:F28"/>
    <mergeCell ref="F29:F37"/>
    <mergeCell ref="F44:F52"/>
    <mergeCell ref="F99:F104"/>
    <mergeCell ref="F90:F98"/>
    <mergeCell ref="E171:E174"/>
    <mergeCell ref="E160:E170"/>
    <mergeCell ref="F151:F159"/>
    <mergeCell ref="F125:F133"/>
    <mergeCell ref="E62:E72"/>
    <mergeCell ref="F64:F72"/>
    <mergeCell ref="F62:F63"/>
    <mergeCell ref="E99:E104"/>
    <mergeCell ref="F73:F74"/>
    <mergeCell ref="E84:E87"/>
    <mergeCell ref="E88:E98"/>
    <mergeCell ref="F84:F89"/>
    <mergeCell ref="F105:F106"/>
    <mergeCell ref="E105:E133"/>
    <mergeCell ref="C99:C194"/>
    <mergeCell ref="F171:F176"/>
    <mergeCell ref="F116:F124"/>
    <mergeCell ref="F107:F115"/>
    <mergeCell ref="B5:I5"/>
    <mergeCell ref="B6:I6"/>
    <mergeCell ref="D10:D13"/>
    <mergeCell ref="C10:C11"/>
    <mergeCell ref="B9:G9"/>
    <mergeCell ref="C12:C98"/>
    <mergeCell ref="D84:D98"/>
    <mergeCell ref="D14:D37"/>
    <mergeCell ref="E10:E17"/>
    <mergeCell ref="E18:E37"/>
    <mergeCell ref="F10:F19"/>
    <mergeCell ref="E38:E41"/>
    <mergeCell ref="B1:I1"/>
    <mergeCell ref="B2:I2"/>
    <mergeCell ref="B3:I3"/>
    <mergeCell ref="B4:I4"/>
    <mergeCell ref="G7:G8"/>
    <mergeCell ref="B7:D7"/>
    <mergeCell ref="E7:F7"/>
    <mergeCell ref="H7:I7"/>
    <mergeCell ref="B10:B194"/>
    <mergeCell ref="E134:E144"/>
    <mergeCell ref="D101:D144"/>
    <mergeCell ref="F186:F194"/>
    <mergeCell ref="E175:E194"/>
    <mergeCell ref="D171:D194"/>
    <mergeCell ref="D38:D83"/>
    <mergeCell ref="F38:F43"/>
    <mergeCell ref="F177:F185"/>
    <mergeCell ref="D99:D100"/>
    <mergeCell ref="E42:E61"/>
    <mergeCell ref="E73:E83"/>
    <mergeCell ref="F134:F135"/>
    <mergeCell ref="F136:F144"/>
    <mergeCell ref="F160:F161"/>
    <mergeCell ref="F162:F170"/>
    <mergeCell ref="D145:D170"/>
    <mergeCell ref="E145:E148"/>
    <mergeCell ref="F145:F150"/>
    <mergeCell ref="E149:E159"/>
    <mergeCell ref="F53:F61"/>
    <mergeCell ref="F75:F83"/>
  </mergeCells>
  <pageMargins left="0.17" right="0.17" top="0.55000000000000004" bottom="0.67" header="0.42" footer="0.39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T171"/>
  <sheetViews>
    <sheetView zoomScaleNormal="100" workbookViewId="0">
      <selection activeCell="B6" sqref="B6:E6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5" width="20.5703125" style="2" customWidth="1"/>
    <col min="6" max="7" width="9.140625" style="2"/>
    <col min="8" max="8" width="15.140625" style="2" customWidth="1"/>
    <col min="9" max="9" width="13.85546875" style="2" customWidth="1"/>
    <col min="10" max="16384" width="9.140625" style="2"/>
  </cols>
  <sheetData>
    <row r="1" spans="2:17" ht="14.1" customHeight="1" x14ac:dyDescent="0.2">
      <c r="B1" s="146" t="s">
        <v>191</v>
      </c>
      <c r="C1" s="147"/>
      <c r="D1" s="147"/>
      <c r="E1" s="148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2:17" ht="14.1" customHeight="1" x14ac:dyDescent="0.2">
      <c r="B2" s="149" t="s">
        <v>59</v>
      </c>
      <c r="C2" s="150"/>
      <c r="D2" s="150"/>
      <c r="E2" s="151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ht="14.1" customHeight="1" x14ac:dyDescent="0.2">
      <c r="B3" s="149" t="s">
        <v>57</v>
      </c>
      <c r="C3" s="150"/>
      <c r="D3" s="150"/>
      <c r="E3" s="151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7" ht="14.1" customHeight="1" x14ac:dyDescent="0.2">
      <c r="B4" s="152" t="s">
        <v>9</v>
      </c>
      <c r="C4" s="153"/>
      <c r="D4" s="153"/>
      <c r="E4" s="15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2:17" ht="21.75" customHeight="1" x14ac:dyDescent="0.2">
      <c r="B5" s="158" t="s">
        <v>94</v>
      </c>
      <c r="C5" s="159"/>
      <c r="D5" s="159"/>
      <c r="E5" s="160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2:17" s="31" customFormat="1" ht="32.25" customHeight="1" x14ac:dyDescent="0.2">
      <c r="B6" s="155" t="s">
        <v>195</v>
      </c>
      <c r="C6" s="156"/>
      <c r="D6" s="156"/>
      <c r="E6" s="15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2:17" s="31" customFormat="1" ht="20.25" customHeight="1" x14ac:dyDescent="0.2">
      <c r="B7" s="155" t="s">
        <v>20</v>
      </c>
      <c r="C7" s="156"/>
      <c r="D7" s="156"/>
      <c r="E7" s="157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7" s="1" customFormat="1" ht="21.75" customHeight="1" x14ac:dyDescent="0.2">
      <c r="B8" s="37" t="s">
        <v>25</v>
      </c>
      <c r="C8" s="165" t="s">
        <v>4</v>
      </c>
      <c r="D8" s="166"/>
      <c r="E8" s="167"/>
    </row>
    <row r="9" spans="2:17" s="1" customFormat="1" ht="22.5" customHeight="1" x14ac:dyDescent="0.2">
      <c r="B9" s="6">
        <v>1099</v>
      </c>
      <c r="C9" s="6" t="s">
        <v>165</v>
      </c>
      <c r="D9" s="13"/>
      <c r="E9" s="13"/>
    </row>
    <row r="10" spans="2:17" s="1" customFormat="1" ht="22.5" customHeight="1" x14ac:dyDescent="0.2">
      <c r="B10" s="168" t="s">
        <v>61</v>
      </c>
      <c r="C10" s="169"/>
      <c r="D10" s="13"/>
      <c r="E10" s="13"/>
    </row>
    <row r="11" spans="2:17" s="1" customFormat="1" ht="36.75" customHeight="1" x14ac:dyDescent="0.2">
      <c r="B11" s="28" t="s">
        <v>62</v>
      </c>
      <c r="C11" s="28">
        <v>1099</v>
      </c>
      <c r="D11" s="155" t="s">
        <v>64</v>
      </c>
      <c r="E11" s="157"/>
    </row>
    <row r="12" spans="2:17" s="1" customFormat="1" ht="22.5" customHeight="1" x14ac:dyDescent="0.2">
      <c r="B12" s="35" t="s">
        <v>5</v>
      </c>
      <c r="C12" s="35">
        <v>11001</v>
      </c>
      <c r="D12" s="52" t="s">
        <v>104</v>
      </c>
      <c r="E12" s="52" t="s">
        <v>0</v>
      </c>
    </row>
    <row r="13" spans="2:17" s="1" customFormat="1" ht="34.5" customHeight="1" x14ac:dyDescent="0.2">
      <c r="B13" s="35" t="s">
        <v>6</v>
      </c>
      <c r="C13" s="53" t="s">
        <v>166</v>
      </c>
      <c r="D13" s="33"/>
      <c r="E13" s="33"/>
    </row>
    <row r="14" spans="2:17" s="1" customFormat="1" ht="61.5" customHeight="1" x14ac:dyDescent="0.2">
      <c r="B14" s="35" t="s">
        <v>7</v>
      </c>
      <c r="C14" s="53" t="s">
        <v>167</v>
      </c>
      <c r="D14" s="33"/>
      <c r="E14" s="33"/>
    </row>
    <row r="15" spans="2:17" s="1" customFormat="1" ht="21" customHeight="1" x14ac:dyDescent="0.2">
      <c r="B15" s="35" t="s">
        <v>101</v>
      </c>
      <c r="C15" s="53" t="s">
        <v>50</v>
      </c>
      <c r="D15" s="33"/>
      <c r="E15" s="33"/>
    </row>
    <row r="16" spans="2:17" s="1" customFormat="1" ht="35.25" customHeight="1" x14ac:dyDescent="0.2">
      <c r="B16" s="35" t="s">
        <v>105</v>
      </c>
      <c r="C16" s="53" t="s">
        <v>47</v>
      </c>
      <c r="D16" s="33"/>
      <c r="E16" s="33"/>
      <c r="H16" s="46"/>
      <c r="I16" s="46"/>
    </row>
    <row r="17" spans="2:5" s="1" customFormat="1" ht="16.5" customHeight="1" x14ac:dyDescent="0.2">
      <c r="B17" s="161" t="s">
        <v>8</v>
      </c>
      <c r="C17" s="161"/>
      <c r="D17" s="13"/>
      <c r="E17" s="13"/>
    </row>
    <row r="18" spans="2:5" s="21" customFormat="1" ht="18.75" customHeight="1" x14ac:dyDescent="0.2">
      <c r="B18" s="141" t="s">
        <v>102</v>
      </c>
      <c r="C18" s="141"/>
      <c r="D18" s="30">
        <f>+'3'!H28</f>
        <v>-200000</v>
      </c>
      <c r="E18" s="30">
        <f>+'3'!I28</f>
        <v>0</v>
      </c>
    </row>
    <row r="19" spans="2:5" s="21" customFormat="1" ht="18.75" customHeight="1" x14ac:dyDescent="0.2">
      <c r="B19" s="54"/>
      <c r="C19" s="55"/>
      <c r="D19" s="42"/>
      <c r="E19" s="43"/>
    </row>
    <row r="20" spans="2:5" s="1" customFormat="1" ht="21.75" customHeight="1" x14ac:dyDescent="0.2">
      <c r="B20" s="37" t="s">
        <v>25</v>
      </c>
      <c r="C20" s="165" t="s">
        <v>4</v>
      </c>
      <c r="D20" s="166"/>
      <c r="E20" s="167"/>
    </row>
    <row r="21" spans="2:5" s="1" customFormat="1" ht="22.5" customHeight="1" x14ac:dyDescent="0.2">
      <c r="B21" s="6">
        <v>1099</v>
      </c>
      <c r="C21" s="6" t="s">
        <v>165</v>
      </c>
      <c r="D21" s="13"/>
      <c r="E21" s="13"/>
    </row>
    <row r="22" spans="2:5" s="1" customFormat="1" ht="22.5" customHeight="1" x14ac:dyDescent="0.2">
      <c r="B22" s="168" t="s">
        <v>61</v>
      </c>
      <c r="C22" s="169"/>
      <c r="D22" s="13"/>
      <c r="E22" s="13"/>
    </row>
    <row r="23" spans="2:5" s="1" customFormat="1" ht="36.75" customHeight="1" x14ac:dyDescent="0.2">
      <c r="B23" s="28" t="s">
        <v>62</v>
      </c>
      <c r="C23" s="28">
        <v>1099</v>
      </c>
      <c r="D23" s="110" t="s">
        <v>63</v>
      </c>
      <c r="E23" s="115"/>
    </row>
    <row r="24" spans="2:5" s="1" customFormat="1" ht="22.5" customHeight="1" x14ac:dyDescent="0.2">
      <c r="B24" s="35" t="s">
        <v>5</v>
      </c>
      <c r="C24" s="35">
        <v>12001</v>
      </c>
      <c r="D24" s="56" t="s">
        <v>104</v>
      </c>
      <c r="E24" s="56" t="s">
        <v>0</v>
      </c>
    </row>
    <row r="25" spans="2:5" s="1" customFormat="1" ht="40.5" customHeight="1" x14ac:dyDescent="0.2">
      <c r="B25" s="35" t="s">
        <v>6</v>
      </c>
      <c r="C25" s="40" t="s">
        <v>175</v>
      </c>
      <c r="D25" s="33"/>
      <c r="E25" s="33"/>
    </row>
    <row r="26" spans="2:5" s="1" customFormat="1" ht="42" customHeight="1" x14ac:dyDescent="0.2">
      <c r="B26" s="35" t="s">
        <v>7</v>
      </c>
      <c r="C26" s="57" t="s">
        <v>161</v>
      </c>
      <c r="D26" s="33"/>
      <c r="E26" s="33"/>
    </row>
    <row r="27" spans="2:5" s="1" customFormat="1" ht="21" customHeight="1" x14ac:dyDescent="0.2">
      <c r="B27" s="35" t="s">
        <v>101</v>
      </c>
      <c r="C27" s="57" t="s">
        <v>176</v>
      </c>
      <c r="D27" s="33"/>
      <c r="E27" s="33"/>
    </row>
    <row r="28" spans="2:5" s="1" customFormat="1" ht="53.25" customHeight="1" x14ac:dyDescent="0.2">
      <c r="B28" s="35" t="s">
        <v>105</v>
      </c>
      <c r="C28" s="57" t="s">
        <v>177</v>
      </c>
      <c r="D28" s="33"/>
      <c r="E28" s="33"/>
    </row>
    <row r="29" spans="2:5" s="1" customFormat="1" ht="16.5" customHeight="1" x14ac:dyDescent="0.2">
      <c r="B29" s="161" t="s">
        <v>8</v>
      </c>
      <c r="C29" s="161"/>
      <c r="D29" s="13"/>
      <c r="E29" s="13"/>
    </row>
    <row r="30" spans="2:5" s="21" customFormat="1" ht="18.75" customHeight="1" x14ac:dyDescent="0.2">
      <c r="B30" s="141" t="s">
        <v>102</v>
      </c>
      <c r="C30" s="141"/>
      <c r="D30" s="30">
        <f>+'3'!H37</f>
        <v>200000</v>
      </c>
      <c r="E30" s="30">
        <f>+'3'!I37</f>
        <v>0</v>
      </c>
    </row>
    <row r="31" spans="2:5" s="21" customFormat="1" ht="18.75" customHeight="1" x14ac:dyDescent="0.2">
      <c r="B31" s="162"/>
      <c r="C31" s="163"/>
      <c r="D31" s="163"/>
      <c r="E31" s="164"/>
    </row>
    <row r="32" spans="2:5" s="1" customFormat="1" ht="36.75" customHeight="1" x14ac:dyDescent="0.2">
      <c r="B32" s="28" t="s">
        <v>62</v>
      </c>
      <c r="C32" s="28">
        <v>1200</v>
      </c>
      <c r="D32" s="155" t="s">
        <v>63</v>
      </c>
      <c r="E32" s="157"/>
    </row>
    <row r="33" spans="2:5" s="1" customFormat="1" ht="22.5" customHeight="1" x14ac:dyDescent="0.2">
      <c r="B33" s="35" t="s">
        <v>5</v>
      </c>
      <c r="C33" s="35">
        <v>11003</v>
      </c>
      <c r="D33" s="52" t="s">
        <v>104</v>
      </c>
      <c r="E33" s="52" t="s">
        <v>0</v>
      </c>
    </row>
    <row r="34" spans="2:5" s="1" customFormat="1" ht="20.25" customHeight="1" x14ac:dyDescent="0.2">
      <c r="B34" s="35" t="s">
        <v>6</v>
      </c>
      <c r="C34" s="50" t="s">
        <v>121</v>
      </c>
      <c r="D34" s="33"/>
      <c r="E34" s="33"/>
    </row>
    <row r="35" spans="2:5" s="1" customFormat="1" ht="33.75" customHeight="1" x14ac:dyDescent="0.2">
      <c r="B35" s="35" t="s">
        <v>7</v>
      </c>
      <c r="C35" s="49" t="s">
        <v>122</v>
      </c>
      <c r="D35" s="33"/>
      <c r="E35" s="33"/>
    </row>
    <row r="36" spans="2:5" s="1" customFormat="1" ht="21" customHeight="1" x14ac:dyDescent="0.2">
      <c r="B36" s="35" t="s">
        <v>101</v>
      </c>
      <c r="C36" s="49" t="s">
        <v>50</v>
      </c>
      <c r="D36" s="33"/>
      <c r="E36" s="33"/>
    </row>
    <row r="37" spans="2:5" s="1" customFormat="1" ht="27" x14ac:dyDescent="0.2">
      <c r="B37" s="35" t="s">
        <v>105</v>
      </c>
      <c r="C37" s="49" t="s">
        <v>47</v>
      </c>
      <c r="D37" s="33"/>
      <c r="E37" s="33"/>
    </row>
    <row r="38" spans="2:5" s="1" customFormat="1" ht="16.5" customHeight="1" x14ac:dyDescent="0.2">
      <c r="B38" s="161" t="s">
        <v>8</v>
      </c>
      <c r="C38" s="161"/>
      <c r="D38" s="13"/>
      <c r="E38" s="13"/>
    </row>
    <row r="39" spans="2:5" s="1" customFormat="1" ht="16.5" customHeight="1" x14ac:dyDescent="0.2">
      <c r="B39" s="142" t="s">
        <v>136</v>
      </c>
      <c r="C39" s="142"/>
      <c r="D39" s="13"/>
      <c r="E39" s="29">
        <v>6271</v>
      </c>
    </row>
    <row r="40" spans="2:5" s="21" customFormat="1" ht="18.75" customHeight="1" x14ac:dyDescent="0.2">
      <c r="B40" s="141" t="s">
        <v>102</v>
      </c>
      <c r="C40" s="141"/>
      <c r="D40" s="30">
        <f>+'2'!E37</f>
        <v>718617.5</v>
      </c>
      <c r="E40" s="30">
        <f>+'2'!F37</f>
        <v>718617.5</v>
      </c>
    </row>
    <row r="41" spans="2:5" s="21" customFormat="1" ht="18.75" customHeight="1" x14ac:dyDescent="0.2">
      <c r="B41" s="162"/>
      <c r="C41" s="163"/>
      <c r="D41" s="163"/>
      <c r="E41" s="164"/>
    </row>
    <row r="42" spans="2:5" s="1" customFormat="1" ht="44.25" customHeight="1" x14ac:dyDescent="0.2">
      <c r="B42" s="35" t="s">
        <v>62</v>
      </c>
      <c r="C42" s="35">
        <v>1200</v>
      </c>
      <c r="D42" s="170" t="s">
        <v>63</v>
      </c>
      <c r="E42" s="170"/>
    </row>
    <row r="43" spans="2:5" s="1" customFormat="1" ht="23.25" customHeight="1" x14ac:dyDescent="0.2">
      <c r="B43" s="35" t="s">
        <v>5</v>
      </c>
      <c r="C43" s="35">
        <v>11004</v>
      </c>
      <c r="D43" s="52" t="s">
        <v>104</v>
      </c>
      <c r="E43" s="39" t="s">
        <v>0</v>
      </c>
    </row>
    <row r="44" spans="2:5" s="1" customFormat="1" ht="48" customHeight="1" x14ac:dyDescent="0.2">
      <c r="B44" s="35" t="s">
        <v>6</v>
      </c>
      <c r="C44" s="50" t="s">
        <v>137</v>
      </c>
      <c r="D44" s="52"/>
      <c r="E44" s="39"/>
    </row>
    <row r="45" spans="2:5" s="1" customFormat="1" ht="48" customHeight="1" x14ac:dyDescent="0.2">
      <c r="B45" s="35" t="s">
        <v>7</v>
      </c>
      <c r="C45" s="49" t="s">
        <v>138</v>
      </c>
      <c r="D45" s="52"/>
      <c r="E45" s="39"/>
    </row>
    <row r="46" spans="2:5" s="1" customFormat="1" ht="24.75" customHeight="1" x14ac:dyDescent="0.2">
      <c r="B46" s="35" t="s">
        <v>49</v>
      </c>
      <c r="C46" s="49" t="s">
        <v>50</v>
      </c>
      <c r="D46" s="52"/>
      <c r="E46" s="39"/>
    </row>
    <row r="47" spans="2:5" s="1" customFormat="1" ht="27" x14ac:dyDescent="0.2">
      <c r="B47" s="35" t="s">
        <v>82</v>
      </c>
      <c r="C47" s="49" t="s">
        <v>47</v>
      </c>
      <c r="D47" s="52"/>
      <c r="E47" s="39"/>
    </row>
    <row r="48" spans="2:5" s="1" customFormat="1" ht="16.5" customHeight="1" x14ac:dyDescent="0.2">
      <c r="B48" s="161" t="s">
        <v>8</v>
      </c>
      <c r="C48" s="161"/>
      <c r="D48" s="13"/>
      <c r="E48" s="13"/>
    </row>
    <row r="49" spans="2:5" s="1" customFormat="1" ht="35.25" customHeight="1" x14ac:dyDescent="0.2">
      <c r="B49" s="142" t="s">
        <v>139</v>
      </c>
      <c r="C49" s="142"/>
      <c r="D49" s="13"/>
      <c r="E49" s="29">
        <v>11729</v>
      </c>
    </row>
    <row r="50" spans="2:5" s="21" customFormat="1" ht="18.75" customHeight="1" x14ac:dyDescent="0.2">
      <c r="B50" s="141" t="s">
        <v>102</v>
      </c>
      <c r="C50" s="141"/>
      <c r="D50" s="30">
        <f>++'2'!E43</f>
        <v>55124.6</v>
      </c>
      <c r="E50" s="30">
        <f>++'2'!F43</f>
        <v>55124.6</v>
      </c>
    </row>
    <row r="51" spans="2:5" s="21" customFormat="1" ht="17.25" customHeight="1" x14ac:dyDescent="0.2">
      <c r="B51" s="51"/>
      <c r="C51" s="38"/>
      <c r="D51" s="30"/>
      <c r="E51" s="30"/>
    </row>
    <row r="52" spans="2:5" s="1" customFormat="1" ht="44.25" customHeight="1" x14ac:dyDescent="0.2">
      <c r="B52" s="35" t="s">
        <v>62</v>
      </c>
      <c r="C52" s="35">
        <v>1200</v>
      </c>
      <c r="D52" s="170" t="s">
        <v>64</v>
      </c>
      <c r="E52" s="170"/>
    </row>
    <row r="53" spans="2:5" s="1" customFormat="1" ht="25.5" customHeight="1" x14ac:dyDescent="0.2">
      <c r="B53" s="35" t="s">
        <v>5</v>
      </c>
      <c r="C53" s="35">
        <v>11006</v>
      </c>
      <c r="D53" s="52" t="s">
        <v>104</v>
      </c>
      <c r="E53" s="39" t="s">
        <v>0</v>
      </c>
    </row>
    <row r="54" spans="2:5" s="1" customFormat="1" ht="34.5" customHeight="1" x14ac:dyDescent="0.2">
      <c r="B54" s="35" t="s">
        <v>6</v>
      </c>
      <c r="C54" s="40" t="s">
        <v>168</v>
      </c>
      <c r="D54" s="33"/>
      <c r="E54" s="33"/>
    </row>
    <row r="55" spans="2:5" s="1" customFormat="1" ht="48" customHeight="1" x14ac:dyDescent="0.2">
      <c r="B55" s="35" t="s">
        <v>7</v>
      </c>
      <c r="C55" s="53" t="s">
        <v>169</v>
      </c>
      <c r="D55" s="33"/>
      <c r="E55" s="33"/>
    </row>
    <row r="56" spans="2:5" s="1" customFormat="1" ht="24" customHeight="1" x14ac:dyDescent="0.2">
      <c r="B56" s="35" t="s">
        <v>49</v>
      </c>
      <c r="C56" s="53" t="s">
        <v>50</v>
      </c>
      <c r="D56" s="33"/>
      <c r="E56" s="33"/>
    </row>
    <row r="57" spans="2:5" s="1" customFormat="1" ht="30.75" customHeight="1" x14ac:dyDescent="0.2">
      <c r="B57" s="35" t="s">
        <v>82</v>
      </c>
      <c r="C57" s="53" t="s">
        <v>47</v>
      </c>
      <c r="D57" s="33"/>
      <c r="E57" s="33"/>
    </row>
    <row r="58" spans="2:5" s="1" customFormat="1" ht="16.5" customHeight="1" x14ac:dyDescent="0.2">
      <c r="B58" s="140" t="s">
        <v>8</v>
      </c>
      <c r="C58" s="140"/>
      <c r="D58" s="13"/>
      <c r="E58" s="13"/>
    </row>
    <row r="59" spans="2:5" s="21" customFormat="1" ht="18.75" customHeight="1" x14ac:dyDescent="0.2">
      <c r="B59" s="141" t="s">
        <v>102</v>
      </c>
      <c r="C59" s="141"/>
      <c r="D59" s="30">
        <f>+'2'!E49</f>
        <v>-500000</v>
      </c>
      <c r="E59" s="30">
        <f>+'2'!F49</f>
        <v>-500000</v>
      </c>
    </row>
    <row r="60" spans="2:5" s="21" customFormat="1" ht="18.75" customHeight="1" x14ac:dyDescent="0.2">
      <c r="B60" s="162"/>
      <c r="C60" s="163"/>
      <c r="D60" s="163"/>
      <c r="E60" s="164"/>
    </row>
    <row r="61" spans="2:5" s="1" customFormat="1" ht="44.25" customHeight="1" x14ac:dyDescent="0.2">
      <c r="B61" s="35" t="s">
        <v>62</v>
      </c>
      <c r="C61" s="35">
        <v>1200</v>
      </c>
      <c r="D61" s="170" t="s">
        <v>63</v>
      </c>
      <c r="E61" s="170"/>
    </row>
    <row r="62" spans="2:5" s="1" customFormat="1" ht="25.5" customHeight="1" x14ac:dyDescent="0.2">
      <c r="B62" s="35" t="s">
        <v>5</v>
      </c>
      <c r="C62" s="35">
        <v>11007</v>
      </c>
      <c r="D62" s="52" t="s">
        <v>104</v>
      </c>
      <c r="E62" s="39" t="s">
        <v>0</v>
      </c>
    </row>
    <row r="63" spans="2:5" s="1" customFormat="1" ht="57" customHeight="1" x14ac:dyDescent="0.2">
      <c r="B63" s="35" t="s">
        <v>6</v>
      </c>
      <c r="C63" s="50" t="s">
        <v>140</v>
      </c>
      <c r="D63" s="33"/>
      <c r="E63" s="33"/>
    </row>
    <row r="64" spans="2:5" s="1" customFormat="1" ht="33" customHeight="1" x14ac:dyDescent="0.2">
      <c r="B64" s="35" t="s">
        <v>7</v>
      </c>
      <c r="C64" s="49" t="s">
        <v>141</v>
      </c>
      <c r="D64" s="33"/>
      <c r="E64" s="33"/>
    </row>
    <row r="65" spans="2:20" s="1" customFormat="1" ht="24" customHeight="1" x14ac:dyDescent="0.2">
      <c r="B65" s="35" t="s">
        <v>49</v>
      </c>
      <c r="C65" s="49" t="s">
        <v>50</v>
      </c>
      <c r="D65" s="33"/>
      <c r="E65" s="33"/>
    </row>
    <row r="66" spans="2:20" s="1" customFormat="1" ht="30.75" customHeight="1" x14ac:dyDescent="0.2">
      <c r="B66" s="35" t="s">
        <v>82</v>
      </c>
      <c r="C66" s="49" t="s">
        <v>47</v>
      </c>
      <c r="D66" s="33"/>
      <c r="E66" s="33"/>
    </row>
    <row r="67" spans="2:20" s="1" customFormat="1" ht="16.5" customHeight="1" x14ac:dyDescent="0.2">
      <c r="B67" s="140" t="s">
        <v>8</v>
      </c>
      <c r="C67" s="140"/>
      <c r="D67" s="13"/>
      <c r="E67" s="13"/>
    </row>
    <row r="68" spans="2:20" s="1" customFormat="1" ht="16.5" customHeight="1" x14ac:dyDescent="0.2">
      <c r="B68" s="142" t="s">
        <v>142</v>
      </c>
      <c r="C68" s="142"/>
      <c r="D68" s="13"/>
      <c r="E68" s="29">
        <v>7047</v>
      </c>
    </row>
    <row r="69" spans="2:20" s="21" customFormat="1" ht="18.75" customHeight="1" x14ac:dyDescent="0.2">
      <c r="B69" s="141" t="s">
        <v>102</v>
      </c>
      <c r="C69" s="141"/>
      <c r="D69" s="30">
        <f>+'2'!E55</f>
        <v>45243.3</v>
      </c>
      <c r="E69" s="30">
        <f>+'2'!F55</f>
        <v>45243.3</v>
      </c>
    </row>
    <row r="70" spans="2:20" s="21" customFormat="1" ht="18.75" customHeight="1" x14ac:dyDescent="0.2">
      <c r="B70" s="51"/>
      <c r="C70" s="38"/>
      <c r="D70" s="30"/>
      <c r="E70" s="30"/>
    </row>
    <row r="71" spans="2:20" ht="19.5" customHeight="1" x14ac:dyDescent="0.2">
      <c r="B71" s="37" t="s">
        <v>25</v>
      </c>
      <c r="C71" s="37" t="s">
        <v>4</v>
      </c>
      <c r="D71" s="34"/>
      <c r="E71" s="34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2:20" ht="24.75" customHeight="1" x14ac:dyDescent="0.2">
      <c r="B72" s="4">
        <v>1202</v>
      </c>
      <c r="C72" s="6" t="s">
        <v>143</v>
      </c>
      <c r="D72" s="32"/>
      <c r="E72" s="3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2:20" ht="21" customHeight="1" x14ac:dyDescent="0.2">
      <c r="B73" s="4" t="s">
        <v>61</v>
      </c>
      <c r="C73" s="4"/>
      <c r="D73" s="13"/>
      <c r="E73" s="1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2:20" ht="45" customHeight="1" x14ac:dyDescent="0.2">
      <c r="B74" s="36" t="s">
        <v>62</v>
      </c>
      <c r="C74" s="36">
        <v>1202</v>
      </c>
      <c r="D74" s="170" t="s">
        <v>63</v>
      </c>
      <c r="E74" s="17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2:20" ht="22.5" customHeight="1" x14ac:dyDescent="0.2">
      <c r="B75" s="35" t="s">
        <v>5</v>
      </c>
      <c r="C75" s="35">
        <v>11001</v>
      </c>
      <c r="D75" s="52" t="s">
        <v>60</v>
      </c>
      <c r="E75" s="39" t="s">
        <v>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2:20" s="17" customFormat="1" ht="20.25" customHeight="1" x14ac:dyDescent="0.2">
      <c r="B76" s="35" t="s">
        <v>6</v>
      </c>
      <c r="C76" s="50" t="s">
        <v>83</v>
      </c>
      <c r="D76" s="49"/>
      <c r="E76" s="49"/>
      <c r="F76" s="16"/>
      <c r="G76" s="16"/>
      <c r="H76" s="16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2:20" s="17" customFormat="1" ht="31.5" customHeight="1" x14ac:dyDescent="0.2">
      <c r="B77" s="35" t="s">
        <v>7</v>
      </c>
      <c r="C77" s="49" t="s">
        <v>84</v>
      </c>
      <c r="D77" s="49"/>
      <c r="E77" s="49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</row>
    <row r="78" spans="2:20" s="17" customFormat="1" ht="18.75" customHeight="1" x14ac:dyDescent="0.2">
      <c r="B78" s="35" t="s">
        <v>49</v>
      </c>
      <c r="C78" s="49" t="s">
        <v>50</v>
      </c>
      <c r="D78" s="49"/>
      <c r="E78" s="49"/>
      <c r="F78" s="16"/>
      <c r="G78" s="16"/>
      <c r="H78" s="16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2:20" s="18" customFormat="1" ht="35.25" customHeight="1" x14ac:dyDescent="0.2">
      <c r="B79" s="35" t="s">
        <v>82</v>
      </c>
      <c r="C79" s="49" t="s">
        <v>47</v>
      </c>
      <c r="D79" s="15"/>
      <c r="E79" s="15"/>
      <c r="F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</row>
    <row r="80" spans="2:20" s="17" customFormat="1" ht="18.75" customHeight="1" x14ac:dyDescent="0.2">
      <c r="B80" s="140" t="s">
        <v>8</v>
      </c>
      <c r="C80" s="140"/>
      <c r="D80" s="49"/>
      <c r="E80" s="49"/>
      <c r="F80" s="16"/>
      <c r="G80" s="16"/>
      <c r="H80" s="16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2:20" s="17" customFormat="1" ht="18.75" customHeight="1" x14ac:dyDescent="0.2">
      <c r="B81" s="142" t="s">
        <v>85</v>
      </c>
      <c r="C81" s="142"/>
      <c r="D81" s="49"/>
      <c r="E81" s="29">
        <v>10881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</row>
    <row r="82" spans="2:20" s="18" customFormat="1" ht="18" customHeight="1" x14ac:dyDescent="0.2">
      <c r="B82" s="141" t="s">
        <v>51</v>
      </c>
      <c r="C82" s="141"/>
      <c r="D82" s="15">
        <f>+'2'!E68</f>
        <v>239372.6</v>
      </c>
      <c r="E82" s="15">
        <f>+'2'!F68</f>
        <v>239372.6</v>
      </c>
      <c r="F82" s="16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2:20" s="18" customFormat="1" ht="13.5" customHeight="1" x14ac:dyDescent="0.2">
      <c r="B83" s="171"/>
      <c r="C83" s="171"/>
      <c r="D83" s="171"/>
      <c r="E83" s="171"/>
      <c r="F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2:20" ht="45" customHeight="1" x14ac:dyDescent="0.2">
      <c r="B84" s="36" t="s">
        <v>62</v>
      </c>
      <c r="C84" s="36">
        <v>1202</v>
      </c>
      <c r="D84" s="140" t="s">
        <v>63</v>
      </c>
      <c r="E84" s="140"/>
      <c r="F84" s="1"/>
      <c r="G84" s="1"/>
      <c r="H84" s="1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2:20" ht="23.25" customHeight="1" x14ac:dyDescent="0.2">
      <c r="B85" s="35" t="s">
        <v>5</v>
      </c>
      <c r="C85" s="35">
        <v>11002</v>
      </c>
      <c r="D85" s="52" t="s">
        <v>60</v>
      </c>
      <c r="E85" s="39" t="s">
        <v>0</v>
      </c>
      <c r="F85" s="3"/>
      <c r="G85" s="3"/>
      <c r="H85" s="3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2:20" s="17" customFormat="1" ht="17.25" customHeight="1" x14ac:dyDescent="0.2">
      <c r="B86" s="5" t="s">
        <v>6</v>
      </c>
      <c r="C86" s="40" t="s">
        <v>145</v>
      </c>
      <c r="D86" s="14"/>
      <c r="E86" s="14"/>
      <c r="F86" s="16"/>
      <c r="G86" s="16"/>
      <c r="H86" s="16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2:20" s="17" customFormat="1" ht="42.75" customHeight="1" x14ac:dyDescent="0.2">
      <c r="B87" s="5" t="s">
        <v>7</v>
      </c>
      <c r="C87" s="53" t="s">
        <v>146</v>
      </c>
      <c r="D87" s="49"/>
      <c r="E87" s="49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2:20" s="17" customFormat="1" ht="20.25" customHeight="1" x14ac:dyDescent="0.2">
      <c r="B88" s="5" t="s">
        <v>49</v>
      </c>
      <c r="C88" s="53" t="s">
        <v>50</v>
      </c>
      <c r="D88" s="49"/>
      <c r="E88" s="49"/>
      <c r="F88" s="16"/>
      <c r="G88" s="16"/>
      <c r="H88" s="16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2:20" s="17" customFormat="1" ht="33" customHeight="1" x14ac:dyDescent="0.2">
      <c r="B89" s="5" t="s">
        <v>82</v>
      </c>
      <c r="C89" s="53" t="s">
        <v>47</v>
      </c>
      <c r="D89" s="49"/>
      <c r="E89" s="49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</row>
    <row r="90" spans="2:20" s="17" customFormat="1" ht="18.75" customHeight="1" x14ac:dyDescent="0.2">
      <c r="B90" s="140" t="s">
        <v>8</v>
      </c>
      <c r="C90" s="140"/>
      <c r="D90" s="49"/>
      <c r="E90" s="49"/>
      <c r="F90" s="16"/>
      <c r="G90" s="16"/>
      <c r="H90" s="16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2:20" s="17" customFormat="1" ht="19.5" customHeight="1" x14ac:dyDescent="0.2">
      <c r="B91" s="174" t="s">
        <v>147</v>
      </c>
      <c r="C91" s="174"/>
      <c r="D91" s="20"/>
      <c r="E91" s="20">
        <v>1587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</row>
    <row r="92" spans="2:20" s="17" customFormat="1" ht="18.75" customHeight="1" x14ac:dyDescent="0.2">
      <c r="B92" s="174" t="s">
        <v>148</v>
      </c>
      <c r="C92" s="174"/>
      <c r="D92" s="20"/>
      <c r="E92" s="20">
        <v>2000</v>
      </c>
      <c r="F92" s="16"/>
      <c r="G92" s="16"/>
      <c r="H92" s="16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2:20" s="18" customFormat="1" ht="18" customHeight="1" x14ac:dyDescent="0.2">
      <c r="B93" s="141" t="s">
        <v>51</v>
      </c>
      <c r="C93" s="141"/>
      <c r="D93" s="15">
        <f>+'2'!E74</f>
        <v>329371.7</v>
      </c>
      <c r="E93" s="15">
        <f>+'2'!F74</f>
        <v>329371.7</v>
      </c>
      <c r="F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</row>
    <row r="94" spans="2:20" s="18" customFormat="1" ht="18" customHeight="1" x14ac:dyDescent="0.2">
      <c r="B94" s="171"/>
      <c r="C94" s="171"/>
      <c r="D94" s="171"/>
      <c r="E94" s="171"/>
      <c r="F94" s="16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2:20" ht="45" customHeight="1" x14ac:dyDescent="0.2">
      <c r="B95" s="36" t="s">
        <v>62</v>
      </c>
      <c r="C95" s="36">
        <v>1202</v>
      </c>
      <c r="D95" s="172" t="s">
        <v>63</v>
      </c>
      <c r="E95" s="173"/>
      <c r="F95" s="1"/>
      <c r="G95" s="1"/>
      <c r="H95" s="1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</row>
    <row r="96" spans="2:20" ht="36" customHeight="1" x14ac:dyDescent="0.2">
      <c r="B96" s="35" t="s">
        <v>5</v>
      </c>
      <c r="C96" s="35">
        <v>11004</v>
      </c>
      <c r="D96" s="52" t="s">
        <v>60</v>
      </c>
      <c r="E96" s="39" t="s">
        <v>0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2:19" s="17" customFormat="1" ht="27.75" customHeight="1" x14ac:dyDescent="0.2">
      <c r="B97" s="36" t="s">
        <v>6</v>
      </c>
      <c r="C97" s="50" t="s">
        <v>86</v>
      </c>
      <c r="D97" s="14"/>
      <c r="E97" s="14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</row>
    <row r="98" spans="2:19" s="17" customFormat="1" ht="30" customHeight="1" x14ac:dyDescent="0.2">
      <c r="B98" s="36" t="s">
        <v>7</v>
      </c>
      <c r="C98" s="49" t="s">
        <v>87</v>
      </c>
      <c r="D98" s="49"/>
      <c r="E98" s="49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</row>
    <row r="99" spans="2:19" s="17" customFormat="1" ht="20.25" customHeight="1" x14ac:dyDescent="0.2">
      <c r="B99" s="36" t="s">
        <v>49</v>
      </c>
      <c r="C99" s="49" t="s">
        <v>50</v>
      </c>
      <c r="D99" s="49"/>
      <c r="E99" s="49"/>
      <c r="F99" s="16"/>
      <c r="G99" s="16"/>
      <c r="H99" s="16"/>
      <c r="I99" s="16"/>
    </row>
    <row r="100" spans="2:19" s="17" customFormat="1" ht="39.75" customHeight="1" x14ac:dyDescent="0.2">
      <c r="B100" s="36" t="s">
        <v>82</v>
      </c>
      <c r="C100" s="49" t="s">
        <v>47</v>
      </c>
      <c r="D100" s="49"/>
      <c r="E100" s="49"/>
      <c r="F100" s="16"/>
      <c r="G100" s="16"/>
      <c r="H100" s="16"/>
      <c r="I100" s="16"/>
    </row>
    <row r="101" spans="2:19" s="17" customFormat="1" ht="18.75" customHeight="1" x14ac:dyDescent="0.2">
      <c r="B101" s="140" t="s">
        <v>8</v>
      </c>
      <c r="C101" s="140"/>
      <c r="D101" s="49"/>
      <c r="E101" s="49"/>
      <c r="F101" s="16"/>
      <c r="G101" s="16"/>
      <c r="H101" s="16"/>
      <c r="I101" s="16"/>
    </row>
    <row r="102" spans="2:19" s="17" customFormat="1" ht="29.25" customHeight="1" x14ac:dyDescent="0.2">
      <c r="B102" s="142" t="s">
        <v>88</v>
      </c>
      <c r="C102" s="142"/>
      <c r="D102" s="20"/>
      <c r="E102" s="20">
        <v>3494</v>
      </c>
      <c r="F102" s="16"/>
      <c r="G102" s="16"/>
      <c r="H102" s="16"/>
      <c r="I102" s="16"/>
    </row>
    <row r="103" spans="2:19" s="18" customFormat="1" ht="18" customHeight="1" x14ac:dyDescent="0.2">
      <c r="B103" s="141" t="s">
        <v>51</v>
      </c>
      <c r="C103" s="141"/>
      <c r="D103" s="15">
        <f>+'2'!E80</f>
        <v>717505.17</v>
      </c>
      <c r="E103" s="15">
        <f>+'2'!F80</f>
        <v>717505.17</v>
      </c>
      <c r="F103" s="16"/>
    </row>
    <row r="104" spans="2:19" s="18" customFormat="1" ht="18" customHeight="1" x14ac:dyDescent="0.2">
      <c r="B104" s="171"/>
      <c r="C104" s="171"/>
      <c r="D104" s="171"/>
      <c r="E104" s="171"/>
      <c r="F104" s="16"/>
    </row>
    <row r="105" spans="2:19" ht="45" customHeight="1" x14ac:dyDescent="0.2">
      <c r="B105" s="35" t="s">
        <v>62</v>
      </c>
      <c r="C105" s="49" t="s">
        <v>113</v>
      </c>
      <c r="D105" s="140" t="s">
        <v>63</v>
      </c>
      <c r="E105" s="14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2:19" ht="36" customHeight="1" x14ac:dyDescent="0.2">
      <c r="B106" s="35" t="s">
        <v>5</v>
      </c>
      <c r="C106" s="49" t="s">
        <v>149</v>
      </c>
      <c r="D106" s="52" t="s">
        <v>60</v>
      </c>
      <c r="E106" s="39" t="s">
        <v>0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2:19" s="17" customFormat="1" ht="27.75" customHeight="1" x14ac:dyDescent="0.2">
      <c r="B107" s="35" t="s">
        <v>6</v>
      </c>
      <c r="C107" s="50" t="s">
        <v>150</v>
      </c>
      <c r="D107" s="14"/>
      <c r="E107" s="14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 spans="2:19" s="17" customFormat="1" ht="48.75" customHeight="1" x14ac:dyDescent="0.2">
      <c r="B108" s="35" t="s">
        <v>7</v>
      </c>
      <c r="C108" s="49" t="s">
        <v>151</v>
      </c>
      <c r="D108" s="49"/>
      <c r="E108" s="49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 spans="2:19" s="17" customFormat="1" ht="20.25" customHeight="1" x14ac:dyDescent="0.2">
      <c r="B109" s="35" t="s">
        <v>49</v>
      </c>
      <c r="C109" s="49" t="s">
        <v>50</v>
      </c>
      <c r="D109" s="49"/>
      <c r="E109" s="49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2:19" s="17" customFormat="1" ht="39.75" customHeight="1" x14ac:dyDescent="0.2">
      <c r="B110" s="35" t="s">
        <v>82</v>
      </c>
      <c r="C110" s="49" t="s">
        <v>47</v>
      </c>
      <c r="D110" s="49"/>
      <c r="E110" s="49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 spans="2:19" s="17" customFormat="1" ht="18.75" customHeight="1" x14ac:dyDescent="0.2">
      <c r="B111" s="140" t="s">
        <v>8</v>
      </c>
      <c r="C111" s="140"/>
      <c r="D111" s="49"/>
      <c r="E111" s="49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spans="2:19" s="17" customFormat="1" ht="21" customHeight="1" x14ac:dyDescent="0.2">
      <c r="B112" s="142" t="s">
        <v>152</v>
      </c>
      <c r="C112" s="142"/>
      <c r="D112" s="20"/>
      <c r="E112" s="20">
        <v>334</v>
      </c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 spans="2:19" s="18" customFormat="1" ht="18" customHeight="1" x14ac:dyDescent="0.2">
      <c r="B113" s="141" t="s">
        <v>51</v>
      </c>
      <c r="C113" s="141"/>
      <c r="D113" s="15">
        <f>+'2'!E86</f>
        <v>250151.2</v>
      </c>
      <c r="E113" s="15">
        <f>+'2'!F86</f>
        <v>250151.2</v>
      </c>
      <c r="F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 spans="2:19" s="18" customFormat="1" ht="18" customHeight="1" x14ac:dyDescent="0.2">
      <c r="B114" s="50"/>
      <c r="C114" s="50"/>
      <c r="D114" s="15"/>
      <c r="E114" s="15"/>
      <c r="F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 spans="2:19" ht="45" customHeight="1" x14ac:dyDescent="0.2">
      <c r="B115" s="36" t="s">
        <v>62</v>
      </c>
      <c r="C115" s="36">
        <v>1202</v>
      </c>
      <c r="D115" s="155" t="s">
        <v>64</v>
      </c>
      <c r="E115" s="157"/>
      <c r="F115" s="1"/>
      <c r="G115" s="1"/>
      <c r="H115" s="1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 spans="2:19" ht="21.75" customHeight="1" x14ac:dyDescent="0.2">
      <c r="B116" s="35" t="s">
        <v>5</v>
      </c>
      <c r="C116" s="35">
        <v>11006</v>
      </c>
      <c r="D116" s="52" t="s">
        <v>60</v>
      </c>
      <c r="E116" s="39" t="s">
        <v>0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2:19" s="17" customFormat="1" ht="33.75" customHeight="1" x14ac:dyDescent="0.2">
      <c r="B117" s="36" t="s">
        <v>6</v>
      </c>
      <c r="C117" s="50" t="s">
        <v>114</v>
      </c>
      <c r="D117" s="14"/>
      <c r="E117" s="14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</row>
    <row r="118" spans="2:19" s="17" customFormat="1" ht="62.25" customHeight="1" x14ac:dyDescent="0.2">
      <c r="B118" s="36" t="s">
        <v>7</v>
      </c>
      <c r="C118" s="49" t="s">
        <v>194</v>
      </c>
      <c r="D118" s="49"/>
      <c r="E118" s="49"/>
      <c r="F118" s="16"/>
      <c r="G118" s="16"/>
      <c r="H118" s="16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9" s="17" customFormat="1" ht="20.25" customHeight="1" x14ac:dyDescent="0.2">
      <c r="B119" s="36" t="s">
        <v>49</v>
      </c>
      <c r="C119" s="49" t="s">
        <v>50</v>
      </c>
      <c r="D119" s="49"/>
      <c r="E119" s="49"/>
      <c r="F119" s="16"/>
      <c r="G119" s="16"/>
      <c r="H119" s="16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9" s="17" customFormat="1" ht="39.75" customHeight="1" x14ac:dyDescent="0.2">
      <c r="B120" s="36" t="s">
        <v>82</v>
      </c>
      <c r="C120" s="49" t="s">
        <v>47</v>
      </c>
      <c r="D120" s="49"/>
      <c r="E120" s="49"/>
      <c r="F120" s="16"/>
      <c r="G120" s="16"/>
      <c r="H120" s="16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9" s="17" customFormat="1" ht="18.75" customHeight="1" x14ac:dyDescent="0.2">
      <c r="B121" s="140" t="s">
        <v>8</v>
      </c>
      <c r="C121" s="140"/>
      <c r="D121" s="49"/>
      <c r="E121" s="49"/>
      <c r="F121" s="16"/>
      <c r="G121" s="16"/>
      <c r="H121" s="16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9" s="18" customFormat="1" ht="18" customHeight="1" x14ac:dyDescent="0.2">
      <c r="B122" s="141" t="s">
        <v>51</v>
      </c>
      <c r="C122" s="141"/>
      <c r="D122" s="15">
        <f>+'2'!E92</f>
        <v>0</v>
      </c>
      <c r="E122" s="15">
        <f>+'2'!F92</f>
        <v>-5000000</v>
      </c>
      <c r="F122" s="16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9" s="18" customFormat="1" ht="18" customHeight="1" x14ac:dyDescent="0.2">
      <c r="B123" s="50"/>
      <c r="C123" s="50"/>
      <c r="D123" s="15"/>
      <c r="E123" s="15"/>
      <c r="F123" s="16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9" ht="19.5" customHeight="1" x14ac:dyDescent="0.2">
      <c r="B124" s="37" t="s">
        <v>25</v>
      </c>
      <c r="C124" s="37" t="s">
        <v>4</v>
      </c>
      <c r="D124" s="34"/>
      <c r="E124" s="34"/>
      <c r="F124" s="3"/>
      <c r="G124" s="3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9" ht="33" customHeight="1" x14ac:dyDescent="0.2">
      <c r="B125" s="4">
        <v>1207</v>
      </c>
      <c r="C125" s="6" t="s">
        <v>89</v>
      </c>
      <c r="D125" s="32"/>
      <c r="E125" s="3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19" ht="21" customHeight="1" x14ac:dyDescent="0.2">
      <c r="B126" s="4" t="s">
        <v>61</v>
      </c>
      <c r="C126" s="19"/>
      <c r="D126" s="13"/>
      <c r="E126" s="1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9" ht="32.25" customHeight="1" x14ac:dyDescent="0.2">
      <c r="B127" s="36" t="s">
        <v>62</v>
      </c>
      <c r="C127" s="36">
        <v>1207</v>
      </c>
      <c r="D127" s="172" t="s">
        <v>63</v>
      </c>
      <c r="E127" s="17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9" ht="23.25" customHeight="1" x14ac:dyDescent="0.2">
      <c r="B128" s="35" t="s">
        <v>5</v>
      </c>
      <c r="C128" s="35">
        <v>11001</v>
      </c>
      <c r="D128" s="52" t="s">
        <v>60</v>
      </c>
      <c r="E128" s="39" t="s">
        <v>0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2:19" s="17" customFormat="1" ht="32.25" customHeight="1" x14ac:dyDescent="0.2">
      <c r="B129" s="36" t="s">
        <v>6</v>
      </c>
      <c r="C129" s="50" t="s">
        <v>90</v>
      </c>
      <c r="D129" s="14"/>
      <c r="E129" s="14"/>
      <c r="F129" s="16"/>
      <c r="G129" s="16"/>
      <c r="H129" s="1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2:19" s="17" customFormat="1" ht="46.5" customHeight="1" x14ac:dyDescent="0.2">
      <c r="B130" s="36" t="s">
        <v>7</v>
      </c>
      <c r="C130" s="49" t="s">
        <v>91</v>
      </c>
      <c r="D130" s="49"/>
      <c r="E130" s="49"/>
      <c r="F130" s="16"/>
      <c r="G130" s="16"/>
      <c r="H130" s="1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2:19" s="17" customFormat="1" ht="20.25" customHeight="1" x14ac:dyDescent="0.2">
      <c r="B131" s="36" t="s">
        <v>49</v>
      </c>
      <c r="C131" s="49" t="s">
        <v>50</v>
      </c>
      <c r="D131" s="49"/>
      <c r="E131" s="49"/>
      <c r="F131" s="16"/>
      <c r="G131" s="16"/>
      <c r="H131" s="1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2:19" s="17" customFormat="1" ht="39.75" customHeight="1" x14ac:dyDescent="0.2">
      <c r="B132" s="36" t="s">
        <v>82</v>
      </c>
      <c r="C132" s="49" t="s">
        <v>47</v>
      </c>
      <c r="D132" s="49"/>
      <c r="E132" s="49"/>
      <c r="F132" s="16"/>
      <c r="G132" s="16"/>
      <c r="H132" s="1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2:19" s="17" customFormat="1" ht="18.75" customHeight="1" x14ac:dyDescent="0.2">
      <c r="B133" s="140" t="s">
        <v>8</v>
      </c>
      <c r="C133" s="140"/>
      <c r="D133" s="49"/>
      <c r="E133" s="49"/>
      <c r="F133" s="16"/>
      <c r="G133" s="16"/>
      <c r="H133" s="1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2:19" s="17" customFormat="1" ht="33" customHeight="1" x14ac:dyDescent="0.2">
      <c r="B134" s="142" t="s">
        <v>92</v>
      </c>
      <c r="C134" s="142"/>
      <c r="D134" s="20"/>
      <c r="E134" s="20">
        <v>18543</v>
      </c>
      <c r="F134" s="16"/>
      <c r="G134" s="16"/>
      <c r="H134" s="1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2:19" s="18" customFormat="1" ht="18" customHeight="1" x14ac:dyDescent="0.2">
      <c r="B135" s="141" t="s">
        <v>51</v>
      </c>
      <c r="C135" s="141"/>
      <c r="D135" s="15">
        <f>+'2'!E105</f>
        <v>2438992.9</v>
      </c>
      <c r="E135" s="15">
        <f>+'2'!F105</f>
        <v>2438992.9</v>
      </c>
      <c r="F135" s="1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2:19" s="18" customFormat="1" ht="18" customHeight="1" x14ac:dyDescent="0.2">
      <c r="B136" s="162"/>
      <c r="C136" s="163"/>
      <c r="D136" s="163"/>
      <c r="E136" s="164"/>
      <c r="F136" s="1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2:19" ht="45" customHeight="1" x14ac:dyDescent="0.2">
      <c r="B137" s="36" t="s">
        <v>62</v>
      </c>
      <c r="C137" s="36">
        <v>1207</v>
      </c>
      <c r="D137" s="155" t="s">
        <v>63</v>
      </c>
      <c r="E137" s="157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9" ht="36" customHeight="1" x14ac:dyDescent="0.2">
      <c r="B138" s="35" t="s">
        <v>5</v>
      </c>
      <c r="C138" s="12">
        <v>11002</v>
      </c>
      <c r="D138" s="52" t="s">
        <v>60</v>
      </c>
      <c r="E138" s="39" t="s">
        <v>0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2:19" s="17" customFormat="1" ht="32.25" customHeight="1" x14ac:dyDescent="0.2">
      <c r="B139" s="35" t="s">
        <v>6</v>
      </c>
      <c r="C139" s="176" t="s">
        <v>153</v>
      </c>
      <c r="D139" s="14"/>
      <c r="E139" s="14"/>
      <c r="F139" s="16"/>
      <c r="G139" s="16"/>
      <c r="H139" s="16"/>
      <c r="I139" s="16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2:19" s="17" customFormat="1" ht="46.5" customHeight="1" x14ac:dyDescent="0.2">
      <c r="B140" s="35" t="s">
        <v>7</v>
      </c>
      <c r="C140" s="49" t="s">
        <v>154</v>
      </c>
      <c r="D140" s="49"/>
      <c r="E140" s="49"/>
      <c r="F140" s="16"/>
      <c r="G140" s="16"/>
      <c r="H140" s="16"/>
      <c r="I140" s="16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2:19" s="17" customFormat="1" ht="20.25" customHeight="1" x14ac:dyDescent="0.2">
      <c r="B141" s="35" t="s">
        <v>49</v>
      </c>
      <c r="C141" s="49" t="s">
        <v>50</v>
      </c>
      <c r="D141" s="49"/>
      <c r="E141" s="49"/>
      <c r="F141" s="16"/>
      <c r="G141" s="16"/>
      <c r="H141" s="16"/>
      <c r="I141" s="16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2:19" s="17" customFormat="1" ht="39.75" customHeight="1" x14ac:dyDescent="0.2">
      <c r="B142" s="35" t="s">
        <v>82</v>
      </c>
      <c r="C142" s="49" t="s">
        <v>47</v>
      </c>
      <c r="D142" s="49"/>
      <c r="E142" s="49"/>
      <c r="F142" s="16"/>
      <c r="G142" s="16"/>
      <c r="H142" s="16"/>
      <c r="I142" s="16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2:19" s="17" customFormat="1" ht="18.75" customHeight="1" x14ac:dyDescent="0.2">
      <c r="B143" s="140" t="s">
        <v>8</v>
      </c>
      <c r="C143" s="140"/>
      <c r="D143" s="49"/>
      <c r="E143" s="49"/>
      <c r="F143" s="16"/>
      <c r="G143" s="16"/>
      <c r="H143" s="16"/>
      <c r="I143" s="16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2:19" s="17" customFormat="1" ht="18.75" customHeight="1" x14ac:dyDescent="0.2">
      <c r="B144" s="142" t="s">
        <v>155</v>
      </c>
      <c r="C144" s="142"/>
      <c r="D144" s="49"/>
      <c r="E144" s="20">
        <v>19057</v>
      </c>
      <c r="F144" s="16"/>
      <c r="G144" s="16"/>
      <c r="H144" s="16"/>
      <c r="I144" s="16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2:20" s="18" customFormat="1" ht="18" customHeight="1" x14ac:dyDescent="0.2">
      <c r="B145" s="141" t="s">
        <v>51</v>
      </c>
      <c r="C145" s="141"/>
      <c r="D145" s="15">
        <f>+'2'!E111</f>
        <v>95287.4</v>
      </c>
      <c r="E145" s="15">
        <f>+'2'!F111</f>
        <v>95287.4</v>
      </c>
      <c r="F145" s="16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2:20" s="18" customFormat="1" ht="18" customHeight="1" x14ac:dyDescent="0.2">
      <c r="B146" s="162"/>
      <c r="C146" s="163"/>
      <c r="D146" s="163"/>
      <c r="E146" s="164"/>
      <c r="F146" s="16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2:20" ht="19.5" customHeight="1" x14ac:dyDescent="0.2">
      <c r="B147" s="37" t="s">
        <v>25</v>
      </c>
      <c r="C147" s="37" t="s">
        <v>4</v>
      </c>
      <c r="D147" s="34"/>
      <c r="E147" s="34"/>
      <c r="F147" s="3"/>
      <c r="G147" s="3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2:20" ht="33" customHeight="1" x14ac:dyDescent="0.2">
      <c r="B148" s="4">
        <v>1208</v>
      </c>
      <c r="C148" s="6" t="s">
        <v>93</v>
      </c>
      <c r="D148" s="32"/>
      <c r="E148" s="32"/>
      <c r="F148" s="3"/>
      <c r="G148" s="3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2:20" ht="21" customHeight="1" x14ac:dyDescent="0.2">
      <c r="B149" s="4" t="s">
        <v>61</v>
      </c>
      <c r="C149" s="4"/>
      <c r="D149" s="13"/>
      <c r="E149" s="1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20" ht="45" customHeight="1" x14ac:dyDescent="0.2">
      <c r="B150" s="35" t="s">
        <v>62</v>
      </c>
      <c r="C150" s="49" t="s">
        <v>97</v>
      </c>
      <c r="D150" s="140" t="s">
        <v>63</v>
      </c>
      <c r="E150" s="14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20" ht="36" customHeight="1" x14ac:dyDescent="0.2">
      <c r="B151" s="35" t="s">
        <v>5</v>
      </c>
      <c r="C151" s="49" t="s">
        <v>144</v>
      </c>
      <c r="D151" s="52" t="s">
        <v>60</v>
      </c>
      <c r="E151" s="39" t="s">
        <v>0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2:20" s="17" customFormat="1" ht="26.25" customHeight="1" x14ac:dyDescent="0.2">
      <c r="B152" s="35" t="s">
        <v>6</v>
      </c>
      <c r="C152" s="50" t="s">
        <v>156</v>
      </c>
      <c r="D152" s="14"/>
      <c r="E152" s="14"/>
      <c r="F152" s="16"/>
      <c r="G152" s="16"/>
      <c r="H152" s="16"/>
      <c r="I152" s="16"/>
      <c r="J152" s="3"/>
      <c r="K152" s="3"/>
      <c r="L152" s="3"/>
      <c r="M152" s="3"/>
      <c r="N152" s="3"/>
      <c r="O152" s="3"/>
      <c r="P152" s="3"/>
      <c r="Q152" s="3"/>
      <c r="R152" s="3"/>
    </row>
    <row r="153" spans="2:20" s="17" customFormat="1" ht="30" customHeight="1" x14ac:dyDescent="0.2">
      <c r="B153" s="35" t="s">
        <v>7</v>
      </c>
      <c r="C153" s="49" t="s">
        <v>157</v>
      </c>
      <c r="D153" s="49"/>
      <c r="E153" s="49"/>
      <c r="F153" s="16"/>
      <c r="G153" s="16"/>
      <c r="H153" s="16"/>
      <c r="I153" s="16"/>
      <c r="J153" s="1"/>
      <c r="K153" s="1"/>
      <c r="L153" s="1"/>
      <c r="M153" s="1"/>
      <c r="N153" s="1"/>
      <c r="O153" s="1"/>
      <c r="P153" s="1"/>
      <c r="Q153" s="1"/>
      <c r="R153" s="1"/>
    </row>
    <row r="154" spans="2:20" s="17" customFormat="1" ht="20.25" customHeight="1" x14ac:dyDescent="0.2">
      <c r="B154" s="35" t="s">
        <v>49</v>
      </c>
      <c r="C154" s="49" t="s">
        <v>50</v>
      </c>
      <c r="D154" s="49"/>
      <c r="E154" s="49"/>
      <c r="F154" s="16"/>
      <c r="G154" s="16"/>
      <c r="H154" s="16"/>
      <c r="I154" s="16"/>
      <c r="J154" s="3"/>
      <c r="K154" s="3"/>
      <c r="L154" s="3"/>
      <c r="M154" s="3"/>
      <c r="N154" s="3"/>
      <c r="O154" s="3"/>
      <c r="P154" s="3"/>
      <c r="Q154" s="3"/>
      <c r="R154" s="3"/>
    </row>
    <row r="155" spans="2:20" s="17" customFormat="1" ht="39.75" customHeight="1" x14ac:dyDescent="0.2">
      <c r="B155" s="35" t="s">
        <v>82</v>
      </c>
      <c r="C155" s="49" t="s">
        <v>47</v>
      </c>
      <c r="D155" s="49"/>
      <c r="E155" s="49"/>
      <c r="F155" s="16"/>
      <c r="G155" s="16"/>
      <c r="H155" s="16"/>
      <c r="I155" s="16"/>
      <c r="J155" s="1"/>
      <c r="K155" s="1"/>
      <c r="L155" s="1"/>
      <c r="M155" s="1"/>
      <c r="N155" s="1"/>
      <c r="O155" s="1"/>
      <c r="P155" s="1"/>
      <c r="Q155" s="1"/>
      <c r="R155" s="1"/>
    </row>
    <row r="156" spans="2:20" s="17" customFormat="1" ht="18.75" customHeight="1" x14ac:dyDescent="0.2">
      <c r="B156" s="140" t="s">
        <v>8</v>
      </c>
      <c r="C156" s="140"/>
      <c r="D156" s="49"/>
      <c r="E156" s="49"/>
      <c r="F156" s="16"/>
      <c r="G156" s="16"/>
      <c r="H156" s="16"/>
      <c r="I156" s="16"/>
      <c r="J156" s="3"/>
      <c r="K156" s="3"/>
      <c r="L156" s="3"/>
      <c r="M156" s="3"/>
      <c r="N156" s="3"/>
      <c r="O156" s="3"/>
      <c r="P156" s="3"/>
      <c r="Q156" s="3"/>
      <c r="R156" s="3"/>
    </row>
    <row r="157" spans="2:20" s="17" customFormat="1" ht="22.5" customHeight="1" x14ac:dyDescent="0.2">
      <c r="B157" s="142" t="s">
        <v>158</v>
      </c>
      <c r="C157" s="142"/>
      <c r="D157" s="20"/>
      <c r="E157" s="20">
        <v>5110</v>
      </c>
      <c r="F157" s="16"/>
      <c r="G157" s="16"/>
      <c r="H157" s="1"/>
      <c r="I157" s="16"/>
      <c r="J157" s="16"/>
      <c r="K157" s="1"/>
      <c r="L157" s="16"/>
      <c r="M157" s="1"/>
      <c r="N157" s="1"/>
      <c r="O157" s="1"/>
      <c r="P157" s="1"/>
      <c r="Q157" s="1"/>
      <c r="R157" s="1"/>
    </row>
    <row r="158" spans="2:20" s="18" customFormat="1" ht="18" customHeight="1" x14ac:dyDescent="0.2">
      <c r="B158" s="141" t="s">
        <v>51</v>
      </c>
      <c r="C158" s="141"/>
      <c r="D158" s="15">
        <f>+'2'!E124</f>
        <v>261611.9</v>
      </c>
      <c r="E158" s="15">
        <f>+'2'!F124</f>
        <v>261611.9</v>
      </c>
      <c r="F158" s="16"/>
      <c r="G158" s="16"/>
      <c r="H158" s="1"/>
      <c r="I158" s="16"/>
      <c r="J158" s="16"/>
      <c r="K158" s="1"/>
      <c r="L158" s="16"/>
      <c r="M158" s="3"/>
      <c r="N158" s="3"/>
      <c r="O158" s="3"/>
      <c r="P158" s="3"/>
      <c r="Q158" s="3"/>
      <c r="R158" s="3"/>
    </row>
    <row r="159" spans="2:20" ht="17.25" customHeight="1" x14ac:dyDescent="0.2">
      <c r="B159" s="143"/>
      <c r="C159" s="144"/>
      <c r="D159" s="144"/>
      <c r="E159" s="145"/>
      <c r="F159" s="16"/>
      <c r="G159" s="16"/>
      <c r="H159" s="1"/>
      <c r="I159" s="16"/>
      <c r="J159" s="16"/>
      <c r="K159" s="1"/>
      <c r="L159" s="16"/>
      <c r="M159" s="1"/>
      <c r="N159" s="1"/>
      <c r="O159" s="1"/>
      <c r="P159" s="1"/>
      <c r="Q159" s="1"/>
      <c r="R159" s="1"/>
    </row>
    <row r="160" spans="2:20" ht="45" customHeight="1" x14ac:dyDescent="0.2">
      <c r="B160" s="36" t="s">
        <v>62</v>
      </c>
      <c r="C160" s="36">
        <v>1208</v>
      </c>
      <c r="D160" s="140" t="s">
        <v>63</v>
      </c>
      <c r="E160" s="140"/>
      <c r="F160" s="16"/>
      <c r="G160" s="16"/>
      <c r="H160" s="1"/>
      <c r="I160" s="16"/>
      <c r="J160" s="16"/>
      <c r="K160" s="1"/>
      <c r="L160" s="16"/>
      <c r="M160" s="1"/>
      <c r="N160" s="1"/>
      <c r="O160" s="1"/>
      <c r="P160" s="1"/>
      <c r="Q160" s="1"/>
      <c r="R160" s="1"/>
    </row>
    <row r="161" spans="2:18" ht="36" customHeight="1" x14ac:dyDescent="0.2">
      <c r="B161" s="35" t="s">
        <v>5</v>
      </c>
      <c r="C161" s="35">
        <v>11003</v>
      </c>
      <c r="D161" s="52" t="s">
        <v>60</v>
      </c>
      <c r="E161" s="39" t="s">
        <v>0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2:18" s="17" customFormat="1" ht="26.25" customHeight="1" x14ac:dyDescent="0.2">
      <c r="B162" s="36" t="s">
        <v>6</v>
      </c>
      <c r="C162" s="50" t="s">
        <v>98</v>
      </c>
      <c r="D162" s="14"/>
      <c r="E162" s="14"/>
      <c r="F162" s="16"/>
      <c r="G162" s="16"/>
      <c r="H162" s="16"/>
      <c r="I162" s="16"/>
      <c r="J162" s="3"/>
      <c r="K162" s="3"/>
      <c r="L162" s="3"/>
      <c r="M162" s="3"/>
      <c r="N162" s="3"/>
      <c r="O162" s="3"/>
      <c r="P162" s="3"/>
      <c r="Q162" s="3"/>
      <c r="R162" s="3"/>
    </row>
    <row r="163" spans="2:18" s="17" customFormat="1" ht="30" customHeight="1" x14ac:dyDescent="0.2">
      <c r="B163" s="36" t="s">
        <v>7</v>
      </c>
      <c r="C163" s="49" t="s">
        <v>99</v>
      </c>
      <c r="D163" s="49"/>
      <c r="E163" s="49"/>
      <c r="F163" s="16"/>
      <c r="G163" s="16"/>
      <c r="H163" s="16"/>
      <c r="I163" s="16"/>
      <c r="J163" s="1"/>
      <c r="K163" s="1"/>
      <c r="L163" s="1"/>
      <c r="M163" s="1"/>
      <c r="N163" s="1"/>
      <c r="O163" s="1"/>
      <c r="P163" s="1"/>
      <c r="Q163" s="1"/>
      <c r="R163" s="1"/>
    </row>
    <row r="164" spans="2:18" s="17" customFormat="1" ht="20.25" customHeight="1" x14ac:dyDescent="0.2">
      <c r="B164" s="36" t="s">
        <v>49</v>
      </c>
      <c r="C164" s="49" t="s">
        <v>50</v>
      </c>
      <c r="D164" s="49"/>
      <c r="E164" s="49"/>
      <c r="F164" s="16"/>
      <c r="G164" s="16"/>
      <c r="H164" s="16"/>
      <c r="I164" s="16"/>
      <c r="J164" s="3"/>
      <c r="K164" s="3"/>
      <c r="L164" s="3"/>
      <c r="M164" s="3"/>
      <c r="N164" s="3"/>
      <c r="O164" s="3"/>
      <c r="P164" s="3"/>
      <c r="Q164" s="3"/>
      <c r="R164" s="3"/>
    </row>
    <row r="165" spans="2:18" s="17" customFormat="1" ht="39.75" customHeight="1" x14ac:dyDescent="0.2">
      <c r="B165" s="36" t="s">
        <v>82</v>
      </c>
      <c r="C165" s="49" t="s">
        <v>47</v>
      </c>
      <c r="D165" s="49"/>
      <c r="E165" s="49"/>
      <c r="F165" s="16"/>
      <c r="G165" s="16"/>
      <c r="H165" s="16"/>
      <c r="I165" s="16"/>
      <c r="J165" s="1"/>
      <c r="K165" s="1"/>
      <c r="L165" s="1"/>
      <c r="M165" s="1"/>
      <c r="N165" s="1"/>
      <c r="O165" s="1"/>
      <c r="P165" s="1"/>
      <c r="Q165" s="1"/>
      <c r="R165" s="1"/>
    </row>
    <row r="166" spans="2:18" s="17" customFormat="1" ht="18.75" customHeight="1" x14ac:dyDescent="0.2">
      <c r="B166" s="140" t="s">
        <v>8</v>
      </c>
      <c r="C166" s="140"/>
      <c r="D166" s="49"/>
      <c r="E166" s="49"/>
      <c r="F166" s="16"/>
      <c r="G166" s="16"/>
      <c r="H166" s="16"/>
      <c r="I166" s="16"/>
      <c r="J166" s="3"/>
      <c r="K166" s="3"/>
      <c r="L166" s="3"/>
      <c r="M166" s="3"/>
      <c r="N166" s="3"/>
      <c r="O166" s="3"/>
      <c r="P166" s="3"/>
      <c r="Q166" s="3"/>
      <c r="R166" s="3"/>
    </row>
    <row r="167" spans="2:18" s="17" customFormat="1" ht="29.25" customHeight="1" x14ac:dyDescent="0.2">
      <c r="B167" s="142" t="s">
        <v>100</v>
      </c>
      <c r="C167" s="142"/>
      <c r="D167" s="20"/>
      <c r="E167" s="20">
        <v>3262</v>
      </c>
      <c r="F167" s="16"/>
      <c r="G167" s="16"/>
      <c r="H167" s="16"/>
      <c r="I167" s="16"/>
      <c r="J167" s="1"/>
      <c r="K167" s="1"/>
      <c r="L167" s="1"/>
      <c r="M167" s="1"/>
      <c r="N167" s="1"/>
      <c r="O167" s="1"/>
      <c r="P167" s="1"/>
      <c r="Q167" s="1"/>
      <c r="R167" s="1"/>
    </row>
    <row r="168" spans="2:18" s="18" customFormat="1" ht="18" customHeight="1" x14ac:dyDescent="0.2">
      <c r="B168" s="141" t="s">
        <v>51</v>
      </c>
      <c r="C168" s="141"/>
      <c r="D168" s="15">
        <f>+'2'!E130</f>
        <v>348721.73</v>
      </c>
      <c r="E168" s="15">
        <f>+'2'!F130</f>
        <v>348721.73</v>
      </c>
      <c r="F168" s="16"/>
      <c r="J168" s="3"/>
      <c r="K168" s="3"/>
      <c r="L168" s="3"/>
      <c r="M168" s="3"/>
      <c r="N168" s="3"/>
      <c r="O168" s="3"/>
      <c r="P168" s="3"/>
      <c r="Q168" s="3"/>
      <c r="R168" s="3"/>
    </row>
    <row r="171" spans="2:18" x14ac:dyDescent="0.2">
      <c r="E171" s="75"/>
    </row>
  </sheetData>
  <mergeCells count="77">
    <mergeCell ref="B67:C67"/>
    <mergeCell ref="B69:C69"/>
    <mergeCell ref="B50:C50"/>
    <mergeCell ref="B68:C68"/>
    <mergeCell ref="B41:E41"/>
    <mergeCell ref="D42:E42"/>
    <mergeCell ref="D61:E61"/>
    <mergeCell ref="D52:E52"/>
    <mergeCell ref="B58:C58"/>
    <mergeCell ref="B59:C59"/>
    <mergeCell ref="B60:E60"/>
    <mergeCell ref="B143:C143"/>
    <mergeCell ref="B145:C145"/>
    <mergeCell ref="B146:E146"/>
    <mergeCell ref="B122:C122"/>
    <mergeCell ref="B94:E94"/>
    <mergeCell ref="B104:E104"/>
    <mergeCell ref="B144:C144"/>
    <mergeCell ref="B103:C103"/>
    <mergeCell ref="B113:C113"/>
    <mergeCell ref="B112:C112"/>
    <mergeCell ref="B136:E136"/>
    <mergeCell ref="D105:E105"/>
    <mergeCell ref="D115:E115"/>
    <mergeCell ref="D127:E127"/>
    <mergeCell ref="D137:E137"/>
    <mergeCell ref="B135:C135"/>
    <mergeCell ref="B134:C134"/>
    <mergeCell ref="B111:C111"/>
    <mergeCell ref="B121:C121"/>
    <mergeCell ref="B80:C80"/>
    <mergeCell ref="B82:C82"/>
    <mergeCell ref="B81:C81"/>
    <mergeCell ref="B83:E83"/>
    <mergeCell ref="D95:E95"/>
    <mergeCell ref="B101:C101"/>
    <mergeCell ref="B102:C102"/>
    <mergeCell ref="D84:E84"/>
    <mergeCell ref="B90:C90"/>
    <mergeCell ref="B91:C91"/>
    <mergeCell ref="B92:C92"/>
    <mergeCell ref="B93:C93"/>
    <mergeCell ref="B39:C39"/>
    <mergeCell ref="C8:E8"/>
    <mergeCell ref="B10:C10"/>
    <mergeCell ref="B133:C133"/>
    <mergeCell ref="D11:E11"/>
    <mergeCell ref="B17:C17"/>
    <mergeCell ref="B18:C18"/>
    <mergeCell ref="B31:E31"/>
    <mergeCell ref="C20:E20"/>
    <mergeCell ref="B22:C22"/>
    <mergeCell ref="D23:E23"/>
    <mergeCell ref="B29:C29"/>
    <mergeCell ref="B30:C30"/>
    <mergeCell ref="D74:E74"/>
    <mergeCell ref="B166:C166"/>
    <mergeCell ref="B167:C167"/>
    <mergeCell ref="B168:C168"/>
    <mergeCell ref="B159:E159"/>
    <mergeCell ref="B1:E1"/>
    <mergeCell ref="B2:E2"/>
    <mergeCell ref="B3:E3"/>
    <mergeCell ref="B4:E4"/>
    <mergeCell ref="B6:E6"/>
    <mergeCell ref="B5:E5"/>
    <mergeCell ref="B7:E7"/>
    <mergeCell ref="B38:C38"/>
    <mergeCell ref="B40:C40"/>
    <mergeCell ref="B48:C48"/>
    <mergeCell ref="B49:C49"/>
    <mergeCell ref="D32:E32"/>
    <mergeCell ref="B156:C156"/>
    <mergeCell ref="B158:C158"/>
    <mergeCell ref="B157:C157"/>
    <mergeCell ref="D150:E150"/>
    <mergeCell ref="D160:E160"/>
  </mergeCells>
  <pageMargins left="0.34" right="0.17" top="0.44" bottom="0.23622047244094499" header="0.31496062992126" footer="0.31496062992126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26155-44F4-4FEB-B4CF-AF26318DD3F0}">
  <dimension ref="B1:U168"/>
  <sheetViews>
    <sheetView zoomScaleNormal="100" workbookViewId="0">
      <selection activeCell="B6" sqref="B6:E6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5" width="20.5703125" style="2" customWidth="1"/>
    <col min="6" max="7" width="9.140625" style="2"/>
    <col min="8" max="8" width="17" style="2" customWidth="1"/>
    <col min="9" max="9" width="15.140625" style="2" customWidth="1"/>
    <col min="10" max="16384" width="9.140625" style="2"/>
  </cols>
  <sheetData>
    <row r="1" spans="2:21" ht="14.1" customHeight="1" x14ac:dyDescent="0.2">
      <c r="B1" s="146" t="s">
        <v>173</v>
      </c>
      <c r="C1" s="147"/>
      <c r="D1" s="147"/>
      <c r="E1" s="148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21" ht="14.1" customHeight="1" x14ac:dyDescent="0.2">
      <c r="B2" s="149" t="s">
        <v>59</v>
      </c>
      <c r="C2" s="150"/>
      <c r="D2" s="150"/>
      <c r="E2" s="15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21" ht="14.1" customHeight="1" x14ac:dyDescent="0.2">
      <c r="B3" s="149" t="s">
        <v>57</v>
      </c>
      <c r="C3" s="150"/>
      <c r="D3" s="150"/>
      <c r="E3" s="15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2:21" ht="14.1" customHeight="1" x14ac:dyDescent="0.2">
      <c r="B4" s="152" t="s">
        <v>9</v>
      </c>
      <c r="C4" s="153"/>
      <c r="D4" s="153"/>
      <c r="E4" s="154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2:21" ht="21.75" customHeight="1" x14ac:dyDescent="0.2">
      <c r="B5" s="175" t="s">
        <v>94</v>
      </c>
      <c r="C5" s="175"/>
      <c r="D5" s="175"/>
      <c r="E5" s="175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21" s="31" customFormat="1" ht="32.25" customHeight="1" x14ac:dyDescent="0.2">
      <c r="B6" s="140" t="s">
        <v>103</v>
      </c>
      <c r="C6" s="140"/>
      <c r="D6" s="140"/>
      <c r="E6" s="140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21" s="31" customFormat="1" ht="20.25" customHeight="1" x14ac:dyDescent="0.2">
      <c r="B7" s="140" t="s">
        <v>55</v>
      </c>
      <c r="C7" s="140"/>
      <c r="D7" s="140"/>
      <c r="E7" s="140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2:21" s="1" customFormat="1" ht="21.75" customHeight="1" x14ac:dyDescent="0.2">
      <c r="B8" s="37" t="s">
        <v>25</v>
      </c>
      <c r="C8" s="165" t="s">
        <v>4</v>
      </c>
      <c r="D8" s="166"/>
      <c r="E8" s="167"/>
    </row>
    <row r="9" spans="2:21" s="1" customFormat="1" ht="22.5" customHeight="1" x14ac:dyDescent="0.2">
      <c r="B9" s="6">
        <v>1099</v>
      </c>
      <c r="C9" s="6" t="s">
        <v>165</v>
      </c>
      <c r="D9" s="13"/>
      <c r="E9" s="13"/>
      <c r="H9" s="46"/>
      <c r="I9" s="46"/>
    </row>
    <row r="10" spans="2:21" s="1" customFormat="1" ht="22.5" customHeight="1" x14ac:dyDescent="0.2">
      <c r="B10" s="168" t="s">
        <v>61</v>
      </c>
      <c r="C10" s="169"/>
      <c r="D10" s="13"/>
      <c r="E10" s="13"/>
    </row>
    <row r="11" spans="2:21" s="1" customFormat="1" ht="36.75" customHeight="1" x14ac:dyDescent="0.2">
      <c r="B11" s="28" t="s">
        <v>62</v>
      </c>
      <c r="C11" s="28">
        <v>1099</v>
      </c>
      <c r="D11" s="155" t="s">
        <v>64</v>
      </c>
      <c r="E11" s="157"/>
    </row>
    <row r="12" spans="2:21" s="1" customFormat="1" ht="22.5" customHeight="1" x14ac:dyDescent="0.2">
      <c r="B12" s="35" t="s">
        <v>5</v>
      </c>
      <c r="C12" s="35">
        <v>11001</v>
      </c>
      <c r="D12" s="52" t="s">
        <v>104</v>
      </c>
      <c r="E12" s="52" t="s">
        <v>0</v>
      </c>
      <c r="H12" s="47"/>
    </row>
    <row r="13" spans="2:21" s="1" customFormat="1" ht="34.5" customHeight="1" x14ac:dyDescent="0.2">
      <c r="B13" s="35" t="s">
        <v>6</v>
      </c>
      <c r="C13" s="40" t="s">
        <v>166</v>
      </c>
      <c r="D13" s="33"/>
      <c r="E13" s="33"/>
    </row>
    <row r="14" spans="2:21" s="1" customFormat="1" ht="61.5" customHeight="1" x14ac:dyDescent="0.2">
      <c r="B14" s="35" t="s">
        <v>7</v>
      </c>
      <c r="C14" s="53" t="s">
        <v>167</v>
      </c>
      <c r="D14" s="33"/>
      <c r="E14" s="33"/>
      <c r="H14" s="47"/>
      <c r="I14" s="47"/>
    </row>
    <row r="15" spans="2:21" s="1" customFormat="1" ht="21" customHeight="1" x14ac:dyDescent="0.2">
      <c r="B15" s="35" t="s">
        <v>101</v>
      </c>
      <c r="C15" s="53" t="s">
        <v>50</v>
      </c>
      <c r="D15" s="33"/>
      <c r="E15" s="33"/>
    </row>
    <row r="16" spans="2:21" s="1" customFormat="1" ht="35.25" customHeight="1" x14ac:dyDescent="0.2">
      <c r="B16" s="35" t="s">
        <v>105</v>
      </c>
      <c r="C16" s="53" t="s">
        <v>47</v>
      </c>
      <c r="D16" s="33"/>
      <c r="E16" s="33"/>
    </row>
    <row r="17" spans="2:5" s="1" customFormat="1" ht="16.5" customHeight="1" x14ac:dyDescent="0.2">
      <c r="B17" s="161" t="s">
        <v>8</v>
      </c>
      <c r="C17" s="161"/>
      <c r="D17" s="13"/>
      <c r="E17" s="13"/>
    </row>
    <row r="18" spans="2:5" s="21" customFormat="1" ht="18.75" customHeight="1" x14ac:dyDescent="0.2">
      <c r="B18" s="141" t="s">
        <v>102</v>
      </c>
      <c r="C18" s="141"/>
      <c r="D18" s="30">
        <f>+'4'!D18</f>
        <v>-200000</v>
      </c>
      <c r="E18" s="30">
        <f>+'4'!E18</f>
        <v>0</v>
      </c>
    </row>
    <row r="19" spans="2:5" s="21" customFormat="1" ht="18.75" customHeight="1" x14ac:dyDescent="0.2">
      <c r="B19" s="54"/>
      <c r="C19" s="55"/>
      <c r="D19" s="42"/>
      <c r="E19" s="43"/>
    </row>
    <row r="20" spans="2:5" s="1" customFormat="1" ht="21.75" customHeight="1" x14ac:dyDescent="0.2">
      <c r="B20" s="37" t="s">
        <v>25</v>
      </c>
      <c r="C20" s="165" t="s">
        <v>4</v>
      </c>
      <c r="D20" s="166"/>
      <c r="E20" s="167"/>
    </row>
    <row r="21" spans="2:5" s="1" customFormat="1" ht="22.5" customHeight="1" x14ac:dyDescent="0.2">
      <c r="B21" s="6">
        <v>1099</v>
      </c>
      <c r="C21" s="6" t="s">
        <v>165</v>
      </c>
      <c r="D21" s="13"/>
      <c r="E21" s="13"/>
    </row>
    <row r="22" spans="2:5" s="1" customFormat="1" ht="22.5" customHeight="1" x14ac:dyDescent="0.2">
      <c r="B22" s="168" t="s">
        <v>61</v>
      </c>
      <c r="C22" s="169"/>
      <c r="D22" s="13"/>
      <c r="E22" s="13"/>
    </row>
    <row r="23" spans="2:5" s="1" customFormat="1" ht="36.75" customHeight="1" x14ac:dyDescent="0.2">
      <c r="B23" s="28" t="s">
        <v>62</v>
      </c>
      <c r="C23" s="28">
        <v>1099</v>
      </c>
      <c r="D23" s="155" t="s">
        <v>63</v>
      </c>
      <c r="E23" s="157"/>
    </row>
    <row r="24" spans="2:5" s="1" customFormat="1" ht="22.5" customHeight="1" x14ac:dyDescent="0.2">
      <c r="B24" s="35" t="s">
        <v>5</v>
      </c>
      <c r="C24" s="35">
        <v>12001</v>
      </c>
      <c r="D24" s="56" t="s">
        <v>104</v>
      </c>
      <c r="E24" s="56" t="s">
        <v>0</v>
      </c>
    </row>
    <row r="25" spans="2:5" s="1" customFormat="1" ht="40.5" customHeight="1" x14ac:dyDescent="0.2">
      <c r="B25" s="35" t="s">
        <v>6</v>
      </c>
      <c r="C25" s="40" t="s">
        <v>175</v>
      </c>
      <c r="D25" s="33"/>
      <c r="E25" s="33"/>
    </row>
    <row r="26" spans="2:5" s="1" customFormat="1" ht="42" customHeight="1" x14ac:dyDescent="0.2">
      <c r="B26" s="35" t="s">
        <v>7</v>
      </c>
      <c r="C26" s="57" t="s">
        <v>161</v>
      </c>
      <c r="D26" s="33"/>
      <c r="E26" s="33"/>
    </row>
    <row r="27" spans="2:5" s="1" customFormat="1" ht="21" customHeight="1" x14ac:dyDescent="0.2">
      <c r="B27" s="35" t="s">
        <v>101</v>
      </c>
      <c r="C27" s="57" t="s">
        <v>176</v>
      </c>
      <c r="D27" s="33"/>
      <c r="E27" s="33"/>
    </row>
    <row r="28" spans="2:5" s="1" customFormat="1" ht="53.25" customHeight="1" x14ac:dyDescent="0.2">
      <c r="B28" s="35" t="s">
        <v>105</v>
      </c>
      <c r="C28" s="57" t="s">
        <v>177</v>
      </c>
      <c r="D28" s="33"/>
      <c r="E28" s="33"/>
    </row>
    <row r="29" spans="2:5" s="1" customFormat="1" ht="16.5" customHeight="1" x14ac:dyDescent="0.2">
      <c r="B29" s="161" t="s">
        <v>8</v>
      </c>
      <c r="C29" s="161"/>
      <c r="D29" s="13"/>
      <c r="E29" s="13"/>
    </row>
    <row r="30" spans="2:5" s="21" customFormat="1" ht="18.75" customHeight="1" x14ac:dyDescent="0.2">
      <c r="B30" s="141" t="s">
        <v>102</v>
      </c>
      <c r="C30" s="141"/>
      <c r="D30" s="30">
        <f>+'4'!D30</f>
        <v>200000</v>
      </c>
      <c r="E30" s="30">
        <f>+'[1]5'!F23</f>
        <v>0</v>
      </c>
    </row>
    <row r="31" spans="2:5" s="21" customFormat="1" ht="18.75" customHeight="1" x14ac:dyDescent="0.2">
      <c r="B31" s="162"/>
      <c r="C31" s="163"/>
      <c r="D31" s="163"/>
      <c r="E31" s="164"/>
    </row>
    <row r="32" spans="2:5" s="1" customFormat="1" ht="36.75" customHeight="1" x14ac:dyDescent="0.2">
      <c r="B32" s="28" t="s">
        <v>62</v>
      </c>
      <c r="C32" s="28">
        <v>1200</v>
      </c>
      <c r="D32" s="155" t="s">
        <v>63</v>
      </c>
      <c r="E32" s="157"/>
    </row>
    <row r="33" spans="2:5" s="1" customFormat="1" ht="22.5" customHeight="1" x14ac:dyDescent="0.2">
      <c r="B33" s="35" t="s">
        <v>5</v>
      </c>
      <c r="C33" s="35">
        <v>11003</v>
      </c>
      <c r="D33" s="52" t="s">
        <v>104</v>
      </c>
      <c r="E33" s="52" t="s">
        <v>0</v>
      </c>
    </row>
    <row r="34" spans="2:5" s="1" customFormat="1" ht="20.25" customHeight="1" x14ac:dyDescent="0.2">
      <c r="B34" s="35" t="s">
        <v>6</v>
      </c>
      <c r="C34" s="50" t="s">
        <v>121</v>
      </c>
      <c r="D34" s="33"/>
      <c r="E34" s="33"/>
    </row>
    <row r="35" spans="2:5" s="1" customFormat="1" ht="33.75" customHeight="1" x14ac:dyDescent="0.2">
      <c r="B35" s="35" t="s">
        <v>7</v>
      </c>
      <c r="C35" s="49" t="s">
        <v>122</v>
      </c>
      <c r="D35" s="33"/>
      <c r="E35" s="33"/>
    </row>
    <row r="36" spans="2:5" s="1" customFormat="1" ht="21" customHeight="1" x14ac:dyDescent="0.2">
      <c r="B36" s="35" t="s">
        <v>101</v>
      </c>
      <c r="C36" s="49" t="s">
        <v>50</v>
      </c>
      <c r="D36" s="33"/>
      <c r="E36" s="33"/>
    </row>
    <row r="37" spans="2:5" s="1" customFormat="1" ht="27" x14ac:dyDescent="0.2">
      <c r="B37" s="35" t="s">
        <v>105</v>
      </c>
      <c r="C37" s="49" t="s">
        <v>47</v>
      </c>
      <c r="D37" s="33"/>
      <c r="E37" s="33"/>
    </row>
    <row r="38" spans="2:5" s="1" customFormat="1" ht="16.5" customHeight="1" x14ac:dyDescent="0.2">
      <c r="B38" s="161" t="s">
        <v>8</v>
      </c>
      <c r="C38" s="161"/>
      <c r="D38" s="13"/>
      <c r="E38" s="13"/>
    </row>
    <row r="39" spans="2:5" s="1" customFormat="1" ht="16.5" customHeight="1" x14ac:dyDescent="0.2">
      <c r="B39" s="142" t="s">
        <v>136</v>
      </c>
      <c r="C39" s="142"/>
      <c r="D39" s="13"/>
      <c r="E39" s="29">
        <v>6271</v>
      </c>
    </row>
    <row r="40" spans="2:5" s="21" customFormat="1" ht="18.75" customHeight="1" x14ac:dyDescent="0.2">
      <c r="B40" s="141" t="s">
        <v>102</v>
      </c>
      <c r="C40" s="141"/>
      <c r="D40" s="30">
        <f>+'2'!E37</f>
        <v>718617.5</v>
      </c>
      <c r="E40" s="30">
        <f>+'2'!F37</f>
        <v>718617.5</v>
      </c>
    </row>
    <row r="41" spans="2:5" s="21" customFormat="1" ht="18.75" customHeight="1" x14ac:dyDescent="0.2">
      <c r="B41" s="162"/>
      <c r="C41" s="163"/>
      <c r="D41" s="163"/>
      <c r="E41" s="164"/>
    </row>
    <row r="42" spans="2:5" s="1" customFormat="1" ht="44.25" customHeight="1" x14ac:dyDescent="0.2">
      <c r="B42" s="35" t="s">
        <v>62</v>
      </c>
      <c r="C42" s="35">
        <v>1200</v>
      </c>
      <c r="D42" s="170" t="s">
        <v>63</v>
      </c>
      <c r="E42" s="170"/>
    </row>
    <row r="43" spans="2:5" s="1" customFormat="1" ht="23.25" customHeight="1" x14ac:dyDescent="0.2">
      <c r="B43" s="35" t="s">
        <v>5</v>
      </c>
      <c r="C43" s="35">
        <v>11004</v>
      </c>
      <c r="D43" s="52" t="s">
        <v>104</v>
      </c>
      <c r="E43" s="39" t="s">
        <v>0</v>
      </c>
    </row>
    <row r="44" spans="2:5" s="1" customFormat="1" ht="48" customHeight="1" x14ac:dyDescent="0.2">
      <c r="B44" s="35" t="s">
        <v>6</v>
      </c>
      <c r="C44" s="50" t="s">
        <v>137</v>
      </c>
      <c r="D44" s="52"/>
      <c r="E44" s="39"/>
    </row>
    <row r="45" spans="2:5" s="1" customFormat="1" ht="48" customHeight="1" x14ac:dyDescent="0.2">
      <c r="B45" s="35" t="s">
        <v>7</v>
      </c>
      <c r="C45" s="49" t="s">
        <v>138</v>
      </c>
      <c r="D45" s="52"/>
      <c r="E45" s="39"/>
    </row>
    <row r="46" spans="2:5" s="1" customFormat="1" ht="24.75" customHeight="1" x14ac:dyDescent="0.2">
      <c r="B46" s="35" t="s">
        <v>49</v>
      </c>
      <c r="C46" s="49" t="s">
        <v>50</v>
      </c>
      <c r="D46" s="52"/>
      <c r="E46" s="39"/>
    </row>
    <row r="47" spans="2:5" s="1" customFormat="1" ht="27" x14ac:dyDescent="0.2">
      <c r="B47" s="35" t="s">
        <v>82</v>
      </c>
      <c r="C47" s="49" t="s">
        <v>47</v>
      </c>
      <c r="D47" s="52"/>
      <c r="E47" s="39"/>
    </row>
    <row r="48" spans="2:5" s="1" customFormat="1" ht="16.5" customHeight="1" x14ac:dyDescent="0.2">
      <c r="B48" s="161" t="s">
        <v>8</v>
      </c>
      <c r="C48" s="161"/>
      <c r="D48" s="13"/>
      <c r="E48" s="13"/>
    </row>
    <row r="49" spans="2:5" s="1" customFormat="1" ht="35.25" customHeight="1" x14ac:dyDescent="0.2">
      <c r="B49" s="142" t="s">
        <v>139</v>
      </c>
      <c r="C49" s="142"/>
      <c r="D49" s="13"/>
      <c r="E49" s="29">
        <v>11729</v>
      </c>
    </row>
    <row r="50" spans="2:5" s="21" customFormat="1" ht="18.75" customHeight="1" x14ac:dyDescent="0.2">
      <c r="B50" s="141" t="s">
        <v>102</v>
      </c>
      <c r="C50" s="141"/>
      <c r="D50" s="30">
        <f>++'2'!E43</f>
        <v>55124.6</v>
      </c>
      <c r="E50" s="30">
        <f>++'2'!F43</f>
        <v>55124.6</v>
      </c>
    </row>
    <row r="51" spans="2:5" s="21" customFormat="1" ht="17.25" customHeight="1" x14ac:dyDescent="0.2">
      <c r="B51" s="51"/>
      <c r="C51" s="38"/>
      <c r="D51" s="30"/>
      <c r="E51" s="30"/>
    </row>
    <row r="52" spans="2:5" s="1" customFormat="1" ht="44.25" customHeight="1" x14ac:dyDescent="0.2">
      <c r="B52" s="35" t="s">
        <v>62</v>
      </c>
      <c r="C52" s="35">
        <v>1200</v>
      </c>
      <c r="D52" s="170" t="s">
        <v>64</v>
      </c>
      <c r="E52" s="170"/>
    </row>
    <row r="53" spans="2:5" s="1" customFormat="1" ht="25.5" customHeight="1" x14ac:dyDescent="0.2">
      <c r="B53" s="35" t="s">
        <v>5</v>
      </c>
      <c r="C53" s="35">
        <v>11006</v>
      </c>
      <c r="D53" s="52" t="s">
        <v>104</v>
      </c>
      <c r="E53" s="39" t="s">
        <v>0</v>
      </c>
    </row>
    <row r="54" spans="2:5" s="1" customFormat="1" ht="34.5" customHeight="1" x14ac:dyDescent="0.2">
      <c r="B54" s="35" t="s">
        <v>6</v>
      </c>
      <c r="C54" s="40" t="s">
        <v>168</v>
      </c>
      <c r="D54" s="33"/>
      <c r="E54" s="33"/>
    </row>
    <row r="55" spans="2:5" s="1" customFormat="1" ht="48" customHeight="1" x14ac:dyDescent="0.2">
      <c r="B55" s="35" t="s">
        <v>7</v>
      </c>
      <c r="C55" s="53" t="s">
        <v>169</v>
      </c>
      <c r="D55" s="33"/>
      <c r="E55" s="33"/>
    </row>
    <row r="56" spans="2:5" s="1" customFormat="1" ht="24" customHeight="1" x14ac:dyDescent="0.2">
      <c r="B56" s="35" t="s">
        <v>49</v>
      </c>
      <c r="C56" s="53" t="s">
        <v>50</v>
      </c>
      <c r="D56" s="33"/>
      <c r="E56" s="33"/>
    </row>
    <row r="57" spans="2:5" s="1" customFormat="1" ht="30.75" customHeight="1" x14ac:dyDescent="0.2">
      <c r="B57" s="35" t="s">
        <v>82</v>
      </c>
      <c r="C57" s="53" t="s">
        <v>47</v>
      </c>
      <c r="D57" s="33"/>
      <c r="E57" s="33"/>
    </row>
    <row r="58" spans="2:5" s="1" customFormat="1" ht="16.5" customHeight="1" x14ac:dyDescent="0.2">
      <c r="B58" s="140" t="s">
        <v>8</v>
      </c>
      <c r="C58" s="140"/>
      <c r="D58" s="13"/>
      <c r="E58" s="13"/>
    </row>
    <row r="59" spans="2:5" s="21" customFormat="1" ht="18.75" customHeight="1" x14ac:dyDescent="0.2">
      <c r="B59" s="141" t="s">
        <v>102</v>
      </c>
      <c r="C59" s="141"/>
      <c r="D59" s="30">
        <f>+'2'!E49</f>
        <v>-500000</v>
      </c>
      <c r="E59" s="30">
        <f>+'2'!F49</f>
        <v>-500000</v>
      </c>
    </row>
    <row r="60" spans="2:5" s="21" customFormat="1" ht="18.75" customHeight="1" x14ac:dyDescent="0.2">
      <c r="B60" s="162"/>
      <c r="C60" s="163"/>
      <c r="D60" s="163"/>
      <c r="E60" s="164"/>
    </row>
    <row r="61" spans="2:5" s="1" customFormat="1" ht="44.25" customHeight="1" x14ac:dyDescent="0.2">
      <c r="B61" s="35" t="s">
        <v>62</v>
      </c>
      <c r="C61" s="35">
        <v>1200</v>
      </c>
      <c r="D61" s="170" t="s">
        <v>63</v>
      </c>
      <c r="E61" s="170"/>
    </row>
    <row r="62" spans="2:5" s="1" customFormat="1" ht="25.5" customHeight="1" x14ac:dyDescent="0.2">
      <c r="B62" s="35" t="s">
        <v>5</v>
      </c>
      <c r="C62" s="35">
        <v>11007</v>
      </c>
      <c r="D62" s="52" t="s">
        <v>104</v>
      </c>
      <c r="E62" s="39" t="s">
        <v>0</v>
      </c>
    </row>
    <row r="63" spans="2:5" s="1" customFormat="1" ht="57" customHeight="1" x14ac:dyDescent="0.2">
      <c r="B63" s="35" t="s">
        <v>6</v>
      </c>
      <c r="C63" s="50" t="s">
        <v>140</v>
      </c>
      <c r="D63" s="33"/>
      <c r="E63" s="33"/>
    </row>
    <row r="64" spans="2:5" s="1" customFormat="1" ht="33" customHeight="1" x14ac:dyDescent="0.2">
      <c r="B64" s="35" t="s">
        <v>7</v>
      </c>
      <c r="C64" s="49" t="s">
        <v>141</v>
      </c>
      <c r="D64" s="33"/>
      <c r="E64" s="33"/>
    </row>
    <row r="65" spans="2:19" s="1" customFormat="1" ht="24" customHeight="1" x14ac:dyDescent="0.2">
      <c r="B65" s="35" t="s">
        <v>49</v>
      </c>
      <c r="C65" s="49" t="s">
        <v>50</v>
      </c>
      <c r="D65" s="33"/>
      <c r="E65" s="33"/>
    </row>
    <row r="66" spans="2:19" s="1" customFormat="1" ht="30.75" customHeight="1" x14ac:dyDescent="0.2">
      <c r="B66" s="35" t="s">
        <v>82</v>
      </c>
      <c r="C66" s="49" t="s">
        <v>47</v>
      </c>
      <c r="D66" s="33"/>
      <c r="E66" s="33"/>
    </row>
    <row r="67" spans="2:19" s="1" customFormat="1" ht="16.5" customHeight="1" x14ac:dyDescent="0.2">
      <c r="B67" s="140" t="s">
        <v>8</v>
      </c>
      <c r="C67" s="140"/>
      <c r="D67" s="13"/>
      <c r="E67" s="13"/>
    </row>
    <row r="68" spans="2:19" s="1" customFormat="1" ht="16.5" customHeight="1" x14ac:dyDescent="0.2">
      <c r="B68" s="142" t="s">
        <v>142</v>
      </c>
      <c r="C68" s="142"/>
      <c r="D68" s="13"/>
      <c r="E68" s="29">
        <v>7047</v>
      </c>
    </row>
    <row r="69" spans="2:19" s="21" customFormat="1" ht="18.75" customHeight="1" x14ac:dyDescent="0.2">
      <c r="B69" s="141" t="s">
        <v>102</v>
      </c>
      <c r="C69" s="141"/>
      <c r="D69" s="30">
        <f>+'2'!E55</f>
        <v>45243.3</v>
      </c>
      <c r="E69" s="30">
        <f>+'2'!F55</f>
        <v>45243.3</v>
      </c>
    </row>
    <row r="70" spans="2:19" s="21" customFormat="1" ht="18.75" customHeight="1" x14ac:dyDescent="0.2">
      <c r="B70" s="51"/>
      <c r="C70" s="38"/>
      <c r="D70" s="30"/>
      <c r="E70" s="30"/>
    </row>
    <row r="71" spans="2:19" ht="19.5" customHeight="1" x14ac:dyDescent="0.2">
      <c r="B71" s="37" t="s">
        <v>25</v>
      </c>
      <c r="C71" s="37" t="s">
        <v>4</v>
      </c>
      <c r="D71" s="34"/>
      <c r="E71" s="34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2:19" ht="24.75" customHeight="1" x14ac:dyDescent="0.2">
      <c r="B72" s="4">
        <v>1202</v>
      </c>
      <c r="C72" s="6" t="s">
        <v>143</v>
      </c>
      <c r="D72" s="32"/>
      <c r="E72" s="3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2:19" ht="21" customHeight="1" x14ac:dyDescent="0.2">
      <c r="B73" s="4" t="s">
        <v>61</v>
      </c>
      <c r="C73" s="4"/>
      <c r="D73" s="13"/>
      <c r="E73" s="1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2:19" ht="45" customHeight="1" x14ac:dyDescent="0.2">
      <c r="B74" s="36" t="s">
        <v>62</v>
      </c>
      <c r="C74" s="36">
        <v>1202</v>
      </c>
      <c r="D74" s="170" t="s">
        <v>63</v>
      </c>
      <c r="E74" s="17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2:19" ht="22.5" customHeight="1" x14ac:dyDescent="0.2">
      <c r="B75" s="35" t="s">
        <v>5</v>
      </c>
      <c r="C75" s="35">
        <v>11001</v>
      </c>
      <c r="D75" s="52" t="s">
        <v>60</v>
      </c>
      <c r="E75" s="39" t="s">
        <v>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2:19" s="17" customFormat="1" ht="20.25" customHeight="1" x14ac:dyDescent="0.2">
      <c r="B76" s="35" t="s">
        <v>6</v>
      </c>
      <c r="C76" s="50" t="s">
        <v>83</v>
      </c>
      <c r="D76" s="49"/>
      <c r="E76" s="49"/>
      <c r="F76" s="16"/>
      <c r="G76" s="1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2:19" s="17" customFormat="1" ht="31.5" customHeight="1" x14ac:dyDescent="0.2">
      <c r="B77" s="35" t="s">
        <v>7</v>
      </c>
      <c r="C77" s="49" t="s">
        <v>84</v>
      </c>
      <c r="D77" s="49"/>
      <c r="E77" s="49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 spans="2:19" s="17" customFormat="1" ht="18.75" customHeight="1" x14ac:dyDescent="0.2">
      <c r="B78" s="35" t="s">
        <v>49</v>
      </c>
      <c r="C78" s="49" t="s">
        <v>50</v>
      </c>
      <c r="D78" s="49"/>
      <c r="E78" s="49"/>
      <c r="F78" s="16"/>
      <c r="G78" s="1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2:19" s="18" customFormat="1" ht="35.25" customHeight="1" x14ac:dyDescent="0.2">
      <c r="B79" s="35" t="s">
        <v>82</v>
      </c>
      <c r="C79" s="49" t="s">
        <v>47</v>
      </c>
      <c r="D79" s="15"/>
      <c r="E79" s="1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 spans="2:19" s="17" customFormat="1" ht="18.75" customHeight="1" x14ac:dyDescent="0.2">
      <c r="B80" s="140" t="s">
        <v>8</v>
      </c>
      <c r="C80" s="140"/>
      <c r="D80" s="49"/>
      <c r="E80" s="49"/>
      <c r="F80" s="16"/>
      <c r="G80" s="16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2:19" s="17" customFormat="1" ht="18.75" customHeight="1" x14ac:dyDescent="0.2">
      <c r="B81" s="142" t="s">
        <v>85</v>
      </c>
      <c r="C81" s="142"/>
      <c r="D81" s="49"/>
      <c r="E81" s="29">
        <v>10881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 spans="2:19" s="18" customFormat="1" ht="18" customHeight="1" x14ac:dyDescent="0.2">
      <c r="B82" s="141" t="s">
        <v>51</v>
      </c>
      <c r="C82" s="141"/>
      <c r="D82" s="15">
        <f>+'2'!E68</f>
        <v>239372.6</v>
      </c>
      <c r="E82" s="15">
        <f>+'2'!F68</f>
        <v>239372.6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2:19" s="18" customFormat="1" ht="13.5" customHeight="1" x14ac:dyDescent="0.2">
      <c r="B83" s="171"/>
      <c r="C83" s="171"/>
      <c r="D83" s="171"/>
      <c r="E83" s="171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 spans="2:19" ht="45" customHeight="1" x14ac:dyDescent="0.2">
      <c r="B84" s="36" t="s">
        <v>62</v>
      </c>
      <c r="C84" s="36">
        <v>1202</v>
      </c>
      <c r="D84" s="140" t="s">
        <v>63</v>
      </c>
      <c r="E84" s="140"/>
      <c r="F84" s="1"/>
      <c r="G84" s="1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2:19" ht="23.25" customHeight="1" x14ac:dyDescent="0.2">
      <c r="B85" s="35" t="s">
        <v>5</v>
      </c>
      <c r="C85" s="35">
        <v>11002</v>
      </c>
      <c r="D85" s="52" t="s">
        <v>60</v>
      </c>
      <c r="E85" s="39" t="s">
        <v>0</v>
      </c>
      <c r="F85" s="3"/>
      <c r="G85" s="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2:19" s="17" customFormat="1" ht="17.25" customHeight="1" x14ac:dyDescent="0.2">
      <c r="B86" s="5" t="s">
        <v>6</v>
      </c>
      <c r="C86" s="40" t="s">
        <v>145</v>
      </c>
      <c r="D86" s="14"/>
      <c r="E86" s="14"/>
      <c r="F86" s="16"/>
      <c r="G86" s="16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2:19" s="17" customFormat="1" ht="42.75" customHeight="1" x14ac:dyDescent="0.2">
      <c r="B87" s="5" t="s">
        <v>7</v>
      </c>
      <c r="C87" s="53" t="s">
        <v>146</v>
      </c>
      <c r="D87" s="49"/>
      <c r="E87" s="49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 spans="2:19" s="17" customFormat="1" ht="20.25" customHeight="1" x14ac:dyDescent="0.2">
      <c r="B88" s="5" t="s">
        <v>49</v>
      </c>
      <c r="C88" s="53" t="s">
        <v>50</v>
      </c>
      <c r="D88" s="49"/>
      <c r="E88" s="49"/>
      <c r="F88" s="16"/>
      <c r="G88" s="16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2:19" s="17" customFormat="1" ht="33" customHeight="1" x14ac:dyDescent="0.2">
      <c r="B89" s="5" t="s">
        <v>82</v>
      </c>
      <c r="C89" s="53" t="s">
        <v>47</v>
      </c>
      <c r="D89" s="49"/>
      <c r="E89" s="49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 spans="2:19" s="17" customFormat="1" ht="18.75" customHeight="1" x14ac:dyDescent="0.2">
      <c r="B90" s="140" t="s">
        <v>8</v>
      </c>
      <c r="C90" s="140"/>
      <c r="D90" s="49"/>
      <c r="E90" s="49"/>
      <c r="F90" s="16"/>
      <c r="G90" s="16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2:19" s="17" customFormat="1" ht="19.5" customHeight="1" x14ac:dyDescent="0.2">
      <c r="B91" s="174" t="s">
        <v>147</v>
      </c>
      <c r="C91" s="174"/>
      <c r="D91" s="20"/>
      <c r="E91" s="20">
        <v>1587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 spans="2:19" s="17" customFormat="1" ht="18.75" customHeight="1" x14ac:dyDescent="0.2">
      <c r="B92" s="174" t="s">
        <v>148</v>
      </c>
      <c r="C92" s="174"/>
      <c r="D92" s="20"/>
      <c r="E92" s="20">
        <v>2000</v>
      </c>
      <c r="F92" s="16"/>
      <c r="G92" s="1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2:19" s="18" customFormat="1" ht="18" customHeight="1" x14ac:dyDescent="0.2">
      <c r="B93" s="141" t="s">
        <v>51</v>
      </c>
      <c r="C93" s="141"/>
      <c r="D93" s="15">
        <f>+'2'!E74</f>
        <v>329371.7</v>
      </c>
      <c r="E93" s="15">
        <f>+'2'!F74</f>
        <v>329371.7</v>
      </c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2:19" s="18" customFormat="1" ht="18" customHeight="1" x14ac:dyDescent="0.2">
      <c r="B94" s="171"/>
      <c r="C94" s="171"/>
      <c r="D94" s="171"/>
      <c r="E94" s="171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2:19" ht="45" customHeight="1" x14ac:dyDescent="0.2">
      <c r="B95" s="36" t="s">
        <v>62</v>
      </c>
      <c r="C95" s="36">
        <v>1202</v>
      </c>
      <c r="D95" s="172" t="s">
        <v>63</v>
      </c>
      <c r="E95" s="173"/>
      <c r="F95" s="1"/>
      <c r="G95" s="1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 spans="2:19" ht="36" customHeight="1" x14ac:dyDescent="0.2">
      <c r="B96" s="35" t="s">
        <v>5</v>
      </c>
      <c r="C96" s="35">
        <v>11004</v>
      </c>
      <c r="D96" s="52" t="s">
        <v>60</v>
      </c>
      <c r="E96" s="39" t="s">
        <v>0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2:18" s="17" customFormat="1" ht="27.75" customHeight="1" x14ac:dyDescent="0.2">
      <c r="B97" s="36" t="s">
        <v>6</v>
      </c>
      <c r="C97" s="50" t="s">
        <v>86</v>
      </c>
      <c r="D97" s="14"/>
      <c r="E97" s="14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8" s="17" customFormat="1" ht="30" customHeight="1" x14ac:dyDescent="0.2">
      <c r="B98" s="36" t="s">
        <v>7</v>
      </c>
      <c r="C98" s="49" t="s">
        <v>87</v>
      </c>
      <c r="D98" s="49"/>
      <c r="E98" s="49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8" s="17" customFormat="1" ht="20.25" customHeight="1" x14ac:dyDescent="0.2">
      <c r="B99" s="36" t="s">
        <v>49</v>
      </c>
      <c r="C99" s="49" t="s">
        <v>50</v>
      </c>
      <c r="D99" s="49"/>
      <c r="E99" s="49"/>
      <c r="F99" s="16"/>
      <c r="G99" s="16"/>
      <c r="H99" s="16"/>
    </row>
    <row r="100" spans="2:18" s="17" customFormat="1" ht="39.75" customHeight="1" x14ac:dyDescent="0.2">
      <c r="B100" s="36" t="s">
        <v>82</v>
      </c>
      <c r="C100" s="49" t="s">
        <v>47</v>
      </c>
      <c r="D100" s="49"/>
      <c r="E100" s="49"/>
      <c r="F100" s="16"/>
      <c r="G100" s="16"/>
      <c r="H100" s="16"/>
    </row>
    <row r="101" spans="2:18" s="17" customFormat="1" ht="18.75" customHeight="1" x14ac:dyDescent="0.2">
      <c r="B101" s="140" t="s">
        <v>8</v>
      </c>
      <c r="C101" s="140"/>
      <c r="D101" s="49"/>
      <c r="E101" s="49"/>
      <c r="F101" s="16"/>
      <c r="G101" s="16"/>
      <c r="H101" s="16"/>
    </row>
    <row r="102" spans="2:18" s="17" customFormat="1" ht="29.25" customHeight="1" x14ac:dyDescent="0.2">
      <c r="B102" s="142" t="s">
        <v>88</v>
      </c>
      <c r="C102" s="142"/>
      <c r="D102" s="20"/>
      <c r="E102" s="20">
        <v>3494</v>
      </c>
      <c r="F102" s="16"/>
      <c r="G102" s="16"/>
      <c r="H102" s="16"/>
    </row>
    <row r="103" spans="2:18" s="18" customFormat="1" ht="18" customHeight="1" x14ac:dyDescent="0.2">
      <c r="B103" s="141" t="s">
        <v>51</v>
      </c>
      <c r="C103" s="141"/>
      <c r="D103" s="15">
        <f>+'2'!E80</f>
        <v>717505.17</v>
      </c>
      <c r="E103" s="15">
        <f>+'2'!F80</f>
        <v>717505.17</v>
      </c>
    </row>
    <row r="104" spans="2:18" s="18" customFormat="1" ht="18" customHeight="1" x14ac:dyDescent="0.2">
      <c r="B104" s="171"/>
      <c r="C104" s="171"/>
      <c r="D104" s="171"/>
      <c r="E104" s="171"/>
    </row>
    <row r="105" spans="2:18" ht="45" customHeight="1" x14ac:dyDescent="0.2">
      <c r="B105" s="35" t="s">
        <v>62</v>
      </c>
      <c r="C105" s="49" t="s">
        <v>113</v>
      </c>
      <c r="D105" s="140" t="s">
        <v>63</v>
      </c>
      <c r="E105" s="14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8" ht="36" customHeight="1" x14ac:dyDescent="0.2">
      <c r="B106" s="35" t="s">
        <v>5</v>
      </c>
      <c r="C106" s="49" t="s">
        <v>149</v>
      </c>
      <c r="D106" s="52" t="s">
        <v>60</v>
      </c>
      <c r="E106" s="39" t="s">
        <v>0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2:18" s="17" customFormat="1" ht="27.75" customHeight="1" x14ac:dyDescent="0.2">
      <c r="B107" s="35" t="s">
        <v>6</v>
      </c>
      <c r="C107" s="50" t="s">
        <v>150</v>
      </c>
      <c r="D107" s="14"/>
      <c r="E107" s="14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2:18" s="17" customFormat="1" ht="48.75" customHeight="1" x14ac:dyDescent="0.2">
      <c r="B108" s="35" t="s">
        <v>7</v>
      </c>
      <c r="C108" s="49" t="s">
        <v>151</v>
      </c>
      <c r="D108" s="49"/>
      <c r="E108" s="49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2:18" s="17" customFormat="1" ht="20.25" customHeight="1" x14ac:dyDescent="0.2">
      <c r="B109" s="35" t="s">
        <v>49</v>
      </c>
      <c r="C109" s="49" t="s">
        <v>50</v>
      </c>
      <c r="D109" s="49"/>
      <c r="E109" s="49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2:18" s="17" customFormat="1" ht="39.75" customHeight="1" x14ac:dyDescent="0.2">
      <c r="B110" s="35" t="s">
        <v>82</v>
      </c>
      <c r="C110" s="49" t="s">
        <v>47</v>
      </c>
      <c r="D110" s="49"/>
      <c r="E110" s="49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2:18" s="17" customFormat="1" ht="18.75" customHeight="1" x14ac:dyDescent="0.2">
      <c r="B111" s="140" t="s">
        <v>8</v>
      </c>
      <c r="C111" s="140"/>
      <c r="D111" s="49"/>
      <c r="E111" s="49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2:18" s="17" customFormat="1" ht="21" customHeight="1" x14ac:dyDescent="0.2">
      <c r="B112" s="142" t="s">
        <v>152</v>
      </c>
      <c r="C112" s="142"/>
      <c r="D112" s="20"/>
      <c r="E112" s="20">
        <v>334</v>
      </c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2:18" s="18" customFormat="1" ht="18" customHeight="1" x14ac:dyDescent="0.2">
      <c r="B113" s="141" t="s">
        <v>51</v>
      </c>
      <c r="C113" s="141"/>
      <c r="D113" s="15">
        <f>+'2'!E86</f>
        <v>250151.2</v>
      </c>
      <c r="E113" s="15">
        <f>+'2'!F86</f>
        <v>250151.2</v>
      </c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2:18" s="18" customFormat="1" ht="18" customHeight="1" x14ac:dyDescent="0.2">
      <c r="B114" s="50"/>
      <c r="C114" s="50"/>
      <c r="D114" s="15"/>
      <c r="E114" s="15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2:18" ht="45" customHeight="1" x14ac:dyDescent="0.2">
      <c r="B115" s="36" t="s">
        <v>62</v>
      </c>
      <c r="C115" s="36">
        <v>1202</v>
      </c>
      <c r="D115" s="155" t="s">
        <v>64</v>
      </c>
      <c r="E115" s="157"/>
      <c r="F115" s="1"/>
      <c r="G115" s="1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2:18" ht="21.75" customHeight="1" x14ac:dyDescent="0.2">
      <c r="B116" s="35" t="s">
        <v>5</v>
      </c>
      <c r="C116" s="35">
        <v>11006</v>
      </c>
      <c r="D116" s="52" t="s">
        <v>60</v>
      </c>
      <c r="E116" s="39" t="s">
        <v>0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2:18" s="17" customFormat="1" ht="33.75" customHeight="1" x14ac:dyDescent="0.2">
      <c r="B117" s="36" t="s">
        <v>6</v>
      </c>
      <c r="C117" s="50" t="s">
        <v>114</v>
      </c>
      <c r="D117" s="14"/>
      <c r="E117" s="14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</row>
    <row r="118" spans="2:18" s="17" customFormat="1" ht="62.25" customHeight="1" x14ac:dyDescent="0.2">
      <c r="B118" s="36" t="s">
        <v>7</v>
      </c>
      <c r="C118" s="49" t="s">
        <v>115</v>
      </c>
      <c r="D118" s="49"/>
      <c r="E118" s="49"/>
      <c r="F118" s="16"/>
      <c r="G118" s="16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2:18" s="17" customFormat="1" ht="20.25" customHeight="1" x14ac:dyDescent="0.2">
      <c r="B119" s="36" t="s">
        <v>49</v>
      </c>
      <c r="C119" s="49" t="s">
        <v>50</v>
      </c>
      <c r="D119" s="49"/>
      <c r="E119" s="49"/>
      <c r="F119" s="16"/>
      <c r="G119" s="16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2:18" s="17" customFormat="1" ht="39.75" customHeight="1" x14ac:dyDescent="0.2">
      <c r="B120" s="36" t="s">
        <v>82</v>
      </c>
      <c r="C120" s="49" t="s">
        <v>47</v>
      </c>
      <c r="D120" s="49"/>
      <c r="E120" s="49"/>
      <c r="F120" s="16"/>
      <c r="G120" s="16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2:18" s="17" customFormat="1" ht="18.75" customHeight="1" x14ac:dyDescent="0.2">
      <c r="B121" s="140" t="s">
        <v>8</v>
      </c>
      <c r="C121" s="140"/>
      <c r="D121" s="49"/>
      <c r="E121" s="49"/>
      <c r="F121" s="16"/>
      <c r="G121" s="16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2:18" s="18" customFormat="1" ht="18" customHeight="1" x14ac:dyDescent="0.2">
      <c r="B122" s="141" t="s">
        <v>51</v>
      </c>
      <c r="C122" s="141"/>
      <c r="D122" s="15">
        <f>+'2'!E92</f>
        <v>0</v>
      </c>
      <c r="E122" s="15">
        <f>+'2'!F92</f>
        <v>-5000000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2:18" s="18" customFormat="1" ht="18" customHeight="1" x14ac:dyDescent="0.2">
      <c r="B123" s="50"/>
      <c r="C123" s="50"/>
      <c r="D123" s="15"/>
      <c r="E123" s="15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2:18" ht="19.5" customHeight="1" x14ac:dyDescent="0.2">
      <c r="B124" s="37" t="s">
        <v>25</v>
      </c>
      <c r="C124" s="37" t="s">
        <v>4</v>
      </c>
      <c r="D124" s="34"/>
      <c r="E124" s="34"/>
      <c r="F124" s="3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2:18" ht="33" customHeight="1" x14ac:dyDescent="0.2">
      <c r="B125" s="4">
        <v>1207</v>
      </c>
      <c r="C125" s="6" t="s">
        <v>89</v>
      </c>
      <c r="D125" s="32"/>
      <c r="E125" s="3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2:18" ht="21" customHeight="1" x14ac:dyDescent="0.2">
      <c r="B126" s="4" t="s">
        <v>61</v>
      </c>
      <c r="C126" s="19"/>
      <c r="D126" s="13"/>
      <c r="E126" s="1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2:18" ht="36.75" customHeight="1" x14ac:dyDescent="0.2">
      <c r="B127" s="36" t="s">
        <v>62</v>
      </c>
      <c r="C127" s="36">
        <v>1207</v>
      </c>
      <c r="D127" s="172" t="s">
        <v>63</v>
      </c>
      <c r="E127" s="17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2:18" ht="23.25" customHeight="1" x14ac:dyDescent="0.2">
      <c r="B128" s="35" t="s">
        <v>5</v>
      </c>
      <c r="C128" s="35">
        <v>11001</v>
      </c>
      <c r="D128" s="52" t="s">
        <v>60</v>
      </c>
      <c r="E128" s="39" t="s">
        <v>0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2:18" s="17" customFormat="1" ht="32.25" customHeight="1" x14ac:dyDescent="0.2">
      <c r="B129" s="36" t="s">
        <v>6</v>
      </c>
      <c r="C129" s="50" t="s">
        <v>90</v>
      </c>
      <c r="D129" s="14"/>
      <c r="E129" s="14"/>
      <c r="F129" s="16"/>
      <c r="G129" s="1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s="17" customFormat="1" ht="46.5" customHeight="1" x14ac:dyDescent="0.2">
      <c r="B130" s="36" t="s">
        <v>7</v>
      </c>
      <c r="C130" s="49" t="s">
        <v>91</v>
      </c>
      <c r="D130" s="49"/>
      <c r="E130" s="49"/>
      <c r="F130" s="16"/>
      <c r="G130" s="1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s="17" customFormat="1" ht="20.25" customHeight="1" x14ac:dyDescent="0.2">
      <c r="B131" s="36" t="s">
        <v>49</v>
      </c>
      <c r="C131" s="49" t="s">
        <v>50</v>
      </c>
      <c r="D131" s="49"/>
      <c r="E131" s="49"/>
      <c r="F131" s="16"/>
      <c r="G131" s="1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s="17" customFormat="1" ht="39.75" customHeight="1" x14ac:dyDescent="0.2">
      <c r="B132" s="36" t="s">
        <v>82</v>
      </c>
      <c r="C132" s="49" t="s">
        <v>47</v>
      </c>
      <c r="D132" s="49"/>
      <c r="E132" s="49"/>
      <c r="F132" s="16"/>
      <c r="G132" s="1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s="17" customFormat="1" ht="18.75" customHeight="1" x14ac:dyDescent="0.2">
      <c r="B133" s="140" t="s">
        <v>8</v>
      </c>
      <c r="C133" s="140"/>
      <c r="D133" s="49"/>
      <c r="E133" s="49"/>
      <c r="F133" s="16"/>
      <c r="G133" s="1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s="17" customFormat="1" ht="33" customHeight="1" x14ac:dyDescent="0.2">
      <c r="B134" s="142" t="s">
        <v>92</v>
      </c>
      <c r="C134" s="142"/>
      <c r="D134" s="20"/>
      <c r="E134" s="20">
        <v>18543</v>
      </c>
      <c r="F134" s="16"/>
      <c r="G134" s="1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s="18" customFormat="1" ht="18" customHeight="1" x14ac:dyDescent="0.2">
      <c r="B135" s="141" t="s">
        <v>51</v>
      </c>
      <c r="C135" s="141"/>
      <c r="D135" s="15">
        <f>+'2'!E105</f>
        <v>2438992.9</v>
      </c>
      <c r="E135" s="15">
        <f>+'2'!F105</f>
        <v>2438992.9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s="18" customFormat="1" ht="18" customHeight="1" x14ac:dyDescent="0.2">
      <c r="B136" s="162"/>
      <c r="C136" s="163"/>
      <c r="D136" s="163"/>
      <c r="E136" s="16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ht="45" customHeight="1" x14ac:dyDescent="0.2">
      <c r="B137" s="36" t="s">
        <v>62</v>
      </c>
      <c r="C137" s="36">
        <v>1207</v>
      </c>
      <c r="D137" s="155" t="s">
        <v>63</v>
      </c>
      <c r="E137" s="157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2:18" ht="36" customHeight="1" x14ac:dyDescent="0.2">
      <c r="B138" s="35" t="s">
        <v>5</v>
      </c>
      <c r="C138" s="12">
        <v>11002</v>
      </c>
      <c r="D138" s="52" t="s">
        <v>60</v>
      </c>
      <c r="E138" s="39" t="s">
        <v>0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2:18" s="17" customFormat="1" ht="32.25" customHeight="1" x14ac:dyDescent="0.2">
      <c r="B139" s="35" t="s">
        <v>6</v>
      </c>
      <c r="C139" s="176" t="s">
        <v>153</v>
      </c>
      <c r="D139" s="14"/>
      <c r="E139" s="14"/>
      <c r="F139" s="16"/>
      <c r="G139" s="16"/>
      <c r="H139" s="16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s="17" customFormat="1" ht="46.5" customHeight="1" x14ac:dyDescent="0.2">
      <c r="B140" s="35" t="s">
        <v>7</v>
      </c>
      <c r="C140" s="49" t="s">
        <v>154</v>
      </c>
      <c r="D140" s="49"/>
      <c r="E140" s="49"/>
      <c r="F140" s="16"/>
      <c r="G140" s="16"/>
      <c r="H140" s="16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s="17" customFormat="1" ht="20.25" customHeight="1" x14ac:dyDescent="0.2">
      <c r="B141" s="35" t="s">
        <v>49</v>
      </c>
      <c r="C141" s="49" t="s">
        <v>50</v>
      </c>
      <c r="D141" s="49"/>
      <c r="E141" s="49"/>
      <c r="F141" s="16"/>
      <c r="G141" s="16"/>
      <c r="H141" s="16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s="17" customFormat="1" ht="39.75" customHeight="1" x14ac:dyDescent="0.2">
      <c r="B142" s="35" t="s">
        <v>82</v>
      </c>
      <c r="C142" s="49" t="s">
        <v>47</v>
      </c>
      <c r="D142" s="49"/>
      <c r="E142" s="49"/>
      <c r="F142" s="16"/>
      <c r="G142" s="16"/>
      <c r="H142" s="16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s="17" customFormat="1" ht="18.75" customHeight="1" x14ac:dyDescent="0.2">
      <c r="B143" s="140" t="s">
        <v>8</v>
      </c>
      <c r="C143" s="140"/>
      <c r="D143" s="49"/>
      <c r="E143" s="49"/>
      <c r="F143" s="16"/>
      <c r="G143" s="16"/>
      <c r="H143" s="16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s="17" customFormat="1" ht="18.75" customHeight="1" x14ac:dyDescent="0.2">
      <c r="B144" s="142" t="s">
        <v>155</v>
      </c>
      <c r="C144" s="142"/>
      <c r="D144" s="49"/>
      <c r="E144" s="20">
        <v>19057</v>
      </c>
      <c r="F144" s="16"/>
      <c r="G144" s="16"/>
      <c r="H144" s="16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9" s="18" customFormat="1" ht="18" customHeight="1" x14ac:dyDescent="0.2">
      <c r="B145" s="141" t="s">
        <v>51</v>
      </c>
      <c r="C145" s="141"/>
      <c r="D145" s="15">
        <f>+'2'!E111</f>
        <v>95287.4</v>
      </c>
      <c r="E145" s="15">
        <f>+'2'!F111</f>
        <v>95287.4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9" s="18" customFormat="1" ht="18" customHeight="1" x14ac:dyDescent="0.2">
      <c r="B146" s="162"/>
      <c r="C146" s="163"/>
      <c r="D146" s="163"/>
      <c r="E146" s="164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9" ht="19.5" customHeight="1" x14ac:dyDescent="0.2">
      <c r="B147" s="37" t="s">
        <v>25</v>
      </c>
      <c r="C147" s="37" t="s">
        <v>4</v>
      </c>
      <c r="D147" s="34"/>
      <c r="E147" s="34"/>
      <c r="F147" s="3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2:19" ht="33" customHeight="1" x14ac:dyDescent="0.2">
      <c r="B148" s="4">
        <v>1208</v>
      </c>
      <c r="C148" s="6" t="s">
        <v>93</v>
      </c>
      <c r="D148" s="32"/>
      <c r="E148" s="32"/>
      <c r="F148" s="3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2:19" ht="21" customHeight="1" x14ac:dyDescent="0.2">
      <c r="B149" s="4" t="s">
        <v>61</v>
      </c>
      <c r="C149" s="4"/>
      <c r="D149" s="13"/>
      <c r="E149" s="1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2:19" ht="45" customHeight="1" x14ac:dyDescent="0.2">
      <c r="B150" s="35" t="s">
        <v>62</v>
      </c>
      <c r="C150" s="49" t="s">
        <v>97</v>
      </c>
      <c r="D150" s="140" t="s">
        <v>63</v>
      </c>
      <c r="E150" s="14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2:19" ht="36" customHeight="1" x14ac:dyDescent="0.2">
      <c r="B151" s="35" t="s">
        <v>5</v>
      </c>
      <c r="C151" s="49" t="s">
        <v>144</v>
      </c>
      <c r="D151" s="52" t="s">
        <v>60</v>
      </c>
      <c r="E151" s="39" t="s">
        <v>0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2:19" s="17" customFormat="1" ht="26.25" customHeight="1" x14ac:dyDescent="0.2">
      <c r="B152" s="35" t="s">
        <v>6</v>
      </c>
      <c r="C152" s="50" t="s">
        <v>156</v>
      </c>
      <c r="D152" s="14"/>
      <c r="E152" s="14"/>
      <c r="F152" s="16"/>
      <c r="G152" s="16"/>
      <c r="H152" s="16"/>
      <c r="I152" s="3"/>
      <c r="J152" s="3"/>
      <c r="K152" s="3"/>
      <c r="L152" s="3"/>
      <c r="M152" s="3"/>
      <c r="N152" s="3"/>
      <c r="O152" s="3"/>
      <c r="P152" s="3"/>
      <c r="Q152" s="3"/>
    </row>
    <row r="153" spans="2:19" s="17" customFormat="1" ht="30" customHeight="1" x14ac:dyDescent="0.2">
      <c r="B153" s="35" t="s">
        <v>7</v>
      </c>
      <c r="C153" s="49" t="s">
        <v>157</v>
      </c>
      <c r="D153" s="49"/>
      <c r="E153" s="49"/>
      <c r="F153" s="16"/>
      <c r="G153" s="16"/>
      <c r="H153" s="16"/>
      <c r="I153" s="1"/>
      <c r="J153" s="1"/>
      <c r="K153" s="1"/>
      <c r="L153" s="1"/>
      <c r="M153" s="1"/>
      <c r="N153" s="1"/>
      <c r="O153" s="1"/>
      <c r="P153" s="1"/>
      <c r="Q153" s="1"/>
    </row>
    <row r="154" spans="2:19" s="17" customFormat="1" ht="20.25" customHeight="1" x14ac:dyDescent="0.2">
      <c r="B154" s="35" t="s">
        <v>49</v>
      </c>
      <c r="C154" s="49" t="s">
        <v>50</v>
      </c>
      <c r="D154" s="49"/>
      <c r="E154" s="49"/>
      <c r="F154" s="16"/>
      <c r="G154" s="16"/>
      <c r="H154" s="16"/>
      <c r="I154" s="3"/>
      <c r="J154" s="3"/>
      <c r="K154" s="3"/>
      <c r="L154" s="3"/>
      <c r="M154" s="3"/>
      <c r="N154" s="3"/>
      <c r="O154" s="3"/>
      <c r="P154" s="3"/>
      <c r="Q154" s="3"/>
    </row>
    <row r="155" spans="2:19" s="17" customFormat="1" ht="39.75" customHeight="1" x14ac:dyDescent="0.2">
      <c r="B155" s="35" t="s">
        <v>82</v>
      </c>
      <c r="C155" s="49" t="s">
        <v>47</v>
      </c>
      <c r="D155" s="49"/>
      <c r="E155" s="49"/>
      <c r="F155" s="16"/>
      <c r="G155" s="16"/>
      <c r="H155" s="16"/>
      <c r="I155" s="1"/>
      <c r="J155" s="1"/>
      <c r="K155" s="1"/>
      <c r="L155" s="1"/>
      <c r="M155" s="1"/>
      <c r="N155" s="1"/>
      <c r="O155" s="1"/>
      <c r="P155" s="1"/>
      <c r="Q155" s="1"/>
    </row>
    <row r="156" spans="2:19" s="17" customFormat="1" ht="18.75" customHeight="1" x14ac:dyDescent="0.2">
      <c r="B156" s="140" t="s">
        <v>8</v>
      </c>
      <c r="C156" s="140"/>
      <c r="D156" s="49"/>
      <c r="E156" s="49"/>
      <c r="F156" s="16"/>
      <c r="G156" s="16"/>
      <c r="H156" s="16"/>
      <c r="I156" s="3"/>
      <c r="J156" s="3"/>
      <c r="K156" s="3"/>
      <c r="L156" s="3"/>
      <c r="M156" s="3"/>
      <c r="N156" s="3"/>
      <c r="O156" s="3"/>
      <c r="P156" s="3"/>
      <c r="Q156" s="3"/>
    </row>
    <row r="157" spans="2:19" s="17" customFormat="1" ht="22.5" customHeight="1" x14ac:dyDescent="0.2">
      <c r="B157" s="142" t="s">
        <v>158</v>
      </c>
      <c r="C157" s="142"/>
      <c r="D157" s="20"/>
      <c r="E157" s="20">
        <v>5110</v>
      </c>
      <c r="F157" s="16"/>
      <c r="G157" s="1"/>
      <c r="H157" s="16"/>
      <c r="I157" s="16"/>
      <c r="J157" s="1"/>
      <c r="K157" s="16"/>
      <c r="L157" s="1"/>
      <c r="M157" s="1"/>
      <c r="N157" s="1"/>
      <c r="O157" s="1"/>
      <c r="P157" s="1"/>
      <c r="Q157" s="1"/>
    </row>
    <row r="158" spans="2:19" s="18" customFormat="1" ht="18" customHeight="1" x14ac:dyDescent="0.2">
      <c r="B158" s="141" t="s">
        <v>51</v>
      </c>
      <c r="C158" s="141"/>
      <c r="D158" s="15">
        <f>+'2'!E124</f>
        <v>261611.9</v>
      </c>
      <c r="E158" s="15">
        <f>+'2'!F124</f>
        <v>261611.9</v>
      </c>
      <c r="F158" s="16"/>
      <c r="G158" s="1"/>
      <c r="H158" s="16"/>
      <c r="I158" s="16"/>
      <c r="J158" s="1"/>
      <c r="K158" s="16"/>
      <c r="L158" s="3"/>
      <c r="M158" s="3"/>
      <c r="N158" s="3"/>
      <c r="O158" s="3"/>
      <c r="P158" s="3"/>
      <c r="Q158" s="3"/>
    </row>
    <row r="159" spans="2:19" ht="17.25" customHeight="1" x14ac:dyDescent="0.2">
      <c r="B159" s="143"/>
      <c r="C159" s="144"/>
      <c r="D159" s="144"/>
      <c r="E159" s="145"/>
      <c r="F159" s="16"/>
      <c r="G159" s="1"/>
      <c r="H159" s="16"/>
      <c r="I159" s="16"/>
      <c r="J159" s="1"/>
      <c r="K159" s="16"/>
      <c r="L159" s="1"/>
      <c r="M159" s="1"/>
      <c r="N159" s="1"/>
      <c r="O159" s="1"/>
      <c r="P159" s="1"/>
      <c r="Q159" s="1"/>
    </row>
    <row r="160" spans="2:19" ht="45" customHeight="1" x14ac:dyDescent="0.2">
      <c r="B160" s="36" t="s">
        <v>62</v>
      </c>
      <c r="C160" s="36">
        <v>1208</v>
      </c>
      <c r="D160" s="140" t="s">
        <v>63</v>
      </c>
      <c r="E160" s="140"/>
      <c r="F160" s="16"/>
      <c r="G160" s="1"/>
      <c r="H160" s="16"/>
      <c r="I160" s="16"/>
      <c r="J160" s="1"/>
      <c r="K160" s="16"/>
      <c r="L160" s="1"/>
      <c r="M160" s="1"/>
      <c r="N160" s="1"/>
      <c r="O160" s="1"/>
      <c r="P160" s="1"/>
      <c r="Q160" s="1"/>
    </row>
    <row r="161" spans="2:17" ht="36" customHeight="1" x14ac:dyDescent="0.2">
      <c r="B161" s="35" t="s">
        <v>5</v>
      </c>
      <c r="C161" s="35">
        <v>11003</v>
      </c>
      <c r="D161" s="52" t="s">
        <v>60</v>
      </c>
      <c r="E161" s="39" t="s">
        <v>0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2:17" s="17" customFormat="1" ht="26.25" customHeight="1" x14ac:dyDescent="0.2">
      <c r="B162" s="36" t="s">
        <v>6</v>
      </c>
      <c r="C162" s="50" t="s">
        <v>98</v>
      </c>
      <c r="D162" s="14"/>
      <c r="E162" s="14"/>
      <c r="F162" s="16"/>
      <c r="G162" s="16"/>
      <c r="H162" s="16"/>
      <c r="I162" s="3"/>
      <c r="J162" s="3"/>
      <c r="K162" s="3"/>
      <c r="L162" s="3"/>
      <c r="M162" s="3"/>
      <c r="N162" s="3"/>
      <c r="O162" s="3"/>
      <c r="P162" s="3"/>
      <c r="Q162" s="3"/>
    </row>
    <row r="163" spans="2:17" s="17" customFormat="1" ht="30" customHeight="1" x14ac:dyDescent="0.2">
      <c r="B163" s="36" t="s">
        <v>7</v>
      </c>
      <c r="C163" s="49" t="s">
        <v>99</v>
      </c>
      <c r="D163" s="49"/>
      <c r="E163" s="49"/>
      <c r="F163" s="16"/>
      <c r="G163" s="16"/>
      <c r="H163" s="16"/>
      <c r="I163" s="1"/>
      <c r="J163" s="1"/>
      <c r="K163" s="1"/>
      <c r="L163" s="1"/>
      <c r="M163" s="1"/>
      <c r="N163" s="1"/>
      <c r="O163" s="1"/>
      <c r="P163" s="1"/>
      <c r="Q163" s="1"/>
    </row>
    <row r="164" spans="2:17" s="17" customFormat="1" ht="20.25" customHeight="1" x14ac:dyDescent="0.2">
      <c r="B164" s="36" t="s">
        <v>49</v>
      </c>
      <c r="C164" s="49" t="s">
        <v>50</v>
      </c>
      <c r="D164" s="49"/>
      <c r="E164" s="49"/>
      <c r="F164" s="16"/>
      <c r="G164" s="16"/>
      <c r="H164" s="16"/>
      <c r="I164" s="3"/>
      <c r="J164" s="3"/>
      <c r="K164" s="3"/>
      <c r="L164" s="3"/>
      <c r="M164" s="3"/>
      <c r="N164" s="3"/>
      <c r="O164" s="3"/>
      <c r="P164" s="3"/>
      <c r="Q164" s="3"/>
    </row>
    <row r="165" spans="2:17" s="17" customFormat="1" ht="39.75" customHeight="1" x14ac:dyDescent="0.2">
      <c r="B165" s="36" t="s">
        <v>82</v>
      </c>
      <c r="C165" s="49" t="s">
        <v>47</v>
      </c>
      <c r="D165" s="49"/>
      <c r="E165" s="49"/>
      <c r="F165" s="16"/>
      <c r="G165" s="16"/>
      <c r="H165" s="16"/>
      <c r="I165" s="1"/>
      <c r="J165" s="1"/>
      <c r="K165" s="1"/>
      <c r="L165" s="1"/>
      <c r="M165" s="1"/>
      <c r="N165" s="1"/>
      <c r="O165" s="1"/>
      <c r="P165" s="1"/>
      <c r="Q165" s="1"/>
    </row>
    <row r="166" spans="2:17" s="17" customFormat="1" ht="18.75" customHeight="1" x14ac:dyDescent="0.2">
      <c r="B166" s="140" t="s">
        <v>8</v>
      </c>
      <c r="C166" s="140"/>
      <c r="D166" s="49"/>
      <c r="E166" s="49"/>
      <c r="F166" s="16"/>
      <c r="G166" s="16"/>
      <c r="H166" s="16"/>
      <c r="I166" s="3"/>
      <c r="J166" s="3"/>
      <c r="K166" s="3"/>
      <c r="L166" s="3"/>
      <c r="M166" s="3"/>
      <c r="N166" s="3"/>
      <c r="O166" s="3"/>
      <c r="P166" s="3"/>
      <c r="Q166" s="3"/>
    </row>
    <row r="167" spans="2:17" s="17" customFormat="1" ht="29.25" customHeight="1" x14ac:dyDescent="0.2">
      <c r="B167" s="142" t="s">
        <v>100</v>
      </c>
      <c r="C167" s="142"/>
      <c r="D167" s="20"/>
      <c r="E167" s="20">
        <v>3262</v>
      </c>
      <c r="F167" s="16"/>
      <c r="G167" s="16"/>
      <c r="H167" s="16"/>
      <c r="I167" s="1"/>
      <c r="J167" s="1"/>
      <c r="K167" s="1"/>
      <c r="L167" s="1"/>
      <c r="M167" s="1"/>
      <c r="N167" s="1"/>
      <c r="O167" s="1"/>
      <c r="P167" s="1"/>
      <c r="Q167" s="1"/>
    </row>
    <row r="168" spans="2:17" s="18" customFormat="1" ht="18" customHeight="1" x14ac:dyDescent="0.2">
      <c r="B168" s="141" t="s">
        <v>51</v>
      </c>
      <c r="C168" s="141"/>
      <c r="D168" s="15">
        <f>+'2'!E130</f>
        <v>348721.73</v>
      </c>
      <c r="E168" s="15">
        <f>+'2'!F130</f>
        <v>348721.73</v>
      </c>
      <c r="I168" s="3"/>
      <c r="J168" s="3"/>
      <c r="K168" s="3"/>
      <c r="L168" s="3"/>
      <c r="M168" s="3"/>
      <c r="N168" s="3"/>
      <c r="O168" s="3"/>
      <c r="P168" s="3"/>
      <c r="Q168" s="3"/>
    </row>
  </sheetData>
  <mergeCells count="77">
    <mergeCell ref="D23:E23"/>
    <mergeCell ref="B29:C29"/>
    <mergeCell ref="B30:C30"/>
    <mergeCell ref="D52:E52"/>
    <mergeCell ref="B58:C58"/>
    <mergeCell ref="B59:C59"/>
    <mergeCell ref="B60:E60"/>
    <mergeCell ref="B50:C50"/>
    <mergeCell ref="B39:C39"/>
    <mergeCell ref="B40:C40"/>
    <mergeCell ref="B41:E41"/>
    <mergeCell ref="D42:E42"/>
    <mergeCell ref="B48:C48"/>
    <mergeCell ref="B49:C49"/>
    <mergeCell ref="B1:E1"/>
    <mergeCell ref="B2:E2"/>
    <mergeCell ref="B3:E3"/>
    <mergeCell ref="B4:E4"/>
    <mergeCell ref="B5:E5"/>
    <mergeCell ref="B7:E7"/>
    <mergeCell ref="D32:E32"/>
    <mergeCell ref="B38:C38"/>
    <mergeCell ref="C8:E8"/>
    <mergeCell ref="B10:C10"/>
    <mergeCell ref="D11:E11"/>
    <mergeCell ref="B17:C17"/>
    <mergeCell ref="B18:C18"/>
    <mergeCell ref="B31:E31"/>
    <mergeCell ref="C20:E20"/>
    <mergeCell ref="B22:C22"/>
    <mergeCell ref="B91:C91"/>
    <mergeCell ref="D61:E61"/>
    <mergeCell ref="B67:C67"/>
    <mergeCell ref="B68:C68"/>
    <mergeCell ref="B69:C69"/>
    <mergeCell ref="D74:E74"/>
    <mergeCell ref="B80:C80"/>
    <mergeCell ref="B81:C81"/>
    <mergeCell ref="B82:C82"/>
    <mergeCell ref="B83:E83"/>
    <mergeCell ref="D84:E84"/>
    <mergeCell ref="B90:C90"/>
    <mergeCell ref="B113:C113"/>
    <mergeCell ref="B92:C92"/>
    <mergeCell ref="B93:C93"/>
    <mergeCell ref="B94:E94"/>
    <mergeCell ref="D95:E95"/>
    <mergeCell ref="B101:C101"/>
    <mergeCell ref="B102:C102"/>
    <mergeCell ref="B103:C103"/>
    <mergeCell ref="B104:E104"/>
    <mergeCell ref="D105:E105"/>
    <mergeCell ref="B111:C111"/>
    <mergeCell ref="B112:C112"/>
    <mergeCell ref="B145:C145"/>
    <mergeCell ref="D115:E115"/>
    <mergeCell ref="B121:C121"/>
    <mergeCell ref="B122:C122"/>
    <mergeCell ref="D127:E127"/>
    <mergeCell ref="B133:C133"/>
    <mergeCell ref="B134:C134"/>
    <mergeCell ref="D160:E160"/>
    <mergeCell ref="B166:C166"/>
    <mergeCell ref="B167:C167"/>
    <mergeCell ref="B168:C168"/>
    <mergeCell ref="B6:E6"/>
    <mergeCell ref="B146:E146"/>
    <mergeCell ref="D150:E150"/>
    <mergeCell ref="B156:C156"/>
    <mergeCell ref="B157:C157"/>
    <mergeCell ref="B158:C158"/>
    <mergeCell ref="B159:E159"/>
    <mergeCell ref="B135:C135"/>
    <mergeCell ref="B136:E136"/>
    <mergeCell ref="D137:E137"/>
    <mergeCell ref="B143:C143"/>
    <mergeCell ref="B144:C144"/>
  </mergeCells>
  <pageMargins left="0.34" right="0.17" top="0.44" bottom="0.23622047244094499" header="0.31496062992126" footer="0.31496062992126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https://mul2.gov.am/tasks/1022684/oneclick/Havelvats-PAG.xlsx?token=8d7ba9911ac7a8a39be66cf9cb363acc</cp:keywords>
  <cp:lastModifiedBy>Hayk Khurshudyan</cp:lastModifiedBy>
  <cp:lastPrinted>2024-07-26T08:03:16Z</cp:lastPrinted>
  <dcterms:created xsi:type="dcterms:W3CDTF">1996-10-14T23:33:28Z</dcterms:created>
  <dcterms:modified xsi:type="dcterms:W3CDTF">2024-08-21T08:17:12Z</dcterms:modified>
</cp:coreProperties>
</file>