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i partq\"/>
    </mc:Choice>
  </mc:AlternateContent>
  <xr:revisionPtr revIDLastSave="0" documentId="13_ncr:1_{1D1A3833-F738-4433-BF85-2A65A3A535D0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Հավելված N 1" sheetId="1" r:id="rId1"/>
    <sheet name="Հավելված N 2" sheetId="2" r:id="rId2"/>
    <sheet name="Հավելված N 3" sheetId="12" r:id="rId3"/>
    <sheet name="Հավելված N 4" sheetId="6" r:id="rId4"/>
    <sheet name="Հավելված N 5" sheetId="11" r:id="rId5"/>
  </sheets>
  <definedNames>
    <definedName name="_xlnm._FilterDatabase" localSheetId="3" hidden="1">'Հավելված N 4'!$A$1:$A$36</definedName>
    <definedName name="_xlnm._FilterDatabase" localSheetId="4" hidden="1">'Հավելված N 5'!$A$1:$A$6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2" l="1"/>
  <c r="H113" i="2" l="1"/>
  <c r="H112" i="2" s="1"/>
  <c r="H111" i="2" s="1"/>
  <c r="H110" i="2" s="1"/>
  <c r="H108" i="2" s="1"/>
  <c r="D276" i="11" s="1"/>
  <c r="G113" i="2"/>
  <c r="G112" i="2" s="1"/>
  <c r="G111" i="2" s="1"/>
  <c r="G110" i="2" s="1"/>
  <c r="G108" i="2" s="1"/>
  <c r="C276" i="11" s="1"/>
  <c r="H106" i="2"/>
  <c r="H105" i="2" s="1"/>
  <c r="H104" i="2" s="1"/>
  <c r="H103" i="2" s="1"/>
  <c r="H101" i="2" s="1"/>
  <c r="D254" i="11" s="1"/>
  <c r="G106" i="2"/>
  <c r="G105" i="2" s="1"/>
  <c r="G104" i="2" s="1"/>
  <c r="G103" i="2" s="1"/>
  <c r="G101" i="2" s="1"/>
  <c r="C254" i="11" s="1"/>
  <c r="H99" i="2"/>
  <c r="G99" i="2"/>
  <c r="G98" i="2" s="1"/>
  <c r="G97" i="2" s="1"/>
  <c r="G96" i="2" s="1"/>
  <c r="G94" i="2" s="1"/>
  <c r="C232" i="11" s="1"/>
  <c r="H98" i="2"/>
  <c r="H97" i="2" s="1"/>
  <c r="H96" i="2" s="1"/>
  <c r="H94" i="2" s="1"/>
  <c r="D232" i="11" s="1"/>
  <c r="H92" i="2"/>
  <c r="H91" i="2" s="1"/>
  <c r="H90" i="2" s="1"/>
  <c r="H89" i="2" s="1"/>
  <c r="H87" i="2" s="1"/>
  <c r="D212" i="11" s="1"/>
  <c r="G92" i="2"/>
  <c r="G91" i="2" s="1"/>
  <c r="G90" i="2" s="1"/>
  <c r="G89" i="2" s="1"/>
  <c r="G87" i="2" s="1"/>
  <c r="C212" i="11" s="1"/>
  <c r="H85" i="2"/>
  <c r="H84" i="2" s="1"/>
  <c r="H83" i="2" s="1"/>
  <c r="H82" i="2" s="1"/>
  <c r="H80" i="2" s="1"/>
  <c r="D190" i="11" s="1"/>
  <c r="G85" i="2"/>
  <c r="G84" i="2" s="1"/>
  <c r="G83" i="2" s="1"/>
  <c r="G82" i="2" s="1"/>
  <c r="G80" i="2" s="1"/>
  <c r="C190" i="11" s="1"/>
  <c r="H78" i="2"/>
  <c r="H77" i="2" s="1"/>
  <c r="H76" i="2" s="1"/>
  <c r="H75" i="2" s="1"/>
  <c r="H73" i="2" s="1"/>
  <c r="D168" i="11" s="1"/>
  <c r="G78" i="2"/>
  <c r="G77" i="2" s="1"/>
  <c r="G76" i="2" s="1"/>
  <c r="G75" i="2" s="1"/>
  <c r="G73" i="2" s="1"/>
  <c r="C168" i="11" s="1"/>
  <c r="H71" i="2"/>
  <c r="H70" i="2" s="1"/>
  <c r="H69" i="2" s="1"/>
  <c r="H68" i="2" s="1"/>
  <c r="H66" i="2" s="1"/>
  <c r="D146" i="11" s="1"/>
  <c r="G71" i="2"/>
  <c r="G70" i="2" s="1"/>
  <c r="G69" i="2" s="1"/>
  <c r="G68" i="2" s="1"/>
  <c r="G66" i="2" s="1"/>
  <c r="C146" i="11" s="1"/>
  <c r="H64" i="2"/>
  <c r="H63" i="2" s="1"/>
  <c r="H62" i="2" s="1"/>
  <c r="H61" i="2" s="1"/>
  <c r="H59" i="2" s="1"/>
  <c r="D124" i="11" s="1"/>
  <c r="G64" i="2"/>
  <c r="G63" i="2" s="1"/>
  <c r="G62" i="2" s="1"/>
  <c r="G61" i="2" s="1"/>
  <c r="G59" i="2" s="1"/>
  <c r="C124" i="11" s="1"/>
  <c r="H57" i="2"/>
  <c r="H56" i="2" s="1"/>
  <c r="H55" i="2" s="1"/>
  <c r="H54" i="2" s="1"/>
  <c r="H52" i="2" s="1"/>
  <c r="D102" i="11" s="1"/>
  <c r="G57" i="2"/>
  <c r="G56" i="2" s="1"/>
  <c r="G55" i="2" s="1"/>
  <c r="G54" i="2" s="1"/>
  <c r="G52" i="2" s="1"/>
  <c r="C102" i="11" s="1"/>
  <c r="H50" i="2"/>
  <c r="H49" i="2" s="1"/>
  <c r="H48" i="2" s="1"/>
  <c r="H47" i="2" s="1"/>
  <c r="H45" i="2" s="1"/>
  <c r="D80" i="11" s="1"/>
  <c r="G50" i="2"/>
  <c r="G49" i="2" s="1"/>
  <c r="G48" i="2" s="1"/>
  <c r="G47" i="2" s="1"/>
  <c r="G45" i="2" s="1"/>
  <c r="C80" i="11" s="1"/>
  <c r="H43" i="2"/>
  <c r="H42" i="2" s="1"/>
  <c r="H41" i="2" s="1"/>
  <c r="H40" i="2" s="1"/>
  <c r="H38" i="2" s="1"/>
  <c r="D58" i="11" s="1"/>
  <c r="G43" i="2"/>
  <c r="G42" i="2" s="1"/>
  <c r="G41" i="2" s="1"/>
  <c r="G40" i="2" s="1"/>
  <c r="G38" i="2" s="1"/>
  <c r="C58" i="11" s="1"/>
  <c r="D18" i="2"/>
  <c r="F18" i="2"/>
  <c r="H36" i="2"/>
  <c r="H35" i="2" s="1"/>
  <c r="H34" i="2" s="1"/>
  <c r="H33" i="2" s="1"/>
  <c r="H31" i="2" s="1"/>
  <c r="D25" i="11" s="1"/>
  <c r="D12" i="12" s="1"/>
  <c r="D11" i="12" s="1"/>
  <c r="D9" i="12" s="1"/>
  <c r="G36" i="2"/>
  <c r="G35" i="2" s="1"/>
  <c r="G34" i="2" s="1"/>
  <c r="G33" i="2" s="1"/>
  <c r="G31" i="2" s="1"/>
  <c r="C25" i="11" s="1"/>
  <c r="H29" i="2" l="1"/>
  <c r="G29" i="2"/>
  <c r="D24" i="6"/>
  <c r="D46" i="11" s="1"/>
  <c r="H28" i="2" l="1"/>
  <c r="G28" i="2"/>
  <c r="E24" i="1"/>
  <c r="D24" i="1"/>
  <c r="D11" i="1" l="1"/>
  <c r="E11" i="1"/>
  <c r="D36" i="6"/>
  <c r="B27" i="6"/>
  <c r="B51" i="11"/>
  <c r="B50" i="11"/>
  <c r="B49" i="11"/>
  <c r="F29" i="2"/>
  <c r="E29" i="2"/>
  <c r="B42" i="11" l="1"/>
  <c r="B29" i="6"/>
  <c r="B28" i="6"/>
  <c r="B19" i="6"/>
  <c r="B18" i="6"/>
  <c r="B40" i="11" s="1"/>
  <c r="B17" i="6"/>
  <c r="B39" i="11" s="1"/>
  <c r="H27" i="2"/>
  <c r="H26" i="2" s="1"/>
  <c r="H25" i="2" s="1"/>
  <c r="H24" i="2" s="1"/>
  <c r="H22" i="2" s="1"/>
  <c r="H20" i="2" s="1"/>
  <c r="G27" i="2"/>
  <c r="G26" i="2" s="1"/>
  <c r="G25" i="2" s="1"/>
  <c r="G24" i="2" s="1"/>
  <c r="G22" i="2" s="1"/>
  <c r="G20" i="2" s="1"/>
  <c r="F20" i="2"/>
  <c r="D9" i="1" l="1"/>
  <c r="D8" i="1" s="1"/>
  <c r="E9" i="1"/>
  <c r="E8" i="1" s="1"/>
  <c r="H18" i="2"/>
  <c r="H16" i="2" s="1"/>
  <c r="H14" i="2" s="1"/>
  <c r="H12" i="2" s="1"/>
  <c r="H10" i="2" s="1"/>
  <c r="H8" i="2" s="1"/>
  <c r="G18" i="2"/>
  <c r="A11" i="6" l="1"/>
  <c r="G16" i="2" l="1"/>
  <c r="G14" i="2" s="1"/>
  <c r="G12" i="2" l="1"/>
  <c r="G10" i="2" s="1"/>
  <c r="G8" i="2" s="1"/>
</calcChain>
</file>

<file path=xl/sharedStrings.xml><?xml version="1.0" encoding="utf-8"?>
<sst xmlns="http://schemas.openxmlformats.org/spreadsheetml/2006/main" count="527" uniqueCount="139">
  <si>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</si>
  <si>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</si>
  <si>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</si>
  <si>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</si>
  <si>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</si>
  <si>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</si>
  <si>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</si>
  <si>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</si>
  <si>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</si>
  <si>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</si>
  <si>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</si>
  <si>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</si>
  <si>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</si>
  <si>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</si>
  <si>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</si>
  <si>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</si>
  <si>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</si>
  <si>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</si>
  <si>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</si>
  <si>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</si>
  <si>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</si>
  <si>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</si>
  <si>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</si>
  <si>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</si>
  <si>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</si>
  <si>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</si>
  <si>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</si>
  <si>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</si>
  <si>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</si>
  <si>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</si>
  <si>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</si>
  <si>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</si>
  <si>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01</t>
  </si>
  <si>
    <t xml:space="preserve"> Ինն ամիս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</si>
  <si>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</si>
  <si>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</si>
  <si>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</si>
  <si>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</si>
  <si>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</si>
  <si>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</si>
  <si>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</si>
  <si>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</si>
  <si>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</si>
  <si>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</si>
  <si>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</si>
  <si>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</si>
  <si>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</si>
  <si>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 xml:space="preserve"> Ինն ամիս </t>
  </si>
  <si>
    <t xml:space="preserve"> Տարի </t>
  </si>
  <si>
    <t xml:space="preserve"> Ծառայությունը մատուցող կազմակերպության(ների) անվանում(ներ)ը՛ </t>
  </si>
  <si>
    <t xml:space="preserve"> Ծառայությունների մատուցում </t>
  </si>
  <si>
    <t xml:space="preserve"> Արտադպրոցական դաստիարակության ծրագիր</t>
  </si>
  <si>
    <t>05</t>
  </si>
  <si>
    <t>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</si>
  <si>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</si>
  <si>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</si>
  <si>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>Ցուցանիշների փոփոխություն (ավելացումները նշված են դրական նշանով, իսկ  նվազեցումները՝ փակագծերում)</t>
  </si>
  <si>
    <t>Հավելված N 4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</si>
  <si>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</si>
  <si>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</si>
  <si>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</si>
  <si>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 xml:space="preserve">ՀՀ կառավարության  2024 թվականի </t>
  </si>
  <si>
    <t>Ստեղծել պայմաններ սովորողների ազատ ժամանացի  կազմակերպման միջոցով նրանց հետաքրքրությունների բացահայտման, ձևավորման և զարգացման համար</t>
  </si>
  <si>
    <t>հազար դրամներով</t>
  </si>
  <si>
    <t xml:space="preserve"> աղջիկ </t>
  </si>
  <si>
    <t>Ցուցանիշների փոփոխությունը 
(ավելացումները նշված են դրական նշանով)</t>
  </si>
  <si>
    <t xml:space="preserve">ՄԱՍ 1. ՊԵՏԱԿԱՆ ՄԱՐՄՆԻ ԳԾՈՎ ԱՐԴՅՈՒՆՔԱՅԻՆ (ԿԱՏԱՐՈՂԱԿԱՆ) ՑՈՒՑԱՆԻՇՆԵՐԸ </t>
  </si>
  <si>
    <t xml:space="preserve"> Աղյուսակ 9.1.13 </t>
  </si>
  <si>
    <t>ՀԱՅԱՍՏԱՆԻ ՀԱՆՐԱՊԵՏՈՒԹՅԱՆ ԿԱՌԱՎԱՐՈՒԹՅԱՆ 2023 ԹՎԱԿԱՆԻ ԴԵԿՏԵՄԲԵՐԻ 28-Ի N 2323-Ն ՈՐՈՇՄԱՆ N 3 ԵՎ N 4 ՀԱՎԵԼՎԱԾՆԵՐՈՒՄ  ԿԱՏԱՐՎՈՂ ՓՈՓՈԽՈՒԹՅՈՒՆՆԵՐԸ ԵՎ ԼՐԱՑՈՒՄՆԵՐԸ</t>
  </si>
  <si>
    <t>Բյուջետային հատկացումների գլխավոր կարգադրիչների,  
ծրագրերի և միջոցառումների անվանումները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</si>
  <si>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</si>
  <si>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</si>
  <si>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</si>
  <si>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Մասնագիտացված կազմակերպություններ </t>
  </si>
  <si>
    <t xml:space="preserve"> Սաների թիվ, մարդ, այդ թվում` </t>
  </si>
  <si>
    <t xml:space="preserve"> Արվեստի, երաժշտության, սպորտի դասընթացներ մարզադպրոցներում, ստեղծագործական և արտադպրոցական դաստիարակության այլ կենտրոններում</t>
  </si>
  <si>
    <t xml:space="preserve"> Աղյուսակ 9.13 </t>
  </si>
  <si>
    <t xml:space="preserve"> Կամավոր ատեստավորման նոր համակարգի ներդրում՝ ուղղված արտադպրոցական ուսումնական հաստատությունների մանկավարժական աշխատողների որակի բարձրացմանը </t>
  </si>
  <si>
    <t xml:space="preserve"> ՀՀ տարածքային կառավարման և ենթակառուցվածքների նախարարություն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</si>
  <si>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</si>
  <si>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</si>
  <si>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</si>
  <si>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 Արարատի 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</si>
  <si>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</si>
  <si>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</si>
  <si>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</si>
  <si>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</si>
  <si>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</si>
  <si>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</si>
  <si>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Տավուշի մարզպետի աշխատակազմ</t>
  </si>
  <si>
    <t xml:space="preserve"> ՀՀ Արագածոտնի  մարզպետի աշխատակազմ</t>
  </si>
  <si>
    <t xml:space="preserve"> ՀՀ Վայոց ձորի մարզպետի աշխատակազմ</t>
  </si>
  <si>
    <t xml:space="preserve">Արտադպրոցական հաստատություններում դասավանդող մանկավարժական աշխատողների կամավոր ատեստավորման համակարգի մշակում և ներդրում </t>
  </si>
  <si>
    <t xml:space="preserve"> Կամավոր ատեստավորման արդյունքում ընթացիկ տարում հավելավճար ստացած մանկավարժների թիվը, մարդ </t>
  </si>
  <si>
    <t xml:space="preserve"> Կամավոր ատեստավորման արդյունքում ընթացիկ տարում ատեստավորված մանկավարժների թիվը, մարդ </t>
  </si>
  <si>
    <r>
      <t xml:space="preserve"> Կամավոր ատեստավորման արդյունքում հավելավճար ստացած արտադպրոցական ուսումնական հաստատությունների մանկավարժական աշխատողների ընդհանուր թվաքանակը, </t>
    </r>
    <r>
      <rPr>
        <i/>
        <sz val="12"/>
        <color rgb="FFFF0000"/>
        <rFont val="GHEA Grapalat"/>
        <family val="3"/>
      </rPr>
      <t xml:space="preserve">մարդ </t>
    </r>
  </si>
  <si>
    <t xml:space="preserve"> Միջոցառման տեսակը` </t>
  </si>
  <si>
    <t xml:space="preserve"> Տրանսֆերտների տրամադրում </t>
  </si>
  <si>
    <t xml:space="preserve"> Շահառուների ընտրության չափորոշիչները՝</t>
  </si>
  <si>
    <t xml:space="preserve"> ՀԱՅԱՍՏԱՆԻ ՀԱՆՐԱՊԵՏՈՒԹՅԱՆ ԿԱՌԱՎԱՐՈՒԹՅԱՆ 2023 ԹՎԱԿԱՆԻ ԴԵԿՏԵՄԲԵՐԻ 28-Ի N 2323-Ն ՈՐՈՇՄԱՆ N 9 ՀԱՎԵԼՎԱԾԻ  
N 9.13 ԱՂՅՈՒՍԱԿՈՒՄ ԿԱՏԱՐՎՈՂ  ՓՈՓՈԽՈՒԹՅՈՒՆՆԵՐԸ</t>
  </si>
  <si>
    <t xml:space="preserve"> Աղյուսակ 9.1.7 </t>
  </si>
  <si>
    <t xml:space="preserve"> ՀՀ տարածքային կառավարման և ենթակառուցվածքների նախարարություն </t>
  </si>
  <si>
    <t xml:space="preserve"> Շահառուների ընտրության չափորոշիչները սահմանված են ԿԳՄՍ նախարարի հրամանով </t>
  </si>
  <si>
    <t xml:space="preserve">ՀՀ Արագածոտնի  մարզպետի աշխատակազմ </t>
  </si>
  <si>
    <t xml:space="preserve"> Աղյուսակ 9.1.48</t>
  </si>
  <si>
    <t xml:space="preserve"> Աղյուսակ 9.1.49</t>
  </si>
  <si>
    <t xml:space="preserve"> ՀՀ  Արարատի  մարզպետի աշխատակազմ </t>
  </si>
  <si>
    <t xml:space="preserve"> Աղյուսակ 9.1.50</t>
  </si>
  <si>
    <t xml:space="preserve"> ՀՀ  Արմավիրի մարզպետի աշխատակազմ </t>
  </si>
  <si>
    <t xml:space="preserve"> Աղյուսակ 9.1.51</t>
  </si>
  <si>
    <t>ՀՀ Գեղարքունիքի մարզպետի աշխատակազմ</t>
  </si>
  <si>
    <t xml:space="preserve"> Աղյուսակ 9.1.52</t>
  </si>
  <si>
    <t xml:space="preserve"> Աղյուսակ 9.1.53</t>
  </si>
  <si>
    <t xml:space="preserve"> Աղյուսակ 9.1.54</t>
  </si>
  <si>
    <t xml:space="preserve"> Աղյուսակ 9.1.55</t>
  </si>
  <si>
    <t xml:space="preserve"> Աղյուսակ 9.1.56</t>
  </si>
  <si>
    <t xml:space="preserve"> Աղյուսակ 9.1.57</t>
  </si>
  <si>
    <t>ՀՀ Լոռու մարզպետի աշխատակազմ</t>
  </si>
  <si>
    <t xml:space="preserve"> ՀՀ Կոտայքի մարզպետի աշխատակազմ </t>
  </si>
  <si>
    <t>ՀՀ Շիրակի մարզպետի աշխատակազմ</t>
  </si>
  <si>
    <t>ՀՀ Սյունիքի մարզպետի աշխատակազմ</t>
  </si>
  <si>
    <t xml:space="preserve"> ՀՀ Վայոց ձորի մարզպետի աշխատակազմ </t>
  </si>
  <si>
    <t xml:space="preserve"> ՀՀ Տավուշի մարզպետի աշխատակազմ </t>
  </si>
  <si>
    <t>ՀԱՅԱՍՏԱՆԻ ՀԱՆՐԱՊԵՏՈՒԹՅԱՆ ԿԱՌԱՎԱՐՈՒԹՅԱՆ 2023 ԹՎԱԿԱՆԻ ԴԵԿՏԵՄԲԵՐԻ 28-Ի N 2323-Ն ՈՐՈՇՄԱՆ N 9.1 ՀԱՎԵԼՎԱԾԻ  NN 9.1.7, 9.1.13, 9.1.48, 9.1.49, 9.1.50, 9.1.51, 9.1.52, 9.1.53, 9.1.54, 9.1.55, 9.1.56 ԵՎ 9.1.57 ԱՂՅՈՒՍԱԿՆԵՐՈՒՄ ԿԱՏԱՐՎՈՂ ՓՈՓՈԽՈՒԹՅՈՒՆՆԵՐԸ ԵՎ ԼՐԱՑՈՒՄՆԵՐԸ</t>
  </si>
  <si>
    <t xml:space="preserve">                                   
«ՀԱՅԱՍՏԱՆԻ ՀԱՆՐԱՊԵՏՈՒԹՅԱՆ 2024 ԹՎԱԿԱՆԻ ՊԵՏԱԿԱՆ ԲՅՈՒՋԵԻ ՄԱՍԻՆ» ՀՀ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ՓՈՓՈԽՈՒԹՅՈՒՆԸ 
</t>
  </si>
  <si>
    <t xml:space="preserve"> Կամավոր ատեստավորման արդյունքում հավելավճար ստացած արտադպրոցական ուսումնական հաստատությունների մանկավարժական աշխատողների ընդհանուր թվաքանակը, մարդ </t>
  </si>
  <si>
    <t>Ցուցանիշների փոփոխությունը 
(նվազեցումները նշված են փակագծերում, իսկ ավելացումները նշված են դրական նշանով)</t>
  </si>
  <si>
    <t xml:space="preserve">Բյուջետային հատակացումների գլխավոր կարգադրիչներ, ծրագրերի, միջոցառումների անվանումները </t>
  </si>
  <si>
    <t xml:space="preserve"> Ծրագիր</t>
  </si>
  <si>
    <t xml:space="preserve"> Միջոցառում</t>
  </si>
  <si>
    <t>այդ թվում՝</t>
  </si>
  <si>
    <t xml:space="preserve"> 1148</t>
  </si>
  <si>
    <t xml:space="preserve">ՀԱՅԱՍՏԱՆԻ ՀԱՆՐԱՊԵՏՈՒԹՅԱՆ ԿԱՌԱՎԱՐՈՒԹՅԱՆ 2023 ԹՎԱԿԱՆԻ ԴԵԿՏԵՄԲԵՐԻ 28-Ի 
N 2323-Ն ՈՐՈՇՄԱՆ N 8 ՀԱՎԵԼՎԱԾՈՒՄ ԿԱՏԱՐՎՈՂ ՓՈՓՈԽՈՒԹՅՈՒՆՆԵՐԸ </t>
  </si>
  <si>
    <t xml:space="preserve">                                                               ______________ ի    ___Ն որոշման</t>
  </si>
  <si>
    <t xml:space="preserve">                                                              Հավելված N 3</t>
  </si>
  <si>
    <t>Հավելված N 5</t>
  </si>
  <si>
    <t xml:space="preserve"> Տրանսֆերտների տրամադրում</t>
  </si>
  <si>
    <t xml:space="preserve"> Շահառուների ընտրության չափորոշիչները սահմանվածեն ԿԳՄՍ նախարարի հրամանով </t>
  </si>
  <si>
    <t xml:space="preserve"> Շահառուների ընտրության չափորոշիչները`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</si>
</sst>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#,##0.0"/>
    <numFmt numFmtId="168" formatCode="##,##0;\(##,##0\);\-"/>
    <numFmt numFmtId="169" formatCode="##,##0.00;\(##,##0.00\);\-"/>
    <numFmt numFmtId="170" formatCode="0.000"/>
    <numFmt numFmtId="171" formatCode="#,##0.0_);\(#,##0.0\)"/>
    <numFmt numFmtId="172" formatCode="0.0"/>
  </numFmts>
  <fonts count="45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1"/>
      <name val="GHEA Grapalat"/>
      <family val="2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2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164" fontId="39" fillId="0" borderId="0" applyFill="0" applyBorder="0" applyProtection="0">
      <alignment horizontal="right" vertical="top"/>
    </xf>
    <xf numFmtId="164" fontId="44" fillId="0" borderId="0" applyFill="0" applyBorder="0" applyProtection="0">
      <alignment horizontal="right" vertical="top"/>
    </xf>
  </cellStyleXfs>
  <cellXfs count="201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165" fontId="27" fillId="0" borderId="0" xfId="53" applyNumberFormat="1" applyFont="1" applyFill="1" applyAlignment="1">
      <alignment horizontal="left" vertical="top" wrapText="1"/>
    </xf>
    <xf numFmtId="0" fontId="28" fillId="33" borderId="0" xfId="0" applyFont="1" applyFill="1" applyBorder="1" applyAlignment="1">
      <alignment horizontal="left" vertical="top"/>
    </xf>
    <xf numFmtId="164" fontId="28" fillId="0" borderId="0" xfId="42" applyNumberFormat="1" applyFont="1" applyBorder="1" applyAlignment="1">
      <alignment horizontal="right" vertical="top"/>
    </xf>
    <xf numFmtId="0" fontId="28" fillId="33" borderId="10" xfId="0" applyFont="1" applyFill="1" applyBorder="1" applyAlignment="1">
      <alignment vertical="top" wrapText="1"/>
    </xf>
    <xf numFmtId="0" fontId="32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34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/>
    </xf>
    <xf numFmtId="0" fontId="36" fillId="0" borderId="10" xfId="0" applyFont="1" applyFill="1" applyBorder="1" applyAlignment="1">
      <alignment vertical="center" wrapText="1"/>
    </xf>
    <xf numFmtId="0" fontId="32" fillId="0" borderId="14" xfId="6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vertical="center" wrapText="1"/>
    </xf>
    <xf numFmtId="49" fontId="31" fillId="0" borderId="10" xfId="0" applyNumberFormat="1" applyFont="1" applyFill="1" applyBorder="1" applyAlignment="1">
      <alignment vertical="center" wrapText="1"/>
    </xf>
    <xf numFmtId="0" fontId="36" fillId="0" borderId="10" xfId="0" applyNumberFormat="1" applyFont="1" applyFill="1" applyBorder="1" applyAlignment="1">
      <alignment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vertical="top" wrapText="1"/>
    </xf>
    <xf numFmtId="0" fontId="36" fillId="33" borderId="10" xfId="0" applyFont="1" applyFill="1" applyBorder="1" applyAlignment="1">
      <alignment vertical="top" wrapText="1"/>
    </xf>
    <xf numFmtId="0" fontId="37" fillId="0" borderId="10" xfId="0" applyFont="1" applyBorder="1" applyAlignment="1">
      <alignment horizontal="left" vertical="top" wrapText="1"/>
    </xf>
    <xf numFmtId="0" fontId="37" fillId="33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vertical="center"/>
    </xf>
    <xf numFmtId="0" fontId="31" fillId="33" borderId="19" xfId="0" applyFont="1" applyFill="1" applyBorder="1" applyAlignment="1">
      <alignment vertical="center"/>
    </xf>
    <xf numFmtId="0" fontId="31" fillId="33" borderId="14" xfId="0" applyFont="1" applyFill="1" applyBorder="1" applyAlignment="1">
      <alignment vertical="center"/>
    </xf>
    <xf numFmtId="0" fontId="27" fillId="0" borderId="0" xfId="0" applyFont="1" applyFill="1" applyAlignment="1">
      <alignment horizontal="left" vertical="center" wrapText="1"/>
    </xf>
    <xf numFmtId="0" fontId="31" fillId="33" borderId="10" xfId="0" applyFont="1" applyFill="1" applyBorder="1" applyAlignment="1">
      <alignment vertical="center" wrapText="1"/>
    </xf>
    <xf numFmtId="0" fontId="28" fillId="0" borderId="0" xfId="0" applyFont="1" applyAlignment="1"/>
    <xf numFmtId="169" fontId="28" fillId="0" borderId="10" xfId="42" applyNumberFormat="1" applyFont="1" applyBorder="1" applyAlignment="1">
      <alignment horizontal="right" vertical="top"/>
    </xf>
    <xf numFmtId="2" fontId="31" fillId="0" borderId="10" xfId="0" applyNumberFormat="1" applyFont="1" applyFill="1" applyBorder="1" applyAlignment="1">
      <alignment horizontal="left" vertical="center" wrapText="1"/>
    </xf>
    <xf numFmtId="2" fontId="28" fillId="0" borderId="10" xfId="0" applyNumberFormat="1" applyFont="1" applyFill="1" applyBorder="1" applyAlignment="1">
      <alignment vertical="center"/>
    </xf>
    <xf numFmtId="39" fontId="28" fillId="0" borderId="10" xfId="48" applyNumberFormat="1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vertical="center"/>
    </xf>
    <xf numFmtId="39" fontId="36" fillId="0" borderId="10" xfId="48" applyNumberFormat="1" applyFont="1" applyFill="1" applyBorder="1" applyAlignment="1">
      <alignment horizontal="left" vertical="center" wrapText="1"/>
    </xf>
    <xf numFmtId="165" fontId="27" fillId="0" borderId="0" xfId="53" applyNumberFormat="1" applyFont="1" applyFill="1" applyAlignment="1">
      <alignment vertical="top"/>
    </xf>
    <xf numFmtId="165" fontId="27" fillId="0" borderId="0" xfId="53" applyNumberFormat="1" applyFont="1" applyFill="1" applyAlignment="1"/>
    <xf numFmtId="170" fontId="28" fillId="0" borderId="0" xfId="0" applyNumberFormat="1" applyFont="1" applyAlignment="1"/>
    <xf numFmtId="0" fontId="28" fillId="0" borderId="10" xfId="0" applyFont="1" applyFill="1" applyBorder="1" applyAlignment="1">
      <alignment horizontal="left" vertical="top" wrapText="1"/>
    </xf>
    <xf numFmtId="171" fontId="31" fillId="0" borderId="10" xfId="48" applyNumberFormat="1" applyFont="1" applyFill="1" applyBorder="1" applyAlignment="1">
      <alignment vertical="center"/>
    </xf>
    <xf numFmtId="172" fontId="31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Border="1">
      <alignment horizontal="left" vertical="top" wrapText="1"/>
    </xf>
    <xf numFmtId="0" fontId="31" fillId="0" borderId="0" xfId="0" applyFont="1" applyAlignment="1">
      <alignment vertical="center" wrapText="1"/>
    </xf>
    <xf numFmtId="0" fontId="35" fillId="33" borderId="0" xfId="0" applyNumberFormat="1" applyFont="1" applyFill="1" applyBorder="1" applyAlignment="1">
      <alignment horizontal="center" vertical="center" wrapText="1"/>
    </xf>
    <xf numFmtId="0" fontId="27" fillId="33" borderId="0" xfId="0" applyFont="1" applyFill="1">
      <alignment horizontal="left" vertical="top" wrapText="1"/>
    </xf>
    <xf numFmtId="0" fontId="38" fillId="0" borderId="0" xfId="0" applyFont="1" applyAlignment="1">
      <alignment horizontal="left" vertical="center" wrapText="1"/>
    </xf>
    <xf numFmtId="171" fontId="31" fillId="0" borderId="10" xfId="53" applyNumberFormat="1" applyFont="1" applyFill="1" applyBorder="1" applyAlignment="1">
      <alignment horizontal="right" vertical="center" wrapText="1"/>
    </xf>
    <xf numFmtId="171" fontId="28" fillId="0" borderId="10" xfId="53" applyNumberFormat="1" applyFont="1" applyFill="1" applyBorder="1" applyAlignment="1">
      <alignment horizontal="right" vertical="center" wrapText="1"/>
    </xf>
    <xf numFmtId="171" fontId="32" fillId="0" borderId="10" xfId="53" applyNumberFormat="1" applyFont="1" applyFill="1" applyBorder="1" applyAlignment="1">
      <alignment horizontal="right" vertical="center" wrapText="1"/>
    </xf>
    <xf numFmtId="171" fontId="31" fillId="0" borderId="10" xfId="48" applyNumberFormat="1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right" vertical="top" wrapText="1"/>
    </xf>
    <xf numFmtId="0" fontId="33" fillId="33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171" fontId="31" fillId="0" borderId="10" xfId="48" applyNumberFormat="1" applyFont="1" applyFill="1" applyBorder="1" applyAlignment="1">
      <alignment horizontal="center" vertical="center"/>
    </xf>
    <xf numFmtId="171" fontId="31" fillId="0" borderId="10" xfId="53" applyNumberFormat="1" applyFont="1" applyFill="1" applyBorder="1" applyAlignment="1">
      <alignment horizontal="center" vertical="center" wrapText="1"/>
    </xf>
    <xf numFmtId="171" fontId="28" fillId="0" borderId="10" xfId="0" applyNumberFormat="1" applyFont="1" applyFill="1" applyBorder="1" applyAlignment="1">
      <alignment horizontal="center" vertical="center" wrapText="1"/>
    </xf>
    <xf numFmtId="171" fontId="31" fillId="0" borderId="10" xfId="43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vertical="top" wrapText="1"/>
    </xf>
    <xf numFmtId="168" fontId="28" fillId="0" borderId="10" xfId="42" applyNumberFormat="1" applyFont="1" applyFill="1" applyBorder="1" applyAlignment="1">
      <alignment horizontal="right"/>
    </xf>
    <xf numFmtId="169" fontId="28" fillId="0" borderId="10" xfId="42" applyNumberFormat="1" applyFont="1" applyFill="1" applyBorder="1" applyAlignment="1">
      <alignment horizontal="right" vertical="top"/>
    </xf>
    <xf numFmtId="168" fontId="28" fillId="0" borderId="10" xfId="42" applyNumberFormat="1" applyFont="1" applyFill="1" applyBorder="1" applyAlignment="1"/>
    <xf numFmtId="169" fontId="28" fillId="0" borderId="10" xfId="42" applyNumberFormat="1" applyFont="1" applyFill="1" applyBorder="1" applyAlignment="1"/>
    <xf numFmtId="0" fontId="32" fillId="0" borderId="10" xfId="0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center" wrapText="1"/>
    </xf>
    <xf numFmtId="168" fontId="28" fillId="0" borderId="10" xfId="42" applyNumberFormat="1" applyFont="1" applyFill="1" applyBorder="1" applyAlignment="1">
      <alignment horizontal="right" vertical="top"/>
    </xf>
    <xf numFmtId="0" fontId="27" fillId="0" borderId="10" xfId="0" applyFont="1" applyBorder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7" fillId="0" borderId="10" xfId="0" applyFont="1" applyBorder="1">
      <alignment horizontal="left" vertical="top" wrapText="1"/>
    </xf>
    <xf numFmtId="0" fontId="33" fillId="0" borderId="10" xfId="0" applyFont="1" applyBorder="1">
      <alignment horizontal="left" vertical="top" wrapText="1"/>
    </xf>
    <xf numFmtId="49" fontId="31" fillId="0" borderId="12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Alignment="1">
      <alignment horizontal="left" vertical="center" wrapText="1"/>
    </xf>
    <xf numFmtId="49" fontId="37" fillId="0" borderId="12" xfId="0" applyNumberFormat="1" applyFont="1" applyFill="1" applyBorder="1" applyAlignment="1">
      <alignment horizontal="left" vertical="center"/>
    </xf>
    <xf numFmtId="49" fontId="28" fillId="0" borderId="10" xfId="0" applyNumberFormat="1" applyFont="1" applyFill="1" applyBorder="1" applyAlignment="1">
      <alignment horizontal="left" vertical="center" wrapText="1"/>
    </xf>
    <xf numFmtId="49" fontId="36" fillId="0" borderId="10" xfId="0" applyNumberFormat="1" applyFont="1" applyFill="1" applyBorder="1" applyAlignment="1">
      <alignment horizontal="left" vertical="center" wrapText="1"/>
    </xf>
    <xf numFmtId="167" fontId="28" fillId="0" borderId="10" xfId="0" applyNumberFormat="1" applyFont="1" applyFill="1" applyBorder="1" applyAlignment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49" fontId="34" fillId="0" borderId="10" xfId="0" applyNumberFormat="1" applyFont="1" applyFill="1" applyBorder="1" applyAlignment="1">
      <alignment vertical="center" wrapText="1"/>
    </xf>
    <xf numFmtId="0" fontId="28" fillId="0" borderId="10" xfId="0" applyFont="1" applyBorder="1">
      <alignment horizontal="left" vertical="top" wrapText="1"/>
    </xf>
    <xf numFmtId="0" fontId="28" fillId="0" borderId="10" xfId="0" applyFont="1" applyFill="1" applyBorder="1">
      <alignment horizontal="left" vertical="top" wrapText="1"/>
    </xf>
    <xf numFmtId="0" fontId="32" fillId="34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left" vertical="center" wrapText="1"/>
    </xf>
    <xf numFmtId="0" fontId="27" fillId="0" borderId="10" xfId="0" applyFont="1" applyBorder="1">
      <alignment horizontal="left" vertical="top" wrapText="1"/>
    </xf>
    <xf numFmtId="0" fontId="33" fillId="0" borderId="10" xfId="0" applyFont="1" applyBorder="1">
      <alignment horizontal="left" vertical="top" wrapText="1"/>
    </xf>
    <xf numFmtId="0" fontId="37" fillId="0" borderId="10" xfId="0" applyFont="1" applyFill="1" applyBorder="1" applyAlignment="1">
      <alignment horizontal="right" vertical="center" wrapText="1"/>
    </xf>
    <xf numFmtId="0" fontId="33" fillId="0" borderId="10" xfId="0" applyFont="1" applyBorder="1" applyAlignment="1">
      <alignment horizontal="left" vertical="center" wrapText="1"/>
    </xf>
    <xf numFmtId="164" fontId="28" fillId="0" borderId="10" xfId="42" applyNumberFormat="1" applyFont="1" applyFill="1" applyBorder="1" applyAlignment="1"/>
    <xf numFmtId="164" fontId="32" fillId="34" borderId="10" xfId="70" applyFont="1" applyFill="1" applyBorder="1">
      <alignment horizontal="right" vertical="top"/>
    </xf>
    <xf numFmtId="164" fontId="28" fillId="0" borderId="10" xfId="42" applyFont="1" applyBorder="1">
      <alignment horizontal="right" vertical="top"/>
    </xf>
    <xf numFmtId="0" fontId="38" fillId="0" borderId="0" xfId="0" applyFont="1">
      <alignment horizontal="left" vertical="top" wrapText="1"/>
    </xf>
    <xf numFmtId="168" fontId="28" fillId="33" borderId="10" xfId="42" applyNumberFormat="1" applyFont="1" applyFill="1" applyBorder="1" applyAlignment="1">
      <alignment horizontal="right" vertical="top"/>
    </xf>
    <xf numFmtId="171" fontId="27" fillId="0" borderId="0" xfId="0" applyNumberFormat="1" applyFont="1" applyFill="1">
      <alignment horizontal="left" vertical="top" wrapText="1"/>
    </xf>
    <xf numFmtId="164" fontId="28" fillId="0" borderId="10" xfId="42" applyNumberFormat="1" applyFont="1" applyBorder="1" applyAlignment="1">
      <alignment horizontal="right" vertical="top"/>
    </xf>
    <xf numFmtId="164" fontId="28" fillId="0" borderId="10" xfId="42" applyNumberFormat="1" applyFont="1" applyFill="1" applyBorder="1" applyAlignment="1">
      <alignment horizontal="right" vertical="top"/>
    </xf>
    <xf numFmtId="0" fontId="42" fillId="33" borderId="0" xfId="0" applyFont="1" applyFill="1">
      <alignment horizontal="left" vertical="top" wrapText="1"/>
    </xf>
    <xf numFmtId="0" fontId="42" fillId="33" borderId="10" xfId="0" applyFont="1" applyFill="1" applyBorder="1" applyAlignment="1">
      <alignment horizontal="center" vertical="top" wrapText="1"/>
    </xf>
    <xf numFmtId="0" fontId="43" fillId="33" borderId="10" xfId="0" applyFont="1" applyFill="1" applyBorder="1">
      <alignment horizontal="left" vertical="top" wrapText="1"/>
    </xf>
    <xf numFmtId="167" fontId="43" fillId="33" borderId="10" xfId="71" applyNumberFormat="1" applyFont="1" applyFill="1" applyBorder="1">
      <alignment horizontal="right" vertical="top"/>
    </xf>
    <xf numFmtId="0" fontId="42" fillId="33" borderId="10" xfId="0" applyFont="1" applyFill="1" applyBorder="1">
      <alignment horizontal="left" vertical="top" wrapText="1"/>
    </xf>
    <xf numFmtId="0" fontId="42" fillId="33" borderId="10" xfId="0" applyFont="1" applyFill="1" applyBorder="1" applyAlignment="1">
      <alignment horizontal="left" vertical="center" wrapText="1"/>
    </xf>
    <xf numFmtId="0" fontId="42" fillId="33" borderId="10" xfId="0" applyFont="1" applyFill="1" applyBorder="1" applyAlignment="1">
      <alignment vertical="top" wrapText="1"/>
    </xf>
    <xf numFmtId="167" fontId="42" fillId="33" borderId="0" xfId="0" applyNumberFormat="1" applyFont="1" applyFill="1">
      <alignment horizontal="left" vertical="top" wrapText="1"/>
    </xf>
    <xf numFmtId="167" fontId="42" fillId="33" borderId="10" xfId="71" applyNumberFormat="1" applyFont="1" applyFill="1" applyBorder="1" applyAlignment="1">
      <alignment horizontal="right"/>
    </xf>
    <xf numFmtId="167" fontId="42" fillId="33" borderId="10" xfId="42" applyNumberFormat="1" applyFont="1" applyFill="1" applyBorder="1" applyAlignment="1">
      <alignment horizontal="right"/>
    </xf>
    <xf numFmtId="0" fontId="40" fillId="0" borderId="0" xfId="0" applyFont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28" fillId="0" borderId="18" xfId="60" applyFont="1" applyFill="1" applyBorder="1" applyAlignment="1">
      <alignment horizontal="center" vertical="center"/>
    </xf>
    <xf numFmtId="0" fontId="28" fillId="0" borderId="0" xfId="60" applyFont="1" applyFill="1" applyBorder="1" applyAlignment="1">
      <alignment horizontal="center" vertical="center"/>
    </xf>
    <xf numFmtId="0" fontId="28" fillId="0" borderId="20" xfId="6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wrapText="1"/>
    </xf>
    <xf numFmtId="0" fontId="28" fillId="0" borderId="0" xfId="0" applyFont="1" applyFill="1" applyAlignment="1">
      <alignment horizontal="center"/>
    </xf>
    <xf numFmtId="0" fontId="31" fillId="0" borderId="1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right" vertical="top" wrapText="1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/>
    </xf>
    <xf numFmtId="0" fontId="31" fillId="0" borderId="0" xfId="0" applyFont="1" applyFill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3" xfId="43" applyFont="1" applyFill="1" applyBorder="1" applyAlignment="1">
      <alignment horizontal="center" vertical="center" wrapText="1"/>
    </xf>
    <xf numFmtId="0" fontId="28" fillId="0" borderId="19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center" vertical="top" wrapText="1"/>
    </xf>
    <xf numFmtId="0" fontId="42" fillId="33" borderId="10" xfId="54" applyFont="1" applyFill="1" applyBorder="1" applyAlignment="1">
      <alignment horizontal="center" vertical="center" wrapText="1"/>
    </xf>
    <xf numFmtId="167" fontId="42" fillId="33" borderId="10" xfId="0" applyNumberFormat="1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center" vertical="top" wrapText="1"/>
    </xf>
    <xf numFmtId="0" fontId="42" fillId="33" borderId="16" xfId="0" applyFont="1" applyFill="1" applyBorder="1" applyAlignment="1">
      <alignment horizontal="center" vertical="top" wrapText="1"/>
    </xf>
    <xf numFmtId="165" fontId="27" fillId="0" borderId="0" xfId="53" applyNumberFormat="1" applyFont="1" applyFill="1" applyAlignment="1">
      <alignment horizontal="right" vertical="top"/>
    </xf>
    <xf numFmtId="165" fontId="27" fillId="0" borderId="0" xfId="53" applyNumberFormat="1" applyFont="1" applyFill="1" applyAlignment="1">
      <alignment horizontal="right"/>
    </xf>
    <xf numFmtId="0" fontId="29" fillId="0" borderId="0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top" wrapText="1"/>
    </xf>
    <xf numFmtId="0" fontId="31" fillId="0" borderId="19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7" fillId="0" borderId="10" xfId="0" applyFont="1" applyBorder="1">
      <alignment horizontal="left" vertical="top" wrapText="1"/>
    </xf>
    <xf numFmtId="0" fontId="33" fillId="0" borderId="10" xfId="0" applyFont="1" applyBorder="1" applyAlignment="1">
      <alignment horizontal="left" vertical="center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165" fontId="27" fillId="0" borderId="19" xfId="53" applyNumberFormat="1" applyFont="1" applyFill="1" applyBorder="1" applyAlignment="1">
      <alignment horizontal="center" vertical="center" wrapText="1"/>
    </xf>
    <xf numFmtId="165" fontId="27" fillId="0" borderId="14" xfId="53" applyNumberFormat="1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19" xfId="0" applyFont="1" applyFill="1" applyBorder="1" applyAlignment="1">
      <alignment horizontal="center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33" fillId="33" borderId="10" xfId="0" applyFont="1" applyFill="1" applyBorder="1">
      <alignment horizontal="left" vertical="top" wrapText="1"/>
    </xf>
    <xf numFmtId="0" fontId="28" fillId="0" borderId="19" xfId="0" applyFont="1" applyBorder="1" applyAlignment="1">
      <alignment horizontal="center"/>
    </xf>
    <xf numFmtId="165" fontId="27" fillId="0" borderId="0" xfId="53" applyNumberFormat="1" applyFont="1" applyFill="1" applyAlignment="1">
      <alignment horizontal="center" vertical="top"/>
    </xf>
    <xf numFmtId="165" fontId="27" fillId="0" borderId="0" xfId="53" applyNumberFormat="1" applyFont="1" applyFill="1" applyAlignment="1">
      <alignment horizontal="center"/>
    </xf>
    <xf numFmtId="0" fontId="29" fillId="33" borderId="0" xfId="0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165" fontId="27" fillId="0" borderId="11" xfId="53" applyNumberFormat="1" applyFont="1" applyFill="1" applyBorder="1" applyAlignment="1">
      <alignment horizontal="center" vertical="center" wrapText="1"/>
    </xf>
    <xf numFmtId="0" fontId="33" fillId="0" borderId="11" xfId="0" applyFont="1" applyFill="1" applyBorder="1">
      <alignment horizontal="left" vertical="top" wrapText="1"/>
    </xf>
    <xf numFmtId="0" fontId="33" fillId="0" borderId="14" xfId="0" applyFont="1" applyFill="1" applyBorder="1">
      <alignment horizontal="left" vertical="top" wrapText="1"/>
    </xf>
    <xf numFmtId="0" fontId="41" fillId="33" borderId="11" xfId="0" applyFont="1" applyFill="1" applyBorder="1">
      <alignment horizontal="left" vertical="top" wrapText="1"/>
    </xf>
    <xf numFmtId="0" fontId="41" fillId="33" borderId="14" xfId="0" applyFont="1" applyFill="1" applyBorder="1">
      <alignment horizontal="left" vertical="top" wrapText="1"/>
    </xf>
    <xf numFmtId="0" fontId="27" fillId="0" borderId="11" xfId="0" applyFont="1" applyFill="1" applyBorder="1">
      <alignment horizontal="left" vertical="top" wrapText="1"/>
    </xf>
    <xf numFmtId="0" fontId="27" fillId="0" borderId="14" xfId="0" applyFont="1" applyFill="1" applyBorder="1">
      <alignment horizontal="left" vertical="top" wrapText="1"/>
    </xf>
  </cellXfs>
  <cellStyles count="7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 xr:uid="{00000000-0005-0000-0000-00001C000000}"/>
    <cellStyle name="Comma 2 3" xfId="51" xr:uid="{00000000-0005-0000-0000-00001D000000}"/>
    <cellStyle name="Comma 3" xfId="65" xr:uid="{00000000-0005-0000-0000-00001E000000}"/>
    <cellStyle name="Comma 4" xfId="45" xr:uid="{00000000-0005-0000-0000-00001F000000}"/>
    <cellStyle name="Comma 7" xfId="47" xr:uid="{00000000-0005-0000-0000-000020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 xr:uid="{00000000-0005-0000-0000-00002B000000}"/>
    <cellStyle name="Normal 11 2" xfId="44" xr:uid="{00000000-0005-0000-0000-00002C000000}"/>
    <cellStyle name="Normal 12" xfId="60" xr:uid="{00000000-0005-0000-0000-00002D000000}"/>
    <cellStyle name="Normal 2" xfId="48" xr:uid="{00000000-0005-0000-0000-00002E000000}"/>
    <cellStyle name="Normal 2 2 2" xfId="66" xr:uid="{00000000-0005-0000-0000-00002F000000}"/>
    <cellStyle name="Normal 2 4" xfId="46" xr:uid="{00000000-0005-0000-0000-000030000000}"/>
    <cellStyle name="Normal 3" xfId="55" xr:uid="{00000000-0005-0000-0000-000031000000}"/>
    <cellStyle name="Normal 4" xfId="56" xr:uid="{00000000-0005-0000-0000-000032000000}"/>
    <cellStyle name="Normal 4 2" xfId="49" xr:uid="{00000000-0005-0000-0000-000033000000}"/>
    <cellStyle name="Normal 5" xfId="54" xr:uid="{00000000-0005-0000-0000-000034000000}"/>
    <cellStyle name="Normal 6" xfId="64" xr:uid="{00000000-0005-0000-0000-000035000000}"/>
    <cellStyle name="Normal 8" xfId="43" xr:uid="{00000000-0005-0000-0000-000036000000}"/>
    <cellStyle name="Note" xfId="15" builtinId="10" customBuiltin="1"/>
    <cellStyle name="Output" xfId="10" builtinId="21" customBuiltin="1"/>
    <cellStyle name="Percent 2" xfId="67" xr:uid="{00000000-0005-0000-0000-000039000000}"/>
    <cellStyle name="SN_241" xfId="42" xr:uid="{00000000-0005-0000-0000-00003A000000}"/>
    <cellStyle name="SN_b" xfId="71" xr:uid="{00000000-0005-0000-0000-00003B000000}"/>
    <cellStyle name="SN_it" xfId="70" xr:uid="{00000000-0005-0000-0000-00003C000000}"/>
    <cellStyle name="Title" xfId="1" builtinId="15" customBuiltin="1"/>
    <cellStyle name="Total" xfId="17" builtinId="25" customBuiltin="1"/>
    <cellStyle name="Warning Text" xfId="14" builtinId="11" customBuiltin="1"/>
    <cellStyle name="Обычный 16" xfId="61" xr:uid="{00000000-0005-0000-0000-000040000000}"/>
    <cellStyle name="Обычный 17" xfId="62" xr:uid="{00000000-0005-0000-0000-000041000000}"/>
    <cellStyle name="Обычный 2" xfId="50" xr:uid="{00000000-0005-0000-0000-000042000000}"/>
    <cellStyle name="Обычный 2 3" xfId="68" xr:uid="{00000000-0005-0000-0000-000043000000}"/>
    <cellStyle name="Обычный 25" xfId="63" xr:uid="{00000000-0005-0000-0000-000044000000}"/>
    <cellStyle name="Обычный 6" xfId="57" xr:uid="{00000000-0005-0000-0000-000045000000}"/>
    <cellStyle name="Обычный 7" xfId="59" xr:uid="{00000000-0005-0000-0000-000046000000}"/>
    <cellStyle name="Финансовый 16" xfId="58" xr:uid="{00000000-0005-0000-0000-00004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opLeftCell="A19" zoomScale="85" zoomScaleNormal="85" zoomScaleSheetLayoutView="115" workbookViewId="0">
      <selection activeCell="C29" sqref="C29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78.85546875" style="2" customWidth="1"/>
    <col min="4" max="5" width="22.85546875" style="2" customWidth="1"/>
    <col min="6" max="6" width="23.42578125" style="1" customWidth="1"/>
    <col min="7" max="8" width="9.5703125" style="1" bestFit="1" customWidth="1"/>
    <col min="9" max="16384" width="9.140625" style="1"/>
  </cols>
  <sheetData>
    <row r="1" spans="1:8" ht="18" customHeight="1" x14ac:dyDescent="0.3">
      <c r="D1" s="142" t="s">
        <v>9</v>
      </c>
      <c r="E1" s="142"/>
      <c r="F1" s="142"/>
      <c r="G1" s="142"/>
      <c r="H1" s="8"/>
    </row>
    <row r="2" spans="1:8" x14ac:dyDescent="0.3">
      <c r="D2" s="137" t="s">
        <v>61</v>
      </c>
      <c r="E2" s="137"/>
      <c r="F2" s="137"/>
      <c r="G2" s="137"/>
      <c r="H2" s="137"/>
    </row>
    <row r="3" spans="1:8" x14ac:dyDescent="0.3">
      <c r="D3" s="8" t="s">
        <v>19</v>
      </c>
      <c r="E3" s="9"/>
      <c r="F3" s="8"/>
      <c r="G3" s="9"/>
      <c r="H3" s="8"/>
    </row>
    <row r="4" spans="1:8" ht="93" customHeight="1" x14ac:dyDescent="0.25">
      <c r="A4" s="143" t="s">
        <v>124</v>
      </c>
      <c r="B4" s="143"/>
      <c r="C4" s="143"/>
      <c r="D4" s="143"/>
      <c r="E4" s="143"/>
    </row>
    <row r="5" spans="1:8" ht="20.45" customHeight="1" x14ac:dyDescent="0.25">
      <c r="A5" s="4"/>
      <c r="B5" s="4"/>
      <c r="C5" s="4"/>
      <c r="D5" s="141" t="s">
        <v>63</v>
      </c>
      <c r="E5" s="141"/>
    </row>
    <row r="6" spans="1:8" s="3" customFormat="1" ht="71.25" customHeight="1" x14ac:dyDescent="0.3">
      <c r="A6" s="144" t="s">
        <v>10</v>
      </c>
      <c r="B6" s="145"/>
      <c r="C6" s="146" t="s">
        <v>69</v>
      </c>
      <c r="D6" s="135" t="s">
        <v>60</v>
      </c>
      <c r="E6" s="136"/>
    </row>
    <row r="7" spans="1:8" s="3" customFormat="1" ht="36" customHeight="1" x14ac:dyDescent="0.3">
      <c r="A7" s="21" t="s">
        <v>11</v>
      </c>
      <c r="B7" s="21" t="s">
        <v>12</v>
      </c>
      <c r="C7" s="147"/>
      <c r="D7" s="5" t="s">
        <v>33</v>
      </c>
      <c r="E7" s="5" t="s">
        <v>15</v>
      </c>
    </row>
    <row r="8" spans="1:8" x14ac:dyDescent="0.25">
      <c r="A8" s="13"/>
      <c r="B8" s="13"/>
      <c r="C8" s="23" t="s">
        <v>1</v>
      </c>
      <c r="D8" s="60">
        <f>D9</f>
        <v>0</v>
      </c>
      <c r="E8" s="60">
        <f>E9</f>
        <v>0</v>
      </c>
    </row>
    <row r="9" spans="1:8" ht="18" customHeight="1" x14ac:dyDescent="0.25">
      <c r="A9" s="138" t="s">
        <v>44</v>
      </c>
      <c r="B9" s="139"/>
      <c r="C9" s="140"/>
      <c r="D9" s="60">
        <f>D11</f>
        <v>0</v>
      </c>
      <c r="E9" s="60">
        <f>E11</f>
        <v>0</v>
      </c>
    </row>
    <row r="10" spans="1:8" x14ac:dyDescent="0.25">
      <c r="A10" s="23">
        <v>1148</v>
      </c>
      <c r="B10" s="25"/>
      <c r="C10" s="12" t="s">
        <v>2</v>
      </c>
      <c r="D10" s="60"/>
      <c r="E10" s="60"/>
    </row>
    <row r="11" spans="1:8" x14ac:dyDescent="0.25">
      <c r="A11" s="35"/>
      <c r="B11" s="25"/>
      <c r="C11" s="23" t="s">
        <v>51</v>
      </c>
      <c r="D11" s="76">
        <f>D17+D24</f>
        <v>0</v>
      </c>
      <c r="E11" s="76">
        <f>E17+E24</f>
        <v>0</v>
      </c>
    </row>
    <row r="12" spans="1:8" x14ac:dyDescent="0.25">
      <c r="A12" s="35"/>
      <c r="B12" s="25"/>
      <c r="C12" s="12" t="s">
        <v>3</v>
      </c>
      <c r="D12" s="50"/>
      <c r="E12" s="50"/>
    </row>
    <row r="13" spans="1:8" ht="57.75" customHeight="1" x14ac:dyDescent="0.25">
      <c r="A13" s="35"/>
      <c r="B13" s="25"/>
      <c r="C13" s="13" t="s">
        <v>58</v>
      </c>
      <c r="D13" s="51"/>
      <c r="E13" s="51"/>
    </row>
    <row r="14" spans="1:8" ht="17.25" customHeight="1" x14ac:dyDescent="0.25">
      <c r="A14" s="35"/>
      <c r="B14" s="25"/>
      <c r="C14" s="12" t="s">
        <v>4</v>
      </c>
      <c r="D14" s="51"/>
      <c r="E14" s="51"/>
    </row>
    <row r="15" spans="1:8" ht="57" customHeight="1" x14ac:dyDescent="0.25">
      <c r="A15" s="35"/>
      <c r="B15" s="25"/>
      <c r="C15" s="13" t="s">
        <v>62</v>
      </c>
      <c r="D15" s="51"/>
      <c r="E15" s="51"/>
    </row>
    <row r="16" spans="1:8" ht="18" customHeight="1" x14ac:dyDescent="0.25">
      <c r="A16" s="132" t="s">
        <v>5</v>
      </c>
      <c r="B16" s="133"/>
      <c r="C16" s="133"/>
      <c r="D16" s="133"/>
      <c r="E16" s="134"/>
    </row>
    <row r="17" spans="1:5" ht="17.25" customHeight="1" x14ac:dyDescent="0.25">
      <c r="A17" s="24"/>
      <c r="B17" s="23">
        <v>11001</v>
      </c>
      <c r="C17" s="12" t="s">
        <v>6</v>
      </c>
      <c r="D17" s="59">
        <v>0</v>
      </c>
      <c r="E17" s="59">
        <v>-8555.7000000000007</v>
      </c>
    </row>
    <row r="18" spans="1:5" ht="21.75" customHeight="1" x14ac:dyDescent="0.25">
      <c r="A18" s="24"/>
      <c r="B18" s="25"/>
      <c r="C18" s="23" t="s">
        <v>54</v>
      </c>
      <c r="D18" s="59"/>
      <c r="E18" s="59"/>
    </row>
    <row r="19" spans="1:5" ht="17.25" customHeight="1" x14ac:dyDescent="0.25">
      <c r="A19" s="24"/>
      <c r="B19" s="25"/>
      <c r="C19" s="12" t="s">
        <v>7</v>
      </c>
      <c r="D19" s="52"/>
      <c r="E19" s="52"/>
    </row>
    <row r="20" spans="1:5" ht="57" customHeight="1" x14ac:dyDescent="0.25">
      <c r="A20" s="24"/>
      <c r="B20" s="25"/>
      <c r="C20" s="61" t="s">
        <v>75</v>
      </c>
      <c r="D20" s="52"/>
      <c r="E20" s="52"/>
    </row>
    <row r="21" spans="1:5" ht="17.25" customHeight="1" x14ac:dyDescent="0.25">
      <c r="A21" s="24"/>
      <c r="B21" s="25"/>
      <c r="C21" s="12" t="s">
        <v>8</v>
      </c>
      <c r="D21" s="52"/>
      <c r="E21" s="52"/>
    </row>
    <row r="22" spans="1:5" ht="17.25" customHeight="1" x14ac:dyDescent="0.25">
      <c r="A22" s="24"/>
      <c r="B22" s="25"/>
      <c r="C22" s="13" t="s">
        <v>31</v>
      </c>
      <c r="D22" s="52"/>
      <c r="E22" s="52"/>
    </row>
    <row r="23" spans="1:5" ht="18" customHeight="1" x14ac:dyDescent="0.25">
      <c r="A23" s="132" t="s">
        <v>5</v>
      </c>
      <c r="B23" s="133"/>
      <c r="C23" s="133"/>
      <c r="D23" s="133"/>
      <c r="E23" s="134"/>
    </row>
    <row r="24" spans="1:5" ht="17.25" customHeight="1" x14ac:dyDescent="0.25">
      <c r="A24" s="53"/>
      <c r="B24" s="23">
        <v>12002</v>
      </c>
      <c r="C24" s="71" t="s">
        <v>6</v>
      </c>
      <c r="D24" s="69">
        <f>-D17</f>
        <v>0</v>
      </c>
      <c r="E24" s="69">
        <f>-E17</f>
        <v>8555.7000000000007</v>
      </c>
    </row>
    <row r="25" spans="1:5" ht="57" customHeight="1" x14ac:dyDescent="0.25">
      <c r="A25" s="53"/>
      <c r="B25" s="25"/>
      <c r="C25" s="23" t="s">
        <v>77</v>
      </c>
      <c r="D25" s="59"/>
      <c r="E25" s="59"/>
    </row>
    <row r="26" spans="1:5" ht="17.25" customHeight="1" x14ac:dyDescent="0.25">
      <c r="A26" s="53"/>
      <c r="B26" s="25"/>
      <c r="C26" s="71" t="s">
        <v>7</v>
      </c>
      <c r="D26" s="52"/>
      <c r="E26" s="52"/>
    </row>
    <row r="27" spans="1:5" ht="54.75" customHeight="1" x14ac:dyDescent="0.25">
      <c r="A27" s="53"/>
      <c r="B27" s="25"/>
      <c r="C27" s="89" t="s">
        <v>92</v>
      </c>
      <c r="D27" s="52"/>
      <c r="E27" s="52"/>
    </row>
    <row r="28" spans="1:5" ht="17.25" customHeight="1" x14ac:dyDescent="0.25">
      <c r="A28" s="53"/>
      <c r="B28" s="25"/>
      <c r="C28" s="71" t="s">
        <v>8</v>
      </c>
      <c r="D28" s="54"/>
      <c r="E28" s="54"/>
    </row>
    <row r="29" spans="1:5" ht="17.25" customHeight="1" x14ac:dyDescent="0.25">
      <c r="A29" s="53"/>
      <c r="B29" s="25"/>
      <c r="C29" s="13" t="s">
        <v>136</v>
      </c>
      <c r="D29" s="54"/>
      <c r="E29" s="54"/>
    </row>
  </sheetData>
  <mergeCells count="12">
    <mergeCell ref="F1:G1"/>
    <mergeCell ref="F2:H2"/>
    <mergeCell ref="A4:E4"/>
    <mergeCell ref="A6:B6"/>
    <mergeCell ref="C6:C7"/>
    <mergeCell ref="D1:E1"/>
    <mergeCell ref="A23:E23"/>
    <mergeCell ref="A16:E16"/>
    <mergeCell ref="D6:E6"/>
    <mergeCell ref="D2:E2"/>
    <mergeCell ref="A9:C9"/>
    <mergeCell ref="D5:E5"/>
  </mergeCells>
  <pageMargins left="0.5" right="0.25" top="0.75" bottom="0.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4"/>
  <sheetViews>
    <sheetView zoomScaleNormal="100" workbookViewId="0">
      <selection activeCell="G5" sqref="G5:H5"/>
    </sheetView>
  </sheetViews>
  <sheetFormatPr defaultColWidth="9.140625" defaultRowHeight="17.25" x14ac:dyDescent="0.25"/>
  <cols>
    <col min="1" max="1" width="9.42578125" style="10" customWidth="1"/>
    <col min="2" max="2" width="9.5703125" style="10" customWidth="1"/>
    <col min="3" max="3" width="7.5703125" style="10" customWidth="1"/>
    <col min="4" max="4" width="11.140625" style="10" customWidth="1"/>
    <col min="5" max="5" width="14.85546875" style="10" customWidth="1"/>
    <col min="6" max="6" width="77.28515625" style="7" customWidth="1"/>
    <col min="7" max="8" width="19.7109375" style="7" customWidth="1"/>
    <col min="9" max="10" width="13.7109375" style="10" customWidth="1"/>
    <col min="11" max="16384" width="9.140625" style="10"/>
  </cols>
  <sheetData>
    <row r="1" spans="1:8" s="8" customFormat="1" ht="18" customHeight="1" x14ac:dyDescent="0.3">
      <c r="G1" s="142" t="s">
        <v>26</v>
      </c>
      <c r="H1" s="142"/>
    </row>
    <row r="2" spans="1:8" s="8" customFormat="1" x14ac:dyDescent="0.3">
      <c r="G2" s="137" t="s">
        <v>61</v>
      </c>
      <c r="H2" s="137"/>
    </row>
    <row r="3" spans="1:8" s="8" customFormat="1" x14ac:dyDescent="0.3">
      <c r="G3" s="148" t="s">
        <v>19</v>
      </c>
      <c r="H3" s="148"/>
    </row>
    <row r="4" spans="1:8" s="8" customFormat="1" ht="51" customHeight="1" x14ac:dyDescent="0.3">
      <c r="A4" s="149" t="s">
        <v>68</v>
      </c>
      <c r="B4" s="149"/>
      <c r="C4" s="149"/>
      <c r="D4" s="149"/>
      <c r="E4" s="149"/>
      <c r="F4" s="149"/>
      <c r="G4" s="149"/>
      <c r="H4" s="149"/>
    </row>
    <row r="5" spans="1:8" s="8" customFormat="1" ht="19.149999999999999" customHeight="1" x14ac:dyDescent="0.3">
      <c r="A5" s="19"/>
      <c r="B5" s="19"/>
      <c r="C5" s="19"/>
      <c r="D5" s="19"/>
      <c r="E5" s="19"/>
      <c r="F5" s="19"/>
      <c r="G5" s="141" t="s">
        <v>63</v>
      </c>
      <c r="H5" s="141"/>
    </row>
    <row r="6" spans="1:8" ht="72.599999999999994" customHeight="1" x14ac:dyDescent="0.25">
      <c r="A6" s="150" t="s">
        <v>13</v>
      </c>
      <c r="B6" s="151"/>
      <c r="C6" s="152"/>
      <c r="D6" s="150" t="s">
        <v>0</v>
      </c>
      <c r="E6" s="152"/>
      <c r="F6" s="153" t="s">
        <v>14</v>
      </c>
      <c r="G6" s="155" t="s">
        <v>56</v>
      </c>
      <c r="H6" s="156"/>
    </row>
    <row r="7" spans="1:8" x14ac:dyDescent="0.25">
      <c r="A7" s="11" t="s">
        <v>20</v>
      </c>
      <c r="B7" s="11" t="s">
        <v>21</v>
      </c>
      <c r="C7" s="11" t="s">
        <v>16</v>
      </c>
      <c r="D7" s="11" t="s">
        <v>22</v>
      </c>
      <c r="E7" s="11" t="s">
        <v>29</v>
      </c>
      <c r="F7" s="154"/>
      <c r="G7" s="5" t="s">
        <v>33</v>
      </c>
      <c r="H7" s="5" t="s">
        <v>15</v>
      </c>
    </row>
    <row r="8" spans="1:8" ht="18" customHeight="1" x14ac:dyDescent="0.25">
      <c r="A8" s="11"/>
      <c r="B8" s="11"/>
      <c r="C8" s="11"/>
      <c r="D8" s="11"/>
      <c r="E8" s="11"/>
      <c r="F8" s="23" t="s">
        <v>1</v>
      </c>
      <c r="G8" s="79">
        <f>+G10</f>
        <v>0</v>
      </c>
      <c r="H8" s="79">
        <f>+H10</f>
        <v>0</v>
      </c>
    </row>
    <row r="9" spans="1:8" ht="18" customHeight="1" x14ac:dyDescent="0.25">
      <c r="A9" s="27"/>
      <c r="B9" s="27"/>
      <c r="C9" s="27"/>
      <c r="D9" s="27"/>
      <c r="E9" s="27"/>
      <c r="F9" s="27" t="s">
        <v>18</v>
      </c>
      <c r="G9" s="78"/>
      <c r="H9" s="78"/>
    </row>
    <row r="10" spans="1:8" s="7" customFormat="1" ht="18" customHeight="1" x14ac:dyDescent="0.25">
      <c r="A10" s="28"/>
      <c r="B10" s="28"/>
      <c r="C10" s="28"/>
      <c r="D10" s="28"/>
      <c r="E10" s="28"/>
      <c r="F10" s="29" t="s">
        <v>44</v>
      </c>
      <c r="G10" s="77">
        <f>G12</f>
        <v>0</v>
      </c>
      <c r="H10" s="77">
        <f>H12</f>
        <v>0</v>
      </c>
    </row>
    <row r="11" spans="1:8" s="7" customFormat="1" ht="18" customHeight="1" x14ac:dyDescent="0.25">
      <c r="A11" s="28"/>
      <c r="B11" s="28"/>
      <c r="C11" s="28"/>
      <c r="D11" s="28"/>
      <c r="E11" s="28"/>
      <c r="F11" s="27" t="s">
        <v>18</v>
      </c>
      <c r="G11" s="77"/>
      <c r="H11" s="77"/>
    </row>
    <row r="12" spans="1:8" s="7" customFormat="1" ht="18" customHeight="1" x14ac:dyDescent="0.25">
      <c r="A12" s="33" t="s">
        <v>30</v>
      </c>
      <c r="B12" s="34"/>
      <c r="C12" s="25"/>
      <c r="D12" s="20"/>
      <c r="E12" s="25" t="s">
        <v>45</v>
      </c>
      <c r="F12" s="30" t="s">
        <v>46</v>
      </c>
      <c r="G12" s="79">
        <f>G14</f>
        <v>0</v>
      </c>
      <c r="H12" s="79">
        <f>H14</f>
        <v>0</v>
      </c>
    </row>
    <row r="13" spans="1:8" s="7" customFormat="1" ht="18" customHeight="1" x14ac:dyDescent="0.25">
      <c r="A13" s="33"/>
      <c r="B13" s="34"/>
      <c r="C13" s="25"/>
      <c r="D13" s="20"/>
      <c r="E13" s="25"/>
      <c r="F13" s="31" t="s">
        <v>18</v>
      </c>
      <c r="G13" s="77"/>
      <c r="H13" s="77"/>
    </row>
    <row r="14" spans="1:8" s="7" customFormat="1" ht="18" customHeight="1" x14ac:dyDescent="0.25">
      <c r="A14" s="33"/>
      <c r="B14" s="94" t="s">
        <v>52</v>
      </c>
      <c r="C14" s="95"/>
      <c r="D14" s="96"/>
      <c r="E14" s="96"/>
      <c r="F14" s="23" t="s">
        <v>53</v>
      </c>
      <c r="G14" s="77">
        <f t="shared" ref="G14" si="0">G16</f>
        <v>0</v>
      </c>
      <c r="H14" s="77">
        <f t="shared" ref="H14" si="1">H16</f>
        <v>0</v>
      </c>
    </row>
    <row r="15" spans="1:8" s="7" customFormat="1" ht="18" customHeight="1" x14ac:dyDescent="0.25">
      <c r="A15" s="33"/>
      <c r="B15" s="97"/>
      <c r="C15" s="97"/>
      <c r="D15" s="98"/>
      <c r="E15" s="98"/>
      <c r="F15" s="99" t="s">
        <v>18</v>
      </c>
      <c r="G15" s="77"/>
      <c r="H15" s="77"/>
    </row>
    <row r="16" spans="1:8" s="7" customFormat="1" ht="18" customHeight="1" x14ac:dyDescent="0.25">
      <c r="A16" s="33"/>
      <c r="B16" s="97"/>
      <c r="C16" s="100" t="s">
        <v>32</v>
      </c>
      <c r="D16" s="98"/>
      <c r="E16" s="98"/>
      <c r="F16" s="23" t="s">
        <v>54</v>
      </c>
      <c r="G16" s="77">
        <f t="shared" ref="G16" si="2">G18</f>
        <v>0</v>
      </c>
      <c r="H16" s="77">
        <f t="shared" ref="H16" si="3">H18</f>
        <v>0</v>
      </c>
    </row>
    <row r="17" spans="1:8" s="7" customFormat="1" ht="18" customHeight="1" x14ac:dyDescent="0.25">
      <c r="A17" s="33"/>
      <c r="B17" s="98"/>
      <c r="C17" s="98"/>
      <c r="D17" s="98"/>
      <c r="E17" s="98"/>
      <c r="F17" s="27" t="s">
        <v>18</v>
      </c>
      <c r="G17" s="77"/>
      <c r="H17" s="77"/>
    </row>
    <row r="18" spans="1:8" s="7" customFormat="1" ht="18" customHeight="1" x14ac:dyDescent="0.25">
      <c r="A18" s="33"/>
      <c r="B18" s="101"/>
      <c r="C18" s="101"/>
      <c r="D18" s="23">
        <f>'Հավելված N 1'!A10</f>
        <v>1148</v>
      </c>
      <c r="E18" s="101"/>
      <c r="F18" s="23" t="str">
        <f>'Հավելված N 1'!C11</f>
        <v xml:space="preserve"> Արտադպրոցական դաստիարակության ծրագիր</v>
      </c>
      <c r="G18" s="77">
        <f>G20+G29</f>
        <v>0</v>
      </c>
      <c r="H18" s="77">
        <f>H20+H29</f>
        <v>0</v>
      </c>
    </row>
    <row r="19" spans="1:8" s="7" customFormat="1" ht="18" customHeight="1" x14ac:dyDescent="0.25">
      <c r="A19" s="33"/>
      <c r="B19" s="102"/>
      <c r="C19" s="102"/>
      <c r="D19" s="35"/>
      <c r="E19" s="53"/>
      <c r="F19" s="26" t="s">
        <v>18</v>
      </c>
      <c r="G19" s="66"/>
      <c r="H19" s="66"/>
    </row>
    <row r="20" spans="1:8" s="7" customFormat="1" ht="23.25" customHeight="1" x14ac:dyDescent="0.25">
      <c r="A20" s="33"/>
      <c r="B20" s="33"/>
      <c r="C20" s="33"/>
      <c r="D20" s="28"/>
      <c r="E20" s="23">
        <v>11001</v>
      </c>
      <c r="F20" s="23" t="str">
        <f>'Հավելված N 1'!C18</f>
        <v xml:space="preserve"> Արտադպրոցական դաստիարակություն</v>
      </c>
      <c r="G20" s="66">
        <f t="shared" ref="G20" si="4">+G22</f>
        <v>0</v>
      </c>
      <c r="H20" s="66">
        <f>+H22</f>
        <v>-8555.7000000000007</v>
      </c>
    </row>
    <row r="21" spans="1:8" s="7" customFormat="1" ht="18" customHeight="1" x14ac:dyDescent="0.25">
      <c r="A21" s="33"/>
      <c r="B21" s="33"/>
      <c r="C21" s="33"/>
      <c r="D21" s="28"/>
      <c r="E21" s="27"/>
      <c r="F21" s="27" t="s">
        <v>23</v>
      </c>
      <c r="G21" s="67"/>
      <c r="H21" s="67"/>
    </row>
    <row r="22" spans="1:8" s="7" customFormat="1" ht="18" customHeight="1" x14ac:dyDescent="0.25">
      <c r="A22" s="33"/>
      <c r="B22" s="33"/>
      <c r="C22" s="33"/>
      <c r="D22" s="28"/>
      <c r="E22" s="27"/>
      <c r="F22" s="90" t="s">
        <v>55</v>
      </c>
      <c r="G22" s="68">
        <f t="shared" ref="G22:H22" si="5">G24</f>
        <v>0</v>
      </c>
      <c r="H22" s="68">
        <f t="shared" si="5"/>
        <v>-8555.7000000000007</v>
      </c>
    </row>
    <row r="23" spans="1:8" s="7" customFormat="1" ht="39" customHeight="1" x14ac:dyDescent="0.25">
      <c r="A23" s="33"/>
      <c r="B23" s="33"/>
      <c r="C23" s="33"/>
      <c r="D23" s="28"/>
      <c r="E23" s="27"/>
      <c r="F23" s="27" t="s">
        <v>24</v>
      </c>
      <c r="G23" s="67"/>
      <c r="H23" s="67"/>
    </row>
    <row r="24" spans="1:8" s="7" customFormat="1" ht="18" customHeight="1" x14ac:dyDescent="0.25">
      <c r="A24" s="33"/>
      <c r="B24" s="33"/>
      <c r="C24" s="33"/>
      <c r="D24" s="28"/>
      <c r="E24" s="27"/>
      <c r="F24" s="32" t="s">
        <v>17</v>
      </c>
      <c r="G24" s="67">
        <f t="shared" ref="G24:H26" si="6">+G25</f>
        <v>0</v>
      </c>
      <c r="H24" s="67">
        <f t="shared" si="6"/>
        <v>-8555.7000000000007</v>
      </c>
    </row>
    <row r="25" spans="1:8" s="7" customFormat="1" ht="18" customHeight="1" x14ac:dyDescent="0.25">
      <c r="A25" s="33"/>
      <c r="B25" s="33"/>
      <c r="C25" s="33"/>
      <c r="D25" s="28"/>
      <c r="E25" s="27"/>
      <c r="F25" s="32" t="s">
        <v>25</v>
      </c>
      <c r="G25" s="67">
        <f t="shared" si="6"/>
        <v>0</v>
      </c>
      <c r="H25" s="67">
        <f t="shared" si="6"/>
        <v>-8555.7000000000007</v>
      </c>
    </row>
    <row r="26" spans="1:8" s="7" customFormat="1" ht="18" customHeight="1" x14ac:dyDescent="0.25">
      <c r="A26" s="33"/>
      <c r="B26" s="33"/>
      <c r="C26" s="33"/>
      <c r="D26" s="28"/>
      <c r="E26" s="27"/>
      <c r="F26" s="103" t="s">
        <v>70</v>
      </c>
      <c r="G26" s="67">
        <f t="shared" si="6"/>
        <v>0</v>
      </c>
      <c r="H26" s="67">
        <f t="shared" si="6"/>
        <v>-8555.7000000000007</v>
      </c>
    </row>
    <row r="27" spans="1:8" s="7" customFormat="1" ht="18" customHeight="1" x14ac:dyDescent="0.25">
      <c r="A27" s="33"/>
      <c r="B27" s="33"/>
      <c r="C27" s="33"/>
      <c r="D27" s="28"/>
      <c r="E27" s="27"/>
      <c r="F27" s="103" t="s">
        <v>71</v>
      </c>
      <c r="G27" s="67">
        <f t="shared" ref="G27:H27" si="7">G28</f>
        <v>0</v>
      </c>
      <c r="H27" s="67">
        <f t="shared" si="7"/>
        <v>-8555.7000000000007</v>
      </c>
    </row>
    <row r="28" spans="1:8" s="7" customFormat="1" ht="18" customHeight="1" x14ac:dyDescent="0.25">
      <c r="A28" s="33"/>
      <c r="B28" s="33"/>
      <c r="C28" s="33"/>
      <c r="D28" s="28"/>
      <c r="E28" s="27"/>
      <c r="F28" s="103" t="s">
        <v>72</v>
      </c>
      <c r="G28" s="67">
        <f>'Հավելված N 1'!D17</f>
        <v>0</v>
      </c>
      <c r="H28" s="67">
        <f>'Հավելված N 1'!E17</f>
        <v>-8555.7000000000007</v>
      </c>
    </row>
    <row r="29" spans="1:8" s="7" customFormat="1" ht="57" customHeight="1" x14ac:dyDescent="0.25">
      <c r="A29" s="33"/>
      <c r="B29" s="33"/>
      <c r="C29" s="33"/>
      <c r="D29" s="28"/>
      <c r="E29" s="23">
        <f>'Հավելված N 1'!B24</f>
        <v>12002</v>
      </c>
      <c r="F29" s="23" t="str">
        <f>'Հավելված N 1'!C25</f>
        <v xml:space="preserve"> Կամավոր ատեստավորման նոր համակարգի ներդրում՝ ուղղված արտադպրոցական ուսումնական հաստատությունների մանկավարժական աշխատողների որակի բարձրացմանը </v>
      </c>
      <c r="G29" s="66">
        <f>G108+G101+G94+G87+G80+G73+G66+G59+G52+G45+G38+G31</f>
        <v>0</v>
      </c>
      <c r="H29" s="66">
        <f>H108+H101+H94+H87+H80+H73+H66+H59+H52+H45+H38+H31</f>
        <v>8555.7000000000007</v>
      </c>
    </row>
    <row r="30" spans="1:8" ht="18" customHeight="1" x14ac:dyDescent="0.25">
      <c r="A30" s="104"/>
      <c r="B30" s="104"/>
      <c r="C30" s="104"/>
      <c r="D30" s="104"/>
      <c r="E30" s="104"/>
      <c r="F30" s="103" t="s">
        <v>23</v>
      </c>
      <c r="G30" s="103"/>
      <c r="H30" s="103"/>
    </row>
    <row r="31" spans="1:8" ht="39" customHeight="1" x14ac:dyDescent="0.25">
      <c r="A31" s="104"/>
      <c r="B31" s="104"/>
      <c r="C31" s="104"/>
      <c r="D31" s="104"/>
      <c r="E31" s="104"/>
      <c r="F31" s="105" t="s">
        <v>78</v>
      </c>
      <c r="G31" s="112">
        <f>G33</f>
        <v>13049</v>
      </c>
      <c r="H31" s="112">
        <f>H33</f>
        <v>28566.799999999999</v>
      </c>
    </row>
    <row r="32" spans="1:8" ht="39" customHeight="1" x14ac:dyDescent="0.25">
      <c r="A32" s="104"/>
      <c r="B32" s="104"/>
      <c r="C32" s="104"/>
      <c r="D32" s="104"/>
      <c r="E32" s="104"/>
      <c r="F32" s="103" t="s">
        <v>24</v>
      </c>
      <c r="G32" s="103"/>
      <c r="H32" s="103"/>
    </row>
    <row r="33" spans="1:8" ht="18" customHeight="1" x14ac:dyDescent="0.25">
      <c r="A33" s="104"/>
      <c r="B33" s="104"/>
      <c r="C33" s="104"/>
      <c r="D33" s="104"/>
      <c r="E33" s="104"/>
      <c r="F33" s="103" t="s">
        <v>17</v>
      </c>
      <c r="G33" s="113">
        <f t="shared" ref="G33:H36" si="8">G34</f>
        <v>13049</v>
      </c>
      <c r="H33" s="113">
        <f t="shared" si="8"/>
        <v>28566.799999999999</v>
      </c>
    </row>
    <row r="34" spans="1:8" ht="18" customHeight="1" x14ac:dyDescent="0.25">
      <c r="A34" s="104"/>
      <c r="B34" s="104"/>
      <c r="C34" s="104"/>
      <c r="D34" s="104"/>
      <c r="E34" s="104"/>
      <c r="F34" s="103" t="s">
        <v>25</v>
      </c>
      <c r="G34" s="113">
        <f t="shared" si="8"/>
        <v>13049</v>
      </c>
      <c r="H34" s="113">
        <f t="shared" si="8"/>
        <v>28566.799999999999</v>
      </c>
    </row>
    <row r="35" spans="1:8" ht="18" customHeight="1" x14ac:dyDescent="0.25">
      <c r="A35" s="104"/>
      <c r="B35" s="104"/>
      <c r="C35" s="104"/>
      <c r="D35" s="104"/>
      <c r="E35" s="104"/>
      <c r="F35" s="103" t="s">
        <v>79</v>
      </c>
      <c r="G35" s="113">
        <f t="shared" si="8"/>
        <v>13049</v>
      </c>
      <c r="H35" s="113">
        <f t="shared" si="8"/>
        <v>28566.799999999999</v>
      </c>
    </row>
    <row r="36" spans="1:8" ht="39" customHeight="1" x14ac:dyDescent="0.25">
      <c r="A36" s="104"/>
      <c r="B36" s="104"/>
      <c r="C36" s="104"/>
      <c r="D36" s="104"/>
      <c r="E36" s="104"/>
      <c r="F36" s="103" t="s">
        <v>80</v>
      </c>
      <c r="G36" s="113">
        <f t="shared" si="8"/>
        <v>13049</v>
      </c>
      <c r="H36" s="113">
        <f t="shared" si="8"/>
        <v>28566.799999999999</v>
      </c>
    </row>
    <row r="37" spans="1:8" ht="18" customHeight="1" x14ac:dyDescent="0.25">
      <c r="A37" s="104"/>
      <c r="B37" s="104"/>
      <c r="C37" s="104"/>
      <c r="D37" s="104"/>
      <c r="E37" s="104"/>
      <c r="F37" s="103" t="s">
        <v>81</v>
      </c>
      <c r="G37" s="113">
        <v>13049</v>
      </c>
      <c r="H37" s="113">
        <v>28566.799999999999</v>
      </c>
    </row>
    <row r="38" spans="1:8" ht="21.75" customHeight="1" x14ac:dyDescent="0.25">
      <c r="A38" s="104"/>
      <c r="B38" s="104"/>
      <c r="C38" s="104"/>
      <c r="D38" s="104"/>
      <c r="E38" s="104"/>
      <c r="F38" s="105" t="s">
        <v>55</v>
      </c>
      <c r="G38" s="112">
        <f>G40</f>
        <v>-36574.5</v>
      </c>
      <c r="H38" s="112">
        <f>H40</f>
        <v>-74684.899999999994</v>
      </c>
    </row>
    <row r="39" spans="1:8" ht="39" customHeight="1" x14ac:dyDescent="0.25">
      <c r="A39" s="104"/>
      <c r="B39" s="104"/>
      <c r="C39" s="104"/>
      <c r="D39" s="104"/>
      <c r="E39" s="104"/>
      <c r="F39" s="103" t="s">
        <v>24</v>
      </c>
      <c r="G39" s="103"/>
      <c r="H39" s="103"/>
    </row>
    <row r="40" spans="1:8" ht="18" customHeight="1" x14ac:dyDescent="0.25">
      <c r="A40" s="104"/>
      <c r="B40" s="104"/>
      <c r="C40" s="104"/>
      <c r="D40" s="104"/>
      <c r="E40" s="104"/>
      <c r="F40" s="103" t="s">
        <v>17</v>
      </c>
      <c r="G40" s="113">
        <f t="shared" ref="G40:H43" si="9">G41</f>
        <v>-36574.5</v>
      </c>
      <c r="H40" s="113">
        <f t="shared" si="9"/>
        <v>-74684.899999999994</v>
      </c>
    </row>
    <row r="41" spans="1:8" ht="18" customHeight="1" x14ac:dyDescent="0.25">
      <c r="A41" s="104"/>
      <c r="B41" s="104"/>
      <c r="C41" s="104"/>
      <c r="D41" s="104"/>
      <c r="E41" s="104"/>
      <c r="F41" s="103" t="s">
        <v>25</v>
      </c>
      <c r="G41" s="113">
        <f t="shared" si="9"/>
        <v>-36574.5</v>
      </c>
      <c r="H41" s="113">
        <f t="shared" si="9"/>
        <v>-74684.899999999994</v>
      </c>
    </row>
    <row r="42" spans="1:8" ht="18" customHeight="1" x14ac:dyDescent="0.25">
      <c r="A42" s="104"/>
      <c r="B42" s="104"/>
      <c r="C42" s="104"/>
      <c r="D42" s="104"/>
      <c r="E42" s="104"/>
      <c r="F42" s="103" t="s">
        <v>79</v>
      </c>
      <c r="G42" s="113">
        <f t="shared" si="9"/>
        <v>-36574.5</v>
      </c>
      <c r="H42" s="113">
        <f t="shared" si="9"/>
        <v>-74684.899999999994</v>
      </c>
    </row>
    <row r="43" spans="1:8" ht="39" customHeight="1" x14ac:dyDescent="0.25">
      <c r="A43" s="104"/>
      <c r="B43" s="104"/>
      <c r="C43" s="104"/>
      <c r="D43" s="104"/>
      <c r="E43" s="104"/>
      <c r="F43" s="103" t="s">
        <v>80</v>
      </c>
      <c r="G43" s="113">
        <f t="shared" si="9"/>
        <v>-36574.5</v>
      </c>
      <c r="H43" s="113">
        <f t="shared" si="9"/>
        <v>-74684.899999999994</v>
      </c>
    </row>
    <row r="44" spans="1:8" ht="18" customHeight="1" x14ac:dyDescent="0.25">
      <c r="A44" s="104"/>
      <c r="B44" s="104"/>
      <c r="C44" s="104"/>
      <c r="D44" s="104"/>
      <c r="E44" s="104"/>
      <c r="F44" s="103" t="s">
        <v>81</v>
      </c>
      <c r="G44" s="113">
        <v>-36574.5</v>
      </c>
      <c r="H44" s="113">
        <v>-74684.899999999994</v>
      </c>
    </row>
    <row r="45" spans="1:8" ht="18" customHeight="1" x14ac:dyDescent="0.25">
      <c r="A45" s="104"/>
      <c r="B45" s="104"/>
      <c r="C45" s="104"/>
      <c r="D45" s="104"/>
      <c r="E45" s="104"/>
      <c r="F45" s="105" t="s">
        <v>90</v>
      </c>
      <c r="G45" s="112">
        <f>G47</f>
        <v>814.9</v>
      </c>
      <c r="H45" s="112">
        <f>H47</f>
        <v>1901.5</v>
      </c>
    </row>
    <row r="46" spans="1:8" ht="39" customHeight="1" x14ac:dyDescent="0.25">
      <c r="A46" s="104"/>
      <c r="B46" s="104"/>
      <c r="C46" s="104"/>
      <c r="D46" s="104"/>
      <c r="E46" s="104"/>
      <c r="F46" s="103" t="s">
        <v>24</v>
      </c>
      <c r="G46" s="103"/>
      <c r="H46" s="103"/>
    </row>
    <row r="47" spans="1:8" ht="18.95" customHeight="1" x14ac:dyDescent="0.25">
      <c r="A47" s="104"/>
      <c r="B47" s="104"/>
      <c r="C47" s="104"/>
      <c r="D47" s="104"/>
      <c r="E47" s="104"/>
      <c r="F47" s="103" t="s">
        <v>17</v>
      </c>
      <c r="G47" s="113">
        <f t="shared" ref="G47:H50" si="10">G48</f>
        <v>814.9</v>
      </c>
      <c r="H47" s="113">
        <f t="shared" si="10"/>
        <v>1901.5</v>
      </c>
    </row>
    <row r="48" spans="1:8" ht="18.95" customHeight="1" x14ac:dyDescent="0.25">
      <c r="A48" s="104"/>
      <c r="B48" s="104"/>
      <c r="C48" s="104"/>
      <c r="D48" s="104"/>
      <c r="E48" s="104"/>
      <c r="F48" s="103" t="s">
        <v>25</v>
      </c>
      <c r="G48" s="113">
        <f t="shared" si="10"/>
        <v>814.9</v>
      </c>
      <c r="H48" s="113">
        <f t="shared" si="10"/>
        <v>1901.5</v>
      </c>
    </row>
    <row r="49" spans="1:8" ht="18.95" customHeight="1" x14ac:dyDescent="0.25">
      <c r="A49" s="104"/>
      <c r="B49" s="104"/>
      <c r="C49" s="104"/>
      <c r="D49" s="104"/>
      <c r="E49" s="104"/>
      <c r="F49" s="103" t="s">
        <v>79</v>
      </c>
      <c r="G49" s="113">
        <f t="shared" si="10"/>
        <v>814.9</v>
      </c>
      <c r="H49" s="113">
        <f t="shared" si="10"/>
        <v>1901.5</v>
      </c>
    </row>
    <row r="50" spans="1:8" ht="39" customHeight="1" x14ac:dyDescent="0.25">
      <c r="A50" s="104"/>
      <c r="B50" s="104"/>
      <c r="C50" s="104"/>
      <c r="D50" s="104"/>
      <c r="E50" s="104"/>
      <c r="F50" s="103" t="s">
        <v>80</v>
      </c>
      <c r="G50" s="113">
        <f t="shared" si="10"/>
        <v>814.9</v>
      </c>
      <c r="H50" s="113">
        <f t="shared" si="10"/>
        <v>1901.5</v>
      </c>
    </row>
    <row r="51" spans="1:8" ht="18.95" customHeight="1" x14ac:dyDescent="0.25">
      <c r="A51" s="104"/>
      <c r="B51" s="104"/>
      <c r="C51" s="104"/>
      <c r="D51" s="104"/>
      <c r="E51" s="104"/>
      <c r="F51" s="103" t="s">
        <v>81</v>
      </c>
      <c r="G51" s="113">
        <v>814.9</v>
      </c>
      <c r="H51" s="113">
        <v>1901.5</v>
      </c>
    </row>
    <row r="52" spans="1:8" ht="18" customHeight="1" x14ac:dyDescent="0.25">
      <c r="A52" s="104"/>
      <c r="B52" s="104"/>
      <c r="C52" s="104"/>
      <c r="D52" s="104"/>
      <c r="E52" s="104"/>
      <c r="F52" s="105" t="s">
        <v>82</v>
      </c>
      <c r="G52" s="112">
        <f>G54</f>
        <v>1902.3</v>
      </c>
      <c r="H52" s="112">
        <f>H54</f>
        <v>4394.2</v>
      </c>
    </row>
    <row r="53" spans="1:8" ht="39" customHeight="1" x14ac:dyDescent="0.25">
      <c r="A53" s="104"/>
      <c r="B53" s="104"/>
      <c r="C53" s="104"/>
      <c r="D53" s="104"/>
      <c r="E53" s="104"/>
      <c r="F53" s="103" t="s">
        <v>24</v>
      </c>
      <c r="G53" s="103"/>
      <c r="H53" s="103"/>
    </row>
    <row r="54" spans="1:8" ht="18" customHeight="1" x14ac:dyDescent="0.25">
      <c r="A54" s="104"/>
      <c r="B54" s="104"/>
      <c r="C54" s="104"/>
      <c r="D54" s="104"/>
      <c r="E54" s="104"/>
      <c r="F54" s="103" t="s">
        <v>17</v>
      </c>
      <c r="G54" s="113">
        <f t="shared" ref="G54:H57" si="11">G55</f>
        <v>1902.3</v>
      </c>
      <c r="H54" s="113">
        <f t="shared" si="11"/>
        <v>4394.2</v>
      </c>
    </row>
    <row r="55" spans="1:8" ht="18" customHeight="1" x14ac:dyDescent="0.25">
      <c r="A55" s="104"/>
      <c r="B55" s="104"/>
      <c r="C55" s="104"/>
      <c r="D55" s="104"/>
      <c r="E55" s="104"/>
      <c r="F55" s="103" t="s">
        <v>25</v>
      </c>
      <c r="G55" s="113">
        <f t="shared" si="11"/>
        <v>1902.3</v>
      </c>
      <c r="H55" s="113">
        <f t="shared" si="11"/>
        <v>4394.2</v>
      </c>
    </row>
    <row r="56" spans="1:8" ht="18" customHeight="1" x14ac:dyDescent="0.25">
      <c r="A56" s="104"/>
      <c r="B56" s="104"/>
      <c r="C56" s="104"/>
      <c r="D56" s="104"/>
      <c r="E56" s="104"/>
      <c r="F56" s="103" t="s">
        <v>79</v>
      </c>
      <c r="G56" s="113">
        <f t="shared" si="11"/>
        <v>1902.3</v>
      </c>
      <c r="H56" s="113">
        <f t="shared" si="11"/>
        <v>4394.2</v>
      </c>
    </row>
    <row r="57" spans="1:8" ht="39" customHeight="1" x14ac:dyDescent="0.25">
      <c r="A57" s="104"/>
      <c r="B57" s="104"/>
      <c r="C57" s="104"/>
      <c r="D57" s="104"/>
      <c r="E57" s="104"/>
      <c r="F57" s="103" t="s">
        <v>80</v>
      </c>
      <c r="G57" s="113">
        <f t="shared" si="11"/>
        <v>1902.3</v>
      </c>
      <c r="H57" s="113">
        <f t="shared" si="11"/>
        <v>4394.2</v>
      </c>
    </row>
    <row r="58" spans="1:8" ht="18" customHeight="1" x14ac:dyDescent="0.25">
      <c r="A58" s="104"/>
      <c r="B58" s="104"/>
      <c r="C58" s="104"/>
      <c r="D58" s="104"/>
      <c r="E58" s="104"/>
      <c r="F58" s="103" t="s">
        <v>81</v>
      </c>
      <c r="G58" s="113">
        <v>1902.3</v>
      </c>
      <c r="H58" s="113">
        <v>4394.2</v>
      </c>
    </row>
    <row r="59" spans="1:8" ht="18" customHeight="1" x14ac:dyDescent="0.25">
      <c r="A59" s="104"/>
      <c r="B59" s="104"/>
      <c r="C59" s="104"/>
      <c r="D59" s="104"/>
      <c r="E59" s="104"/>
      <c r="F59" s="105" t="s">
        <v>83</v>
      </c>
      <c r="G59" s="112">
        <f>G61</f>
        <v>3007.4</v>
      </c>
      <c r="H59" s="112">
        <f>H61</f>
        <v>7185.2</v>
      </c>
    </row>
    <row r="60" spans="1:8" ht="39" customHeight="1" x14ac:dyDescent="0.25">
      <c r="A60" s="104"/>
      <c r="B60" s="104"/>
      <c r="C60" s="104"/>
      <c r="D60" s="104"/>
      <c r="E60" s="104"/>
      <c r="F60" s="103" t="s">
        <v>24</v>
      </c>
      <c r="G60" s="103"/>
      <c r="H60" s="103"/>
    </row>
    <row r="61" spans="1:8" ht="18" customHeight="1" x14ac:dyDescent="0.25">
      <c r="A61" s="104"/>
      <c r="B61" s="104"/>
      <c r="C61" s="104"/>
      <c r="D61" s="104"/>
      <c r="E61" s="104"/>
      <c r="F61" s="103" t="s">
        <v>17</v>
      </c>
      <c r="G61" s="113">
        <f t="shared" ref="G61:H64" si="12">G62</f>
        <v>3007.4</v>
      </c>
      <c r="H61" s="113">
        <f t="shared" si="12"/>
        <v>7185.2</v>
      </c>
    </row>
    <row r="62" spans="1:8" ht="18" customHeight="1" x14ac:dyDescent="0.25">
      <c r="A62" s="104"/>
      <c r="B62" s="104"/>
      <c r="C62" s="104"/>
      <c r="D62" s="104"/>
      <c r="E62" s="104"/>
      <c r="F62" s="103" t="s">
        <v>25</v>
      </c>
      <c r="G62" s="113">
        <f t="shared" si="12"/>
        <v>3007.4</v>
      </c>
      <c r="H62" s="113">
        <f t="shared" si="12"/>
        <v>7185.2</v>
      </c>
    </row>
    <row r="63" spans="1:8" ht="18" customHeight="1" x14ac:dyDescent="0.25">
      <c r="A63" s="104"/>
      <c r="B63" s="104"/>
      <c r="C63" s="104"/>
      <c r="D63" s="104"/>
      <c r="E63" s="104"/>
      <c r="F63" s="103" t="s">
        <v>79</v>
      </c>
      <c r="G63" s="113">
        <f t="shared" si="12"/>
        <v>3007.4</v>
      </c>
      <c r="H63" s="113">
        <f t="shared" si="12"/>
        <v>7185.2</v>
      </c>
    </row>
    <row r="64" spans="1:8" ht="39" customHeight="1" x14ac:dyDescent="0.25">
      <c r="A64" s="104"/>
      <c r="B64" s="104"/>
      <c r="C64" s="104"/>
      <c r="D64" s="104"/>
      <c r="E64" s="104"/>
      <c r="F64" s="103" t="s">
        <v>80</v>
      </c>
      <c r="G64" s="113">
        <f t="shared" si="12"/>
        <v>3007.4</v>
      </c>
      <c r="H64" s="113">
        <f t="shared" si="12"/>
        <v>7185.2</v>
      </c>
    </row>
    <row r="65" spans="1:8" ht="18" customHeight="1" x14ac:dyDescent="0.25">
      <c r="A65" s="104"/>
      <c r="B65" s="104"/>
      <c r="C65" s="104"/>
      <c r="D65" s="104"/>
      <c r="E65" s="104"/>
      <c r="F65" s="103" t="s">
        <v>81</v>
      </c>
      <c r="G65" s="113">
        <v>3007.4</v>
      </c>
      <c r="H65" s="113">
        <v>7185.2</v>
      </c>
    </row>
    <row r="66" spans="1:8" ht="18" customHeight="1" x14ac:dyDescent="0.25">
      <c r="A66" s="104"/>
      <c r="B66" s="104"/>
      <c r="C66" s="104"/>
      <c r="D66" s="104"/>
      <c r="E66" s="104"/>
      <c r="F66" s="105" t="s">
        <v>84</v>
      </c>
      <c r="G66" s="112">
        <f>G68</f>
        <v>2268.1999999999998</v>
      </c>
      <c r="H66" s="112">
        <f>H68</f>
        <v>5292.5</v>
      </c>
    </row>
    <row r="67" spans="1:8" ht="39" customHeight="1" x14ac:dyDescent="0.25">
      <c r="A67" s="104"/>
      <c r="B67" s="104"/>
      <c r="C67" s="104"/>
      <c r="D67" s="104"/>
      <c r="E67" s="104"/>
      <c r="F67" s="103" t="s">
        <v>24</v>
      </c>
      <c r="G67" s="103"/>
      <c r="H67" s="103"/>
    </row>
    <row r="68" spans="1:8" ht="18" customHeight="1" x14ac:dyDescent="0.25">
      <c r="A68" s="104"/>
      <c r="B68" s="104"/>
      <c r="C68" s="104"/>
      <c r="D68" s="104"/>
      <c r="E68" s="104"/>
      <c r="F68" s="103" t="s">
        <v>17</v>
      </c>
      <c r="G68" s="113">
        <f t="shared" ref="G68:H71" si="13">G69</f>
        <v>2268.1999999999998</v>
      </c>
      <c r="H68" s="113">
        <f t="shared" si="13"/>
        <v>5292.5</v>
      </c>
    </row>
    <row r="69" spans="1:8" ht="18" customHeight="1" x14ac:dyDescent="0.25">
      <c r="A69" s="104"/>
      <c r="B69" s="104"/>
      <c r="C69" s="104"/>
      <c r="D69" s="104"/>
      <c r="E69" s="104"/>
      <c r="F69" s="103" t="s">
        <v>25</v>
      </c>
      <c r="G69" s="113">
        <f t="shared" si="13"/>
        <v>2268.1999999999998</v>
      </c>
      <c r="H69" s="113">
        <f t="shared" si="13"/>
        <v>5292.5</v>
      </c>
    </row>
    <row r="70" spans="1:8" ht="18" customHeight="1" x14ac:dyDescent="0.25">
      <c r="A70" s="104"/>
      <c r="B70" s="104"/>
      <c r="C70" s="104"/>
      <c r="D70" s="104"/>
      <c r="E70" s="104"/>
      <c r="F70" s="103" t="s">
        <v>79</v>
      </c>
      <c r="G70" s="113">
        <f t="shared" si="13"/>
        <v>2268.1999999999998</v>
      </c>
      <c r="H70" s="113">
        <f t="shared" si="13"/>
        <v>5292.5</v>
      </c>
    </row>
    <row r="71" spans="1:8" ht="39" customHeight="1" x14ac:dyDescent="0.25">
      <c r="A71" s="104"/>
      <c r="B71" s="104"/>
      <c r="C71" s="104"/>
      <c r="D71" s="104"/>
      <c r="E71" s="104"/>
      <c r="F71" s="103" t="s">
        <v>80</v>
      </c>
      <c r="G71" s="113">
        <f t="shared" si="13"/>
        <v>2268.1999999999998</v>
      </c>
      <c r="H71" s="113">
        <f t="shared" si="13"/>
        <v>5292.5</v>
      </c>
    </row>
    <row r="72" spans="1:8" ht="18" customHeight="1" x14ac:dyDescent="0.25">
      <c r="A72" s="104"/>
      <c r="B72" s="104"/>
      <c r="C72" s="104"/>
      <c r="D72" s="104"/>
      <c r="E72" s="104"/>
      <c r="F72" s="103" t="s">
        <v>81</v>
      </c>
      <c r="G72" s="113">
        <v>2268.1999999999998</v>
      </c>
      <c r="H72" s="113">
        <v>5292.5</v>
      </c>
    </row>
    <row r="73" spans="1:8" ht="18" customHeight="1" x14ac:dyDescent="0.25">
      <c r="A73" s="104"/>
      <c r="B73" s="104"/>
      <c r="C73" s="104"/>
      <c r="D73" s="104"/>
      <c r="E73" s="104"/>
      <c r="F73" s="105" t="s">
        <v>85</v>
      </c>
      <c r="G73" s="112">
        <f>G75</f>
        <v>1522.3</v>
      </c>
      <c r="H73" s="112">
        <f>H75</f>
        <v>3410.9</v>
      </c>
    </row>
    <row r="74" spans="1:8" ht="39" customHeight="1" x14ac:dyDescent="0.25">
      <c r="A74" s="104"/>
      <c r="B74" s="104"/>
      <c r="C74" s="104"/>
      <c r="D74" s="104"/>
      <c r="E74" s="104"/>
      <c r="F74" s="103" t="s">
        <v>24</v>
      </c>
      <c r="G74" s="103"/>
      <c r="H74" s="103"/>
    </row>
    <row r="75" spans="1:8" ht="18" customHeight="1" x14ac:dyDescent="0.25">
      <c r="A75" s="104"/>
      <c r="B75" s="104"/>
      <c r="C75" s="104"/>
      <c r="D75" s="104"/>
      <c r="E75" s="104"/>
      <c r="F75" s="103" t="s">
        <v>17</v>
      </c>
      <c r="G75" s="113">
        <f t="shared" ref="G75:H78" si="14">G76</f>
        <v>1522.3</v>
      </c>
      <c r="H75" s="113">
        <f t="shared" si="14"/>
        <v>3410.9</v>
      </c>
    </row>
    <row r="76" spans="1:8" ht="18" customHeight="1" x14ac:dyDescent="0.25">
      <c r="A76" s="104"/>
      <c r="B76" s="104"/>
      <c r="C76" s="104"/>
      <c r="D76" s="104"/>
      <c r="E76" s="104"/>
      <c r="F76" s="103" t="s">
        <v>25</v>
      </c>
      <c r="G76" s="113">
        <f t="shared" si="14"/>
        <v>1522.3</v>
      </c>
      <c r="H76" s="113">
        <f t="shared" si="14"/>
        <v>3410.9</v>
      </c>
    </row>
    <row r="77" spans="1:8" ht="18" customHeight="1" x14ac:dyDescent="0.25">
      <c r="A77" s="104"/>
      <c r="B77" s="104"/>
      <c r="C77" s="104"/>
      <c r="D77" s="104"/>
      <c r="E77" s="104"/>
      <c r="F77" s="103" t="s">
        <v>79</v>
      </c>
      <c r="G77" s="113">
        <f t="shared" si="14"/>
        <v>1522.3</v>
      </c>
      <c r="H77" s="113">
        <f t="shared" si="14"/>
        <v>3410.9</v>
      </c>
    </row>
    <row r="78" spans="1:8" ht="39" customHeight="1" x14ac:dyDescent="0.25">
      <c r="A78" s="104"/>
      <c r="B78" s="104"/>
      <c r="C78" s="104"/>
      <c r="D78" s="104"/>
      <c r="E78" s="104"/>
      <c r="F78" s="103" t="s">
        <v>80</v>
      </c>
      <c r="G78" s="113">
        <f t="shared" si="14"/>
        <v>1522.3</v>
      </c>
      <c r="H78" s="113">
        <f t="shared" si="14"/>
        <v>3410.9</v>
      </c>
    </row>
    <row r="79" spans="1:8" ht="18" customHeight="1" x14ac:dyDescent="0.25">
      <c r="A79" s="104"/>
      <c r="B79" s="104"/>
      <c r="C79" s="104"/>
      <c r="D79" s="104"/>
      <c r="E79" s="104"/>
      <c r="F79" s="103" t="s">
        <v>81</v>
      </c>
      <c r="G79" s="113">
        <v>1522.3</v>
      </c>
      <c r="H79" s="113">
        <v>3410.9</v>
      </c>
    </row>
    <row r="80" spans="1:8" ht="18" customHeight="1" x14ac:dyDescent="0.25">
      <c r="A80" s="104"/>
      <c r="B80" s="104"/>
      <c r="C80" s="104"/>
      <c r="D80" s="104"/>
      <c r="E80" s="104"/>
      <c r="F80" s="105" t="s">
        <v>86</v>
      </c>
      <c r="G80" s="112">
        <f>G82</f>
        <v>5898</v>
      </c>
      <c r="H80" s="112">
        <f>H82</f>
        <v>13748.2</v>
      </c>
    </row>
    <row r="81" spans="1:8" ht="39" customHeight="1" x14ac:dyDescent="0.25">
      <c r="A81" s="104"/>
      <c r="B81" s="104"/>
      <c r="C81" s="104"/>
      <c r="D81" s="104"/>
      <c r="E81" s="104"/>
      <c r="F81" s="103" t="s">
        <v>24</v>
      </c>
      <c r="G81" s="103"/>
      <c r="H81" s="103"/>
    </row>
    <row r="82" spans="1:8" ht="18" customHeight="1" x14ac:dyDescent="0.25">
      <c r="A82" s="104"/>
      <c r="B82" s="104"/>
      <c r="C82" s="104"/>
      <c r="D82" s="104"/>
      <c r="E82" s="104"/>
      <c r="F82" s="103" t="s">
        <v>17</v>
      </c>
      <c r="G82" s="113">
        <f t="shared" ref="G82:H85" si="15">G83</f>
        <v>5898</v>
      </c>
      <c r="H82" s="113">
        <f t="shared" si="15"/>
        <v>13748.2</v>
      </c>
    </row>
    <row r="83" spans="1:8" ht="18" customHeight="1" x14ac:dyDescent="0.25">
      <c r="A83" s="104"/>
      <c r="B83" s="104"/>
      <c r="C83" s="104"/>
      <c r="D83" s="104"/>
      <c r="E83" s="104"/>
      <c r="F83" s="103" t="s">
        <v>25</v>
      </c>
      <c r="G83" s="113">
        <f t="shared" si="15"/>
        <v>5898</v>
      </c>
      <c r="H83" s="113">
        <f t="shared" si="15"/>
        <v>13748.2</v>
      </c>
    </row>
    <row r="84" spans="1:8" ht="18" customHeight="1" x14ac:dyDescent="0.25">
      <c r="A84" s="104"/>
      <c r="B84" s="104"/>
      <c r="C84" s="104"/>
      <c r="D84" s="104"/>
      <c r="E84" s="104"/>
      <c r="F84" s="103" t="s">
        <v>79</v>
      </c>
      <c r="G84" s="113">
        <f t="shared" si="15"/>
        <v>5898</v>
      </c>
      <c r="H84" s="113">
        <f t="shared" si="15"/>
        <v>13748.2</v>
      </c>
    </row>
    <row r="85" spans="1:8" ht="39" customHeight="1" x14ac:dyDescent="0.25">
      <c r="A85" s="104"/>
      <c r="B85" s="104"/>
      <c r="C85" s="104"/>
      <c r="D85" s="104"/>
      <c r="E85" s="104"/>
      <c r="F85" s="103" t="s">
        <v>80</v>
      </c>
      <c r="G85" s="113">
        <f t="shared" si="15"/>
        <v>5898</v>
      </c>
      <c r="H85" s="113">
        <f t="shared" si="15"/>
        <v>13748.2</v>
      </c>
    </row>
    <row r="86" spans="1:8" ht="18" customHeight="1" x14ac:dyDescent="0.25">
      <c r="A86" s="104"/>
      <c r="B86" s="104"/>
      <c r="C86" s="104"/>
      <c r="D86" s="104"/>
      <c r="E86" s="104"/>
      <c r="F86" s="103" t="s">
        <v>81</v>
      </c>
      <c r="G86" s="113">
        <v>5898</v>
      </c>
      <c r="H86" s="113">
        <v>13748.2</v>
      </c>
    </row>
    <row r="87" spans="1:8" ht="18" customHeight="1" x14ac:dyDescent="0.25">
      <c r="A87" s="104"/>
      <c r="B87" s="104"/>
      <c r="C87" s="104"/>
      <c r="D87" s="104"/>
      <c r="E87" s="104"/>
      <c r="F87" s="105" t="s">
        <v>87</v>
      </c>
      <c r="G87" s="112">
        <f>G89</f>
        <v>2925.8</v>
      </c>
      <c r="H87" s="112">
        <f>H89</f>
        <v>6733.5</v>
      </c>
    </row>
    <row r="88" spans="1:8" ht="39" customHeight="1" x14ac:dyDescent="0.25">
      <c r="A88" s="104"/>
      <c r="B88" s="104"/>
      <c r="C88" s="104"/>
      <c r="D88" s="104"/>
      <c r="E88" s="104"/>
      <c r="F88" s="103" t="s">
        <v>24</v>
      </c>
      <c r="G88" s="103"/>
      <c r="H88" s="103"/>
    </row>
    <row r="89" spans="1:8" ht="18" customHeight="1" x14ac:dyDescent="0.25">
      <c r="A89" s="104"/>
      <c r="B89" s="104"/>
      <c r="C89" s="104"/>
      <c r="D89" s="104"/>
      <c r="E89" s="104"/>
      <c r="F89" s="103" t="s">
        <v>17</v>
      </c>
      <c r="G89" s="113">
        <f t="shared" ref="G89:H92" si="16">G90</f>
        <v>2925.8</v>
      </c>
      <c r="H89" s="113">
        <f t="shared" si="16"/>
        <v>6733.5</v>
      </c>
    </row>
    <row r="90" spans="1:8" ht="18" customHeight="1" x14ac:dyDescent="0.25">
      <c r="A90" s="104"/>
      <c r="B90" s="104"/>
      <c r="C90" s="104"/>
      <c r="D90" s="104"/>
      <c r="E90" s="104"/>
      <c r="F90" s="103" t="s">
        <v>25</v>
      </c>
      <c r="G90" s="113">
        <f t="shared" si="16"/>
        <v>2925.8</v>
      </c>
      <c r="H90" s="113">
        <f t="shared" si="16"/>
        <v>6733.5</v>
      </c>
    </row>
    <row r="91" spans="1:8" ht="18" customHeight="1" x14ac:dyDescent="0.25">
      <c r="A91" s="104"/>
      <c r="B91" s="104"/>
      <c r="C91" s="104"/>
      <c r="D91" s="104"/>
      <c r="E91" s="104"/>
      <c r="F91" s="103" t="s">
        <v>79</v>
      </c>
      <c r="G91" s="113">
        <f t="shared" si="16"/>
        <v>2925.8</v>
      </c>
      <c r="H91" s="113">
        <f t="shared" si="16"/>
        <v>6733.5</v>
      </c>
    </row>
    <row r="92" spans="1:8" ht="39" customHeight="1" x14ac:dyDescent="0.25">
      <c r="A92" s="104"/>
      <c r="B92" s="104"/>
      <c r="C92" s="104"/>
      <c r="D92" s="104"/>
      <c r="E92" s="104"/>
      <c r="F92" s="103" t="s">
        <v>80</v>
      </c>
      <c r="G92" s="113">
        <f t="shared" si="16"/>
        <v>2925.8</v>
      </c>
      <c r="H92" s="113">
        <f t="shared" si="16"/>
        <v>6733.5</v>
      </c>
    </row>
    <row r="93" spans="1:8" ht="18" customHeight="1" x14ac:dyDescent="0.25">
      <c r="A93" s="104"/>
      <c r="B93" s="104"/>
      <c r="C93" s="104"/>
      <c r="D93" s="104"/>
      <c r="E93" s="104"/>
      <c r="F93" s="103" t="s">
        <v>81</v>
      </c>
      <c r="G93" s="113">
        <v>2925.8</v>
      </c>
      <c r="H93" s="113">
        <v>6733.5</v>
      </c>
    </row>
    <row r="94" spans="1:8" ht="18" customHeight="1" x14ac:dyDescent="0.25">
      <c r="A94" s="104"/>
      <c r="B94" s="104"/>
      <c r="C94" s="104"/>
      <c r="D94" s="104"/>
      <c r="E94" s="104"/>
      <c r="F94" s="105" t="s">
        <v>88</v>
      </c>
      <c r="G94" s="112">
        <f>G96</f>
        <v>472.6</v>
      </c>
      <c r="H94" s="112">
        <f>H96</f>
        <v>997.8</v>
      </c>
    </row>
    <row r="95" spans="1:8" ht="39" customHeight="1" x14ac:dyDescent="0.25">
      <c r="A95" s="104"/>
      <c r="B95" s="104"/>
      <c r="C95" s="104"/>
      <c r="D95" s="104"/>
      <c r="E95" s="104"/>
      <c r="F95" s="103" t="s">
        <v>24</v>
      </c>
      <c r="G95" s="103"/>
      <c r="H95" s="103"/>
    </row>
    <row r="96" spans="1:8" ht="18" customHeight="1" x14ac:dyDescent="0.25">
      <c r="A96" s="104"/>
      <c r="B96" s="104"/>
      <c r="C96" s="104"/>
      <c r="D96" s="104"/>
      <c r="E96" s="104"/>
      <c r="F96" s="103" t="s">
        <v>17</v>
      </c>
      <c r="G96" s="113">
        <f t="shared" ref="G96:H99" si="17">G97</f>
        <v>472.6</v>
      </c>
      <c r="H96" s="113">
        <f t="shared" si="17"/>
        <v>997.8</v>
      </c>
    </row>
    <row r="97" spans="1:8" ht="18" customHeight="1" x14ac:dyDescent="0.25">
      <c r="A97" s="104"/>
      <c r="B97" s="104"/>
      <c r="C97" s="104"/>
      <c r="D97" s="104"/>
      <c r="E97" s="104"/>
      <c r="F97" s="103" t="s">
        <v>25</v>
      </c>
      <c r="G97" s="113">
        <f t="shared" si="17"/>
        <v>472.6</v>
      </c>
      <c r="H97" s="113">
        <f t="shared" si="17"/>
        <v>997.8</v>
      </c>
    </row>
    <row r="98" spans="1:8" ht="18" customHeight="1" x14ac:dyDescent="0.25">
      <c r="A98" s="104"/>
      <c r="B98" s="104"/>
      <c r="C98" s="104"/>
      <c r="D98" s="104"/>
      <c r="E98" s="104"/>
      <c r="F98" s="103" t="s">
        <v>79</v>
      </c>
      <c r="G98" s="113">
        <f t="shared" si="17"/>
        <v>472.6</v>
      </c>
      <c r="H98" s="113">
        <f t="shared" si="17"/>
        <v>997.8</v>
      </c>
    </row>
    <row r="99" spans="1:8" ht="39" customHeight="1" x14ac:dyDescent="0.25">
      <c r="A99" s="104"/>
      <c r="B99" s="104"/>
      <c r="C99" s="104"/>
      <c r="D99" s="104"/>
      <c r="E99" s="104"/>
      <c r="F99" s="103" t="s">
        <v>80</v>
      </c>
      <c r="G99" s="113">
        <f t="shared" si="17"/>
        <v>472.6</v>
      </c>
      <c r="H99" s="113">
        <f t="shared" si="17"/>
        <v>997.8</v>
      </c>
    </row>
    <row r="100" spans="1:8" ht="18" customHeight="1" x14ac:dyDescent="0.25">
      <c r="A100" s="104"/>
      <c r="B100" s="104"/>
      <c r="C100" s="104"/>
      <c r="D100" s="104"/>
      <c r="E100" s="104"/>
      <c r="F100" s="103" t="s">
        <v>81</v>
      </c>
      <c r="G100" s="113">
        <v>472.6</v>
      </c>
      <c r="H100" s="113">
        <v>997.8</v>
      </c>
    </row>
    <row r="101" spans="1:8" ht="18" customHeight="1" x14ac:dyDescent="0.25">
      <c r="A101" s="104"/>
      <c r="B101" s="104"/>
      <c r="C101" s="104"/>
      <c r="D101" s="104"/>
      <c r="E101" s="104"/>
      <c r="F101" s="105" t="s">
        <v>91</v>
      </c>
      <c r="G101" s="112">
        <f>G103</f>
        <v>362.7</v>
      </c>
      <c r="H101" s="112">
        <f>H103</f>
        <v>846.3</v>
      </c>
    </row>
    <row r="102" spans="1:8" ht="39" customHeight="1" x14ac:dyDescent="0.25">
      <c r="A102" s="104"/>
      <c r="B102" s="104"/>
      <c r="C102" s="104"/>
      <c r="D102" s="104"/>
      <c r="E102" s="104"/>
      <c r="F102" s="103" t="s">
        <v>24</v>
      </c>
      <c r="G102" s="103"/>
      <c r="H102" s="103"/>
    </row>
    <row r="103" spans="1:8" ht="18" customHeight="1" x14ac:dyDescent="0.25">
      <c r="A103" s="104"/>
      <c r="B103" s="104"/>
      <c r="C103" s="104"/>
      <c r="D103" s="104"/>
      <c r="E103" s="104"/>
      <c r="F103" s="103" t="s">
        <v>17</v>
      </c>
      <c r="G103" s="113">
        <f t="shared" ref="G103:H106" si="18">G104</f>
        <v>362.7</v>
      </c>
      <c r="H103" s="113">
        <f t="shared" si="18"/>
        <v>846.3</v>
      </c>
    </row>
    <row r="104" spans="1:8" ht="18" customHeight="1" x14ac:dyDescent="0.25">
      <c r="A104" s="104"/>
      <c r="B104" s="104"/>
      <c r="C104" s="104"/>
      <c r="D104" s="104"/>
      <c r="E104" s="104"/>
      <c r="F104" s="103" t="s">
        <v>25</v>
      </c>
      <c r="G104" s="113">
        <f t="shared" si="18"/>
        <v>362.7</v>
      </c>
      <c r="H104" s="113">
        <f t="shared" si="18"/>
        <v>846.3</v>
      </c>
    </row>
    <row r="105" spans="1:8" ht="18" customHeight="1" x14ac:dyDescent="0.25">
      <c r="A105" s="104"/>
      <c r="B105" s="104"/>
      <c r="C105" s="104"/>
      <c r="D105" s="104"/>
      <c r="E105" s="104"/>
      <c r="F105" s="103" t="s">
        <v>79</v>
      </c>
      <c r="G105" s="113">
        <f t="shared" si="18"/>
        <v>362.7</v>
      </c>
      <c r="H105" s="113">
        <f t="shared" si="18"/>
        <v>846.3</v>
      </c>
    </row>
    <row r="106" spans="1:8" ht="39" customHeight="1" x14ac:dyDescent="0.25">
      <c r="A106" s="104"/>
      <c r="B106" s="104"/>
      <c r="C106" s="104"/>
      <c r="D106" s="104"/>
      <c r="E106" s="104"/>
      <c r="F106" s="103" t="s">
        <v>80</v>
      </c>
      <c r="G106" s="113">
        <f t="shared" si="18"/>
        <v>362.7</v>
      </c>
      <c r="H106" s="113">
        <f t="shared" si="18"/>
        <v>846.3</v>
      </c>
    </row>
    <row r="107" spans="1:8" ht="18" customHeight="1" x14ac:dyDescent="0.25">
      <c r="A107" s="104"/>
      <c r="B107" s="104"/>
      <c r="C107" s="104"/>
      <c r="D107" s="104"/>
      <c r="E107" s="104"/>
      <c r="F107" s="103" t="s">
        <v>81</v>
      </c>
      <c r="G107" s="113">
        <v>362.7</v>
      </c>
      <c r="H107" s="113">
        <v>846.3</v>
      </c>
    </row>
    <row r="108" spans="1:8" ht="18" customHeight="1" x14ac:dyDescent="0.25">
      <c r="A108" s="104"/>
      <c r="B108" s="104"/>
      <c r="C108" s="104"/>
      <c r="D108" s="104"/>
      <c r="E108" s="104"/>
      <c r="F108" s="105" t="s">
        <v>89</v>
      </c>
      <c r="G108" s="112">
        <f>G110</f>
        <v>4351.3</v>
      </c>
      <c r="H108" s="112">
        <f>H110</f>
        <v>10163.700000000001</v>
      </c>
    </row>
    <row r="109" spans="1:8" ht="39" customHeight="1" x14ac:dyDescent="0.25">
      <c r="A109" s="104"/>
      <c r="B109" s="104"/>
      <c r="C109" s="104"/>
      <c r="D109" s="104"/>
      <c r="E109" s="104"/>
      <c r="F109" s="103" t="s">
        <v>24</v>
      </c>
      <c r="G109" s="103"/>
      <c r="H109" s="103"/>
    </row>
    <row r="110" spans="1:8" ht="18" customHeight="1" x14ac:dyDescent="0.25">
      <c r="A110" s="104"/>
      <c r="B110" s="104"/>
      <c r="C110" s="104"/>
      <c r="D110" s="104"/>
      <c r="E110" s="104"/>
      <c r="F110" s="103" t="s">
        <v>17</v>
      </c>
      <c r="G110" s="113">
        <f t="shared" ref="G110:H113" si="19">G111</f>
        <v>4351.3</v>
      </c>
      <c r="H110" s="113">
        <f t="shared" si="19"/>
        <v>10163.700000000001</v>
      </c>
    </row>
    <row r="111" spans="1:8" ht="18" customHeight="1" x14ac:dyDescent="0.25">
      <c r="A111" s="104"/>
      <c r="B111" s="104"/>
      <c r="C111" s="104"/>
      <c r="D111" s="104"/>
      <c r="E111" s="104"/>
      <c r="F111" s="103" t="s">
        <v>25</v>
      </c>
      <c r="G111" s="113">
        <f t="shared" si="19"/>
        <v>4351.3</v>
      </c>
      <c r="H111" s="113">
        <f t="shared" si="19"/>
        <v>10163.700000000001</v>
      </c>
    </row>
    <row r="112" spans="1:8" ht="18" customHeight="1" x14ac:dyDescent="0.25">
      <c r="A112" s="104"/>
      <c r="B112" s="104"/>
      <c r="C112" s="104"/>
      <c r="D112" s="104"/>
      <c r="E112" s="104"/>
      <c r="F112" s="103" t="s">
        <v>79</v>
      </c>
      <c r="G112" s="113">
        <f t="shared" si="19"/>
        <v>4351.3</v>
      </c>
      <c r="H112" s="113">
        <f t="shared" si="19"/>
        <v>10163.700000000001</v>
      </c>
    </row>
    <row r="113" spans="1:8" ht="39" customHeight="1" x14ac:dyDescent="0.25">
      <c r="A113" s="104"/>
      <c r="B113" s="104"/>
      <c r="C113" s="104"/>
      <c r="D113" s="104"/>
      <c r="E113" s="104"/>
      <c r="F113" s="103" t="s">
        <v>80</v>
      </c>
      <c r="G113" s="113">
        <f t="shared" si="19"/>
        <v>4351.3</v>
      </c>
      <c r="H113" s="113">
        <f t="shared" si="19"/>
        <v>10163.700000000001</v>
      </c>
    </row>
    <row r="114" spans="1:8" ht="18" customHeight="1" x14ac:dyDescent="0.25">
      <c r="A114" s="104"/>
      <c r="B114" s="104"/>
      <c r="C114" s="104"/>
      <c r="D114" s="104"/>
      <c r="E114" s="104"/>
      <c r="F114" s="103" t="s">
        <v>81</v>
      </c>
      <c r="G114" s="113">
        <v>4351.3</v>
      </c>
      <c r="H114" s="113">
        <v>10163.700000000001</v>
      </c>
    </row>
  </sheetData>
  <mergeCells count="9">
    <mergeCell ref="G1:H1"/>
    <mergeCell ref="G3:H3"/>
    <mergeCell ref="G5:H5"/>
    <mergeCell ref="A4:H4"/>
    <mergeCell ref="A6:C6"/>
    <mergeCell ref="D6:E6"/>
    <mergeCell ref="F6:F7"/>
    <mergeCell ref="G6:H6"/>
    <mergeCell ref="G2:H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workbookViewId="0">
      <selection activeCell="F17" sqref="F17"/>
    </sheetView>
  </sheetViews>
  <sheetFormatPr defaultRowHeight="16.5" x14ac:dyDescent="0.25"/>
  <cols>
    <col min="1" max="1" width="12" style="119" customWidth="1"/>
    <col min="2" max="2" width="14.140625" style="119" customWidth="1"/>
    <col min="3" max="3" width="66.7109375" style="119" customWidth="1"/>
    <col min="4" max="4" width="35.28515625" style="126" customWidth="1"/>
    <col min="5" max="16384" width="9.140625" style="119"/>
  </cols>
  <sheetData>
    <row r="1" spans="1:6" s="1" customFormat="1" ht="17.25" x14ac:dyDescent="0.25">
      <c r="B1" s="55"/>
      <c r="C1" s="162" t="s">
        <v>134</v>
      </c>
      <c r="D1" s="162"/>
    </row>
    <row r="2" spans="1:6" s="3" customFormat="1" ht="17.25" x14ac:dyDescent="0.3">
      <c r="B2" s="56"/>
      <c r="C2" s="163" t="s">
        <v>61</v>
      </c>
      <c r="D2" s="163"/>
    </row>
    <row r="3" spans="1:6" s="3" customFormat="1" ht="17.25" customHeight="1" x14ac:dyDescent="0.3">
      <c r="B3" s="56"/>
      <c r="C3" s="163" t="s">
        <v>133</v>
      </c>
      <c r="D3" s="163"/>
    </row>
    <row r="4" spans="1:6" s="3" customFormat="1" ht="17.25" x14ac:dyDescent="0.3">
      <c r="A4" s="164"/>
      <c r="B4" s="164"/>
      <c r="C4" s="164"/>
      <c r="D4" s="164"/>
    </row>
    <row r="5" spans="1:6" s="48" customFormat="1" ht="61.5" customHeight="1" x14ac:dyDescent="0.3">
      <c r="A5" s="165" t="s">
        <v>132</v>
      </c>
      <c r="B5" s="165"/>
      <c r="C5" s="165"/>
      <c r="D5" s="165"/>
      <c r="E5" s="62"/>
      <c r="F5" s="57"/>
    </row>
    <row r="6" spans="1:6" s="48" customFormat="1" ht="30" customHeight="1" x14ac:dyDescent="0.3">
      <c r="A6" s="129"/>
      <c r="B6" s="129"/>
      <c r="C6" s="129"/>
      <c r="D6" s="131" t="s">
        <v>63</v>
      </c>
      <c r="E6" s="62"/>
      <c r="F6" s="57"/>
    </row>
    <row r="7" spans="1:6" ht="34.5" customHeight="1" x14ac:dyDescent="0.25">
      <c r="A7" s="157" t="s">
        <v>0</v>
      </c>
      <c r="B7" s="157"/>
      <c r="C7" s="158" t="s">
        <v>127</v>
      </c>
      <c r="D7" s="159" t="s">
        <v>65</v>
      </c>
    </row>
    <row r="8" spans="1:6" ht="20.25" customHeight="1" x14ac:dyDescent="0.25">
      <c r="A8" s="120" t="s">
        <v>128</v>
      </c>
      <c r="B8" s="120" t="s">
        <v>129</v>
      </c>
      <c r="C8" s="158"/>
      <c r="D8" s="159"/>
    </row>
    <row r="9" spans="1:6" ht="25.5" customHeight="1" x14ac:dyDescent="0.25">
      <c r="A9" s="160"/>
      <c r="B9" s="161"/>
      <c r="C9" s="121" t="s">
        <v>17</v>
      </c>
      <c r="D9" s="122">
        <f>D11</f>
        <v>28566.799999999999</v>
      </c>
    </row>
    <row r="10" spans="1:6" x14ac:dyDescent="0.25">
      <c r="A10" s="123"/>
      <c r="B10" s="123"/>
      <c r="C10" s="123" t="s">
        <v>130</v>
      </c>
      <c r="D10" s="122"/>
    </row>
    <row r="11" spans="1:6" ht="18.75" customHeight="1" x14ac:dyDescent="0.3">
      <c r="A11" s="120" t="s">
        <v>131</v>
      </c>
      <c r="B11" s="123"/>
      <c r="C11" s="124" t="s">
        <v>51</v>
      </c>
      <c r="D11" s="127">
        <f>D12</f>
        <v>28566.799999999999</v>
      </c>
    </row>
    <row r="12" spans="1:6" ht="54" customHeight="1" x14ac:dyDescent="0.3">
      <c r="A12" s="125"/>
      <c r="B12" s="120">
        <v>12002</v>
      </c>
      <c r="C12" s="123" t="str">
        <f>'Հավելված N 1'!C25</f>
        <v xml:space="preserve"> Կամավոր ատեստավորման նոր համակարգի ներդրում՝ ուղղված արտադպրոցական ուսումնական հաստատությունների մանկավարժական աշխատողների որակի բարձրացմանը </v>
      </c>
      <c r="D12" s="128">
        <f>'Հավելված N 5'!D25</f>
        <v>28566.799999999999</v>
      </c>
    </row>
  </sheetData>
  <mergeCells count="9">
    <mergeCell ref="A7:B7"/>
    <mergeCell ref="C7:C8"/>
    <mergeCell ref="D7:D8"/>
    <mergeCell ref="A9:B9"/>
    <mergeCell ref="C1:D1"/>
    <mergeCell ref="C2:D2"/>
    <mergeCell ref="C3:D3"/>
    <mergeCell ref="A4:D4"/>
    <mergeCell ref="A5:D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topLeftCell="A25" zoomScale="85" zoomScaleNormal="85" workbookViewId="0">
      <selection activeCell="B31" sqref="B31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28.5703125" style="1" customWidth="1"/>
    <col min="4" max="4" width="28.5703125" style="14" customWidth="1"/>
    <col min="5" max="5" width="28.140625" style="1" customWidth="1"/>
    <col min="6" max="16384" width="9.140625" style="1"/>
  </cols>
  <sheetData>
    <row r="1" spans="1:4" x14ac:dyDescent="0.25">
      <c r="B1" s="55"/>
      <c r="C1" s="190" t="s">
        <v>57</v>
      </c>
      <c r="D1" s="190"/>
    </row>
    <row r="2" spans="1:4" s="3" customFormat="1" x14ac:dyDescent="0.3">
      <c r="B2" s="56"/>
      <c r="C2" s="191" t="s">
        <v>61</v>
      </c>
      <c r="D2" s="191"/>
    </row>
    <row r="3" spans="1:4" s="3" customFormat="1" ht="17.25" customHeight="1" x14ac:dyDescent="0.3">
      <c r="B3" s="56"/>
      <c r="C3" s="191" t="s">
        <v>19</v>
      </c>
      <c r="D3" s="191"/>
    </row>
    <row r="4" spans="1:4" s="3" customFormat="1" x14ac:dyDescent="0.3">
      <c r="A4" s="164"/>
      <c r="B4" s="164"/>
      <c r="C4" s="164"/>
      <c r="D4" s="164"/>
    </row>
    <row r="5" spans="1:4" ht="57.6" customHeight="1" x14ac:dyDescent="0.25">
      <c r="A5" s="192" t="s">
        <v>99</v>
      </c>
      <c r="B5" s="192"/>
      <c r="C5" s="192"/>
      <c r="D5" s="192"/>
    </row>
    <row r="6" spans="1:4" s="64" customFormat="1" ht="24" customHeight="1" x14ac:dyDescent="0.25">
      <c r="A6" s="63"/>
      <c r="B6" s="63"/>
      <c r="C6" s="87" t="s">
        <v>76</v>
      </c>
      <c r="D6" s="63"/>
    </row>
    <row r="7" spans="1:4" ht="18" customHeight="1" x14ac:dyDescent="0.25">
      <c r="A7" s="167" t="s">
        <v>28</v>
      </c>
      <c r="B7" s="167"/>
      <c r="C7" s="167"/>
      <c r="D7" s="167"/>
    </row>
    <row r="8" spans="1:4" s="46" customFormat="1" ht="22.9" customHeight="1" x14ac:dyDescent="0.25">
      <c r="A8" s="43" t="s">
        <v>34</v>
      </c>
      <c r="B8" s="44"/>
      <c r="C8" s="44"/>
      <c r="D8" s="45"/>
    </row>
    <row r="9" spans="1:4" ht="12" customHeight="1" x14ac:dyDescent="0.25">
      <c r="A9" s="15"/>
      <c r="B9" s="15"/>
      <c r="C9" s="15"/>
      <c r="D9" s="16"/>
    </row>
    <row r="10" spans="1:4" ht="20.25" customHeight="1" x14ac:dyDescent="0.25">
      <c r="A10" s="47" t="s">
        <v>35</v>
      </c>
      <c r="B10" s="169" t="s">
        <v>36</v>
      </c>
      <c r="C10" s="170"/>
      <c r="D10" s="171"/>
    </row>
    <row r="11" spans="1:4" ht="20.25" customHeight="1" x14ac:dyDescent="0.25">
      <c r="A11" s="23">
        <f>'Հավելված N 2'!D18</f>
        <v>1148</v>
      </c>
      <c r="B11" s="168" t="s">
        <v>51</v>
      </c>
      <c r="C11" s="168"/>
      <c r="D11" s="168"/>
    </row>
    <row r="12" spans="1:4" ht="13.9" customHeight="1" x14ac:dyDescent="0.3">
      <c r="A12" s="189"/>
      <c r="B12" s="189"/>
      <c r="C12" s="189"/>
      <c r="D12" s="189"/>
    </row>
    <row r="13" spans="1:4" ht="18" customHeight="1" x14ac:dyDescent="0.25">
      <c r="A13" s="172" t="s">
        <v>37</v>
      </c>
      <c r="B13" s="173"/>
      <c r="C13" s="173"/>
      <c r="D13" s="174"/>
    </row>
    <row r="14" spans="1:4" ht="16.149999999999999" customHeight="1" x14ac:dyDescent="0.25">
      <c r="A14" s="180"/>
      <c r="B14" s="181"/>
      <c r="C14" s="181"/>
      <c r="D14" s="182"/>
    </row>
    <row r="15" spans="1:4" ht="45" customHeight="1" x14ac:dyDescent="0.25">
      <c r="A15" s="17" t="s">
        <v>38</v>
      </c>
      <c r="B15" s="6">
        <v>1148</v>
      </c>
      <c r="C15" s="183" t="s">
        <v>59</v>
      </c>
      <c r="D15" s="184"/>
    </row>
    <row r="16" spans="1:4" ht="39" customHeight="1" x14ac:dyDescent="0.25">
      <c r="A16" s="17" t="s">
        <v>39</v>
      </c>
      <c r="B16" s="6">
        <v>11001</v>
      </c>
      <c r="C16" s="41" t="s">
        <v>47</v>
      </c>
      <c r="D16" s="42" t="s">
        <v>48</v>
      </c>
    </row>
    <row r="17" spans="1:5" ht="39" customHeight="1" x14ac:dyDescent="0.25">
      <c r="A17" s="58" t="s">
        <v>40</v>
      </c>
      <c r="B17" s="71" t="str">
        <f>'Հավելված N 1'!C18</f>
        <v xml:space="preserve"> Արտադպրոցական դաստիարակություն</v>
      </c>
      <c r="C17" s="18"/>
      <c r="D17" s="17"/>
    </row>
    <row r="18" spans="1:5" ht="57" customHeight="1" x14ac:dyDescent="0.25">
      <c r="A18" s="58" t="s">
        <v>41</v>
      </c>
      <c r="B18" s="71" t="str">
        <f>'Հավելված N 1'!C20</f>
        <v xml:space="preserve"> Արվեստի, երաժշտության, սպորտի դասընթացներ մարզադպրոցներում, ստեղծագործական և արտադպրոցական դաստիարակության այլ կենտրոններում</v>
      </c>
      <c r="C18" s="18"/>
      <c r="D18" s="17"/>
    </row>
    <row r="19" spans="1:5" ht="22.5" customHeight="1" x14ac:dyDescent="0.25">
      <c r="A19" s="58" t="s">
        <v>42</v>
      </c>
      <c r="B19" s="22" t="str">
        <f>'Հավելված N 1'!C22</f>
        <v xml:space="preserve"> Ծառայությունների մատուցում</v>
      </c>
      <c r="C19" s="39"/>
      <c r="D19" s="37"/>
    </row>
    <row r="20" spans="1:5" ht="57" customHeight="1" x14ac:dyDescent="0.25">
      <c r="A20" s="70" t="s">
        <v>49</v>
      </c>
      <c r="B20" s="73" t="s">
        <v>73</v>
      </c>
      <c r="C20" s="38"/>
      <c r="D20" s="37"/>
    </row>
    <row r="21" spans="1:5" ht="18" customHeight="1" x14ac:dyDescent="0.25">
      <c r="A21" s="185" t="s">
        <v>43</v>
      </c>
      <c r="B21" s="186"/>
      <c r="C21" s="186"/>
      <c r="D21" s="187"/>
    </row>
    <row r="22" spans="1:5" ht="24.6" customHeight="1" x14ac:dyDescent="0.25">
      <c r="A22" s="188" t="s">
        <v>74</v>
      </c>
      <c r="B22" s="188"/>
      <c r="C22" s="115"/>
      <c r="D22" s="115">
        <v>-60</v>
      </c>
      <c r="E22" s="114"/>
    </row>
    <row r="23" spans="1:5" ht="24.6" customHeight="1" x14ac:dyDescent="0.25">
      <c r="A23" s="188" t="s">
        <v>64</v>
      </c>
      <c r="B23" s="188"/>
      <c r="C23" s="115"/>
      <c r="D23" s="115">
        <v>-60</v>
      </c>
    </row>
    <row r="24" spans="1:5" ht="24.6" customHeight="1" x14ac:dyDescent="0.25">
      <c r="A24" s="178" t="s">
        <v>27</v>
      </c>
      <c r="B24" s="178"/>
      <c r="C24" s="49"/>
      <c r="D24" s="117">
        <f>'Հավելված N 1'!E17</f>
        <v>-8555.7000000000007</v>
      </c>
    </row>
    <row r="25" spans="1:5" ht="16.149999999999999" customHeight="1" x14ac:dyDescent="0.25">
      <c r="A25" s="180"/>
      <c r="B25" s="181"/>
      <c r="C25" s="181"/>
      <c r="D25" s="182"/>
    </row>
    <row r="26" spans="1:5" ht="45" customHeight="1" x14ac:dyDescent="0.25">
      <c r="A26" s="36" t="s">
        <v>38</v>
      </c>
      <c r="B26" s="74">
        <v>1148</v>
      </c>
      <c r="C26" s="183" t="s">
        <v>65</v>
      </c>
      <c r="D26" s="184"/>
    </row>
    <row r="27" spans="1:5" ht="39" customHeight="1" x14ac:dyDescent="0.25">
      <c r="A27" s="36" t="s">
        <v>39</v>
      </c>
      <c r="B27" s="74">
        <f>'Հավելված N 1'!B24</f>
        <v>12002</v>
      </c>
      <c r="C27" s="41" t="s">
        <v>47</v>
      </c>
      <c r="D27" s="41" t="s">
        <v>48</v>
      </c>
    </row>
    <row r="28" spans="1:5" ht="81" customHeight="1" x14ac:dyDescent="0.25">
      <c r="A28" s="58" t="s">
        <v>40</v>
      </c>
      <c r="B28" s="75" t="str">
        <f>'Հավելված N 1'!C25</f>
        <v xml:space="preserve"> Կամավոր ատեստավորման նոր համակարգի ներդրում՝ ուղղված արտադպրոցական ուսումնական հաստատությունների մանկավարժական աշխատողների որակի բարձրացմանը </v>
      </c>
      <c r="C28" s="74"/>
      <c r="D28" s="36"/>
    </row>
    <row r="29" spans="1:5" ht="57" customHeight="1" x14ac:dyDescent="0.25">
      <c r="A29" s="58" t="s">
        <v>41</v>
      </c>
      <c r="B29" s="75" t="str">
        <f>'Հավելված N 1'!C27</f>
        <v xml:space="preserve">Արտադպրոցական հաստատություններում դասավանդող մանկավարժական աշխատողների կամավոր ատեստավորման համակարգի մշակում և ներդրում </v>
      </c>
      <c r="C29" s="74"/>
      <c r="D29" s="36"/>
    </row>
    <row r="30" spans="1:5" ht="22.5" customHeight="1" x14ac:dyDescent="0.25">
      <c r="A30" s="92" t="s">
        <v>96</v>
      </c>
      <c r="B30" s="93" t="s">
        <v>97</v>
      </c>
      <c r="C30" s="40"/>
      <c r="D30" s="81"/>
    </row>
    <row r="31" spans="1:5" ht="57" customHeight="1" x14ac:dyDescent="0.25">
      <c r="A31" s="92" t="s">
        <v>98</v>
      </c>
      <c r="B31" s="110" t="s">
        <v>102</v>
      </c>
      <c r="C31" s="109"/>
      <c r="D31" s="109"/>
    </row>
    <row r="32" spans="1:5" ht="18" customHeight="1" x14ac:dyDescent="0.25">
      <c r="A32" s="175" t="s">
        <v>43</v>
      </c>
      <c r="B32" s="176"/>
      <c r="C32" s="176"/>
      <c r="D32" s="177"/>
    </row>
    <row r="33" spans="1:7" s="48" customFormat="1" ht="45" customHeight="1" x14ac:dyDescent="0.3">
      <c r="A33" s="179" t="s">
        <v>94</v>
      </c>
      <c r="B33" s="179"/>
      <c r="C33" s="82"/>
      <c r="D33" s="82">
        <v>43</v>
      </c>
      <c r="E33" s="72"/>
      <c r="F33" s="1"/>
      <c r="G33" s="1"/>
    </row>
    <row r="34" spans="1:7" s="48" customFormat="1" ht="56.25" customHeight="1" x14ac:dyDescent="0.3">
      <c r="A34" s="179" t="s">
        <v>125</v>
      </c>
      <c r="B34" s="179"/>
      <c r="C34" s="82"/>
      <c r="D34" s="82">
        <v>28</v>
      </c>
      <c r="E34" s="72"/>
      <c r="F34" s="1"/>
      <c r="G34" s="1"/>
    </row>
    <row r="35" spans="1:7" s="48" customFormat="1" ht="45" customHeight="1" x14ac:dyDescent="0.3">
      <c r="A35" s="179" t="s">
        <v>93</v>
      </c>
      <c r="B35" s="179"/>
      <c r="C35" s="82"/>
      <c r="D35" s="82">
        <v>37</v>
      </c>
      <c r="E35" s="72"/>
      <c r="F35" s="1"/>
      <c r="G35" s="1"/>
    </row>
    <row r="36" spans="1:7" ht="24.6" customHeight="1" x14ac:dyDescent="0.25">
      <c r="A36" s="166" t="s">
        <v>27</v>
      </c>
      <c r="B36" s="166"/>
      <c r="C36" s="83"/>
      <c r="D36" s="118">
        <f>'Հավելված N 1'!E24</f>
        <v>8555.7000000000007</v>
      </c>
      <c r="E36" s="72"/>
    </row>
  </sheetData>
  <autoFilter ref="A1:A36" xr:uid="{00000000-0009-0000-0000-000003000000}"/>
  <mergeCells count="23">
    <mergeCell ref="C26:D26"/>
    <mergeCell ref="A12:D12"/>
    <mergeCell ref="C1:D1"/>
    <mergeCell ref="C2:D2"/>
    <mergeCell ref="C3:D3"/>
    <mergeCell ref="A4:D4"/>
    <mergeCell ref="A5:D5"/>
    <mergeCell ref="A36:B36"/>
    <mergeCell ref="A7:D7"/>
    <mergeCell ref="B11:D11"/>
    <mergeCell ref="B10:D10"/>
    <mergeCell ref="A13:D13"/>
    <mergeCell ref="A32:D32"/>
    <mergeCell ref="A24:B24"/>
    <mergeCell ref="A34:B34"/>
    <mergeCell ref="A14:D14"/>
    <mergeCell ref="C15:D15"/>
    <mergeCell ref="A21:D21"/>
    <mergeCell ref="A23:B23"/>
    <mergeCell ref="A22:B22"/>
    <mergeCell ref="A33:B33"/>
    <mergeCell ref="A35:B35"/>
    <mergeCell ref="A25:D25"/>
  </mergeCells>
  <pageMargins left="0.7" right="0.7" top="0.75" bottom="0.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76"/>
  <sheetViews>
    <sheetView tabSelected="1" topLeftCell="A46" zoomScale="85" zoomScaleNormal="85" workbookViewId="0">
      <selection activeCell="B52" sqref="B52"/>
    </sheetView>
  </sheetViews>
  <sheetFormatPr defaultColWidth="9.140625" defaultRowHeight="17.25" x14ac:dyDescent="0.25"/>
  <cols>
    <col min="1" max="1" width="31.42578125" style="1" customWidth="1"/>
    <col min="2" max="2" width="68.42578125" style="1" customWidth="1"/>
    <col min="3" max="3" width="28.5703125" style="1" customWidth="1"/>
    <col min="4" max="4" width="28.5703125" style="14" customWidth="1"/>
    <col min="5" max="5" width="19" style="1" customWidth="1"/>
    <col min="6" max="6" width="14" style="1" customWidth="1"/>
    <col min="7" max="7" width="13.7109375" style="1" bestFit="1" customWidth="1"/>
    <col min="8" max="16384" width="9.140625" style="1"/>
  </cols>
  <sheetData>
    <row r="1" spans="1:6" x14ac:dyDescent="0.25">
      <c r="B1" s="55"/>
      <c r="C1" s="190" t="s">
        <v>135</v>
      </c>
      <c r="D1" s="190"/>
    </row>
    <row r="2" spans="1:6" s="3" customFormat="1" x14ac:dyDescent="0.3">
      <c r="B2" s="56"/>
      <c r="C2" s="191" t="s">
        <v>61</v>
      </c>
      <c r="D2" s="191"/>
    </row>
    <row r="3" spans="1:6" s="3" customFormat="1" ht="17.25" customHeight="1" x14ac:dyDescent="0.3">
      <c r="B3" s="56"/>
      <c r="C3" s="191" t="s">
        <v>19</v>
      </c>
      <c r="D3" s="191"/>
    </row>
    <row r="4" spans="1:6" s="3" customFormat="1" x14ac:dyDescent="0.3">
      <c r="A4" s="164"/>
      <c r="B4" s="164"/>
      <c r="C4" s="164"/>
      <c r="D4" s="164"/>
    </row>
    <row r="5" spans="1:6" s="48" customFormat="1" ht="61.5" customHeight="1" x14ac:dyDescent="0.3">
      <c r="A5" s="165" t="s">
        <v>123</v>
      </c>
      <c r="B5" s="165"/>
      <c r="C5" s="165"/>
      <c r="D5" s="165"/>
      <c r="E5" s="62"/>
      <c r="F5" s="57"/>
    </row>
    <row r="6" spans="1:6" s="64" customFormat="1" ht="24" customHeight="1" x14ac:dyDescent="0.25">
      <c r="A6" s="63"/>
      <c r="B6" s="63"/>
      <c r="C6" s="65" t="s">
        <v>100</v>
      </c>
      <c r="D6" s="63"/>
    </row>
    <row r="7" spans="1:6" ht="24.95" customHeight="1" x14ac:dyDescent="0.25">
      <c r="A7" s="193" t="s">
        <v>101</v>
      </c>
      <c r="B7" s="193"/>
      <c r="C7" s="193"/>
      <c r="D7" s="193"/>
    </row>
    <row r="8" spans="1:6" s="46" customFormat="1" ht="22.9" customHeight="1" x14ac:dyDescent="0.25">
      <c r="A8" s="43" t="s">
        <v>66</v>
      </c>
      <c r="B8" s="44"/>
      <c r="C8" s="44"/>
      <c r="D8" s="45"/>
    </row>
    <row r="9" spans="1:6" ht="12" customHeight="1" x14ac:dyDescent="0.25">
      <c r="A9" s="15"/>
      <c r="B9" s="15"/>
      <c r="C9" s="15"/>
      <c r="D9" s="16"/>
    </row>
    <row r="10" spans="1:6" ht="20.25" customHeight="1" x14ac:dyDescent="0.25">
      <c r="A10" s="47" t="s">
        <v>35</v>
      </c>
      <c r="B10" s="169" t="s">
        <v>36</v>
      </c>
      <c r="C10" s="170"/>
      <c r="D10" s="171"/>
    </row>
    <row r="11" spans="1:6" ht="20.25" customHeight="1" x14ac:dyDescent="0.25">
      <c r="A11" s="23">
        <v>1148</v>
      </c>
      <c r="B11" s="168" t="s">
        <v>51</v>
      </c>
      <c r="C11" s="168"/>
      <c r="D11" s="168"/>
    </row>
    <row r="12" spans="1:6" ht="13.9" customHeight="1" x14ac:dyDescent="0.3">
      <c r="A12" s="189"/>
      <c r="B12" s="189"/>
      <c r="C12" s="189"/>
      <c r="D12" s="189"/>
    </row>
    <row r="13" spans="1:6" ht="18" customHeight="1" x14ac:dyDescent="0.25">
      <c r="A13" s="172" t="s">
        <v>37</v>
      </c>
      <c r="B13" s="173"/>
      <c r="C13" s="173"/>
      <c r="D13" s="174"/>
    </row>
    <row r="14" spans="1:6" ht="16.149999999999999" customHeight="1" x14ac:dyDescent="0.25">
      <c r="A14" s="180"/>
      <c r="B14" s="181"/>
      <c r="C14" s="181"/>
      <c r="D14" s="182"/>
    </row>
    <row r="15" spans="1:6" ht="45" customHeight="1" x14ac:dyDescent="0.25">
      <c r="A15" s="17" t="s">
        <v>38</v>
      </c>
      <c r="B15" s="6">
        <v>1148</v>
      </c>
      <c r="C15" s="183" t="s">
        <v>65</v>
      </c>
      <c r="D15" s="184"/>
    </row>
    <row r="16" spans="1:6" ht="39" customHeight="1" x14ac:dyDescent="0.25">
      <c r="A16" s="17" t="s">
        <v>39</v>
      </c>
      <c r="B16" s="6">
        <v>12002</v>
      </c>
      <c r="C16" s="41" t="s">
        <v>47</v>
      </c>
      <c r="D16" s="42" t="s">
        <v>48</v>
      </c>
    </row>
    <row r="17" spans="1:7" ht="81" customHeight="1" x14ac:dyDescent="0.25">
      <c r="A17" s="58" t="s">
        <v>40</v>
      </c>
      <c r="B17" s="91" t="s">
        <v>77</v>
      </c>
      <c r="C17" s="18"/>
      <c r="D17" s="17"/>
    </row>
    <row r="18" spans="1:7" ht="57" customHeight="1" x14ac:dyDescent="0.25">
      <c r="A18" s="58" t="s">
        <v>41</v>
      </c>
      <c r="B18" s="91" t="s">
        <v>92</v>
      </c>
      <c r="C18" s="18"/>
      <c r="D18" s="17"/>
    </row>
    <row r="19" spans="1:7" ht="22.5" customHeight="1" x14ac:dyDescent="0.25">
      <c r="A19" s="92" t="s">
        <v>96</v>
      </c>
      <c r="B19" s="93" t="s">
        <v>97</v>
      </c>
      <c r="C19" s="40"/>
      <c r="D19" s="81"/>
    </row>
    <row r="20" spans="1:7" ht="57" customHeight="1" x14ac:dyDescent="0.25">
      <c r="A20" s="92" t="s">
        <v>98</v>
      </c>
      <c r="B20" s="110" t="s">
        <v>102</v>
      </c>
      <c r="C20" s="40"/>
      <c r="D20" s="81"/>
    </row>
    <row r="21" spans="1:7" ht="18" customHeight="1" x14ac:dyDescent="0.25">
      <c r="A21" s="185" t="s">
        <v>43</v>
      </c>
      <c r="B21" s="186"/>
      <c r="C21" s="186"/>
      <c r="D21" s="187"/>
    </row>
    <row r="22" spans="1:7" s="48" customFormat="1" ht="45" customHeight="1" x14ac:dyDescent="0.3">
      <c r="A22" s="179" t="s">
        <v>94</v>
      </c>
      <c r="B22" s="179"/>
      <c r="C22" s="84"/>
      <c r="D22" s="84">
        <v>51</v>
      </c>
      <c r="E22" s="72"/>
      <c r="F22" s="1"/>
      <c r="G22" s="1"/>
    </row>
    <row r="23" spans="1:7" s="48" customFormat="1" ht="56.25" customHeight="1" x14ac:dyDescent="0.3">
      <c r="A23" s="179" t="s">
        <v>125</v>
      </c>
      <c r="B23" s="179"/>
      <c r="C23" s="84"/>
      <c r="D23" s="84">
        <v>46</v>
      </c>
      <c r="E23" s="72"/>
      <c r="F23" s="1"/>
      <c r="G23" s="1"/>
    </row>
    <row r="24" spans="1:7" ht="45" customHeight="1" x14ac:dyDescent="0.3">
      <c r="A24" s="179" t="s">
        <v>93</v>
      </c>
      <c r="B24" s="179"/>
      <c r="C24" s="85"/>
      <c r="D24" s="84">
        <v>49</v>
      </c>
      <c r="E24" s="72"/>
    </row>
    <row r="25" spans="1:7" ht="21.95" customHeight="1" x14ac:dyDescent="0.25">
      <c r="A25" s="166" t="s">
        <v>27</v>
      </c>
      <c r="B25" s="166"/>
      <c r="C25" s="118">
        <f>'Հավելված N 2'!G31</f>
        <v>13049</v>
      </c>
      <c r="D25" s="118">
        <f>'Հավելված N 2'!H31</f>
        <v>28566.799999999999</v>
      </c>
    </row>
    <row r="28" spans="1:7" s="64" customFormat="1" ht="24" customHeight="1" x14ac:dyDescent="0.25">
      <c r="A28" s="63"/>
      <c r="B28" s="63"/>
      <c r="C28" s="65" t="s">
        <v>67</v>
      </c>
      <c r="D28" s="63"/>
    </row>
    <row r="29" spans="1:7" ht="24.95" customHeight="1" x14ac:dyDescent="0.25">
      <c r="A29" s="193" t="s">
        <v>28</v>
      </c>
      <c r="B29" s="193"/>
      <c r="C29" s="193"/>
      <c r="D29" s="193"/>
    </row>
    <row r="30" spans="1:7" s="46" customFormat="1" ht="22.9" customHeight="1" x14ac:dyDescent="0.25">
      <c r="A30" s="43" t="s">
        <v>66</v>
      </c>
      <c r="B30" s="44"/>
      <c r="C30" s="44"/>
      <c r="D30" s="45"/>
    </row>
    <row r="31" spans="1:7" ht="12" customHeight="1" x14ac:dyDescent="0.25">
      <c r="A31" s="15"/>
      <c r="B31" s="15"/>
      <c r="C31" s="15"/>
      <c r="D31" s="16"/>
    </row>
    <row r="32" spans="1:7" ht="20.25" customHeight="1" x14ac:dyDescent="0.25">
      <c r="A32" s="47" t="s">
        <v>35</v>
      </c>
      <c r="B32" s="169" t="s">
        <v>36</v>
      </c>
      <c r="C32" s="170"/>
      <c r="D32" s="171"/>
    </row>
    <row r="33" spans="1:5" ht="20.25" customHeight="1" x14ac:dyDescent="0.25">
      <c r="A33" s="23">
        <v>1148</v>
      </c>
      <c r="B33" s="168" t="s">
        <v>51</v>
      </c>
      <c r="C33" s="168"/>
      <c r="D33" s="168"/>
    </row>
    <row r="34" spans="1:5" ht="13.9" customHeight="1" x14ac:dyDescent="0.3">
      <c r="A34" s="189"/>
      <c r="B34" s="189"/>
      <c r="C34" s="189"/>
      <c r="D34" s="189"/>
    </row>
    <row r="35" spans="1:5" ht="18" customHeight="1" x14ac:dyDescent="0.25">
      <c r="A35" s="172" t="s">
        <v>37</v>
      </c>
      <c r="B35" s="173"/>
      <c r="C35" s="173"/>
      <c r="D35" s="174"/>
    </row>
    <row r="36" spans="1:5" ht="16.149999999999999" customHeight="1" x14ac:dyDescent="0.25">
      <c r="A36" s="180"/>
      <c r="B36" s="181"/>
      <c r="C36" s="181"/>
      <c r="D36" s="182"/>
    </row>
    <row r="37" spans="1:5" ht="45" customHeight="1" x14ac:dyDescent="0.25">
      <c r="A37" s="36" t="s">
        <v>38</v>
      </c>
      <c r="B37" s="74">
        <v>1148</v>
      </c>
      <c r="C37" s="194" t="s">
        <v>59</v>
      </c>
      <c r="D37" s="184"/>
    </row>
    <row r="38" spans="1:5" ht="39" customHeight="1" x14ac:dyDescent="0.25">
      <c r="A38" s="36" t="s">
        <v>39</v>
      </c>
      <c r="B38" s="74">
        <v>11001</v>
      </c>
      <c r="C38" s="41" t="s">
        <v>47</v>
      </c>
      <c r="D38" s="41" t="s">
        <v>48</v>
      </c>
    </row>
    <row r="39" spans="1:5" ht="39" customHeight="1" x14ac:dyDescent="0.25">
      <c r="A39" s="58" t="s">
        <v>40</v>
      </c>
      <c r="B39" s="86" t="str">
        <f>'Հավելված N 4'!B17</f>
        <v xml:space="preserve"> Արտադպրոցական դաստիարակություն</v>
      </c>
      <c r="C39" s="74"/>
      <c r="D39" s="36"/>
    </row>
    <row r="40" spans="1:5" ht="57" customHeight="1" x14ac:dyDescent="0.25">
      <c r="A40" s="58" t="s">
        <v>41</v>
      </c>
      <c r="B40" s="86" t="str">
        <f>'Հավելված N 4'!B18</f>
        <v xml:space="preserve"> Արվեստի, երաժշտության, սպորտի դասընթացներ մարզադպրոցներում, ստեղծագործական և արտադպրոցական դաստիարակության այլ կենտրոններում</v>
      </c>
      <c r="C40" s="74"/>
      <c r="D40" s="36"/>
    </row>
    <row r="41" spans="1:5" ht="22.5" customHeight="1" x14ac:dyDescent="0.25">
      <c r="A41" s="58" t="s">
        <v>42</v>
      </c>
      <c r="B41" s="80" t="s">
        <v>50</v>
      </c>
      <c r="C41" s="40"/>
      <c r="D41" s="81"/>
    </row>
    <row r="42" spans="1:5" ht="57" customHeight="1" x14ac:dyDescent="0.25">
      <c r="A42" s="58" t="s">
        <v>49</v>
      </c>
      <c r="B42" s="80" t="str">
        <f>'Հավելված N 4'!B20</f>
        <v xml:space="preserve"> Մասնագիտացված կազմակերպություններ </v>
      </c>
      <c r="C42" s="40"/>
      <c r="D42" s="81"/>
    </row>
    <row r="43" spans="1:5" ht="18" customHeight="1" x14ac:dyDescent="0.25">
      <c r="A43" s="175" t="s">
        <v>43</v>
      </c>
      <c r="B43" s="176"/>
      <c r="C43" s="176"/>
      <c r="D43" s="177"/>
    </row>
    <row r="44" spans="1:5" ht="24.6" customHeight="1" x14ac:dyDescent="0.25">
      <c r="A44" s="195" t="s">
        <v>74</v>
      </c>
      <c r="B44" s="196"/>
      <c r="C44" s="88"/>
      <c r="D44" s="88">
        <v>-60</v>
      </c>
      <c r="E44" s="72"/>
    </row>
    <row r="45" spans="1:5" ht="24.6" customHeight="1" x14ac:dyDescent="0.25">
      <c r="A45" s="197" t="s">
        <v>64</v>
      </c>
      <c r="B45" s="198"/>
      <c r="C45" s="88"/>
      <c r="D45" s="88">
        <v>-60</v>
      </c>
      <c r="E45" s="72"/>
    </row>
    <row r="46" spans="1:5" ht="24.6" customHeight="1" x14ac:dyDescent="0.25">
      <c r="A46" s="199" t="s">
        <v>27</v>
      </c>
      <c r="B46" s="200"/>
      <c r="C46" s="83"/>
      <c r="D46" s="118">
        <f>'Հավելված N 4'!D24</f>
        <v>-8555.7000000000007</v>
      </c>
      <c r="E46" s="72"/>
    </row>
    <row r="47" spans="1:5" ht="16.149999999999999" customHeight="1" x14ac:dyDescent="0.25">
      <c r="A47" s="180"/>
      <c r="B47" s="181"/>
      <c r="C47" s="181"/>
      <c r="D47" s="182"/>
    </row>
    <row r="48" spans="1:5" ht="45" customHeight="1" x14ac:dyDescent="0.25">
      <c r="A48" s="17" t="s">
        <v>38</v>
      </c>
      <c r="B48" s="6">
        <v>1148</v>
      </c>
      <c r="C48" s="194" t="s">
        <v>59</v>
      </c>
      <c r="D48" s="184"/>
    </row>
    <row r="49" spans="1:7" ht="39" customHeight="1" x14ac:dyDescent="0.25">
      <c r="A49" s="17" t="s">
        <v>39</v>
      </c>
      <c r="B49" s="6">
        <f>'Հավելված N 1'!B24</f>
        <v>12002</v>
      </c>
      <c r="C49" s="41" t="s">
        <v>47</v>
      </c>
      <c r="D49" s="42" t="s">
        <v>48</v>
      </c>
    </row>
    <row r="50" spans="1:7" ht="81" customHeight="1" x14ac:dyDescent="0.25">
      <c r="A50" s="58" t="s">
        <v>40</v>
      </c>
      <c r="B50" s="71" t="str">
        <f>'Հավելված N 1'!C25</f>
        <v xml:space="preserve"> Կամավոր ատեստավորման նոր համակարգի ներդրում՝ ուղղված արտադպրոցական ուսումնական հաստատությունների մանկավարժական աշխատողների որակի բարձրացմանը </v>
      </c>
      <c r="C50" s="18"/>
      <c r="D50" s="17"/>
    </row>
    <row r="51" spans="1:7" ht="57" customHeight="1" x14ac:dyDescent="0.25">
      <c r="A51" s="58" t="s">
        <v>41</v>
      </c>
      <c r="B51" s="71" t="str">
        <f>'Հավելված N 1'!C27</f>
        <v xml:space="preserve">Արտադպրոցական հաստատություններում դասավանդող մանկավարժական աշխատողների կամավոր ատեստավորման համակարգի մշակում և ներդրում </v>
      </c>
      <c r="C51" s="18"/>
      <c r="D51" s="17"/>
    </row>
    <row r="52" spans="1:7" ht="22.5" customHeight="1" x14ac:dyDescent="0.25">
      <c r="A52" s="58" t="s">
        <v>42</v>
      </c>
      <c r="B52" s="130" t="s">
        <v>97</v>
      </c>
      <c r="C52" s="40"/>
      <c r="D52" s="81"/>
    </row>
    <row r="53" spans="1:7" ht="57" customHeight="1" x14ac:dyDescent="0.25">
      <c r="A53" s="58" t="s">
        <v>138</v>
      </c>
      <c r="B53" s="130" t="s">
        <v>137</v>
      </c>
      <c r="C53" s="40"/>
      <c r="D53" s="81"/>
    </row>
    <row r="54" spans="1:7" ht="18" customHeight="1" x14ac:dyDescent="0.25">
      <c r="A54" s="185" t="s">
        <v>43</v>
      </c>
      <c r="B54" s="186"/>
      <c r="C54" s="186"/>
      <c r="D54" s="187"/>
    </row>
    <row r="55" spans="1:7" s="48" customFormat="1" ht="45" customHeight="1" x14ac:dyDescent="0.3">
      <c r="A55" s="179" t="s">
        <v>94</v>
      </c>
      <c r="B55" s="179"/>
      <c r="C55" s="84"/>
      <c r="D55" s="84">
        <v>-87</v>
      </c>
      <c r="E55" s="72"/>
      <c r="F55" s="1"/>
      <c r="G55" s="1"/>
    </row>
    <row r="56" spans="1:7" s="48" customFormat="1" ht="56.25" customHeight="1" x14ac:dyDescent="0.3">
      <c r="A56" s="179" t="s">
        <v>125</v>
      </c>
      <c r="B56" s="179"/>
      <c r="C56" s="84"/>
      <c r="D56" s="84">
        <v>-88</v>
      </c>
      <c r="E56" s="72"/>
      <c r="F56" s="1"/>
      <c r="G56" s="1"/>
    </row>
    <row r="57" spans="1:7" s="48" customFormat="1" ht="45" customHeight="1" x14ac:dyDescent="0.3">
      <c r="A57" s="179" t="s">
        <v>93</v>
      </c>
      <c r="B57" s="179"/>
      <c r="C57" s="84"/>
      <c r="D57" s="84">
        <v>-90</v>
      </c>
      <c r="E57" s="72"/>
      <c r="F57" s="1"/>
      <c r="G57" s="1"/>
    </row>
    <row r="58" spans="1:7" ht="21.95" customHeight="1" x14ac:dyDescent="0.3">
      <c r="A58" s="166" t="s">
        <v>27</v>
      </c>
      <c r="B58" s="166"/>
      <c r="C58" s="111">
        <f>'Հավելված N 2'!G38</f>
        <v>-36574.5</v>
      </c>
      <c r="D58" s="111">
        <f>'Հավելված N 2'!H38</f>
        <v>-74684.899999999994</v>
      </c>
      <c r="E58" s="72"/>
    </row>
    <row r="59" spans="1:7" x14ac:dyDescent="0.25">
      <c r="E59" s="116"/>
      <c r="F59" s="116"/>
    </row>
    <row r="61" spans="1:7" s="64" customFormat="1" ht="24" customHeight="1" x14ac:dyDescent="0.25">
      <c r="A61" s="63"/>
      <c r="B61" s="63"/>
      <c r="C61" s="65" t="s">
        <v>104</v>
      </c>
      <c r="D61" s="63"/>
    </row>
    <row r="62" spans="1:7" ht="24.95" customHeight="1" x14ac:dyDescent="0.25">
      <c r="A62" s="193" t="s">
        <v>103</v>
      </c>
      <c r="B62" s="193"/>
      <c r="C62" s="193"/>
      <c r="D62" s="193"/>
    </row>
    <row r="63" spans="1:7" s="46" customFormat="1" ht="22.9" customHeight="1" x14ac:dyDescent="0.25">
      <c r="A63" s="43" t="s">
        <v>66</v>
      </c>
      <c r="B63" s="44"/>
      <c r="C63" s="44"/>
      <c r="D63" s="45"/>
    </row>
    <row r="64" spans="1:7" ht="12" customHeight="1" x14ac:dyDescent="0.25">
      <c r="A64" s="15"/>
      <c r="B64" s="15"/>
      <c r="C64" s="15"/>
      <c r="D64" s="16"/>
    </row>
    <row r="65" spans="1:7" ht="20.25" customHeight="1" x14ac:dyDescent="0.25">
      <c r="A65" s="47" t="s">
        <v>35</v>
      </c>
      <c r="B65" s="169" t="s">
        <v>36</v>
      </c>
      <c r="C65" s="170"/>
      <c r="D65" s="171"/>
    </row>
    <row r="66" spans="1:7" ht="20.25" customHeight="1" x14ac:dyDescent="0.25">
      <c r="A66" s="23">
        <v>1148</v>
      </c>
      <c r="B66" s="168" t="s">
        <v>51</v>
      </c>
      <c r="C66" s="168"/>
      <c r="D66" s="168"/>
    </row>
    <row r="67" spans="1:7" ht="13.9" customHeight="1" x14ac:dyDescent="0.3">
      <c r="A67" s="189"/>
      <c r="B67" s="189"/>
      <c r="C67" s="189"/>
      <c r="D67" s="189"/>
    </row>
    <row r="68" spans="1:7" ht="18" customHeight="1" x14ac:dyDescent="0.25">
      <c r="A68" s="172" t="s">
        <v>37</v>
      </c>
      <c r="B68" s="173"/>
      <c r="C68" s="173"/>
      <c r="D68" s="174"/>
    </row>
    <row r="69" spans="1:7" ht="16.149999999999999" customHeight="1" x14ac:dyDescent="0.25">
      <c r="A69" s="180"/>
      <c r="B69" s="181"/>
      <c r="C69" s="181"/>
      <c r="D69" s="182"/>
    </row>
    <row r="70" spans="1:7" ht="45" customHeight="1" x14ac:dyDescent="0.25">
      <c r="A70" s="17" t="s">
        <v>38</v>
      </c>
      <c r="B70" s="6">
        <v>1148</v>
      </c>
      <c r="C70" s="183" t="s">
        <v>65</v>
      </c>
      <c r="D70" s="184"/>
    </row>
    <row r="71" spans="1:7" ht="39" customHeight="1" x14ac:dyDescent="0.25">
      <c r="A71" s="17" t="s">
        <v>39</v>
      </c>
      <c r="B71" s="6">
        <v>12002</v>
      </c>
      <c r="C71" s="41" t="s">
        <v>47</v>
      </c>
      <c r="D71" s="42" t="s">
        <v>48</v>
      </c>
    </row>
    <row r="72" spans="1:7" ht="81" customHeight="1" x14ac:dyDescent="0.25">
      <c r="A72" s="58" t="s">
        <v>40</v>
      </c>
      <c r="B72" s="91" t="s">
        <v>77</v>
      </c>
      <c r="C72" s="18"/>
      <c r="D72" s="17"/>
    </row>
    <row r="73" spans="1:7" ht="57" customHeight="1" x14ac:dyDescent="0.25">
      <c r="A73" s="58" t="s">
        <v>41</v>
      </c>
      <c r="B73" s="91" t="s">
        <v>92</v>
      </c>
      <c r="C73" s="18"/>
      <c r="D73" s="17"/>
    </row>
    <row r="74" spans="1:7" ht="22.5" customHeight="1" x14ac:dyDescent="0.25">
      <c r="A74" s="92" t="s">
        <v>96</v>
      </c>
      <c r="B74" s="93" t="s">
        <v>97</v>
      </c>
      <c r="C74" s="40"/>
      <c r="D74" s="81"/>
    </row>
    <row r="75" spans="1:7" ht="57" customHeight="1" x14ac:dyDescent="0.25">
      <c r="A75" s="92" t="s">
        <v>98</v>
      </c>
      <c r="B75" s="110" t="s">
        <v>102</v>
      </c>
      <c r="C75" s="40"/>
      <c r="D75" s="81"/>
    </row>
    <row r="76" spans="1:7" ht="18" customHeight="1" x14ac:dyDescent="0.25">
      <c r="A76" s="185" t="s">
        <v>43</v>
      </c>
      <c r="B76" s="186"/>
      <c r="C76" s="186"/>
      <c r="D76" s="187"/>
    </row>
    <row r="77" spans="1:7" s="48" customFormat="1" ht="45" customHeight="1" x14ac:dyDescent="0.3">
      <c r="A77" s="179" t="s">
        <v>94</v>
      </c>
      <c r="B77" s="179"/>
      <c r="C77" s="84"/>
      <c r="D77" s="84">
        <v>3</v>
      </c>
      <c r="E77" s="72"/>
      <c r="F77" s="1"/>
      <c r="G77" s="1"/>
    </row>
    <row r="78" spans="1:7" s="48" customFormat="1" ht="56.25" customHeight="1" x14ac:dyDescent="0.3">
      <c r="A78" s="179" t="s">
        <v>95</v>
      </c>
      <c r="B78" s="179"/>
      <c r="C78" s="84"/>
      <c r="D78" s="84">
        <v>3</v>
      </c>
      <c r="E78" s="72"/>
      <c r="F78" s="1"/>
      <c r="G78" s="1"/>
    </row>
    <row r="79" spans="1:7" ht="45" customHeight="1" x14ac:dyDescent="0.3">
      <c r="A79" s="179" t="s">
        <v>93</v>
      </c>
      <c r="B79" s="179"/>
      <c r="C79" s="85"/>
      <c r="D79" s="84">
        <v>3</v>
      </c>
      <c r="E79" s="72"/>
    </row>
    <row r="80" spans="1:7" ht="21.95" customHeight="1" x14ac:dyDescent="0.25">
      <c r="A80" s="166" t="s">
        <v>27</v>
      </c>
      <c r="B80" s="166"/>
      <c r="C80" s="118">
        <f>'Հավելված N 2'!G45</f>
        <v>814.9</v>
      </c>
      <c r="D80" s="118">
        <f>'Հավելված N 2'!H45</f>
        <v>1901.5</v>
      </c>
    </row>
    <row r="83" spans="1:4" s="64" customFormat="1" ht="24" customHeight="1" x14ac:dyDescent="0.25">
      <c r="A83" s="63"/>
      <c r="B83" s="63"/>
      <c r="C83" s="65" t="s">
        <v>105</v>
      </c>
      <c r="D83" s="63"/>
    </row>
    <row r="84" spans="1:4" ht="24.95" customHeight="1" x14ac:dyDescent="0.25">
      <c r="A84" s="193" t="s">
        <v>106</v>
      </c>
      <c r="B84" s="193"/>
      <c r="C84" s="193"/>
      <c r="D84" s="193"/>
    </row>
    <row r="85" spans="1:4" s="46" customFormat="1" ht="22.9" customHeight="1" x14ac:dyDescent="0.25">
      <c r="A85" s="43" t="s">
        <v>66</v>
      </c>
      <c r="B85" s="44"/>
      <c r="C85" s="44"/>
      <c r="D85" s="45"/>
    </row>
    <row r="86" spans="1:4" ht="12" customHeight="1" x14ac:dyDescent="0.25">
      <c r="A86" s="15"/>
      <c r="B86" s="15"/>
      <c r="C86" s="15"/>
      <c r="D86" s="16"/>
    </row>
    <row r="87" spans="1:4" ht="20.25" customHeight="1" x14ac:dyDescent="0.25">
      <c r="A87" s="47" t="s">
        <v>35</v>
      </c>
      <c r="B87" s="169" t="s">
        <v>36</v>
      </c>
      <c r="C87" s="170"/>
      <c r="D87" s="171"/>
    </row>
    <row r="88" spans="1:4" ht="20.25" customHeight="1" x14ac:dyDescent="0.25">
      <c r="A88" s="23">
        <v>1148</v>
      </c>
      <c r="B88" s="168" t="s">
        <v>51</v>
      </c>
      <c r="C88" s="168"/>
      <c r="D88" s="168"/>
    </row>
    <row r="89" spans="1:4" ht="13.9" customHeight="1" x14ac:dyDescent="0.3">
      <c r="A89" s="189"/>
      <c r="B89" s="189"/>
      <c r="C89" s="189"/>
      <c r="D89" s="189"/>
    </row>
    <row r="90" spans="1:4" ht="18" customHeight="1" x14ac:dyDescent="0.25">
      <c r="A90" s="172" t="s">
        <v>37</v>
      </c>
      <c r="B90" s="173"/>
      <c r="C90" s="173"/>
      <c r="D90" s="174"/>
    </row>
    <row r="91" spans="1:4" ht="16.149999999999999" customHeight="1" x14ac:dyDescent="0.25">
      <c r="A91" s="180"/>
      <c r="B91" s="181"/>
      <c r="C91" s="181"/>
      <c r="D91" s="182"/>
    </row>
    <row r="92" spans="1:4" ht="45" customHeight="1" x14ac:dyDescent="0.25">
      <c r="A92" s="17" t="s">
        <v>38</v>
      </c>
      <c r="B92" s="6">
        <v>1148</v>
      </c>
      <c r="C92" s="183" t="s">
        <v>65</v>
      </c>
      <c r="D92" s="184"/>
    </row>
    <row r="93" spans="1:4" ht="39" customHeight="1" x14ac:dyDescent="0.25">
      <c r="A93" s="17" t="s">
        <v>39</v>
      </c>
      <c r="B93" s="6">
        <v>12002</v>
      </c>
      <c r="C93" s="41" t="s">
        <v>47</v>
      </c>
      <c r="D93" s="42" t="s">
        <v>48</v>
      </c>
    </row>
    <row r="94" spans="1:4" ht="81" customHeight="1" x14ac:dyDescent="0.25">
      <c r="A94" s="58" t="s">
        <v>40</v>
      </c>
      <c r="B94" s="106" t="s">
        <v>77</v>
      </c>
      <c r="C94" s="18"/>
      <c r="D94" s="17"/>
    </row>
    <row r="95" spans="1:4" ht="57" customHeight="1" x14ac:dyDescent="0.25">
      <c r="A95" s="58" t="s">
        <v>41</v>
      </c>
      <c r="B95" s="106" t="s">
        <v>92</v>
      </c>
      <c r="C95" s="18"/>
      <c r="D95" s="17"/>
    </row>
    <row r="96" spans="1:4" ht="22.5" customHeight="1" x14ac:dyDescent="0.25">
      <c r="A96" s="107" t="s">
        <v>96</v>
      </c>
      <c r="B96" s="108" t="s">
        <v>97</v>
      </c>
      <c r="C96" s="40"/>
      <c r="D96" s="81"/>
    </row>
    <row r="97" spans="1:7" ht="57" customHeight="1" x14ac:dyDescent="0.25">
      <c r="A97" s="107" t="s">
        <v>98</v>
      </c>
      <c r="B97" s="110" t="s">
        <v>102</v>
      </c>
      <c r="C97" s="40"/>
      <c r="D97" s="81"/>
    </row>
    <row r="98" spans="1:7" ht="18" customHeight="1" x14ac:dyDescent="0.25">
      <c r="A98" s="185" t="s">
        <v>43</v>
      </c>
      <c r="B98" s="186"/>
      <c r="C98" s="186"/>
      <c r="D98" s="187"/>
    </row>
    <row r="99" spans="1:7" s="48" customFormat="1" ht="45" customHeight="1" x14ac:dyDescent="0.3">
      <c r="A99" s="179" t="s">
        <v>94</v>
      </c>
      <c r="B99" s="179"/>
      <c r="C99" s="84"/>
      <c r="D99" s="84">
        <v>7</v>
      </c>
      <c r="E99" s="72"/>
      <c r="F99" s="1"/>
      <c r="G99" s="1"/>
    </row>
    <row r="100" spans="1:7" s="48" customFormat="1" ht="56.25" customHeight="1" x14ac:dyDescent="0.3">
      <c r="A100" s="179" t="s">
        <v>95</v>
      </c>
      <c r="B100" s="179"/>
      <c r="C100" s="84"/>
      <c r="D100" s="84">
        <v>6</v>
      </c>
      <c r="E100" s="72"/>
      <c r="F100" s="1"/>
      <c r="G100" s="1"/>
    </row>
    <row r="101" spans="1:7" ht="45" customHeight="1" x14ac:dyDescent="0.3">
      <c r="A101" s="179" t="s">
        <v>93</v>
      </c>
      <c r="B101" s="179"/>
      <c r="C101" s="85"/>
      <c r="D101" s="84">
        <v>7</v>
      </c>
      <c r="E101" s="72"/>
    </row>
    <row r="102" spans="1:7" ht="21.95" customHeight="1" x14ac:dyDescent="0.25">
      <c r="A102" s="166" t="s">
        <v>27</v>
      </c>
      <c r="B102" s="166"/>
      <c r="C102" s="118">
        <f>'Հավելված N 2'!G52</f>
        <v>1902.3</v>
      </c>
      <c r="D102" s="118">
        <f>'Հավելված N 2'!H52</f>
        <v>4394.2</v>
      </c>
    </row>
    <row r="105" spans="1:7" s="64" customFormat="1" ht="24" customHeight="1" x14ac:dyDescent="0.25">
      <c r="A105" s="63"/>
      <c r="B105" s="63"/>
      <c r="C105" s="65" t="s">
        <v>107</v>
      </c>
      <c r="D105" s="63"/>
    </row>
    <row r="106" spans="1:7" ht="24.95" customHeight="1" x14ac:dyDescent="0.25">
      <c r="A106" s="193" t="s">
        <v>108</v>
      </c>
      <c r="B106" s="193"/>
      <c r="C106" s="193"/>
      <c r="D106" s="193"/>
    </row>
    <row r="107" spans="1:7" s="46" customFormat="1" ht="22.9" customHeight="1" x14ac:dyDescent="0.25">
      <c r="A107" s="43" t="s">
        <v>66</v>
      </c>
      <c r="B107" s="44"/>
      <c r="C107" s="44"/>
      <c r="D107" s="45"/>
    </row>
    <row r="108" spans="1:7" ht="12" customHeight="1" x14ac:dyDescent="0.25">
      <c r="A108" s="15"/>
      <c r="B108" s="15"/>
      <c r="C108" s="15"/>
      <c r="D108" s="16"/>
    </row>
    <row r="109" spans="1:7" ht="20.25" customHeight="1" x14ac:dyDescent="0.25">
      <c r="A109" s="47" t="s">
        <v>35</v>
      </c>
      <c r="B109" s="169" t="s">
        <v>36</v>
      </c>
      <c r="C109" s="170"/>
      <c r="D109" s="171"/>
    </row>
    <row r="110" spans="1:7" ht="20.25" customHeight="1" x14ac:dyDescent="0.25">
      <c r="A110" s="23">
        <v>1148</v>
      </c>
      <c r="B110" s="168" t="s">
        <v>51</v>
      </c>
      <c r="C110" s="168"/>
      <c r="D110" s="168"/>
    </row>
    <row r="111" spans="1:7" ht="13.9" customHeight="1" x14ac:dyDescent="0.3">
      <c r="A111" s="189"/>
      <c r="B111" s="189"/>
      <c r="C111" s="189"/>
      <c r="D111" s="189"/>
    </row>
    <row r="112" spans="1:7" ht="18" customHeight="1" x14ac:dyDescent="0.25">
      <c r="A112" s="172" t="s">
        <v>37</v>
      </c>
      <c r="B112" s="173"/>
      <c r="C112" s="173"/>
      <c r="D112" s="174"/>
    </row>
    <row r="113" spans="1:7" ht="16.149999999999999" customHeight="1" x14ac:dyDescent="0.25">
      <c r="A113" s="180"/>
      <c r="B113" s="181"/>
      <c r="C113" s="181"/>
      <c r="D113" s="182"/>
    </row>
    <row r="114" spans="1:7" ht="45" customHeight="1" x14ac:dyDescent="0.25">
      <c r="A114" s="17" t="s">
        <v>38</v>
      </c>
      <c r="B114" s="6">
        <v>1148</v>
      </c>
      <c r="C114" s="183" t="s">
        <v>65</v>
      </c>
      <c r="D114" s="184"/>
    </row>
    <row r="115" spans="1:7" ht="39" customHeight="1" x14ac:dyDescent="0.25">
      <c r="A115" s="17" t="s">
        <v>39</v>
      </c>
      <c r="B115" s="6">
        <v>12002</v>
      </c>
      <c r="C115" s="41" t="s">
        <v>47</v>
      </c>
      <c r="D115" s="42" t="s">
        <v>48</v>
      </c>
    </row>
    <row r="116" spans="1:7" ht="81" customHeight="1" x14ac:dyDescent="0.25">
      <c r="A116" s="58" t="s">
        <v>40</v>
      </c>
      <c r="B116" s="106" t="s">
        <v>77</v>
      </c>
      <c r="C116" s="18"/>
      <c r="D116" s="17"/>
    </row>
    <row r="117" spans="1:7" ht="57" customHeight="1" x14ac:dyDescent="0.25">
      <c r="A117" s="58" t="s">
        <v>41</v>
      </c>
      <c r="B117" s="106" t="s">
        <v>92</v>
      </c>
      <c r="C117" s="18"/>
      <c r="D117" s="17"/>
    </row>
    <row r="118" spans="1:7" ht="22.5" customHeight="1" x14ac:dyDescent="0.25">
      <c r="A118" s="107" t="s">
        <v>96</v>
      </c>
      <c r="B118" s="108" t="s">
        <v>97</v>
      </c>
      <c r="C118" s="40"/>
      <c r="D118" s="81"/>
    </row>
    <row r="119" spans="1:7" ht="57" customHeight="1" x14ac:dyDescent="0.25">
      <c r="A119" s="107" t="s">
        <v>98</v>
      </c>
      <c r="B119" s="110" t="s">
        <v>102</v>
      </c>
      <c r="C119" s="40"/>
      <c r="D119" s="81"/>
    </row>
    <row r="120" spans="1:7" ht="18" customHeight="1" x14ac:dyDescent="0.25">
      <c r="A120" s="185" t="s">
        <v>43</v>
      </c>
      <c r="B120" s="186"/>
      <c r="C120" s="186"/>
      <c r="D120" s="187"/>
    </row>
    <row r="121" spans="1:7" s="48" customFormat="1" ht="45" customHeight="1" x14ac:dyDescent="0.3">
      <c r="A121" s="179" t="s">
        <v>94</v>
      </c>
      <c r="B121" s="179"/>
      <c r="C121" s="84"/>
      <c r="D121" s="84">
        <v>10</v>
      </c>
      <c r="E121" s="72"/>
      <c r="F121" s="1"/>
      <c r="G121" s="1"/>
    </row>
    <row r="122" spans="1:7" s="48" customFormat="1" ht="56.25" customHeight="1" x14ac:dyDescent="0.3">
      <c r="A122" s="179" t="s">
        <v>95</v>
      </c>
      <c r="B122" s="179"/>
      <c r="C122" s="84"/>
      <c r="D122" s="84">
        <v>9</v>
      </c>
      <c r="E122" s="72"/>
      <c r="F122" s="1"/>
      <c r="G122" s="1"/>
    </row>
    <row r="123" spans="1:7" ht="45" customHeight="1" x14ac:dyDescent="0.3">
      <c r="A123" s="179" t="s">
        <v>93</v>
      </c>
      <c r="B123" s="179"/>
      <c r="C123" s="85"/>
      <c r="D123" s="84">
        <v>10</v>
      </c>
      <c r="E123" s="72"/>
    </row>
    <row r="124" spans="1:7" ht="21.95" customHeight="1" x14ac:dyDescent="0.25">
      <c r="A124" s="166" t="s">
        <v>27</v>
      </c>
      <c r="B124" s="166"/>
      <c r="C124" s="118">
        <f>'Հավելված N 2'!G59</f>
        <v>3007.4</v>
      </c>
      <c r="D124" s="118">
        <f>'Հավելված N 2'!H59</f>
        <v>7185.2</v>
      </c>
    </row>
    <row r="127" spans="1:7" s="64" customFormat="1" ht="24" customHeight="1" x14ac:dyDescent="0.25">
      <c r="A127" s="63"/>
      <c r="B127" s="63"/>
      <c r="C127" s="65" t="s">
        <v>109</v>
      </c>
      <c r="D127" s="63"/>
    </row>
    <row r="128" spans="1:7" ht="24.95" customHeight="1" x14ac:dyDescent="0.25">
      <c r="A128" s="193" t="s">
        <v>110</v>
      </c>
      <c r="B128" s="193"/>
      <c r="C128" s="193"/>
      <c r="D128" s="193"/>
    </row>
    <row r="129" spans="1:7" s="46" customFormat="1" ht="22.9" customHeight="1" x14ac:dyDescent="0.25">
      <c r="A129" s="43" t="s">
        <v>66</v>
      </c>
      <c r="B129" s="44"/>
      <c r="C129" s="44"/>
      <c r="D129" s="45"/>
    </row>
    <row r="130" spans="1:7" ht="12" customHeight="1" x14ac:dyDescent="0.25">
      <c r="A130" s="15"/>
      <c r="B130" s="15"/>
      <c r="C130" s="15"/>
      <c r="D130" s="16"/>
    </row>
    <row r="131" spans="1:7" ht="20.25" customHeight="1" x14ac:dyDescent="0.25">
      <c r="A131" s="47" t="s">
        <v>35</v>
      </c>
      <c r="B131" s="169" t="s">
        <v>36</v>
      </c>
      <c r="C131" s="170"/>
      <c r="D131" s="171"/>
    </row>
    <row r="132" spans="1:7" ht="20.25" customHeight="1" x14ac:dyDescent="0.25">
      <c r="A132" s="23">
        <v>1148</v>
      </c>
      <c r="B132" s="168" t="s">
        <v>51</v>
      </c>
      <c r="C132" s="168"/>
      <c r="D132" s="168"/>
    </row>
    <row r="133" spans="1:7" ht="13.9" customHeight="1" x14ac:dyDescent="0.3">
      <c r="A133" s="189"/>
      <c r="B133" s="189"/>
      <c r="C133" s="189"/>
      <c r="D133" s="189"/>
    </row>
    <row r="134" spans="1:7" ht="18" customHeight="1" x14ac:dyDescent="0.25">
      <c r="A134" s="172" t="s">
        <v>37</v>
      </c>
      <c r="B134" s="173"/>
      <c r="C134" s="173"/>
      <c r="D134" s="174"/>
    </row>
    <row r="135" spans="1:7" ht="16.149999999999999" customHeight="1" x14ac:dyDescent="0.25">
      <c r="A135" s="180"/>
      <c r="B135" s="181"/>
      <c r="C135" s="181"/>
      <c r="D135" s="182"/>
    </row>
    <row r="136" spans="1:7" ht="45" customHeight="1" x14ac:dyDescent="0.25">
      <c r="A136" s="17" t="s">
        <v>38</v>
      </c>
      <c r="B136" s="6">
        <v>1148</v>
      </c>
      <c r="C136" s="183" t="s">
        <v>65</v>
      </c>
      <c r="D136" s="184"/>
    </row>
    <row r="137" spans="1:7" ht="39" customHeight="1" x14ac:dyDescent="0.25">
      <c r="A137" s="17" t="s">
        <v>39</v>
      </c>
      <c r="B137" s="6">
        <v>12002</v>
      </c>
      <c r="C137" s="41" t="s">
        <v>47</v>
      </c>
      <c r="D137" s="42" t="s">
        <v>48</v>
      </c>
    </row>
    <row r="138" spans="1:7" ht="81" customHeight="1" x14ac:dyDescent="0.25">
      <c r="A138" s="58" t="s">
        <v>40</v>
      </c>
      <c r="B138" s="106" t="s">
        <v>77</v>
      </c>
      <c r="C138" s="18"/>
      <c r="D138" s="17"/>
    </row>
    <row r="139" spans="1:7" ht="57" customHeight="1" x14ac:dyDescent="0.25">
      <c r="A139" s="58" t="s">
        <v>41</v>
      </c>
      <c r="B139" s="106" t="s">
        <v>92</v>
      </c>
      <c r="C139" s="18"/>
      <c r="D139" s="17"/>
    </row>
    <row r="140" spans="1:7" ht="22.5" customHeight="1" x14ac:dyDescent="0.25">
      <c r="A140" s="107" t="s">
        <v>96</v>
      </c>
      <c r="B140" s="108" t="s">
        <v>97</v>
      </c>
      <c r="C140" s="40"/>
      <c r="D140" s="81"/>
    </row>
    <row r="141" spans="1:7" ht="57" customHeight="1" x14ac:dyDescent="0.25">
      <c r="A141" s="107" t="s">
        <v>98</v>
      </c>
      <c r="B141" s="110" t="s">
        <v>102</v>
      </c>
      <c r="C141" s="40"/>
      <c r="D141" s="81"/>
    </row>
    <row r="142" spans="1:7" ht="18" customHeight="1" x14ac:dyDescent="0.25">
      <c r="A142" s="185" t="s">
        <v>43</v>
      </c>
      <c r="B142" s="186"/>
      <c r="C142" s="186"/>
      <c r="D142" s="187"/>
    </row>
    <row r="143" spans="1:7" s="48" customFormat="1" ht="45" customHeight="1" x14ac:dyDescent="0.3">
      <c r="A143" s="179" t="s">
        <v>94</v>
      </c>
      <c r="B143" s="179"/>
      <c r="C143" s="84"/>
      <c r="D143" s="84">
        <v>7</v>
      </c>
      <c r="E143" s="72"/>
      <c r="F143" s="1"/>
      <c r="G143" s="1"/>
    </row>
    <row r="144" spans="1:7" s="48" customFormat="1" ht="56.25" customHeight="1" x14ac:dyDescent="0.3">
      <c r="A144" s="179" t="s">
        <v>95</v>
      </c>
      <c r="B144" s="179"/>
      <c r="C144" s="84"/>
      <c r="D144" s="84">
        <v>7</v>
      </c>
      <c r="E144" s="72"/>
      <c r="F144" s="1"/>
      <c r="G144" s="1"/>
    </row>
    <row r="145" spans="1:5" ht="45" customHeight="1" x14ac:dyDescent="0.3">
      <c r="A145" s="179" t="s">
        <v>93</v>
      </c>
      <c r="B145" s="179"/>
      <c r="C145" s="85"/>
      <c r="D145" s="84">
        <v>7</v>
      </c>
      <c r="E145" s="72"/>
    </row>
    <row r="146" spans="1:5" ht="21.95" customHeight="1" x14ac:dyDescent="0.25">
      <c r="A146" s="166" t="s">
        <v>27</v>
      </c>
      <c r="B146" s="166"/>
      <c r="C146" s="118">
        <f>'Հավելված N 2'!G66</f>
        <v>2268.1999999999998</v>
      </c>
      <c r="D146" s="118">
        <f>'Հավելված N 2'!H66</f>
        <v>5292.5</v>
      </c>
    </row>
    <row r="149" spans="1:5" s="64" customFormat="1" ht="24" customHeight="1" x14ac:dyDescent="0.25">
      <c r="A149" s="63"/>
      <c r="B149" s="63"/>
      <c r="C149" s="65" t="s">
        <v>111</v>
      </c>
      <c r="D149" s="63"/>
    </row>
    <row r="150" spans="1:5" ht="24.95" customHeight="1" x14ac:dyDescent="0.25">
      <c r="A150" s="193" t="s">
        <v>117</v>
      </c>
      <c r="B150" s="193"/>
      <c r="C150" s="193"/>
      <c r="D150" s="193"/>
    </row>
    <row r="151" spans="1:5" s="46" customFormat="1" ht="22.9" customHeight="1" x14ac:dyDescent="0.25">
      <c r="A151" s="43" t="s">
        <v>66</v>
      </c>
      <c r="B151" s="44"/>
      <c r="C151" s="44"/>
      <c r="D151" s="45"/>
    </row>
    <row r="152" spans="1:5" ht="12" customHeight="1" x14ac:dyDescent="0.25">
      <c r="A152" s="15"/>
      <c r="B152" s="15"/>
      <c r="C152" s="15"/>
      <c r="D152" s="16"/>
    </row>
    <row r="153" spans="1:5" ht="20.25" customHeight="1" x14ac:dyDescent="0.25">
      <c r="A153" s="47" t="s">
        <v>35</v>
      </c>
      <c r="B153" s="169" t="s">
        <v>36</v>
      </c>
      <c r="C153" s="170"/>
      <c r="D153" s="171"/>
    </row>
    <row r="154" spans="1:5" ht="20.25" customHeight="1" x14ac:dyDescent="0.25">
      <c r="A154" s="23">
        <v>1148</v>
      </c>
      <c r="B154" s="168" t="s">
        <v>51</v>
      </c>
      <c r="C154" s="168"/>
      <c r="D154" s="168"/>
    </row>
    <row r="155" spans="1:5" ht="13.9" customHeight="1" x14ac:dyDescent="0.3">
      <c r="A155" s="189"/>
      <c r="B155" s="189"/>
      <c r="C155" s="189"/>
      <c r="D155" s="189"/>
    </row>
    <row r="156" spans="1:5" ht="18" customHeight="1" x14ac:dyDescent="0.25">
      <c r="A156" s="172" t="s">
        <v>37</v>
      </c>
      <c r="B156" s="173"/>
      <c r="C156" s="173"/>
      <c r="D156" s="174"/>
    </row>
    <row r="157" spans="1:5" ht="16.149999999999999" customHeight="1" x14ac:dyDescent="0.25">
      <c r="A157" s="180"/>
      <c r="B157" s="181"/>
      <c r="C157" s="181"/>
      <c r="D157" s="182"/>
    </row>
    <row r="158" spans="1:5" ht="45" customHeight="1" x14ac:dyDescent="0.25">
      <c r="A158" s="17" t="s">
        <v>38</v>
      </c>
      <c r="B158" s="6">
        <v>1148</v>
      </c>
      <c r="C158" s="183" t="s">
        <v>65</v>
      </c>
      <c r="D158" s="184"/>
    </row>
    <row r="159" spans="1:5" ht="39" customHeight="1" x14ac:dyDescent="0.25">
      <c r="A159" s="17" t="s">
        <v>39</v>
      </c>
      <c r="B159" s="6">
        <v>12002</v>
      </c>
      <c r="C159" s="41" t="s">
        <v>47</v>
      </c>
      <c r="D159" s="42" t="s">
        <v>48</v>
      </c>
    </row>
    <row r="160" spans="1:5" ht="81" customHeight="1" x14ac:dyDescent="0.25">
      <c r="A160" s="58" t="s">
        <v>40</v>
      </c>
      <c r="B160" s="106" t="s">
        <v>77</v>
      </c>
      <c r="C160" s="18"/>
      <c r="D160" s="17"/>
    </row>
    <row r="161" spans="1:7" ht="57" customHeight="1" x14ac:dyDescent="0.25">
      <c r="A161" s="58" t="s">
        <v>41</v>
      </c>
      <c r="B161" s="106" t="s">
        <v>92</v>
      </c>
      <c r="C161" s="18"/>
      <c r="D161" s="17"/>
    </row>
    <row r="162" spans="1:7" ht="22.5" customHeight="1" x14ac:dyDescent="0.25">
      <c r="A162" s="107" t="s">
        <v>96</v>
      </c>
      <c r="B162" s="108" t="s">
        <v>97</v>
      </c>
      <c r="C162" s="40"/>
      <c r="D162" s="81"/>
    </row>
    <row r="163" spans="1:7" ht="57" customHeight="1" x14ac:dyDescent="0.25">
      <c r="A163" s="107" t="s">
        <v>98</v>
      </c>
      <c r="B163" s="110" t="s">
        <v>102</v>
      </c>
      <c r="C163" s="40"/>
      <c r="D163" s="81"/>
    </row>
    <row r="164" spans="1:7" ht="18" customHeight="1" x14ac:dyDescent="0.25">
      <c r="A164" s="185" t="s">
        <v>43</v>
      </c>
      <c r="B164" s="186"/>
      <c r="C164" s="186"/>
      <c r="D164" s="187"/>
    </row>
    <row r="165" spans="1:7" s="48" customFormat="1" ht="45" customHeight="1" x14ac:dyDescent="0.3">
      <c r="A165" s="179" t="s">
        <v>94</v>
      </c>
      <c r="B165" s="179"/>
      <c r="C165" s="84"/>
      <c r="D165" s="84">
        <v>9</v>
      </c>
      <c r="E165" s="72"/>
      <c r="F165" s="1"/>
      <c r="G165" s="1"/>
    </row>
    <row r="166" spans="1:7" s="48" customFormat="1" ht="56.25" customHeight="1" x14ac:dyDescent="0.3">
      <c r="A166" s="179" t="s">
        <v>95</v>
      </c>
      <c r="B166" s="179"/>
      <c r="C166" s="84"/>
      <c r="D166" s="84">
        <v>8</v>
      </c>
      <c r="E166" s="72"/>
      <c r="F166" s="1"/>
      <c r="G166" s="1"/>
    </row>
    <row r="167" spans="1:7" ht="45" customHeight="1" x14ac:dyDescent="0.3">
      <c r="A167" s="179" t="s">
        <v>93</v>
      </c>
      <c r="B167" s="179"/>
      <c r="C167" s="85"/>
      <c r="D167" s="84">
        <v>9</v>
      </c>
      <c r="E167" s="72"/>
    </row>
    <row r="168" spans="1:7" ht="21.95" customHeight="1" x14ac:dyDescent="0.25">
      <c r="A168" s="166" t="s">
        <v>27</v>
      </c>
      <c r="B168" s="166"/>
      <c r="C168" s="118">
        <f>'Հավելված N 2'!G73</f>
        <v>1522.3</v>
      </c>
      <c r="D168" s="118">
        <f>'Հավելված N 2'!H73</f>
        <v>3410.9</v>
      </c>
    </row>
    <row r="171" spans="1:7" s="64" customFormat="1" ht="24" customHeight="1" x14ac:dyDescent="0.25">
      <c r="A171" s="63"/>
      <c r="B171" s="63"/>
      <c r="C171" s="65" t="s">
        <v>112</v>
      </c>
      <c r="D171" s="63"/>
    </row>
    <row r="172" spans="1:7" ht="24.95" customHeight="1" x14ac:dyDescent="0.25">
      <c r="A172" s="193" t="s">
        <v>118</v>
      </c>
      <c r="B172" s="193"/>
      <c r="C172" s="193"/>
      <c r="D172" s="193"/>
    </row>
    <row r="173" spans="1:7" s="46" customFormat="1" ht="22.9" customHeight="1" x14ac:dyDescent="0.25">
      <c r="A173" s="43" t="s">
        <v>66</v>
      </c>
      <c r="B173" s="44"/>
      <c r="C173" s="44"/>
      <c r="D173" s="45"/>
    </row>
    <row r="174" spans="1:7" ht="12" customHeight="1" x14ac:dyDescent="0.25">
      <c r="A174" s="15"/>
      <c r="B174" s="15"/>
      <c r="C174" s="15"/>
      <c r="D174" s="16"/>
    </row>
    <row r="175" spans="1:7" ht="20.25" customHeight="1" x14ac:dyDescent="0.25">
      <c r="A175" s="47" t="s">
        <v>35</v>
      </c>
      <c r="B175" s="169" t="s">
        <v>36</v>
      </c>
      <c r="C175" s="170"/>
      <c r="D175" s="171"/>
    </row>
    <row r="176" spans="1:7" ht="20.25" customHeight="1" x14ac:dyDescent="0.25">
      <c r="A176" s="23">
        <v>1148</v>
      </c>
      <c r="B176" s="168" t="s">
        <v>51</v>
      </c>
      <c r="C176" s="168"/>
      <c r="D176" s="168"/>
    </row>
    <row r="177" spans="1:7" ht="13.9" customHeight="1" x14ac:dyDescent="0.3">
      <c r="A177" s="189"/>
      <c r="B177" s="189"/>
      <c r="C177" s="189"/>
      <c r="D177" s="189"/>
    </row>
    <row r="178" spans="1:7" ht="18" customHeight="1" x14ac:dyDescent="0.25">
      <c r="A178" s="172" t="s">
        <v>37</v>
      </c>
      <c r="B178" s="173"/>
      <c r="C178" s="173"/>
      <c r="D178" s="174"/>
    </row>
    <row r="179" spans="1:7" ht="16.149999999999999" customHeight="1" x14ac:dyDescent="0.25">
      <c r="A179" s="180"/>
      <c r="B179" s="181"/>
      <c r="C179" s="181"/>
      <c r="D179" s="182"/>
    </row>
    <row r="180" spans="1:7" ht="45" customHeight="1" x14ac:dyDescent="0.25">
      <c r="A180" s="17" t="s">
        <v>38</v>
      </c>
      <c r="B180" s="6">
        <v>1148</v>
      </c>
      <c r="C180" s="183" t="s">
        <v>65</v>
      </c>
      <c r="D180" s="184"/>
    </row>
    <row r="181" spans="1:7" ht="39" customHeight="1" x14ac:dyDescent="0.25">
      <c r="A181" s="17" t="s">
        <v>39</v>
      </c>
      <c r="B181" s="6">
        <v>12002</v>
      </c>
      <c r="C181" s="41" t="s">
        <v>47</v>
      </c>
      <c r="D181" s="42" t="s">
        <v>48</v>
      </c>
    </row>
    <row r="182" spans="1:7" ht="81" customHeight="1" x14ac:dyDescent="0.25">
      <c r="A182" s="58" t="s">
        <v>40</v>
      </c>
      <c r="B182" s="106" t="s">
        <v>77</v>
      </c>
      <c r="C182" s="18"/>
      <c r="D182" s="17"/>
    </row>
    <row r="183" spans="1:7" ht="57" customHeight="1" x14ac:dyDescent="0.25">
      <c r="A183" s="58" t="s">
        <v>41</v>
      </c>
      <c r="B183" s="106" t="s">
        <v>92</v>
      </c>
      <c r="C183" s="18"/>
      <c r="D183" s="17"/>
    </row>
    <row r="184" spans="1:7" ht="22.5" customHeight="1" x14ac:dyDescent="0.25">
      <c r="A184" s="107" t="s">
        <v>96</v>
      </c>
      <c r="B184" s="108" t="s">
        <v>97</v>
      </c>
      <c r="C184" s="40"/>
      <c r="D184" s="81"/>
    </row>
    <row r="185" spans="1:7" ht="57" customHeight="1" x14ac:dyDescent="0.25">
      <c r="A185" s="107" t="s">
        <v>98</v>
      </c>
      <c r="B185" s="110" t="s">
        <v>102</v>
      </c>
      <c r="C185" s="40"/>
      <c r="D185" s="81"/>
    </row>
    <row r="186" spans="1:7" ht="18" customHeight="1" x14ac:dyDescent="0.25">
      <c r="A186" s="185" t="s">
        <v>43</v>
      </c>
      <c r="B186" s="186"/>
      <c r="C186" s="186"/>
      <c r="D186" s="187"/>
    </row>
    <row r="187" spans="1:7" s="48" customFormat="1" ht="45" customHeight="1" x14ac:dyDescent="0.3">
      <c r="A187" s="179" t="s">
        <v>94</v>
      </c>
      <c r="B187" s="179"/>
      <c r="C187" s="84"/>
      <c r="D187" s="84">
        <v>20</v>
      </c>
      <c r="E187" s="72"/>
      <c r="F187" s="1"/>
      <c r="G187" s="1"/>
    </row>
    <row r="188" spans="1:7" s="48" customFormat="1" ht="56.25" customHeight="1" x14ac:dyDescent="0.3">
      <c r="A188" s="179" t="s">
        <v>95</v>
      </c>
      <c r="B188" s="179"/>
      <c r="C188" s="84"/>
      <c r="D188" s="84">
        <v>16</v>
      </c>
      <c r="E188" s="72"/>
      <c r="F188" s="1"/>
      <c r="G188" s="1"/>
    </row>
    <row r="189" spans="1:7" ht="45" customHeight="1" x14ac:dyDescent="0.3">
      <c r="A189" s="179" t="s">
        <v>93</v>
      </c>
      <c r="B189" s="179"/>
      <c r="C189" s="85"/>
      <c r="D189" s="84">
        <v>19</v>
      </c>
      <c r="E189" s="72"/>
    </row>
    <row r="190" spans="1:7" ht="21.95" customHeight="1" x14ac:dyDescent="0.25">
      <c r="A190" s="166" t="s">
        <v>27</v>
      </c>
      <c r="B190" s="166"/>
      <c r="C190" s="118">
        <f>'Հավելված N 2'!G80</f>
        <v>5898</v>
      </c>
      <c r="D190" s="118">
        <f>'Հավելված N 2'!H80</f>
        <v>13748.2</v>
      </c>
    </row>
    <row r="193" spans="1:4" s="64" customFormat="1" ht="24" customHeight="1" x14ac:dyDescent="0.25">
      <c r="A193" s="63"/>
      <c r="B193" s="63"/>
      <c r="C193" s="65" t="s">
        <v>113</v>
      </c>
      <c r="D193" s="63"/>
    </row>
    <row r="194" spans="1:4" ht="24.95" customHeight="1" x14ac:dyDescent="0.25">
      <c r="A194" s="193" t="s">
        <v>119</v>
      </c>
      <c r="B194" s="193"/>
      <c r="C194" s="193"/>
      <c r="D194" s="193"/>
    </row>
    <row r="195" spans="1:4" s="46" customFormat="1" ht="22.9" customHeight="1" x14ac:dyDescent="0.25">
      <c r="A195" s="43" t="s">
        <v>66</v>
      </c>
      <c r="B195" s="44"/>
      <c r="C195" s="44"/>
      <c r="D195" s="45"/>
    </row>
    <row r="196" spans="1:4" ht="12" customHeight="1" x14ac:dyDescent="0.25">
      <c r="A196" s="15"/>
      <c r="B196" s="15"/>
      <c r="C196" s="15"/>
      <c r="D196" s="16"/>
    </row>
    <row r="197" spans="1:4" ht="20.25" customHeight="1" x14ac:dyDescent="0.25">
      <c r="A197" s="47" t="s">
        <v>35</v>
      </c>
      <c r="B197" s="169" t="s">
        <v>36</v>
      </c>
      <c r="C197" s="170"/>
      <c r="D197" s="171"/>
    </row>
    <row r="198" spans="1:4" ht="20.25" customHeight="1" x14ac:dyDescent="0.25">
      <c r="A198" s="23">
        <v>1148</v>
      </c>
      <c r="B198" s="168" t="s">
        <v>51</v>
      </c>
      <c r="C198" s="168"/>
      <c r="D198" s="168"/>
    </row>
    <row r="199" spans="1:4" ht="13.9" customHeight="1" x14ac:dyDescent="0.3">
      <c r="A199" s="189"/>
      <c r="B199" s="189"/>
      <c r="C199" s="189"/>
      <c r="D199" s="189"/>
    </row>
    <row r="200" spans="1:4" ht="18" customHeight="1" x14ac:dyDescent="0.25">
      <c r="A200" s="172" t="s">
        <v>37</v>
      </c>
      <c r="B200" s="173"/>
      <c r="C200" s="173"/>
      <c r="D200" s="174"/>
    </row>
    <row r="201" spans="1:4" ht="16.149999999999999" customHeight="1" x14ac:dyDescent="0.25">
      <c r="A201" s="180"/>
      <c r="B201" s="181"/>
      <c r="C201" s="181"/>
      <c r="D201" s="182"/>
    </row>
    <row r="202" spans="1:4" ht="45" customHeight="1" x14ac:dyDescent="0.25">
      <c r="A202" s="17" t="s">
        <v>38</v>
      </c>
      <c r="B202" s="6">
        <v>1148</v>
      </c>
      <c r="C202" s="183" t="s">
        <v>65</v>
      </c>
      <c r="D202" s="184"/>
    </row>
    <row r="203" spans="1:4" ht="39" customHeight="1" x14ac:dyDescent="0.25">
      <c r="A203" s="17" t="s">
        <v>39</v>
      </c>
      <c r="B203" s="6">
        <v>12002</v>
      </c>
      <c r="C203" s="41" t="s">
        <v>47</v>
      </c>
      <c r="D203" s="42" t="s">
        <v>48</v>
      </c>
    </row>
    <row r="204" spans="1:4" ht="81" customHeight="1" x14ac:dyDescent="0.25">
      <c r="A204" s="58" t="s">
        <v>40</v>
      </c>
      <c r="B204" s="106" t="s">
        <v>77</v>
      </c>
      <c r="C204" s="18"/>
      <c r="D204" s="17"/>
    </row>
    <row r="205" spans="1:4" ht="57" customHeight="1" x14ac:dyDescent="0.25">
      <c r="A205" s="58" t="s">
        <v>41</v>
      </c>
      <c r="B205" s="106" t="s">
        <v>92</v>
      </c>
      <c r="C205" s="18"/>
      <c r="D205" s="17"/>
    </row>
    <row r="206" spans="1:4" ht="22.5" customHeight="1" x14ac:dyDescent="0.25">
      <c r="A206" s="107" t="s">
        <v>96</v>
      </c>
      <c r="B206" s="108" t="s">
        <v>97</v>
      </c>
      <c r="C206" s="40"/>
      <c r="D206" s="81"/>
    </row>
    <row r="207" spans="1:4" ht="57" customHeight="1" x14ac:dyDescent="0.25">
      <c r="A207" s="107" t="s">
        <v>98</v>
      </c>
      <c r="B207" s="110" t="s">
        <v>102</v>
      </c>
      <c r="C207" s="40"/>
      <c r="D207" s="81"/>
    </row>
    <row r="208" spans="1:4" ht="18" customHeight="1" x14ac:dyDescent="0.25">
      <c r="A208" s="185" t="s">
        <v>43</v>
      </c>
      <c r="B208" s="186"/>
      <c r="C208" s="186"/>
      <c r="D208" s="187"/>
    </row>
    <row r="209" spans="1:7" s="48" customFormat="1" ht="45" customHeight="1" x14ac:dyDescent="0.3">
      <c r="A209" s="179" t="s">
        <v>94</v>
      </c>
      <c r="B209" s="179"/>
      <c r="C209" s="84"/>
      <c r="D209" s="84">
        <v>10</v>
      </c>
      <c r="E209" s="72"/>
      <c r="F209" s="1"/>
      <c r="G209" s="1"/>
    </row>
    <row r="210" spans="1:7" s="48" customFormat="1" ht="56.25" customHeight="1" x14ac:dyDescent="0.3">
      <c r="A210" s="179" t="s">
        <v>95</v>
      </c>
      <c r="B210" s="179"/>
      <c r="C210" s="84"/>
      <c r="D210" s="84">
        <v>10</v>
      </c>
      <c r="E210" s="72"/>
      <c r="F210" s="1"/>
      <c r="G210" s="1"/>
    </row>
    <row r="211" spans="1:7" ht="45" customHeight="1" x14ac:dyDescent="0.3">
      <c r="A211" s="179" t="s">
        <v>93</v>
      </c>
      <c r="B211" s="179"/>
      <c r="C211" s="85"/>
      <c r="D211" s="84">
        <v>10</v>
      </c>
      <c r="E211" s="72"/>
    </row>
    <row r="212" spans="1:7" ht="21.95" customHeight="1" x14ac:dyDescent="0.25">
      <c r="A212" s="166" t="s">
        <v>27</v>
      </c>
      <c r="B212" s="166"/>
      <c r="C212" s="118">
        <f>'Հավելված N 2'!G87</f>
        <v>2925.8</v>
      </c>
      <c r="D212" s="118">
        <f>'Հավելված N 2'!H87</f>
        <v>6733.5</v>
      </c>
    </row>
    <row r="215" spans="1:7" s="64" customFormat="1" ht="24" customHeight="1" x14ac:dyDescent="0.25">
      <c r="A215" s="63"/>
      <c r="B215" s="63"/>
      <c r="C215" s="65" t="s">
        <v>114</v>
      </c>
      <c r="D215" s="63"/>
    </row>
    <row r="216" spans="1:7" ht="24.95" customHeight="1" x14ac:dyDescent="0.25">
      <c r="A216" s="193" t="s">
        <v>120</v>
      </c>
      <c r="B216" s="193"/>
      <c r="C216" s="193"/>
      <c r="D216" s="193"/>
    </row>
    <row r="217" spans="1:7" s="46" customFormat="1" ht="22.9" customHeight="1" x14ac:dyDescent="0.25">
      <c r="A217" s="43" t="s">
        <v>66</v>
      </c>
      <c r="B217" s="44"/>
      <c r="C217" s="44"/>
      <c r="D217" s="45"/>
    </row>
    <row r="218" spans="1:7" ht="12" customHeight="1" x14ac:dyDescent="0.25">
      <c r="A218" s="15"/>
      <c r="B218" s="15"/>
      <c r="C218" s="15"/>
      <c r="D218" s="16"/>
    </row>
    <row r="219" spans="1:7" ht="20.25" customHeight="1" x14ac:dyDescent="0.25">
      <c r="A219" s="47" t="s">
        <v>35</v>
      </c>
      <c r="B219" s="169" t="s">
        <v>36</v>
      </c>
      <c r="C219" s="170"/>
      <c r="D219" s="171"/>
    </row>
    <row r="220" spans="1:7" ht="20.25" customHeight="1" x14ac:dyDescent="0.25">
      <c r="A220" s="23">
        <v>1148</v>
      </c>
      <c r="B220" s="168" t="s">
        <v>51</v>
      </c>
      <c r="C220" s="168"/>
      <c r="D220" s="168"/>
    </row>
    <row r="221" spans="1:7" ht="13.9" customHeight="1" x14ac:dyDescent="0.3">
      <c r="A221" s="189"/>
      <c r="B221" s="189"/>
      <c r="C221" s="189"/>
      <c r="D221" s="189"/>
    </row>
    <row r="222" spans="1:7" ht="18" customHeight="1" x14ac:dyDescent="0.25">
      <c r="A222" s="172" t="s">
        <v>37</v>
      </c>
      <c r="B222" s="173"/>
      <c r="C222" s="173"/>
      <c r="D222" s="174"/>
    </row>
    <row r="223" spans="1:7" ht="16.149999999999999" customHeight="1" x14ac:dyDescent="0.25">
      <c r="A223" s="180"/>
      <c r="B223" s="181"/>
      <c r="C223" s="181"/>
      <c r="D223" s="182"/>
    </row>
    <row r="224" spans="1:7" ht="66.75" customHeight="1" x14ac:dyDescent="0.25">
      <c r="A224" s="17" t="s">
        <v>38</v>
      </c>
      <c r="B224" s="6">
        <v>1148</v>
      </c>
      <c r="C224" s="183" t="s">
        <v>126</v>
      </c>
      <c r="D224" s="184"/>
    </row>
    <row r="225" spans="1:7" ht="39" customHeight="1" x14ac:dyDescent="0.25">
      <c r="A225" s="17" t="s">
        <v>39</v>
      </c>
      <c r="B225" s="6">
        <v>12002</v>
      </c>
      <c r="C225" s="41" t="s">
        <v>47</v>
      </c>
      <c r="D225" s="42" t="s">
        <v>48</v>
      </c>
    </row>
    <row r="226" spans="1:7" ht="81" customHeight="1" x14ac:dyDescent="0.25">
      <c r="A226" s="58" t="s">
        <v>40</v>
      </c>
      <c r="B226" s="106" t="s">
        <v>77</v>
      </c>
      <c r="C226" s="18"/>
      <c r="D226" s="17"/>
    </row>
    <row r="227" spans="1:7" ht="57" customHeight="1" x14ac:dyDescent="0.25">
      <c r="A227" s="58" t="s">
        <v>41</v>
      </c>
      <c r="B227" s="106" t="s">
        <v>92</v>
      </c>
      <c r="C227" s="18"/>
      <c r="D227" s="17"/>
    </row>
    <row r="228" spans="1:7" ht="22.5" customHeight="1" x14ac:dyDescent="0.25">
      <c r="A228" s="107" t="s">
        <v>96</v>
      </c>
      <c r="B228" s="108" t="s">
        <v>97</v>
      </c>
      <c r="C228" s="40"/>
      <c r="D228" s="81"/>
    </row>
    <row r="229" spans="1:7" ht="57" customHeight="1" x14ac:dyDescent="0.25">
      <c r="A229" s="107" t="s">
        <v>98</v>
      </c>
      <c r="B229" s="110" t="s">
        <v>102</v>
      </c>
      <c r="C229" s="40"/>
      <c r="D229" s="81"/>
    </row>
    <row r="230" spans="1:7" ht="18" customHeight="1" x14ac:dyDescent="0.25">
      <c r="A230" s="185" t="s">
        <v>43</v>
      </c>
      <c r="B230" s="186"/>
      <c r="C230" s="186"/>
      <c r="D230" s="187"/>
    </row>
    <row r="231" spans="1:7" s="48" customFormat="1" ht="56.25" customHeight="1" x14ac:dyDescent="0.3">
      <c r="A231" s="179" t="s">
        <v>95</v>
      </c>
      <c r="B231" s="179"/>
      <c r="C231" s="84"/>
      <c r="D231" s="84">
        <v>-1</v>
      </c>
      <c r="E231" s="72"/>
      <c r="F231" s="1"/>
      <c r="G231" s="1"/>
    </row>
    <row r="232" spans="1:7" ht="21.95" customHeight="1" x14ac:dyDescent="0.25">
      <c r="A232" s="166" t="s">
        <v>27</v>
      </c>
      <c r="B232" s="166"/>
      <c r="C232" s="118">
        <f>'Հավելված N 2'!G94</f>
        <v>472.6</v>
      </c>
      <c r="D232" s="118">
        <f>'Հավելված N 2'!H94</f>
        <v>997.8</v>
      </c>
    </row>
    <row r="235" spans="1:7" s="64" customFormat="1" ht="24" customHeight="1" x14ac:dyDescent="0.25">
      <c r="A235" s="63"/>
      <c r="B235" s="63"/>
      <c r="C235" s="65" t="s">
        <v>115</v>
      </c>
      <c r="D235" s="63"/>
    </row>
    <row r="236" spans="1:7" ht="24.95" customHeight="1" x14ac:dyDescent="0.25">
      <c r="A236" s="193" t="s">
        <v>121</v>
      </c>
      <c r="B236" s="193"/>
      <c r="C236" s="193"/>
      <c r="D236" s="193"/>
    </row>
    <row r="237" spans="1:7" s="46" customFormat="1" ht="22.9" customHeight="1" x14ac:dyDescent="0.25">
      <c r="A237" s="43" t="s">
        <v>66</v>
      </c>
      <c r="B237" s="44"/>
      <c r="C237" s="44"/>
      <c r="D237" s="45"/>
    </row>
    <row r="238" spans="1:7" ht="12" customHeight="1" x14ac:dyDescent="0.25">
      <c r="A238" s="15"/>
      <c r="B238" s="15"/>
      <c r="C238" s="15"/>
      <c r="D238" s="16"/>
    </row>
    <row r="239" spans="1:7" ht="20.25" customHeight="1" x14ac:dyDescent="0.25">
      <c r="A239" s="47" t="s">
        <v>35</v>
      </c>
      <c r="B239" s="169" t="s">
        <v>36</v>
      </c>
      <c r="C239" s="170"/>
      <c r="D239" s="171"/>
    </row>
    <row r="240" spans="1:7" ht="20.25" customHeight="1" x14ac:dyDescent="0.25">
      <c r="A240" s="23">
        <v>1148</v>
      </c>
      <c r="B240" s="168" t="s">
        <v>51</v>
      </c>
      <c r="C240" s="168"/>
      <c r="D240" s="168"/>
    </row>
    <row r="241" spans="1:7" ht="13.9" customHeight="1" x14ac:dyDescent="0.3">
      <c r="A241" s="189"/>
      <c r="B241" s="189"/>
      <c r="C241" s="189"/>
      <c r="D241" s="189"/>
    </row>
    <row r="242" spans="1:7" ht="18" customHeight="1" x14ac:dyDescent="0.25">
      <c r="A242" s="172" t="s">
        <v>37</v>
      </c>
      <c r="B242" s="173"/>
      <c r="C242" s="173"/>
      <c r="D242" s="174"/>
    </row>
    <row r="243" spans="1:7" ht="16.149999999999999" customHeight="1" x14ac:dyDescent="0.25">
      <c r="A243" s="180"/>
      <c r="B243" s="181"/>
      <c r="C243" s="181"/>
      <c r="D243" s="182"/>
    </row>
    <row r="244" spans="1:7" ht="45" customHeight="1" x14ac:dyDescent="0.25">
      <c r="A244" s="17" t="s">
        <v>38</v>
      </c>
      <c r="B244" s="6">
        <v>1148</v>
      </c>
      <c r="C244" s="183" t="s">
        <v>65</v>
      </c>
      <c r="D244" s="184"/>
    </row>
    <row r="245" spans="1:7" ht="39" customHeight="1" x14ac:dyDescent="0.25">
      <c r="A245" s="17" t="s">
        <v>39</v>
      </c>
      <c r="B245" s="6">
        <v>12002</v>
      </c>
      <c r="C245" s="41" t="s">
        <v>47</v>
      </c>
      <c r="D245" s="42" t="s">
        <v>48</v>
      </c>
    </row>
    <row r="246" spans="1:7" ht="81" customHeight="1" x14ac:dyDescent="0.25">
      <c r="A246" s="58" t="s">
        <v>40</v>
      </c>
      <c r="B246" s="106" t="s">
        <v>77</v>
      </c>
      <c r="C246" s="18"/>
      <c r="D246" s="17"/>
    </row>
    <row r="247" spans="1:7" ht="57" customHeight="1" x14ac:dyDescent="0.25">
      <c r="A247" s="58" t="s">
        <v>41</v>
      </c>
      <c r="B247" s="106" t="s">
        <v>92</v>
      </c>
      <c r="C247" s="18"/>
      <c r="D247" s="17"/>
    </row>
    <row r="248" spans="1:7" ht="22.5" customHeight="1" x14ac:dyDescent="0.25">
      <c r="A248" s="107" t="s">
        <v>96</v>
      </c>
      <c r="B248" s="108" t="s">
        <v>97</v>
      </c>
      <c r="C248" s="40"/>
      <c r="D248" s="81"/>
    </row>
    <row r="249" spans="1:7" ht="57" customHeight="1" x14ac:dyDescent="0.25">
      <c r="A249" s="107" t="s">
        <v>98</v>
      </c>
      <c r="B249" s="110" t="s">
        <v>102</v>
      </c>
      <c r="C249" s="40"/>
      <c r="D249" s="81"/>
    </row>
    <row r="250" spans="1:7" ht="18" customHeight="1" x14ac:dyDescent="0.25">
      <c r="A250" s="185" t="s">
        <v>43</v>
      </c>
      <c r="B250" s="186"/>
      <c r="C250" s="186"/>
      <c r="D250" s="187"/>
    </row>
    <row r="251" spans="1:7" s="48" customFormat="1" ht="45" customHeight="1" x14ac:dyDescent="0.3">
      <c r="A251" s="179" t="s">
        <v>94</v>
      </c>
      <c r="B251" s="179"/>
      <c r="C251" s="84"/>
      <c r="D251" s="84">
        <v>1</v>
      </c>
      <c r="E251" s="72"/>
      <c r="F251" s="1"/>
      <c r="G251" s="1"/>
    </row>
    <row r="252" spans="1:7" s="48" customFormat="1" ht="56.25" customHeight="1" x14ac:dyDescent="0.3">
      <c r="A252" s="179" t="s">
        <v>95</v>
      </c>
      <c r="B252" s="179"/>
      <c r="C252" s="84"/>
      <c r="D252" s="84">
        <v>1</v>
      </c>
      <c r="E252" s="72"/>
      <c r="F252" s="1"/>
      <c r="G252" s="1"/>
    </row>
    <row r="253" spans="1:7" ht="45" customHeight="1" x14ac:dyDescent="0.3">
      <c r="A253" s="179" t="s">
        <v>93</v>
      </c>
      <c r="B253" s="179"/>
      <c r="C253" s="85"/>
      <c r="D253" s="84">
        <v>1</v>
      </c>
      <c r="E253" s="72"/>
    </row>
    <row r="254" spans="1:7" ht="21.95" customHeight="1" x14ac:dyDescent="0.25">
      <c r="A254" s="166" t="s">
        <v>27</v>
      </c>
      <c r="B254" s="166"/>
      <c r="C254" s="118">
        <f>'Հավելված N 2'!G101</f>
        <v>362.7</v>
      </c>
      <c r="D254" s="118">
        <f>'Հավելված N 2'!H101</f>
        <v>846.3</v>
      </c>
    </row>
    <row r="257" spans="1:4" s="64" customFormat="1" ht="24" customHeight="1" x14ac:dyDescent="0.25">
      <c r="A257" s="63"/>
      <c r="B257" s="63"/>
      <c r="C257" s="65" t="s">
        <v>116</v>
      </c>
      <c r="D257" s="63"/>
    </row>
    <row r="258" spans="1:4" ht="24.95" customHeight="1" x14ac:dyDescent="0.25">
      <c r="A258" s="193" t="s">
        <v>122</v>
      </c>
      <c r="B258" s="193"/>
      <c r="C258" s="193"/>
      <c r="D258" s="193"/>
    </row>
    <row r="259" spans="1:4" s="46" customFormat="1" ht="22.9" customHeight="1" x14ac:dyDescent="0.25">
      <c r="A259" s="43" t="s">
        <v>66</v>
      </c>
      <c r="B259" s="44"/>
      <c r="C259" s="44"/>
      <c r="D259" s="45"/>
    </row>
    <row r="260" spans="1:4" ht="12" customHeight="1" x14ac:dyDescent="0.25">
      <c r="A260" s="15"/>
      <c r="B260" s="15"/>
      <c r="C260" s="15"/>
      <c r="D260" s="16"/>
    </row>
    <row r="261" spans="1:4" ht="20.25" customHeight="1" x14ac:dyDescent="0.25">
      <c r="A261" s="47" t="s">
        <v>35</v>
      </c>
      <c r="B261" s="169" t="s">
        <v>36</v>
      </c>
      <c r="C261" s="170"/>
      <c r="D261" s="171"/>
    </row>
    <row r="262" spans="1:4" ht="20.25" customHeight="1" x14ac:dyDescent="0.25">
      <c r="A262" s="23">
        <v>1148</v>
      </c>
      <c r="B262" s="168" t="s">
        <v>51</v>
      </c>
      <c r="C262" s="168"/>
      <c r="D262" s="168"/>
    </row>
    <row r="263" spans="1:4" ht="13.9" customHeight="1" x14ac:dyDescent="0.3">
      <c r="A263" s="189"/>
      <c r="B263" s="189"/>
      <c r="C263" s="189"/>
      <c r="D263" s="189"/>
    </row>
    <row r="264" spans="1:4" ht="18" customHeight="1" x14ac:dyDescent="0.25">
      <c r="A264" s="172" t="s">
        <v>37</v>
      </c>
      <c r="B264" s="173"/>
      <c r="C264" s="173"/>
      <c r="D264" s="174"/>
    </row>
    <row r="265" spans="1:4" ht="16.149999999999999" customHeight="1" x14ac:dyDescent="0.25">
      <c r="A265" s="180"/>
      <c r="B265" s="181"/>
      <c r="C265" s="181"/>
      <c r="D265" s="182"/>
    </row>
    <row r="266" spans="1:4" ht="45" customHeight="1" x14ac:dyDescent="0.25">
      <c r="A266" s="17" t="s">
        <v>38</v>
      </c>
      <c r="B266" s="6">
        <v>1148</v>
      </c>
      <c r="C266" s="183" t="s">
        <v>65</v>
      </c>
      <c r="D266" s="184"/>
    </row>
    <row r="267" spans="1:4" ht="39" customHeight="1" x14ac:dyDescent="0.25">
      <c r="A267" s="17" t="s">
        <v>39</v>
      </c>
      <c r="B267" s="6">
        <v>12002</v>
      </c>
      <c r="C267" s="41" t="s">
        <v>47</v>
      </c>
      <c r="D267" s="42" t="s">
        <v>48</v>
      </c>
    </row>
    <row r="268" spans="1:4" ht="81" customHeight="1" x14ac:dyDescent="0.25">
      <c r="A268" s="58" t="s">
        <v>40</v>
      </c>
      <c r="B268" s="106" t="s">
        <v>77</v>
      </c>
      <c r="C268" s="18"/>
      <c r="D268" s="17"/>
    </row>
    <row r="269" spans="1:4" ht="57" customHeight="1" x14ac:dyDescent="0.25">
      <c r="A269" s="58" t="s">
        <v>41</v>
      </c>
      <c r="B269" s="106" t="s">
        <v>92</v>
      </c>
      <c r="C269" s="18"/>
      <c r="D269" s="17"/>
    </row>
    <row r="270" spans="1:4" ht="22.5" customHeight="1" x14ac:dyDescent="0.25">
      <c r="A270" s="107" t="s">
        <v>96</v>
      </c>
      <c r="B270" s="108" t="s">
        <v>97</v>
      </c>
      <c r="C270" s="40"/>
      <c r="D270" s="81"/>
    </row>
    <row r="271" spans="1:4" ht="57" customHeight="1" x14ac:dyDescent="0.25">
      <c r="A271" s="107" t="s">
        <v>98</v>
      </c>
      <c r="B271" s="110" t="s">
        <v>102</v>
      </c>
      <c r="C271" s="40"/>
      <c r="D271" s="81"/>
    </row>
    <row r="272" spans="1:4" ht="18" customHeight="1" x14ac:dyDescent="0.25">
      <c r="A272" s="185" t="s">
        <v>43</v>
      </c>
      <c r="B272" s="186"/>
      <c r="C272" s="186"/>
      <c r="D272" s="187"/>
    </row>
    <row r="273" spans="1:7" s="48" customFormat="1" ht="45" customHeight="1" x14ac:dyDescent="0.3">
      <c r="A273" s="179" t="s">
        <v>94</v>
      </c>
      <c r="B273" s="179"/>
      <c r="C273" s="84"/>
      <c r="D273" s="84">
        <v>12</v>
      </c>
      <c r="E273" s="72"/>
      <c r="F273" s="1"/>
      <c r="G273" s="1"/>
    </row>
    <row r="274" spans="1:7" s="48" customFormat="1" ht="56.25" customHeight="1" x14ac:dyDescent="0.3">
      <c r="A274" s="179" t="s">
        <v>95</v>
      </c>
      <c r="B274" s="179"/>
      <c r="C274" s="84"/>
      <c r="D274" s="84">
        <v>11</v>
      </c>
      <c r="E274" s="72"/>
      <c r="F274" s="1"/>
      <c r="G274" s="1"/>
    </row>
    <row r="275" spans="1:7" ht="45" customHeight="1" x14ac:dyDescent="0.3">
      <c r="A275" s="179" t="s">
        <v>93</v>
      </c>
      <c r="B275" s="179"/>
      <c r="C275" s="85"/>
      <c r="D275" s="84">
        <v>12</v>
      </c>
      <c r="E275" s="72"/>
    </row>
    <row r="276" spans="1:7" ht="21.95" customHeight="1" x14ac:dyDescent="0.25">
      <c r="A276" s="166" t="s">
        <v>27</v>
      </c>
      <c r="B276" s="166"/>
      <c r="C276" s="118">
        <f>'Հավելված N 2'!G108</f>
        <v>4351.3</v>
      </c>
      <c r="D276" s="118">
        <f>'Հավելված N 2'!H108</f>
        <v>10163.700000000001</v>
      </c>
    </row>
  </sheetData>
  <mergeCells count="153">
    <mergeCell ref="B10:D10"/>
    <mergeCell ref="B11:D11"/>
    <mergeCell ref="C1:D1"/>
    <mergeCell ref="C2:D2"/>
    <mergeCell ref="C3:D3"/>
    <mergeCell ref="A4:D4"/>
    <mergeCell ref="A5:D5"/>
    <mergeCell ref="A7:D7"/>
    <mergeCell ref="A57:B57"/>
    <mergeCell ref="A25:B25"/>
    <mergeCell ref="C15:D15"/>
    <mergeCell ref="A21:D21"/>
    <mergeCell ref="A22:B22"/>
    <mergeCell ref="A23:B23"/>
    <mergeCell ref="A24:B24"/>
    <mergeCell ref="A29:D29"/>
    <mergeCell ref="B32:D32"/>
    <mergeCell ref="B33:D33"/>
    <mergeCell ref="A34:D34"/>
    <mergeCell ref="A35:D35"/>
    <mergeCell ref="A36:D36"/>
    <mergeCell ref="C37:D37"/>
    <mergeCell ref="A12:D12"/>
    <mergeCell ref="A13:D13"/>
    <mergeCell ref="A14:D14"/>
    <mergeCell ref="A84:D84"/>
    <mergeCell ref="B87:D87"/>
    <mergeCell ref="A58:B58"/>
    <mergeCell ref="A47:D47"/>
    <mergeCell ref="C48:D48"/>
    <mergeCell ref="A54:D54"/>
    <mergeCell ref="A55:B55"/>
    <mergeCell ref="A43:D43"/>
    <mergeCell ref="A44:B44"/>
    <mergeCell ref="A45:B45"/>
    <mergeCell ref="A46:B46"/>
    <mergeCell ref="A56:B56"/>
    <mergeCell ref="A62:D62"/>
    <mergeCell ref="B65:D65"/>
    <mergeCell ref="B66:D66"/>
    <mergeCell ref="A67:D67"/>
    <mergeCell ref="A68:D68"/>
    <mergeCell ref="A69:D69"/>
    <mergeCell ref="C70:D70"/>
    <mergeCell ref="A76:D76"/>
    <mergeCell ref="A77:B77"/>
    <mergeCell ref="A78:B78"/>
    <mergeCell ref="A79:B79"/>
    <mergeCell ref="A80:B80"/>
    <mergeCell ref="A113:D113"/>
    <mergeCell ref="C114:D114"/>
    <mergeCell ref="A120:D120"/>
    <mergeCell ref="A121:B121"/>
    <mergeCell ref="A122:B122"/>
    <mergeCell ref="A106:D106"/>
    <mergeCell ref="B109:D109"/>
    <mergeCell ref="B110:D110"/>
    <mergeCell ref="A111:D111"/>
    <mergeCell ref="A112:D112"/>
    <mergeCell ref="A98:D98"/>
    <mergeCell ref="A99:B99"/>
    <mergeCell ref="A100:B100"/>
    <mergeCell ref="A101:B101"/>
    <mergeCell ref="A102:B102"/>
    <mergeCell ref="B88:D88"/>
    <mergeCell ref="A89:D89"/>
    <mergeCell ref="A90:D90"/>
    <mergeCell ref="A91:D91"/>
    <mergeCell ref="C92:D92"/>
    <mergeCell ref="A133:D133"/>
    <mergeCell ref="A134:D134"/>
    <mergeCell ref="A135:D135"/>
    <mergeCell ref="C136:D136"/>
    <mergeCell ref="A142:D142"/>
    <mergeCell ref="A123:B123"/>
    <mergeCell ref="A124:B124"/>
    <mergeCell ref="A128:D128"/>
    <mergeCell ref="B131:D131"/>
    <mergeCell ref="B132:D132"/>
    <mergeCell ref="B153:D153"/>
    <mergeCell ref="B154:D154"/>
    <mergeCell ref="A155:D155"/>
    <mergeCell ref="A156:D156"/>
    <mergeCell ref="A157:D157"/>
    <mergeCell ref="A143:B143"/>
    <mergeCell ref="A144:B144"/>
    <mergeCell ref="A145:B145"/>
    <mergeCell ref="A146:B146"/>
    <mergeCell ref="A150:D150"/>
    <mergeCell ref="A168:B168"/>
    <mergeCell ref="A172:D172"/>
    <mergeCell ref="B175:D175"/>
    <mergeCell ref="B176:D176"/>
    <mergeCell ref="A177:D177"/>
    <mergeCell ref="C158:D158"/>
    <mergeCell ref="A164:D164"/>
    <mergeCell ref="A165:B165"/>
    <mergeCell ref="A166:B166"/>
    <mergeCell ref="A167:B167"/>
    <mergeCell ref="A188:B188"/>
    <mergeCell ref="A189:B189"/>
    <mergeCell ref="A190:B190"/>
    <mergeCell ref="A194:D194"/>
    <mergeCell ref="B197:D197"/>
    <mergeCell ref="A178:D178"/>
    <mergeCell ref="A179:D179"/>
    <mergeCell ref="C180:D180"/>
    <mergeCell ref="A186:D186"/>
    <mergeCell ref="A187:B187"/>
    <mergeCell ref="A208:D208"/>
    <mergeCell ref="A209:B209"/>
    <mergeCell ref="A210:B210"/>
    <mergeCell ref="A211:B211"/>
    <mergeCell ref="A212:B212"/>
    <mergeCell ref="B198:D198"/>
    <mergeCell ref="A199:D199"/>
    <mergeCell ref="A200:D200"/>
    <mergeCell ref="A201:D201"/>
    <mergeCell ref="C202:D202"/>
    <mergeCell ref="A232:B232"/>
    <mergeCell ref="A236:D236"/>
    <mergeCell ref="B239:D239"/>
    <mergeCell ref="B240:D240"/>
    <mergeCell ref="A223:D223"/>
    <mergeCell ref="C224:D224"/>
    <mergeCell ref="A230:D230"/>
    <mergeCell ref="A231:B231"/>
    <mergeCell ref="A216:D216"/>
    <mergeCell ref="B219:D219"/>
    <mergeCell ref="B220:D220"/>
    <mergeCell ref="A221:D221"/>
    <mergeCell ref="A222:D222"/>
    <mergeCell ref="A251:B251"/>
    <mergeCell ref="A252:B252"/>
    <mergeCell ref="A253:B253"/>
    <mergeCell ref="A254:B254"/>
    <mergeCell ref="A258:D258"/>
    <mergeCell ref="A241:D241"/>
    <mergeCell ref="A242:D242"/>
    <mergeCell ref="A243:D243"/>
    <mergeCell ref="C244:D244"/>
    <mergeCell ref="A250:D250"/>
    <mergeCell ref="A276:B276"/>
    <mergeCell ref="C266:D266"/>
    <mergeCell ref="A272:D272"/>
    <mergeCell ref="A273:B273"/>
    <mergeCell ref="A274:B274"/>
    <mergeCell ref="A275:B275"/>
    <mergeCell ref="B261:D261"/>
    <mergeCell ref="B262:D262"/>
    <mergeCell ref="A263:D263"/>
    <mergeCell ref="A264:D264"/>
    <mergeCell ref="A265:D265"/>
  </mergeCells>
  <pageMargins left="0.7" right="0.7" top="0.75" bottom="0.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https://mul2.gov.am/tasks/1022786/oneclick/Havelvac-arta.xlsx?token=29c2476953ecd19719f736a27f5264cb</cp:keywords>
  <cp:lastModifiedBy>User</cp:lastModifiedBy>
  <cp:lastPrinted>2024-07-19T11:14:40Z</cp:lastPrinted>
  <dcterms:created xsi:type="dcterms:W3CDTF">2020-09-30T13:27:08Z</dcterms:created>
  <dcterms:modified xsi:type="dcterms:W3CDTF">2024-08-21T07:49:29Z</dcterms:modified>
</cp:coreProperties>
</file>