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melkumyan\Desktop\Նախագծեր 2024\վԱՐՉԱԿԱՆ\վերելակ+պահուստ\"/>
    </mc:Choice>
  </mc:AlternateContent>
  <xr:revisionPtr revIDLastSave="0" documentId="13_ncr:1_{0C845115-BB96-498C-9166-44E56FBF1E2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" sheetId="54" r:id="rId1"/>
    <sheet name="2" sheetId="50" r:id="rId2"/>
    <sheet name="3" sheetId="55" r:id="rId3"/>
    <sheet name="4" sheetId="52" r:id="rId4"/>
    <sheet name="5" sheetId="56" r:id="rId5"/>
    <sheet name="6" sheetId="51" r:id="rId6"/>
  </sheets>
  <externalReferences>
    <externalReference r:id="rId7"/>
  </externalReferences>
  <definedNames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1">'2'!$A$1:$H$33</definedName>
    <definedName name="Հավելված">#REF!</definedName>
    <definedName name="Մաս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D31" i="56" l="1"/>
  <c r="D32" i="56"/>
  <c r="C32" i="56"/>
  <c r="I20" i="51"/>
  <c r="E21" i="52"/>
  <c r="D21" i="52"/>
  <c r="F13" i="55"/>
  <c r="H9" i="50"/>
  <c r="G9" i="50"/>
  <c r="H42" i="50"/>
  <c r="G42" i="50"/>
  <c r="H59" i="50"/>
  <c r="G59" i="50"/>
  <c r="G58" i="50" s="1"/>
  <c r="G57" i="50" s="1"/>
  <c r="G55" i="50" s="1"/>
  <c r="G53" i="50" s="1"/>
  <c r="G51" i="50" s="1"/>
  <c r="G49" i="50" s="1"/>
  <c r="G47" i="50" s="1"/>
  <c r="G45" i="50" s="1"/>
  <c r="G43" i="50" s="1"/>
  <c r="H58" i="50"/>
  <c r="H57" i="50"/>
  <c r="H55" i="50"/>
  <c r="H53" i="50" s="1"/>
  <c r="H51" i="50" s="1"/>
  <c r="H49" i="50" s="1"/>
  <c r="H47" i="50" s="1"/>
  <c r="H45" i="50" s="1"/>
  <c r="H43" i="50" s="1"/>
  <c r="E8" i="54"/>
  <c r="D8" i="54"/>
  <c r="E23" i="54"/>
  <c r="D23" i="54"/>
  <c r="E30" i="54"/>
  <c r="E29" i="54" s="1"/>
  <c r="D30" i="54"/>
  <c r="D29" i="54"/>
  <c r="H29" i="50" l="1"/>
  <c r="G29" i="50"/>
  <c r="D14" i="52" l="1"/>
  <c r="E14" i="52"/>
  <c r="D19" i="52"/>
  <c r="E19" i="52"/>
  <c r="F10" i="55" l="1"/>
  <c r="G10" i="55"/>
  <c r="H10" i="55"/>
  <c r="E10" i="55"/>
  <c r="E8" i="55" s="1"/>
  <c r="D12" i="55"/>
  <c r="D13" i="55"/>
  <c r="I19" i="51"/>
  <c r="I18" i="51" s="1"/>
  <c r="I17" i="51"/>
  <c r="D10" i="55" l="1"/>
  <c r="H8" i="55" l="1"/>
  <c r="G8" i="55"/>
  <c r="F8" i="55"/>
  <c r="D10" i="54"/>
  <c r="D9" i="54" s="1"/>
  <c r="E10" i="54"/>
  <c r="E9" i="54" s="1"/>
  <c r="D17" i="52"/>
  <c r="D12" i="52" s="1"/>
  <c r="D10" i="52" s="1"/>
  <c r="E17" i="52"/>
  <c r="E12" i="52" s="1"/>
  <c r="E10" i="52" s="1"/>
  <c r="I15" i="51"/>
  <c r="I14" i="51" s="1"/>
  <c r="I13" i="51" s="1"/>
  <c r="D8" i="55" l="1"/>
  <c r="H41" i="50"/>
  <c r="H40" i="50" s="1"/>
  <c r="H39" i="50" s="1"/>
  <c r="H38" i="50" s="1"/>
  <c r="H36" i="50" s="1"/>
  <c r="H34" i="50" s="1"/>
  <c r="G41" i="50"/>
  <c r="G40" i="50" s="1"/>
  <c r="G39" i="50" s="1"/>
  <c r="G38" i="50" s="1"/>
  <c r="G36" i="50" s="1"/>
  <c r="G34" i="50" s="1"/>
  <c r="A13" i="51" l="1"/>
  <c r="B13" i="51"/>
  <c r="C13" i="51"/>
  <c r="D13" i="51"/>
  <c r="I12" i="51" l="1"/>
  <c r="G32" i="50"/>
  <c r="G28" i="50" s="1"/>
  <c r="H32" i="50"/>
  <c r="H28" i="50" l="1"/>
  <c r="H27" i="50" s="1"/>
  <c r="H26" i="50" s="1"/>
  <c r="H24" i="50" s="1"/>
  <c r="H22" i="50" s="1"/>
  <c r="H20" i="50" s="1"/>
  <c r="H18" i="50" s="1"/>
  <c r="H16" i="50" s="1"/>
  <c r="H14" i="50" s="1"/>
  <c r="H12" i="50" s="1"/>
  <c r="H10" i="50" s="1"/>
  <c r="G27" i="50"/>
  <c r="G26" i="50" s="1"/>
  <c r="G24" i="50" s="1"/>
  <c r="G22" i="50" s="1"/>
  <c r="G20" i="50" s="1"/>
  <c r="G18" i="50" s="1"/>
  <c r="G16" i="50" s="1"/>
  <c r="G14" i="50" s="1"/>
  <c r="G12" i="50" s="1"/>
  <c r="G10" i="50" s="1"/>
</calcChain>
</file>

<file path=xl/sharedStrings.xml><?xml version="1.0" encoding="utf-8"?>
<sst xmlns="http://schemas.openxmlformats.org/spreadsheetml/2006/main" count="269" uniqueCount="168">
  <si>
    <t>______________ ի    ___Ն որոշման</t>
  </si>
  <si>
    <t xml:space="preserve"> Ծրագրային դասիչը</t>
  </si>
  <si>
    <t xml:space="preserve"> Տարի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</si>
  <si>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</si>
  <si>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</si>
  <si>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</si>
  <si>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</si>
  <si>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</si>
  <si>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</si>
  <si>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</si>
  <si>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Ծրագիր</t>
  </si>
  <si>
    <t>Միջոցառում</t>
  </si>
  <si>
    <t xml:space="preserve"> ՏՆՏԵՍԱԿԱՆ ՀԱՐԱԲԵՐՈՒԹՅՈՒՆՆԵՐ</t>
  </si>
  <si>
    <t>04</t>
  </si>
  <si>
    <t>Խումբ</t>
  </si>
  <si>
    <t>Բաժին</t>
  </si>
  <si>
    <t>Դաս</t>
  </si>
  <si>
    <t>հազար դրամներով</t>
  </si>
  <si>
    <t xml:space="preserve"> Ինն ամիս</t>
  </si>
  <si>
    <t xml:space="preserve"> ՈՉ ՖԻՆԱՆՍԱԿԱՆ ԱԿՏԻՎՆԵՐԻ ԳԾՈՎ ԾԱԽՍԵՐ</t>
  </si>
  <si>
    <t xml:space="preserve"> ՀԻՄՆԱԿԱՆ ՄԻՋՈՑՆԵՐ</t>
  </si>
  <si>
    <t>01</t>
  </si>
  <si>
    <t xml:space="preserve"> ՀՀ էկոնոմիկայի նախարարություն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</si>
  <si>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</si>
  <si>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</si>
  <si>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ՀՀ կառավարության  2024 թվականի </t>
  </si>
  <si>
    <t xml:space="preserve"> 1058</t>
  </si>
  <si>
    <t xml:space="preserve"> Էկոնոմիկայի ոլորտում պետական քաղաքականության մշակում, ծրագրերի համակարգում և մոնիտորինգ</t>
  </si>
  <si>
    <t xml:space="preserve"> ՀՀ էկոնոմիկայի նախարարության տեխնիկական հագեցվածության բարելավում</t>
  </si>
  <si>
    <t xml:space="preserve"> ՄԵՔԵՆԱՆԵՐ  ԵՎ  ՍԱՐՔԱՎՈՐՈՒՄՆԵՐ</t>
  </si>
  <si>
    <t xml:space="preserve"> ԱՅԼ ՀԻՄՆԱԿԱՆ ՄԻՋՈՑՆԵՐ</t>
  </si>
  <si>
    <t xml:space="preserve"> - Ոչ նյութական հիմնական միջոցներ</t>
  </si>
  <si>
    <t>ՀՀ կառավարության 2024 թվականի</t>
  </si>
  <si>
    <t xml:space="preserve">  </t>
  </si>
  <si>
    <t>№ ------------ -Ն որոշման</t>
  </si>
  <si>
    <t>ՀՀ էկոնոմիկայի նախարարություն</t>
  </si>
  <si>
    <t>Գնման առարկայի</t>
  </si>
  <si>
    <t>Գնման ձևը (ընթացակարգը)</t>
  </si>
  <si>
    <t>Չափի միավորը</t>
  </si>
  <si>
    <t>Ցուցանիշների փոփոխությունները (ավելացումները նշված են դրական նշանով, նվազեցումները՝ փակագծերում)</t>
  </si>
  <si>
    <t>Միջանցիկ կոդը` ըստ CPV դասակարգման</t>
  </si>
  <si>
    <t>անվանումը</t>
  </si>
  <si>
    <t>Միավորի գինը                 (ՀՀ դրամ)</t>
  </si>
  <si>
    <t>Քանակը</t>
  </si>
  <si>
    <t xml:space="preserve"> Գումարը  (հազար դրամով)</t>
  </si>
  <si>
    <t>ՄԱՍ I. Ա Պ Ր Ա Ն Ք Ն Ե Ր</t>
  </si>
  <si>
    <t xml:space="preserve"> 1058  31001</t>
  </si>
  <si>
    <t xml:space="preserve"> ՀՀ էկոնոմիկայի նախարարության շենքային պայմանների բարելավում</t>
  </si>
  <si>
    <t xml:space="preserve"> ՇԵՆՔԵՐ ԵՎ ՇԻՆՈՒԹՅՈՒՆՆԵՐ</t>
  </si>
  <si>
    <t xml:space="preserve"> - Շենքերի և շինությունների կապիտալ վերանորոգում</t>
  </si>
  <si>
    <t xml:space="preserve"> 31001</t>
  </si>
  <si>
    <t xml:space="preserve"> 31002</t>
  </si>
  <si>
    <t xml:space="preserve"> Ծրագիր</t>
  </si>
  <si>
    <t xml:space="preserve">հազար դրամներով </t>
  </si>
  <si>
    <t>Ծրագրային դասիչը</t>
  </si>
  <si>
    <t>Բյուջետային հատկացումների գլխավոր կարգադրիչների, ծրագրերի և միջոցառումների անվանումները</t>
  </si>
  <si>
    <t>Ցուցանիշների փոփոխությունը (ավելացումները նշված են դրական նշանով, իսկ նվազեցումները` փակագծերում)</t>
  </si>
  <si>
    <t>ծրագիրը</t>
  </si>
  <si>
    <t>միջոցառումը</t>
  </si>
  <si>
    <t>ԸՆԴԱՄԵՆԸ</t>
  </si>
  <si>
    <t xml:space="preserve"> Վերջնական արդյունքի նկարագրությունը`</t>
  </si>
  <si>
    <t>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</si>
  <si>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</si>
  <si>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</si>
  <si>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</si>
  <si>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Ծրագրի անվանումը`</t>
  </si>
  <si>
    <t xml:space="preserve"> Ծրագրի նպատակը`</t>
  </si>
  <si>
    <t xml:space="preserve"> Պետական մարմինների կողմից օգտագործվող ոչ ֆինանսական ակտիվների հետ գործառնություններ</t>
  </si>
  <si>
    <t xml:space="preserve"> Էկոնոմիկայի  ոլորտում պետական արդյունավետ քաղաքականության մշակման և իրականացման ապահովում</t>
  </si>
  <si>
    <t xml:space="preserve"> Էկոնոմիկայի  ոլորտում իրականացվող ծրագրերի ազդեցության և արդյունավետության բարելավում</t>
  </si>
  <si>
    <t xml:space="preserve"> ՀՀ էկոնոմիկայի նախարարության շենք-շինությունների կապիտալ վերանորոգում և նախագծանախահաշվային փաստաթղթերի ձեռքբերում</t>
  </si>
  <si>
    <t>Հավելված № 3
ՀՀ կառավարության 2024 թվականի
––-------------------–––––––– N –––––– որոշման</t>
  </si>
  <si>
    <t>«ՀԱՅԱՍՏԱՆԻ  ՀԱՆՐԱՊԵՏՈՒԹՅԱՆ 2024 ԹՎԱԿԱՆԻ ՊԵՏԱԿԱՆ ԲՅՈՒՋԵԻ ՄԱՍԻՆ» ՕՐԵՆՔԻ N 1 ՀԱՎԵԼՎԱԾԻ N 3 ԱՂՅՈՒՍԱԿՈՒՄ ԿԱՏԱՐՎՈՂ ՓՈՓՈԽՈՒԹՅՈՒՆՆԵՐԸ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</si>
  <si>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</si>
  <si>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</si>
  <si>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</si>
  <si>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</si>
  <si>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</si>
  <si>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Նախագծահետազոտական, գեոդեզիաքարտեզագրական 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</si>
  <si>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</si>
  <si>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</si>
  <si>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</si>
  <si>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ՀՀ ԷԿՈՆՈՄԻԿԱՅԻ ՆԱԽԱՐԱՐՈՒԹՅՈՒՆ</t>
  </si>
  <si>
    <t>այդ թվում`</t>
  </si>
  <si>
    <t xml:space="preserve"> Ծրագրի դասիչը </t>
  </si>
  <si>
    <t xml:space="preserve"> Ծրագրի անվանումը </t>
  </si>
  <si>
    <t>Ծրագրի միջոցառումները</t>
  </si>
  <si>
    <t xml:space="preserve"> Ծրագրի դասիչը` </t>
  </si>
  <si>
    <t>Ցուցանիշների փոփոխությունը (նվազեցումները նշված են փակագծերում)</t>
  </si>
  <si>
    <t xml:space="preserve"> Միջոցառման դասիչը`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</si>
  <si>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</si>
  <si>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</si>
  <si>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</si>
  <si>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</si>
  <si>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</si>
  <si>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</si>
  <si>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</si>
  <si>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Պետական մարմինների կողմից օգտագործվող ոչ ֆինանսական ակտիվների հետ գործառնություններ </t>
  </si>
  <si>
    <t>ՄԱՍ 1. 2. ՊԵՏԱԿԱՆ ՄԱՐՄՆԻ ԳԾՈՎ ԱՐԴՅՈՒՆՔԱՅԻՆ (ԿԱՏԱՐՈՂԱԿԱՆ) ՑՈՒՑԱՆԻՇՆԵՐԸ</t>
  </si>
  <si>
    <t xml:space="preserve"> ՀՀ էկոնոմիկայի նախարարության տեխնիկական հագեցվածության բարելավում </t>
  </si>
  <si>
    <t xml:space="preserve"> ՀՀ էկոնոմիկայի նախարարություն </t>
  </si>
  <si>
    <t xml:space="preserve"> 1058 </t>
  </si>
  <si>
    <t xml:space="preserve"> 31001 </t>
  </si>
  <si>
    <t xml:space="preserve"> 31002 </t>
  </si>
  <si>
    <t xml:space="preserve"> ՀՀ էկոնոմիկայի նախարարության շենքային պայմանների բարելավում </t>
  </si>
  <si>
    <t xml:space="preserve"> ՀՀ էկոնոմիկայի նախարարության շենք-շինությունների կապիտալ վերանորոգում և նախագծանախահաշվային փաստաթղթերի ձեռքբերում </t>
  </si>
  <si>
    <t>Վերակառուցվող մակերես, քմ</t>
  </si>
  <si>
    <t xml:space="preserve"> Էկոնոմիկայի ոլորտում պետական քաղաքականության մշակում, ծրագրերի համակարգում և մոնիտորինգ </t>
  </si>
  <si>
    <t xml:space="preserve"> Միջոցառում</t>
  </si>
  <si>
    <t>Հավելված 2</t>
  </si>
  <si>
    <t>Հավելված 4</t>
  </si>
  <si>
    <t>Հավելված  № 5
ՀՀ կառավարության 2024 թվականի
––-------------------–––––––– N –––––– որոշման</t>
  </si>
  <si>
    <t>Հավելված  № 6</t>
  </si>
  <si>
    <t>Հավելված №  1
ՀՀ կառավարության 2024 թվականի
–––––––––– N –––––– որոշման</t>
  </si>
  <si>
    <t xml:space="preserve">  վերելակներ</t>
  </si>
  <si>
    <t xml:space="preserve"> </t>
  </si>
  <si>
    <t xml:space="preserve"> դրամ</t>
  </si>
  <si>
    <t xml:space="preserve"> 1058  31002</t>
  </si>
  <si>
    <t xml:space="preserve"> ՄԱՍ II.  ԱՇԽԱՏԱՆՔՆԵՐ</t>
  </si>
  <si>
    <t xml:space="preserve"> 45611300-1</t>
  </si>
  <si>
    <t xml:space="preserve"> այլ շենքերի, շինությունների հիմնանորոգում</t>
  </si>
  <si>
    <t xml:space="preserve"> ԲՄ</t>
  </si>
  <si>
    <t>ԸՆԴԱՄԵՆԸ ԾԱԽՍԵՐ</t>
  </si>
  <si>
    <t xml:space="preserve">Բյուջետային գլխավոր կարգադրիչների, ծրագրերի, միջոցառումների, միջոցառումները կատարող պետական մարմինների և ուղղությունների անվանումները </t>
  </si>
  <si>
    <t>Ցուցանիշների փոփոխությունը (ավելացումները նշված են դրական նշանով, իսկ նվազեցումները` փակագծերում)</t>
  </si>
  <si>
    <t>այդ թվում՝ ըստ ուղղությունների</t>
  </si>
  <si>
    <t>ՀՀ էկոնոմիկայի նախարարության Ա և Բ մասնաշենքերի վերակառուցման աշխատանքներ</t>
  </si>
  <si>
    <t xml:space="preserve"> հազար դրամներով</t>
  </si>
  <si>
    <t>Ցուցանիշների փոփոխությունը (ավելացումները նշված են դրական նշանով)</t>
  </si>
  <si>
    <t xml:space="preserve"> Ակտիվն օգտագործող կազմակերպության անվանումը </t>
  </si>
  <si>
    <t>ՀԱՅԱՍՏԱՆԻ ՀԱՆՐԱՊԵՏՈՒԹՅԱՆ ԿԱՌԱՎԱՐՈՒԹՅԱՆ 2023 ԹՎԱԿԱՆԻ ԴԵԿՏԵՄԲԵՐԻ 28-Ի N 2323-Ն ՈՐՈՇՄԱՆ N 9 ՀԱՎԵԼՎԱԾԻ 9.10 ԱՂՅՈՒՍԱԿՈՒՄ ԵՎ N  9.1 ՀԱՎԵԼՎԱԾԻ 9.1.10 ԱՂՅՈՒՍԱԿՈՒՄ ԿԱՏԱՐՎՈՂ  ՓՈՓՈԽՈՒԹՅՈՒՆՆԵՐԸ</t>
  </si>
  <si>
    <t>ԳՀ</t>
  </si>
  <si>
    <t xml:space="preserve"> այդ թվում՝ </t>
  </si>
  <si>
    <t>«ՀԱՅԱՍՏԱՆԻ ՀԱՆՐԱՊԵՏՈՒԹՅԱՆ 2024 ԹՎԱԿԱՆԻ ՊԵՏԱԿԱՆ ԲՅՈՒՋԵԻ ՄԱՍԻՆ» ՕՐԵՆՔԻ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</t>
  </si>
  <si>
    <t>ՀԱՅԱՍՏԱՆԻ ՀԱՆՐԱՊԵՏՈՒԹՅԱՆ ԿԱՌԱՎԱՐՈՒԹՅԱՆ 2023 ԹՎԱԿԱՆԻ ԴԵԿՏԵՄԲԵՐԻ 28-Ի N 2323-Ն ՈՐՈՇՄԱՆ N3 և 4 ՀԱՎԵԼՎԱԾՆԵՐՈՒՄ ԿԱՏԱՐՎՈՂ ՓՈՓՈԽՈՒԹՅՈՒՆՆԵՐԸ ԵՎ ԼՐԱՑՈՒՄՆԵՐԸ</t>
  </si>
  <si>
    <t xml:space="preserve">ՀԱՅԱՍՏԱՆԻ ՀԱՆՐԱՊԵՏՈՒԹՅԱՆ ԿԱՌԱՎԱՐՈՒԹՅԱՆ 2023 ԹՎԱԿԱՆԻ ԴԵԿՏԵՄԲԵՐԻ 28-Ի N 2323-Ն ՈՐՈՇՄԱՆ N 5 ՀԱՎԵԼՎԱԾԻ ԱՂՅՈՒՍԱԿ 2-ՈՒՄ ԿԱՏԱՐՎՈՂ ՓՈՓՈԽՈՒԹՅՈՒՆՆԵՐԸ </t>
  </si>
  <si>
    <t>42414700/501</t>
  </si>
  <si>
    <t xml:space="preserve"> -  Այլ մեքենաներ և սարքավորումներ</t>
  </si>
  <si>
    <t>հատ</t>
  </si>
  <si>
    <t xml:space="preserve"> - Վարչական սարքավորումներ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</si>
  <si>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ԿԱՌԱՎԱՐՈՒԹՅԱՆ 2023 ԹՎԱԿԱՆԻ ԴԵԿՏԵՄԲԵՐԻ 28-Ի N 2323-Ն ՈՐՈՇՄԱՆ N 10 ՀԱՎԵԼՎԱԾՈՒՄ ԿԱՏԱՐՎՈՂ ՓՈՓՈԽՈՒԹՅՈՒՆՆԵՐԸ ԵՎ ԼՐԱՑՈՒՄԸ
</t>
    </r>
    <r>
      <rPr>
        <sz val="12"/>
        <rFont val="GHEA Grapalat"/>
        <family val="3"/>
      </rPr>
      <t xml:space="preserve">
 </t>
    </r>
  </si>
  <si>
    <t>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</si>
  <si>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</si>
  <si>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</si>
  <si>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</si>
  <si>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</si>
  <si>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11001</t>
  </si>
  <si>
    <t xml:space="preserve"> Ծառայությունների մատուցում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</si>
  <si>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</si>
  <si>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</si>
  <si>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t>Հիմնական բաժիններին չդասվող պահուստային ֆոնդեր</t>
  </si>
  <si>
    <t xml:space="preserve"> 01</t>
  </si>
  <si>
    <t>ՀՀ կառավարության և համայնքների պահուստային ֆոնդ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</si>
  <si>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</si>
  <si>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</si>
  <si>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</si>
  <si>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>ԱՅԼ ԾԱԽՍԵՐ</t>
  </si>
  <si>
    <t>Պահուստային միջոցներ</t>
  </si>
  <si>
    <t xml:space="preserve">ՀՀ կառավարություն </t>
  </si>
  <si>
    <t>ՄԱՍ 2. ՊԵՏԱԿԱՆ ՄԱՐՄՆԻ ԳԾՈՎ ԱՐԴՅՈՒՆՔԱՅԻՆ (ԿԱՏԱՐՈՂԱԿԱՆ) ՑՈՒՑԱՆԻՇՆԵՐԸ</t>
  </si>
  <si>
    <t xml:space="preserve"> ՀՀ կառավարության պահուստային ֆոնդ </t>
  </si>
  <si>
    <t xml:space="preserve"> 1139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</si>
  <si>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</si>
  <si>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</si>
  <si>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</si>
  <si>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Միջոցառումն իրականացնողի անվանումը՛ </t>
  </si>
  <si>
    <t xml:space="preserve"> ՀՀ կառավարություն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</si>
  <si>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2023 ԹՎԱԿԱՆԻ ԴԵԿՏԵՄԲԵՐԻ 28-Ի N 2323-Ն ՈՐՈՇՄԱՆ NN  9  ԵՎ 9.1 ՀԱՎԵԼՎԱԾՆԵՐԻ NN 9.48 ԵՎ 9.1.58 ԱՂՅՈՒՍԱԿՆԵՐՈՒՄ ԿԱՏԱՐՎՈՂ  ՓՈՓՈԽՈՒԹՅՈՒՆԸ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</si>
</sst>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(* #,##0.00_);_(* \(#,##0.00\);_(* &quot;-&quot;??_);_(@_)"/>
    <numFmt numFmtId="164" formatCode="_-* #,##0.00_р_._-;\-* #,##0.00_р_._-;_-* &quot;-&quot;??_р_._-;_-@_-"/>
    <numFmt numFmtId="165" formatCode="##,##0.0;\(##,##0.0\);\-"/>
    <numFmt numFmtId="166" formatCode="#,##0.0_);\(#,##0.0\)"/>
    <numFmt numFmtId="167" formatCode="0.00_);\(0.00\)"/>
    <numFmt numFmtId="168" formatCode="_-* #,##0.00\ _₽_-;\-* #,##0.00\ _₽_-;_-* \-??\ _₽_-;_-@_-"/>
    <numFmt numFmtId="169" formatCode="_(* #,##0.00_);_(* \(#,##0.00\);_(* \-??_);_(@_)"/>
    <numFmt numFmtId="170" formatCode="_-* #,##0.00_р_._-;\-* #,##0.00_р_._-;_-* \-??_р_._-;_-@_-"/>
    <numFmt numFmtId="171" formatCode="#,##0.0;\ \(#,##0.0\)"/>
    <numFmt numFmtId="172" formatCode="#,##0.0"/>
    <numFmt numFmtId="173" formatCode="0.0"/>
    <numFmt numFmtId="174" formatCode="_(* #,##0.0_);_(* \(#,##0.0\);_(* &quot;-&quot;??_);_(@_)"/>
    <numFmt numFmtId="175" formatCode="_(* #,##0_);_(* \(#,##0\);_(* &quot;-&quot;??_);_(@_)"/>
    <numFmt numFmtId="176" formatCode="_ * #,##0.0_)\ _ _ ;_ * \(#,##0.0\)\ _ _ ;_ * &quot;-&quot;?_)\ _ _ ;_ @_ "/>
  </numFmts>
  <fonts count="91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b/>
      <sz val="12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GHEA Grapalat"/>
      <family val="3"/>
    </font>
    <font>
      <sz val="11"/>
      <color theme="1"/>
      <name val="Calibri"/>
      <family val="2"/>
      <charset val="204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2"/>
      <color theme="1"/>
      <name val="GHEA Grapalat"/>
      <family val="3"/>
    </font>
    <font>
      <sz val="11"/>
      <color theme="1"/>
      <name val="Arial Armenian"/>
      <family val="2"/>
    </font>
    <font>
      <sz val="10"/>
      <name val="Arial Armenian"/>
      <family val="2"/>
      <charset val="1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0"/>
      <name val="GHEA Grapalat"/>
      <family val="2"/>
    </font>
    <font>
      <i/>
      <sz val="12"/>
      <name val="GHEA Grapalat"/>
      <family val="3"/>
    </font>
    <font>
      <b/>
      <i/>
      <sz val="12"/>
      <name val="GHEA Grapalat"/>
      <family val="3"/>
    </font>
    <font>
      <b/>
      <sz val="8"/>
      <name val="GHEA Grapalat"/>
      <family val="2"/>
    </font>
    <font>
      <i/>
      <sz val="8"/>
      <name val="GHEA Grapalat"/>
      <family val="2"/>
    </font>
    <font>
      <b/>
      <sz val="12"/>
      <color rgb="FF000000"/>
      <name val="GHEA Grapalat"/>
      <family val="3"/>
    </font>
    <font>
      <b/>
      <u/>
      <sz val="12"/>
      <name val="GHEA Grapalat"/>
      <family val="3"/>
    </font>
    <font>
      <b/>
      <i/>
      <sz val="12"/>
      <color theme="1"/>
      <name val="GHEA Grapalat"/>
      <family val="3"/>
    </font>
    <font>
      <sz val="12"/>
      <color rgb="FF000000"/>
      <name val="GHEA Grapalat"/>
      <family val="3"/>
    </font>
    <font>
      <u/>
      <sz val="12"/>
      <name val="GHEA Grapalat"/>
      <family val="3"/>
    </font>
    <font>
      <sz val="12"/>
      <color rgb="FFFF0000"/>
      <name val="GHEA Grapalat"/>
      <family val="3"/>
    </font>
    <font>
      <i/>
      <sz val="12"/>
      <color theme="1"/>
      <name val="GHEA Grapalat"/>
      <family val="3"/>
    </font>
    <font>
      <sz val="10"/>
      <color theme="1"/>
      <name val="GHEA Grapalat"/>
      <family val="3"/>
    </font>
    <font>
      <sz val="11"/>
      <name val="GHEA Grapalat"/>
      <family val="2"/>
    </font>
    <font>
      <b/>
      <sz val="12"/>
      <name val="GHEA Grapalat"/>
      <family val="2"/>
    </font>
    <font>
      <i/>
      <sz val="12"/>
      <name val="GHEA Grapalat"/>
      <family val="2"/>
    </font>
    <font>
      <i/>
      <sz val="11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544">
    <xf numFmtId="0" fontId="0" fillId="0" borderId="0"/>
    <xf numFmtId="0" fontId="16" fillId="0" borderId="0"/>
    <xf numFmtId="9" fontId="17" fillId="0" borderId="0" applyFont="0" applyFill="0" applyBorder="0" applyAlignment="0" applyProtection="0"/>
    <xf numFmtId="0" fontId="18" fillId="0" borderId="0"/>
    <xf numFmtId="0" fontId="19" fillId="0" borderId="0">
      <alignment horizontal="left" vertical="top" wrapText="1"/>
    </xf>
    <xf numFmtId="0" fontId="20" fillId="0" borderId="0"/>
    <xf numFmtId="0" fontId="21" fillId="0" borderId="0"/>
    <xf numFmtId="164" fontId="2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15" fillId="0" borderId="0"/>
    <xf numFmtId="0" fontId="20" fillId="0" borderId="0"/>
    <xf numFmtId="0" fontId="14" fillId="0" borderId="0"/>
    <xf numFmtId="0" fontId="25" fillId="0" borderId="0">
      <alignment horizontal="left" vertical="top" wrapText="1"/>
    </xf>
    <xf numFmtId="165" fontId="25" fillId="0" borderId="0" applyFill="0" applyBorder="0" applyProtection="0">
      <alignment horizontal="right" vertical="top"/>
    </xf>
    <xf numFmtId="0" fontId="13" fillId="0" borderId="0"/>
    <xf numFmtId="0" fontId="18" fillId="0" borderId="0"/>
    <xf numFmtId="0" fontId="21" fillId="0" borderId="0"/>
    <xf numFmtId="43" fontId="18" fillId="0" borderId="0" applyFont="0" applyFill="0" applyBorder="0" applyAlignment="0" applyProtection="0"/>
    <xf numFmtId="0" fontId="21" fillId="0" borderId="0"/>
    <xf numFmtId="0" fontId="27" fillId="0" borderId="0" applyNumberFormat="0" applyFill="0" applyBorder="0" applyAlignment="0" applyProtection="0"/>
    <xf numFmtId="0" fontId="28" fillId="0" borderId="1" applyNumberFormat="0" applyFill="0" applyAlignment="0" applyProtection="0"/>
    <xf numFmtId="0" fontId="29" fillId="0" borderId="2" applyNumberFormat="0" applyFill="0" applyAlignment="0" applyProtection="0"/>
    <xf numFmtId="0" fontId="30" fillId="0" borderId="3" applyNumberFormat="0" applyFill="0" applyAlignment="0" applyProtection="0"/>
    <xf numFmtId="0" fontId="30" fillId="0" borderId="0" applyNumberFormat="0" applyFill="0" applyBorder="0" applyAlignment="0" applyProtection="0"/>
    <xf numFmtId="0" fontId="31" fillId="2" borderId="0" applyNumberFormat="0" applyBorder="0" applyAlignment="0" applyProtection="0"/>
    <xf numFmtId="0" fontId="32" fillId="3" borderId="0" applyNumberFormat="0" applyBorder="0" applyAlignment="0" applyProtection="0"/>
    <xf numFmtId="0" fontId="33" fillId="4" borderId="0" applyNumberFormat="0" applyBorder="0" applyAlignment="0" applyProtection="0"/>
    <xf numFmtId="0" fontId="34" fillId="5" borderId="4" applyNumberFormat="0" applyAlignment="0" applyProtection="0"/>
    <xf numFmtId="0" fontId="35" fillId="6" borderId="5" applyNumberFormat="0" applyAlignment="0" applyProtection="0"/>
    <xf numFmtId="0" fontId="36" fillId="6" borderId="4" applyNumberFormat="0" applyAlignment="0" applyProtection="0"/>
    <xf numFmtId="0" fontId="37" fillId="0" borderId="6" applyNumberFormat="0" applyFill="0" applyAlignment="0" applyProtection="0"/>
    <xf numFmtId="0" fontId="38" fillId="7" borderId="7" applyNumberFormat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9" applyNumberFormat="0" applyFill="0" applyAlignment="0" applyProtection="0"/>
    <xf numFmtId="0" fontId="4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42" fillId="20" borderId="0" applyNumberFormat="0" applyBorder="0" applyAlignment="0" applyProtection="0"/>
    <xf numFmtId="0" fontId="4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42" fillId="24" borderId="0" applyNumberFormat="0" applyBorder="0" applyAlignment="0" applyProtection="0"/>
    <xf numFmtId="0" fontId="42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42" fillId="28" borderId="0" applyNumberFormat="0" applyBorder="0" applyAlignment="0" applyProtection="0"/>
    <xf numFmtId="0" fontId="42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42" fillId="32" borderId="0" applyNumberFormat="0" applyBorder="0" applyAlignment="0" applyProtection="0"/>
    <xf numFmtId="43" fontId="21" fillId="0" borderId="0" applyFont="0" applyFill="0" applyBorder="0" applyAlignment="0" applyProtection="0"/>
    <xf numFmtId="0" fontId="12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8" applyNumberFormat="0" applyFont="0" applyAlignment="0" applyProtection="0"/>
    <xf numFmtId="0" fontId="44" fillId="0" borderId="0"/>
    <xf numFmtId="0" fontId="18" fillId="0" borderId="0"/>
    <xf numFmtId="0" fontId="23" fillId="0" borderId="0"/>
    <xf numFmtId="0" fontId="21" fillId="0" borderId="0"/>
    <xf numFmtId="43" fontId="23" fillId="0" borderId="0" applyFont="0" applyFill="0" applyBorder="0" applyAlignment="0" applyProtection="0"/>
    <xf numFmtId="0" fontId="10" fillId="0" borderId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23" fillId="0" borderId="0" applyFont="0" applyFill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9" fontId="16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48" fillId="0" borderId="0"/>
    <xf numFmtId="43" fontId="6" fillId="0" borderId="0" applyFont="0" applyFill="0" applyBorder="0" applyAlignment="0" applyProtection="0"/>
    <xf numFmtId="0" fontId="49" fillId="0" borderId="0"/>
    <xf numFmtId="168" fontId="49" fillId="0" borderId="0" applyBorder="0" applyProtection="0"/>
    <xf numFmtId="169" fontId="49" fillId="0" borderId="0" applyBorder="0" applyProtection="0"/>
    <xf numFmtId="168" fontId="49" fillId="0" borderId="0" applyBorder="0" applyProtection="0"/>
    <xf numFmtId="0" fontId="50" fillId="0" borderId="0"/>
    <xf numFmtId="0" fontId="51" fillId="0" borderId="0">
      <alignment horizontal="left" vertical="top" wrapText="1"/>
    </xf>
    <xf numFmtId="0" fontId="22" fillId="0" borderId="0"/>
    <xf numFmtId="0" fontId="49" fillId="0" borderId="0"/>
    <xf numFmtId="0" fontId="51" fillId="0" borderId="0">
      <alignment horizontal="left" vertical="top" wrapText="1"/>
    </xf>
    <xf numFmtId="0" fontId="50" fillId="0" borderId="0"/>
    <xf numFmtId="0" fontId="52" fillId="0" borderId="0"/>
    <xf numFmtId="0" fontId="49" fillId="0" borderId="0"/>
    <xf numFmtId="170" fontId="49" fillId="0" borderId="0" applyBorder="0" applyProtection="0"/>
    <xf numFmtId="0" fontId="25" fillId="0" borderId="0">
      <alignment horizontal="left" vertical="top" wrapText="1"/>
    </xf>
    <xf numFmtId="0" fontId="27" fillId="0" borderId="0" applyNumberForma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22" fillId="0" borderId="0"/>
    <xf numFmtId="0" fontId="21" fillId="0" borderId="0"/>
    <xf numFmtId="0" fontId="54" fillId="4" borderId="0" applyNumberFormat="0" applyBorder="0" applyAlignment="0" applyProtection="0"/>
    <xf numFmtId="0" fontId="23" fillId="0" borderId="0"/>
    <xf numFmtId="0" fontId="18" fillId="0" borderId="0"/>
    <xf numFmtId="0" fontId="53" fillId="33" borderId="0" applyNumberFormat="0" applyBorder="0" applyAlignment="0" applyProtection="0"/>
    <xf numFmtId="0" fontId="53" fillId="34" borderId="0" applyNumberFormat="0" applyBorder="0" applyAlignment="0" applyProtection="0"/>
    <xf numFmtId="0" fontId="53" fillId="35" borderId="0" applyNumberFormat="0" applyBorder="0" applyAlignment="0" applyProtection="0"/>
    <xf numFmtId="0" fontId="53" fillId="36" borderId="0" applyNumberFormat="0" applyBorder="0" applyAlignment="0" applyProtection="0"/>
    <xf numFmtId="0" fontId="53" fillId="40" borderId="0" applyNumberFormat="0" applyBorder="0" applyAlignment="0" applyProtection="0"/>
    <xf numFmtId="0" fontId="53" fillId="41" borderId="0" applyNumberFormat="0" applyBorder="0" applyAlignment="0" applyProtection="0"/>
    <xf numFmtId="0" fontId="53" fillId="42" borderId="0" applyNumberFormat="0" applyBorder="0" applyAlignment="0" applyProtection="0"/>
    <xf numFmtId="0" fontId="53" fillId="43" borderId="0" applyNumberFormat="0" applyBorder="0" applyAlignment="0" applyProtection="0"/>
    <xf numFmtId="0" fontId="53" fillId="37" borderId="0" applyNumberFormat="0" applyBorder="0" applyAlignment="0" applyProtection="0"/>
    <xf numFmtId="0" fontId="53" fillId="36" borderId="0" applyNumberFormat="0" applyBorder="0" applyAlignment="0" applyProtection="0"/>
    <xf numFmtId="0" fontId="53" fillId="42" borderId="0" applyNumberFormat="0" applyBorder="0" applyAlignment="0" applyProtection="0"/>
    <xf numFmtId="0" fontId="53" fillId="44" borderId="0" applyNumberFormat="0" applyBorder="0" applyAlignment="0" applyProtection="0"/>
    <xf numFmtId="0" fontId="55" fillId="45" borderId="0" applyNumberFormat="0" applyBorder="0" applyAlignment="0" applyProtection="0"/>
    <xf numFmtId="0" fontId="55" fillId="43" borderId="0" applyNumberFormat="0" applyBorder="0" applyAlignment="0" applyProtection="0"/>
    <xf numFmtId="0" fontId="55" fillId="37" borderId="0" applyNumberFormat="0" applyBorder="0" applyAlignment="0" applyProtection="0"/>
    <xf numFmtId="0" fontId="55" fillId="38" borderId="0" applyNumberFormat="0" applyBorder="0" applyAlignment="0" applyProtection="0"/>
    <xf numFmtId="0" fontId="55" fillId="46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48" borderId="0" applyNumberFormat="0" applyBorder="0" applyAlignment="0" applyProtection="0"/>
    <xf numFmtId="0" fontId="55" fillId="49" borderId="0" applyNumberFormat="0" applyBorder="0" applyAlignment="0" applyProtection="0"/>
    <xf numFmtId="0" fontId="55" fillId="38" borderId="0" applyNumberFormat="0" applyBorder="0" applyAlignment="0" applyProtection="0"/>
    <xf numFmtId="0" fontId="55" fillId="46" borderId="0" applyNumberFormat="0" applyBorder="0" applyAlignment="0" applyProtection="0"/>
    <xf numFmtId="0" fontId="55" fillId="50" borderId="0" applyNumberFormat="0" applyBorder="0" applyAlignment="0" applyProtection="0"/>
    <xf numFmtId="0" fontId="56" fillId="34" borderId="0" applyNumberFormat="0" applyBorder="0" applyAlignment="0" applyProtection="0"/>
    <xf numFmtId="0" fontId="57" fillId="51" borderId="14" applyNumberFormat="0" applyAlignment="0" applyProtection="0"/>
    <xf numFmtId="0" fontId="58" fillId="52" borderId="15" applyNumberFormat="0" applyAlignment="0" applyProtection="0"/>
    <xf numFmtId="43" fontId="2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35" borderId="0" applyNumberFormat="0" applyBorder="0" applyAlignment="0" applyProtection="0"/>
    <xf numFmtId="0" fontId="61" fillId="0" borderId="16" applyNumberFormat="0" applyFill="0" applyAlignment="0" applyProtection="0"/>
    <xf numFmtId="0" fontId="62" fillId="0" borderId="17" applyNumberFormat="0" applyFill="0" applyAlignment="0" applyProtection="0"/>
    <xf numFmtId="0" fontId="63" fillId="0" borderId="18" applyNumberFormat="0" applyFill="0" applyAlignment="0" applyProtection="0"/>
    <xf numFmtId="0" fontId="63" fillId="0" borderId="0" applyNumberFormat="0" applyFill="0" applyBorder="0" applyAlignment="0" applyProtection="0"/>
    <xf numFmtId="0" fontId="64" fillId="41" borderId="14" applyNumberFormat="0" applyAlignment="0" applyProtection="0"/>
    <xf numFmtId="0" fontId="65" fillId="0" borderId="19" applyNumberFormat="0" applyFill="0" applyAlignment="0" applyProtection="0"/>
    <xf numFmtId="0" fontId="66" fillId="53" borderId="0" applyNumberFormat="0" applyBorder="0" applyAlignment="0" applyProtection="0"/>
    <xf numFmtId="1" fontId="72" fillId="0" borderId="0"/>
    <xf numFmtId="1" fontId="72" fillId="0" borderId="0"/>
    <xf numFmtId="1" fontId="72" fillId="0" borderId="0"/>
    <xf numFmtId="0" fontId="6" fillId="0" borderId="0"/>
    <xf numFmtId="0" fontId="18" fillId="0" borderId="0"/>
    <xf numFmtId="0" fontId="18" fillId="0" borderId="0"/>
    <xf numFmtId="0" fontId="21" fillId="54" borderId="20" applyNumberFormat="0" applyFont="0" applyAlignment="0" applyProtection="0"/>
    <xf numFmtId="0" fontId="67" fillId="51" borderId="21" applyNumberFormat="0" applyAlignment="0" applyProtection="0"/>
    <xf numFmtId="0" fontId="71" fillId="0" borderId="0"/>
    <xf numFmtId="0" fontId="71" fillId="0" borderId="0"/>
    <xf numFmtId="0" fontId="71" fillId="0" borderId="0"/>
    <xf numFmtId="0" fontId="68" fillId="0" borderId="0" applyNumberFormat="0" applyFill="0" applyBorder="0" applyAlignment="0" applyProtection="0"/>
    <xf numFmtId="0" fontId="69" fillId="0" borderId="22" applyNumberFormat="0" applyFill="0" applyAlignment="0" applyProtection="0"/>
    <xf numFmtId="0" fontId="70" fillId="0" borderId="0" applyNumberFormat="0" applyFill="0" applyBorder="0" applyAlignment="0" applyProtection="0"/>
    <xf numFmtId="0" fontId="22" fillId="0" borderId="0"/>
    <xf numFmtId="1" fontId="72" fillId="0" borderId="0"/>
    <xf numFmtId="0" fontId="73" fillId="0" borderId="0"/>
    <xf numFmtId="0" fontId="18" fillId="0" borderId="0"/>
    <xf numFmtId="0" fontId="22" fillId="0" borderId="0"/>
    <xf numFmtId="9" fontId="6" fillId="0" borderId="0" applyFont="0" applyFill="0" applyBorder="0" applyAlignment="0" applyProtection="0"/>
    <xf numFmtId="0" fontId="71" fillId="0" borderId="0"/>
    <xf numFmtId="43" fontId="6" fillId="0" borderId="0" applyFont="0" applyFill="0" applyBorder="0" applyAlignment="0" applyProtection="0"/>
    <xf numFmtId="0" fontId="6" fillId="0" borderId="0"/>
    <xf numFmtId="0" fontId="23" fillId="0" borderId="0"/>
    <xf numFmtId="0" fontId="25" fillId="0" borderId="0">
      <alignment horizontal="left" vertical="top" wrapText="1"/>
    </xf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57" fillId="51" borderId="23" applyNumberFormat="0" applyAlignment="0" applyProtection="0"/>
    <xf numFmtId="43" fontId="6" fillId="0" borderId="0" applyFont="0" applyFill="0" applyBorder="0" applyAlignment="0" applyProtection="0"/>
    <xf numFmtId="0" fontId="64" fillId="41" borderId="23" applyNumberFormat="0" applyAlignment="0" applyProtection="0"/>
    <xf numFmtId="0" fontId="6" fillId="0" borderId="0"/>
    <xf numFmtId="0" fontId="21" fillId="54" borderId="24" applyNumberFormat="0" applyFont="0" applyAlignment="0" applyProtection="0"/>
    <xf numFmtId="0" fontId="67" fillId="51" borderId="25" applyNumberFormat="0" applyAlignment="0" applyProtection="0"/>
    <xf numFmtId="0" fontId="69" fillId="0" borderId="26" applyNumberFormat="0" applyFill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57" fillId="51" borderId="27" applyNumberFormat="0" applyAlignment="0" applyProtection="0"/>
    <xf numFmtId="0" fontId="64" fillId="41" borderId="27" applyNumberFormat="0" applyAlignment="0" applyProtection="0"/>
    <xf numFmtId="0" fontId="21" fillId="54" borderId="28" applyNumberFormat="0" applyFont="0" applyAlignment="0" applyProtection="0"/>
    <xf numFmtId="0" fontId="67" fillId="51" borderId="29" applyNumberFormat="0" applyAlignment="0" applyProtection="0"/>
    <xf numFmtId="0" fontId="69" fillId="0" borderId="30" applyNumberFormat="0" applyFill="0" applyAlignment="0" applyProtection="0"/>
    <xf numFmtId="0" fontId="57" fillId="51" borderId="27" applyNumberFormat="0" applyAlignment="0" applyProtection="0"/>
    <xf numFmtId="0" fontId="64" fillId="41" borderId="27" applyNumberFormat="0" applyAlignment="0" applyProtection="0"/>
    <xf numFmtId="0" fontId="21" fillId="54" borderId="28" applyNumberFormat="0" applyFont="0" applyAlignment="0" applyProtection="0"/>
    <xf numFmtId="0" fontId="67" fillId="51" borderId="29" applyNumberFormat="0" applyAlignment="0" applyProtection="0"/>
    <xf numFmtId="0" fontId="69" fillId="0" borderId="30" applyNumberFormat="0" applyFill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5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165" fontId="74" fillId="0" borderId="0" applyFill="0" applyBorder="0" applyProtection="0">
      <alignment horizontal="right" vertical="top"/>
    </xf>
    <xf numFmtId="0" fontId="21" fillId="0" borderId="0"/>
    <xf numFmtId="43" fontId="25" fillId="0" borderId="0" applyFont="0" applyFill="0" applyBorder="0" applyAlignment="0" applyProtection="0"/>
    <xf numFmtId="0" fontId="21" fillId="0" borderId="0"/>
    <xf numFmtId="0" fontId="2" fillId="18" borderId="0" applyNumberFormat="0" applyBorder="0" applyAlignment="0" applyProtection="0"/>
    <xf numFmtId="0" fontId="21" fillId="0" borderId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8" applyNumberFormat="0" applyFont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5" fillId="0" borderId="0">
      <alignment horizontal="left" vertical="top" wrapText="1"/>
    </xf>
    <xf numFmtId="165" fontId="77" fillId="0" borderId="0" applyFill="0" applyBorder="0" applyProtection="0">
      <alignment horizontal="right" vertical="top"/>
    </xf>
    <xf numFmtId="165" fontId="78" fillId="0" borderId="0" applyFill="0" applyBorder="0" applyProtection="0">
      <alignment horizontal="right" vertical="top"/>
    </xf>
    <xf numFmtId="43" fontId="20" fillId="0" borderId="0" applyFont="0" applyFill="0" applyBorder="0" applyAlignment="0" applyProtection="0"/>
    <xf numFmtId="0" fontId="25" fillId="0" borderId="0">
      <alignment horizontal="left" vertical="top" wrapText="1"/>
    </xf>
    <xf numFmtId="0" fontId="1" fillId="0" borderId="0"/>
    <xf numFmtId="43" fontId="1" fillId="0" borderId="0" applyFont="0" applyFill="0" applyBorder="0" applyAlignment="0" applyProtection="0"/>
    <xf numFmtId="0" fontId="57" fillId="51" borderId="43" applyNumberFormat="0" applyAlignment="0" applyProtection="0"/>
    <xf numFmtId="43" fontId="1" fillId="0" borderId="0" applyFont="0" applyFill="0" applyBorder="0" applyAlignment="0" applyProtection="0"/>
    <xf numFmtId="0" fontId="64" fillId="41" borderId="43" applyNumberFormat="0" applyAlignment="0" applyProtection="0"/>
    <xf numFmtId="0" fontId="1" fillId="0" borderId="0"/>
    <xf numFmtId="0" fontId="21" fillId="54" borderId="44" applyNumberFormat="0" applyFont="0" applyAlignment="0" applyProtection="0"/>
    <xf numFmtId="0" fontId="67" fillId="51" borderId="45" applyNumberFormat="0" applyAlignment="0" applyProtection="0"/>
    <xf numFmtId="0" fontId="69" fillId="0" borderId="46" applyNumberFormat="0" applyFill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1" fillId="0" borderId="0"/>
    <xf numFmtId="43" fontId="2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0" borderId="0"/>
    <xf numFmtId="43" fontId="2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4" fontId="22" fillId="0" borderId="0" applyFont="0" applyFill="0" applyBorder="0" applyAlignment="0" applyProtection="0"/>
    <xf numFmtId="0" fontId="18" fillId="0" borderId="0"/>
  </cellStyleXfs>
  <cellXfs count="291">
    <xf numFmtId="0" fontId="0" fillId="0" borderId="0" xfId="0"/>
    <xf numFmtId="0" fontId="43" fillId="0" borderId="0" xfId="0" applyFont="1"/>
    <xf numFmtId="0" fontId="43" fillId="0" borderId="10" xfId="0" applyFont="1" applyBorder="1" applyAlignment="1">
      <alignment horizontal="center" vertical="center" wrapText="1"/>
    </xf>
    <xf numFmtId="0" fontId="43" fillId="0" borderId="0" xfId="0" applyFont="1" applyAlignment="1">
      <alignment horizontal="left" vertical="top" wrapText="1"/>
    </xf>
    <xf numFmtId="0" fontId="43" fillId="0" borderId="10" xfId="0" applyFont="1" applyBorder="1" applyAlignment="1">
      <alignment horizontal="center" vertical="top" wrapText="1"/>
    </xf>
    <xf numFmtId="0" fontId="47" fillId="0" borderId="0" xfId="0" applyFont="1" applyAlignment="1">
      <alignment horizontal="left" vertical="top" wrapText="1"/>
    </xf>
    <xf numFmtId="0" fontId="24" fillId="0" borderId="31" xfId="0" applyFont="1" applyBorder="1" applyAlignment="1">
      <alignment horizontal="left" vertical="top" wrapText="1"/>
    </xf>
    <xf numFmtId="0" fontId="43" fillId="0" borderId="31" xfId="0" applyFont="1" applyBorder="1" applyAlignment="1">
      <alignment horizontal="left" vertical="top" wrapText="1"/>
    </xf>
    <xf numFmtId="167" fontId="26" fillId="0" borderId="31" xfId="345" applyNumberFormat="1" applyFont="1" applyFill="1" applyBorder="1" applyAlignment="1">
      <alignment horizontal="center" vertical="center" wrapText="1"/>
    </xf>
    <xf numFmtId="0" fontId="24" fillId="0" borderId="31" xfId="0" applyFont="1" applyBorder="1" applyAlignment="1">
      <alignment vertical="center" wrapText="1"/>
    </xf>
    <xf numFmtId="0" fontId="47" fillId="0" borderId="0" xfId="0" applyFont="1"/>
    <xf numFmtId="0" fontId="24" fillId="0" borderId="31" xfId="240" applyFont="1" applyBorder="1">
      <alignment horizontal="left" vertical="top" wrapText="1"/>
    </xf>
    <xf numFmtId="0" fontId="26" fillId="0" borderId="31" xfId="240" applyFont="1" applyBorder="1">
      <alignment horizontal="left" vertical="top" wrapText="1"/>
    </xf>
    <xf numFmtId="166" fontId="26" fillId="0" borderId="31" xfId="345" applyNumberFormat="1" applyFont="1" applyFill="1" applyBorder="1" applyAlignment="1">
      <alignment horizontal="center" vertical="center" wrapText="1"/>
    </xf>
    <xf numFmtId="3" fontId="43" fillId="0" borderId="0" xfId="0" applyNumberFormat="1" applyFont="1"/>
    <xf numFmtId="4" fontId="43" fillId="0" borderId="0" xfId="0" applyNumberFormat="1" applyFont="1"/>
    <xf numFmtId="0" fontId="26" fillId="0" borderId="0" xfId="0" applyFont="1"/>
    <xf numFmtId="0" fontId="26" fillId="0" borderId="0" xfId="0" applyFont="1" applyAlignment="1">
      <alignment horizontal="centerContinuous"/>
    </xf>
    <xf numFmtId="0" fontId="75" fillId="0" borderId="0" xfId="0" applyFont="1" applyAlignment="1">
      <alignment horizontal="centerContinuous"/>
    </xf>
    <xf numFmtId="0" fontId="75" fillId="0" borderId="0" xfId="0" applyFont="1" applyAlignment="1">
      <alignment horizontal="right"/>
    </xf>
    <xf numFmtId="0" fontId="26" fillId="0" borderId="0" xfId="78" applyFont="1" applyAlignment="1">
      <alignment horizontal="left" vertical="top" wrapText="1"/>
    </xf>
    <xf numFmtId="0" fontId="24" fillId="0" borderId="0" xfId="78" applyFont="1" applyAlignment="1">
      <alignment horizontal="center" vertical="top" wrapText="1"/>
    </xf>
    <xf numFmtId="0" fontId="26" fillId="0" borderId="0" xfId="78" applyFont="1" applyAlignment="1">
      <alignment vertical="top" wrapText="1"/>
    </xf>
    <xf numFmtId="0" fontId="26" fillId="55" borderId="10" xfId="256" applyFont="1" applyFill="1" applyBorder="1" applyAlignment="1">
      <alignment horizontal="center" vertical="center" wrapText="1"/>
    </xf>
    <xf numFmtId="0" fontId="24" fillId="55" borderId="10" xfId="256" applyFont="1" applyFill="1" applyBorder="1" applyAlignment="1">
      <alignment horizontal="center" vertical="center" wrapText="1"/>
    </xf>
    <xf numFmtId="0" fontId="24" fillId="55" borderId="13" xfId="256" applyFont="1" applyFill="1" applyBorder="1" applyAlignment="1">
      <alignment horizontal="center" vertical="center" wrapText="1"/>
    </xf>
    <xf numFmtId="0" fontId="24" fillId="55" borderId="12" xfId="256" applyFont="1" applyFill="1" applyBorder="1" applyAlignment="1">
      <alignment horizontal="center" vertical="center" wrapText="1"/>
    </xf>
    <xf numFmtId="0" fontId="24" fillId="0" borderId="11" xfId="256" applyFont="1" applyBorder="1" applyAlignment="1">
      <alignment horizontal="center" vertical="center" wrapText="1"/>
    </xf>
    <xf numFmtId="0" fontId="43" fillId="0" borderId="10" xfId="0" applyFont="1" applyBorder="1"/>
    <xf numFmtId="166" fontId="26" fillId="0" borderId="31" xfId="345" applyNumberFormat="1" applyFont="1" applyFill="1" applyBorder="1" applyAlignment="1">
      <alignment horizontal="right" vertical="center" wrapText="1"/>
    </xf>
    <xf numFmtId="166" fontId="43" fillId="0" borderId="10" xfId="0" applyNumberFormat="1" applyFont="1" applyBorder="1"/>
    <xf numFmtId="165" fontId="26" fillId="0" borderId="10" xfId="14" applyFont="1" applyFill="1" applyBorder="1">
      <alignment horizontal="right" vertical="top"/>
    </xf>
    <xf numFmtId="0" fontId="26" fillId="0" borderId="0" xfId="0" applyFont="1" applyAlignment="1">
      <alignment horizontal="left" vertical="top" wrapText="1"/>
    </xf>
    <xf numFmtId="0" fontId="26" fillId="0" borderId="0" xfId="0" applyFont="1" applyAlignment="1">
      <alignment horizontal="right" vertical="center" wrapText="1"/>
    </xf>
    <xf numFmtId="174" fontId="26" fillId="56" borderId="37" xfId="0" applyNumberFormat="1" applyFont="1" applyFill="1" applyBorder="1" applyAlignment="1">
      <alignment horizontal="center" vertical="center" wrapText="1"/>
    </xf>
    <xf numFmtId="174" fontId="24" fillId="0" borderId="37" xfId="491" applyNumberFormat="1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80" fillId="0" borderId="10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0" borderId="0" xfId="0" applyFont="1" applyAlignment="1">
      <alignment vertical="center" wrapText="1"/>
    </xf>
    <xf numFmtId="0" fontId="24" fillId="0" borderId="11" xfId="0" applyFont="1" applyBorder="1" applyAlignment="1">
      <alignment horizontal="left" vertical="top" wrapText="1"/>
    </xf>
    <xf numFmtId="0" fontId="24" fillId="0" borderId="13" xfId="0" applyFont="1" applyBorder="1" applyAlignment="1">
      <alignment horizontal="left" vertical="top" wrapText="1"/>
    </xf>
    <xf numFmtId="0" fontId="43" fillId="0" borderId="0" xfId="0" applyFont="1" applyAlignment="1">
      <alignment vertical="top" wrapText="1"/>
    </xf>
    <xf numFmtId="0" fontId="81" fillId="0" borderId="0" xfId="0" applyFont="1"/>
    <xf numFmtId="0" fontId="81" fillId="0" borderId="0" xfId="0" applyFont="1" applyAlignment="1">
      <alignment horizontal="right"/>
    </xf>
    <xf numFmtId="166" fontId="79" fillId="0" borderId="35" xfId="0" applyNumberFormat="1" applyFont="1" applyBorder="1" applyAlignment="1">
      <alignment horizontal="center" vertical="center" wrapText="1"/>
    </xf>
    <xf numFmtId="0" fontId="24" fillId="0" borderId="10" xfId="0" applyFont="1" applyBorder="1" applyAlignment="1">
      <alignment horizontal="left" vertical="top" wrapText="1"/>
    </xf>
    <xf numFmtId="0" fontId="24" fillId="57" borderId="0" xfId="78" applyFont="1" applyFill="1" applyAlignment="1">
      <alignment horizontal="center" vertical="top" wrapText="1"/>
    </xf>
    <xf numFmtId="0" fontId="26" fillId="57" borderId="10" xfId="256" applyFont="1" applyFill="1" applyBorder="1" applyAlignment="1">
      <alignment horizontal="center" vertical="center" wrapText="1"/>
    </xf>
    <xf numFmtId="0" fontId="24" fillId="57" borderId="10" xfId="256" applyFont="1" applyFill="1" applyBorder="1" applyAlignment="1">
      <alignment horizontal="center" vertical="center" wrapText="1"/>
    </xf>
    <xf numFmtId="0" fontId="24" fillId="57" borderId="10" xfId="0" applyFont="1" applyFill="1" applyBorder="1" applyAlignment="1">
      <alignment horizontal="center" vertical="top" wrapText="1"/>
    </xf>
    <xf numFmtId="0" fontId="24" fillId="57" borderId="11" xfId="256" applyFont="1" applyFill="1" applyBorder="1" applyAlignment="1">
      <alignment horizontal="center" vertical="center" wrapText="1"/>
    </xf>
    <xf numFmtId="0" fontId="24" fillId="57" borderId="10" xfId="0" applyFont="1" applyFill="1" applyBorder="1" applyAlignment="1">
      <alignment horizontal="left" vertical="center" wrapText="1"/>
    </xf>
    <xf numFmtId="0" fontId="26" fillId="57" borderId="10" xfId="0" applyFont="1" applyFill="1" applyBorder="1" applyAlignment="1">
      <alignment horizontal="center" vertical="center" wrapText="1"/>
    </xf>
    <xf numFmtId="166" fontId="26" fillId="0" borderId="10" xfId="345" applyNumberFormat="1" applyFont="1" applyFill="1" applyBorder="1" applyAlignment="1">
      <alignment horizontal="right" vertical="center" wrapText="1"/>
    </xf>
    <xf numFmtId="166" fontId="79" fillId="0" borderId="0" xfId="0" applyNumberFormat="1" applyFont="1" applyAlignment="1">
      <alignment horizontal="center" vertical="center" wrapText="1"/>
    </xf>
    <xf numFmtId="165" fontId="26" fillId="0" borderId="10" xfId="14" applyFont="1" applyFill="1" applyBorder="1" applyAlignment="1">
      <alignment horizontal="right" vertical="center"/>
    </xf>
    <xf numFmtId="49" fontId="26" fillId="0" borderId="10" xfId="0" applyNumberFormat="1" applyFont="1" applyBorder="1" applyAlignment="1">
      <alignment horizontal="center" vertical="center" textRotation="90" wrapText="1"/>
    </xf>
    <xf numFmtId="172" fontId="26" fillId="0" borderId="10" xfId="0" applyNumberFormat="1" applyFont="1" applyBorder="1" applyAlignment="1">
      <alignment horizontal="center" vertical="center" wrapText="1"/>
    </xf>
    <xf numFmtId="0" fontId="75" fillId="57" borderId="47" xfId="478" applyFont="1" applyFill="1" applyBorder="1" applyAlignment="1">
      <alignment horizontal="center" vertical="center" wrapText="1"/>
    </xf>
    <xf numFmtId="0" fontId="26" fillId="56" borderId="10" xfId="0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vertical="center" wrapText="1"/>
    </xf>
    <xf numFmtId="49" fontId="26" fillId="0" borderId="10" xfId="0" applyNumberFormat="1" applyFont="1" applyBorder="1" applyAlignment="1">
      <alignment horizontal="center" vertical="center" wrapText="1"/>
    </xf>
    <xf numFmtId="165" fontId="26" fillId="57" borderId="10" xfId="14" applyFont="1" applyFill="1" applyBorder="1" applyAlignment="1">
      <alignment horizontal="right" vertical="center"/>
    </xf>
    <xf numFmtId="0" fontId="26" fillId="0" borderId="10" xfId="152" applyFont="1" applyBorder="1" applyAlignment="1">
      <alignment horizontal="left" vertical="center" wrapText="1"/>
    </xf>
    <xf numFmtId="0" fontId="26" fillId="57" borderId="10" xfId="152" applyFont="1" applyFill="1" applyBorder="1" applyAlignment="1">
      <alignment horizontal="center" vertical="center" wrapText="1"/>
    </xf>
    <xf numFmtId="172" fontId="26" fillId="0" borderId="10" xfId="0" applyNumberFormat="1" applyFont="1" applyBorder="1" applyAlignment="1">
      <alignment vertical="center" wrapText="1"/>
    </xf>
    <xf numFmtId="0" fontId="83" fillId="0" borderId="10" xfId="0" applyFont="1" applyBorder="1" applyAlignment="1">
      <alignment horizontal="center" vertical="center" wrapText="1"/>
    </xf>
    <xf numFmtId="172" fontId="26" fillId="0" borderId="36" xfId="0" applyNumberFormat="1" applyFont="1" applyBorder="1" applyAlignment="1">
      <alignment vertical="center" wrapText="1"/>
    </xf>
    <xf numFmtId="0" fontId="75" fillId="0" borderId="10" xfId="492" applyFont="1" applyBorder="1">
      <alignment horizontal="left" vertical="top" wrapText="1"/>
    </xf>
    <xf numFmtId="0" fontId="26" fillId="0" borderId="10" xfId="492" applyFont="1" applyBorder="1">
      <alignment horizontal="left" vertical="top" wrapText="1"/>
    </xf>
    <xf numFmtId="0" fontId="75" fillId="0" borderId="10" xfId="0" applyFont="1" applyBorder="1" applyAlignment="1">
      <alignment horizontal="left" vertical="top" wrapText="1"/>
    </xf>
    <xf numFmtId="0" fontId="26" fillId="0" borderId="10" xfId="0" applyFont="1" applyBorder="1" applyAlignment="1">
      <alignment horizontal="left" vertical="top" wrapText="1"/>
    </xf>
    <xf numFmtId="0" fontId="26" fillId="0" borderId="31" xfId="0" applyFont="1" applyBorder="1" applyAlignment="1">
      <alignment horizontal="center" vertical="center" wrapText="1"/>
    </xf>
    <xf numFmtId="0" fontId="24" fillId="57" borderId="0" xfId="0" applyFont="1" applyFill="1" applyAlignment="1">
      <alignment wrapText="1"/>
    </xf>
    <xf numFmtId="165" fontId="26" fillId="0" borderId="31" xfId="14" applyFont="1" applyBorder="1" applyAlignment="1">
      <alignment horizontal="center" vertical="top"/>
    </xf>
    <xf numFmtId="0" fontId="26" fillId="0" borderId="31" xfId="0" applyFont="1" applyBorder="1" applyAlignment="1">
      <alignment horizontal="left" vertical="top" wrapText="1"/>
    </xf>
    <xf numFmtId="0" fontId="75" fillId="0" borderId="31" xfId="0" applyFont="1" applyBorder="1" applyAlignment="1">
      <alignment horizontal="left" vertical="top" wrapText="1"/>
    </xf>
    <xf numFmtId="0" fontId="26" fillId="0" borderId="47" xfId="245" applyFont="1" applyBorder="1" applyAlignment="1">
      <alignment horizontal="center" vertical="center" wrapText="1"/>
    </xf>
    <xf numFmtId="0" fontId="26" fillId="0" borderId="47" xfId="0" applyFont="1" applyBorder="1" applyAlignment="1">
      <alignment horizontal="left" vertical="top" wrapText="1"/>
    </xf>
    <xf numFmtId="165" fontId="26" fillId="0" borderId="47" xfId="14" applyFont="1" applyFill="1" applyBorder="1">
      <alignment horizontal="right" vertical="top"/>
    </xf>
    <xf numFmtId="0" fontId="75" fillId="0" borderId="47" xfId="0" applyFont="1" applyBorder="1" applyAlignment="1">
      <alignment horizontal="center" vertical="top" wrapText="1"/>
    </xf>
    <xf numFmtId="0" fontId="75" fillId="0" borderId="47" xfId="0" applyFont="1" applyBorder="1" applyAlignment="1">
      <alignment horizontal="left" vertical="top" wrapText="1"/>
    </xf>
    <xf numFmtId="165" fontId="75" fillId="0" borderId="47" xfId="490" applyFont="1" applyFill="1" applyBorder="1">
      <alignment horizontal="right" vertical="top"/>
    </xf>
    <xf numFmtId="0" fontId="43" fillId="0" borderId="47" xfId="0" applyFont="1" applyBorder="1"/>
    <xf numFmtId="0" fontId="26" fillId="0" borderId="0" xfId="245" applyFont="1">
      <alignment horizontal="left" vertical="top" wrapText="1"/>
    </xf>
    <xf numFmtId="165" fontId="24" fillId="0" borderId="10" xfId="473" applyFont="1" applyFill="1" applyBorder="1">
      <alignment horizontal="right" vertical="top"/>
    </xf>
    <xf numFmtId="165" fontId="24" fillId="0" borderId="10" xfId="489" applyFont="1" applyFill="1" applyBorder="1">
      <alignment horizontal="right" vertical="top"/>
    </xf>
    <xf numFmtId="0" fontId="24" fillId="0" borderId="0" xfId="0" applyFont="1" applyAlignment="1">
      <alignment horizontal="left" vertical="top" wrapText="1"/>
    </xf>
    <xf numFmtId="0" fontId="24" fillId="0" borderId="0" xfId="0" applyFont="1" applyAlignment="1">
      <alignment vertical="top" wrapText="1"/>
    </xf>
    <xf numFmtId="0" fontId="24" fillId="0" borderId="10" xfId="0" applyFont="1" applyBorder="1" applyAlignment="1">
      <alignment vertical="top" wrapText="1"/>
    </xf>
    <xf numFmtId="0" fontId="43" fillId="0" borderId="10" xfId="0" applyFont="1" applyBorder="1" applyAlignment="1">
      <alignment vertical="top" wrapText="1"/>
    </xf>
    <xf numFmtId="0" fontId="24" fillId="0" borderId="10" xfId="0" applyFont="1" applyBorder="1" applyAlignment="1">
      <alignment horizontal="left" vertical="center" wrapText="1"/>
    </xf>
    <xf numFmtId="0" fontId="43" fillId="57" borderId="10" xfId="0" applyFont="1" applyFill="1" applyBorder="1" applyAlignment="1">
      <alignment horizontal="center" vertical="top" wrapText="1"/>
    </xf>
    <xf numFmtId="0" fontId="43" fillId="57" borderId="10" xfId="0" applyFont="1" applyFill="1" applyBorder="1" applyAlignment="1">
      <alignment vertical="top" wrapText="1"/>
    </xf>
    <xf numFmtId="0" fontId="43" fillId="57" borderId="10" xfId="0" applyFont="1" applyFill="1" applyBorder="1" applyAlignment="1">
      <alignment horizontal="center" vertical="center" wrapText="1"/>
    </xf>
    <xf numFmtId="165" fontId="26" fillId="0" borderId="10" xfId="14" applyFont="1" applyBorder="1" applyAlignment="1">
      <alignment horizontal="center" vertical="center"/>
    </xf>
    <xf numFmtId="0" fontId="75" fillId="0" borderId="10" xfId="0" applyFont="1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24" fillId="57" borderId="10" xfId="0" applyFont="1" applyFill="1" applyBorder="1" applyAlignment="1">
      <alignment horizontal="center" vertical="center" wrapText="1"/>
    </xf>
    <xf numFmtId="0" fontId="26" fillId="0" borderId="0" xfId="78" applyFont="1"/>
    <xf numFmtId="172" fontId="26" fillId="0" borderId="0" xfId="78" applyNumberFormat="1" applyFont="1" applyAlignment="1">
      <alignment horizontal="left" vertical="top" wrapText="1"/>
    </xf>
    <xf numFmtId="0" fontId="26" fillId="0" borderId="10" xfId="0" applyFont="1" applyBorder="1" applyAlignment="1">
      <alignment horizontal="center" vertical="top" wrapText="1"/>
    </xf>
    <xf numFmtId="0" fontId="26" fillId="57" borderId="10" xfId="0" applyFont="1" applyFill="1" applyBorder="1" applyAlignment="1">
      <alignment horizontal="center" vertical="top" wrapText="1"/>
    </xf>
    <xf numFmtId="0" fontId="26" fillId="57" borderId="0" xfId="78" applyFont="1" applyFill="1"/>
    <xf numFmtId="0" fontId="84" fillId="0" borderId="0" xfId="78" applyFont="1"/>
    <xf numFmtId="0" fontId="26" fillId="57" borderId="0" xfId="0" applyFont="1" applyFill="1" applyAlignment="1">
      <alignment horizontal="center"/>
    </xf>
    <xf numFmtId="0" fontId="26" fillId="57" borderId="10" xfId="78" applyFont="1" applyFill="1" applyBorder="1" applyAlignment="1">
      <alignment horizontal="center"/>
    </xf>
    <xf numFmtId="0" fontId="26" fillId="57" borderId="10" xfId="78" applyFont="1" applyFill="1" applyBorder="1" applyAlignment="1">
      <alignment horizontal="center" vertical="center"/>
    </xf>
    <xf numFmtId="0" fontId="84" fillId="57" borderId="0" xfId="78" applyFont="1" applyFill="1" applyAlignment="1">
      <alignment horizontal="center"/>
    </xf>
    <xf numFmtId="0" fontId="26" fillId="57" borderId="0" xfId="78" applyFont="1" applyFill="1" applyAlignment="1">
      <alignment horizontal="center"/>
    </xf>
    <xf numFmtId="0" fontId="7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6" fillId="0" borderId="0" xfId="78" applyFont="1" applyAlignment="1">
      <alignment horizontal="center" vertical="top" wrapText="1"/>
    </xf>
    <xf numFmtId="0" fontId="84" fillId="0" borderId="0" xfId="78" applyFont="1" applyAlignment="1">
      <alignment horizontal="center"/>
    </xf>
    <xf numFmtId="0" fontId="26" fillId="0" borderId="0" xfId="78" applyFont="1" applyAlignment="1">
      <alignment horizontal="center"/>
    </xf>
    <xf numFmtId="175" fontId="26" fillId="57" borderId="10" xfId="491" applyNumberFormat="1" applyFont="1" applyFill="1" applyBorder="1" applyAlignment="1">
      <alignment vertical="center"/>
    </xf>
    <xf numFmtId="0" fontId="26" fillId="57" borderId="0" xfId="78" applyFont="1" applyFill="1" applyAlignment="1">
      <alignment vertical="center"/>
    </xf>
    <xf numFmtId="166" fontId="26" fillId="57" borderId="0" xfId="78" applyNumberFormat="1" applyFont="1" applyFill="1" applyAlignment="1">
      <alignment vertical="center"/>
    </xf>
    <xf numFmtId="0" fontId="24" fillId="55" borderId="10" xfId="256" applyFont="1" applyFill="1" applyBorder="1" applyAlignment="1">
      <alignment vertical="center" wrapText="1"/>
    </xf>
    <xf numFmtId="165" fontId="26" fillId="55" borderId="10" xfId="256" applyNumberFormat="1" applyFont="1" applyFill="1" applyBorder="1" applyAlignment="1">
      <alignment vertical="center" wrapText="1"/>
    </xf>
    <xf numFmtId="173" fontId="24" fillId="55" borderId="10" xfId="256" applyNumberFormat="1" applyFont="1" applyFill="1" applyBorder="1" applyAlignment="1">
      <alignment vertical="center" wrapText="1"/>
    </xf>
    <xf numFmtId="175" fontId="26" fillId="0" borderId="10" xfId="491" applyNumberFormat="1" applyFont="1" applyBorder="1" applyAlignment="1"/>
    <xf numFmtId="175" fontId="26" fillId="57" borderId="10" xfId="491" applyNumberFormat="1" applyFont="1" applyFill="1" applyBorder="1" applyAlignment="1"/>
    <xf numFmtId="174" fontId="26" fillId="57" borderId="10" xfId="491" applyNumberFormat="1" applyFont="1" applyFill="1" applyBorder="1" applyAlignment="1">
      <alignment vertical="center"/>
    </xf>
    <xf numFmtId="0" fontId="26" fillId="0" borderId="10" xfId="78" applyFont="1" applyBorder="1" applyAlignment="1">
      <alignment horizontal="center"/>
    </xf>
    <xf numFmtId="166" fontId="43" fillId="0" borderId="10" xfId="0" applyNumberFormat="1" applyFont="1" applyBorder="1" applyAlignment="1">
      <alignment vertical="center"/>
    </xf>
    <xf numFmtId="174" fontId="26" fillId="0" borderId="10" xfId="491" applyNumberFormat="1" applyFont="1" applyFill="1" applyBorder="1" applyAlignment="1">
      <alignment vertical="center"/>
    </xf>
    <xf numFmtId="0" fontId="26" fillId="55" borderId="10" xfId="256" applyFont="1" applyFill="1" applyBorder="1" applyAlignment="1">
      <alignment vertical="center" wrapText="1"/>
    </xf>
    <xf numFmtId="171" fontId="24" fillId="55" borderId="10" xfId="256" applyNumberFormat="1" applyFont="1" applyFill="1" applyBorder="1" applyAlignment="1">
      <alignment vertical="center" wrapText="1"/>
    </xf>
    <xf numFmtId="165" fontId="24" fillId="0" borderId="10" xfId="14" applyFont="1" applyBorder="1" applyAlignment="1">
      <alignment vertical="top"/>
    </xf>
    <xf numFmtId="0" fontId="81" fillId="0" borderId="0" xfId="0" applyFont="1" applyAlignment="1">
      <alignment vertical="center" wrapText="1"/>
    </xf>
    <xf numFmtId="0" fontId="43" fillId="0" borderId="0" xfId="0" applyFont="1" applyAlignment="1">
      <alignment horizontal="center" vertical="center"/>
    </xf>
    <xf numFmtId="0" fontId="43" fillId="0" borderId="39" xfId="0" applyFont="1" applyBorder="1" applyAlignment="1">
      <alignment horizontal="center" vertical="center"/>
    </xf>
    <xf numFmtId="166" fontId="26" fillId="0" borderId="10" xfId="345" applyNumberFormat="1" applyFont="1" applyFill="1" applyBorder="1" applyAlignment="1">
      <alignment horizontal="center" vertical="center" wrapText="1"/>
    </xf>
    <xf numFmtId="176" fontId="24" fillId="57" borderId="10" xfId="0" applyNumberFormat="1" applyFont="1" applyFill="1" applyBorder="1" applyAlignment="1">
      <alignment vertical="center" wrapText="1"/>
    </xf>
    <xf numFmtId="0" fontId="26" fillId="0" borderId="12" xfId="0" applyFont="1" applyBorder="1" applyAlignment="1">
      <alignment horizontal="left" vertical="center" wrapText="1"/>
    </xf>
    <xf numFmtId="0" fontId="81" fillId="0" borderId="0" xfId="0" applyFont="1" applyAlignment="1">
      <alignment horizontal="right" vertical="center" wrapText="1"/>
    </xf>
    <xf numFmtId="0" fontId="24" fillId="0" borderId="41" xfId="0" applyFont="1" applyBorder="1" applyAlignment="1">
      <alignment horizontal="center" vertical="top" wrapText="1"/>
    </xf>
    <xf numFmtId="0" fontId="24" fillId="0" borderId="38" xfId="0" applyFont="1" applyBorder="1" applyAlignment="1">
      <alignment horizontal="center" vertical="top" wrapText="1"/>
    </xf>
    <xf numFmtId="0" fontId="24" fillId="0" borderId="10" xfId="0" applyFont="1" applyBorder="1" applyAlignment="1">
      <alignment horizontal="center" vertical="top" wrapText="1"/>
    </xf>
    <xf numFmtId="0" fontId="47" fillId="0" borderId="37" xfId="0" applyFont="1" applyBorder="1" applyAlignment="1">
      <alignment horizontal="center" vertical="top" wrapText="1"/>
    </xf>
    <xf numFmtId="0" fontId="47" fillId="0" borderId="40" xfId="0" applyFont="1" applyBorder="1" applyAlignment="1">
      <alignment horizontal="center" vertical="top" wrapText="1"/>
    </xf>
    <xf numFmtId="0" fontId="47" fillId="0" borderId="36" xfId="0" applyFont="1" applyBorder="1" applyAlignment="1">
      <alignment horizontal="center" vertical="top" wrapText="1"/>
    </xf>
    <xf numFmtId="174" fontId="26" fillId="0" borderId="37" xfId="491" applyNumberFormat="1" applyFont="1" applyFill="1" applyBorder="1" applyAlignment="1">
      <alignment horizontal="center" vertical="center" wrapText="1"/>
    </xf>
    <xf numFmtId="174" fontId="26" fillId="0" borderId="40" xfId="491" applyNumberFormat="1" applyFont="1" applyFill="1" applyBorder="1" applyAlignment="1">
      <alignment horizontal="center" vertical="center" wrapText="1"/>
    </xf>
    <xf numFmtId="174" fontId="26" fillId="0" borderId="36" xfId="491" applyNumberFormat="1" applyFont="1" applyFill="1" applyBorder="1" applyAlignment="1">
      <alignment horizontal="center" vertical="center" wrapText="1"/>
    </xf>
    <xf numFmtId="174" fontId="26" fillId="0" borderId="37" xfId="491" applyNumberFormat="1" applyFont="1" applyBorder="1" applyAlignment="1">
      <alignment horizontal="center" vertical="center" wrapText="1"/>
    </xf>
    <xf numFmtId="174" fontId="26" fillId="0" borderId="40" xfId="491" applyNumberFormat="1" applyFont="1" applyBorder="1" applyAlignment="1">
      <alignment horizontal="center" vertical="center" wrapText="1"/>
    </xf>
    <xf numFmtId="174" fontId="26" fillId="0" borderId="36" xfId="491" applyNumberFormat="1" applyFont="1" applyBorder="1" applyAlignment="1">
      <alignment horizontal="center" vertical="center" wrapText="1"/>
    </xf>
    <xf numFmtId="0" fontId="43" fillId="0" borderId="41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43" fillId="0" borderId="39" xfId="0" applyFont="1" applyBorder="1" applyAlignment="1">
      <alignment horizontal="center" vertical="center"/>
    </xf>
    <xf numFmtId="0" fontId="24" fillId="56" borderId="11" xfId="0" applyFont="1" applyFill="1" applyBorder="1" applyAlignment="1">
      <alignment horizontal="center" vertical="center" wrapText="1"/>
    </xf>
    <xf numFmtId="0" fontId="24" fillId="56" borderId="13" xfId="0" applyFont="1" applyFill="1" applyBorder="1" applyAlignment="1">
      <alignment horizontal="center" vertical="center" wrapText="1"/>
    </xf>
    <xf numFmtId="0" fontId="24" fillId="56" borderId="12" xfId="0" applyFont="1" applyFill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 wrapText="1"/>
    </xf>
    <xf numFmtId="0" fontId="43" fillId="0" borderId="37" xfId="0" applyFont="1" applyBorder="1" applyAlignment="1">
      <alignment horizontal="center" vertical="top" wrapText="1"/>
    </xf>
    <xf numFmtId="0" fontId="43" fillId="0" borderId="40" xfId="0" applyFont="1" applyBorder="1" applyAlignment="1">
      <alignment horizontal="center" vertical="top" wrapText="1"/>
    </xf>
    <xf numFmtId="0" fontId="43" fillId="0" borderId="36" xfId="0" applyFont="1" applyBorder="1" applyAlignment="1">
      <alignment horizontal="center" vertical="top" wrapText="1"/>
    </xf>
    <xf numFmtId="0" fontId="24" fillId="0" borderId="0" xfId="0" applyFont="1" applyAlignment="1">
      <alignment horizontal="center" vertical="center" wrapText="1"/>
    </xf>
    <xf numFmtId="0" fontId="26" fillId="0" borderId="35" xfId="0" applyFont="1" applyBorder="1" applyAlignment="1">
      <alignment horizontal="right" vertical="top" wrapText="1"/>
    </xf>
    <xf numFmtId="0" fontId="26" fillId="56" borderId="10" xfId="0" applyFont="1" applyFill="1" applyBorder="1" applyAlignment="1">
      <alignment horizontal="center" vertical="center" wrapText="1"/>
    </xf>
    <xf numFmtId="0" fontId="26" fillId="56" borderId="13" xfId="0" applyFont="1" applyFill="1" applyBorder="1" applyAlignment="1">
      <alignment horizontal="center" vertical="center" wrapText="1"/>
    </xf>
    <xf numFmtId="0" fontId="26" fillId="56" borderId="12" xfId="0" applyFont="1" applyFill="1" applyBorder="1" applyAlignment="1">
      <alignment horizontal="center" vertical="center" wrapText="1"/>
    </xf>
    <xf numFmtId="0" fontId="81" fillId="0" borderId="0" xfId="0" applyFont="1" applyAlignment="1">
      <alignment horizontal="right"/>
    </xf>
    <xf numFmtId="0" fontId="47" fillId="57" borderId="0" xfId="0" applyFont="1" applyFill="1" applyAlignment="1">
      <alignment horizontal="center" vertical="center" wrapText="1"/>
    </xf>
    <xf numFmtId="0" fontId="43" fillId="0" borderId="11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0" fontId="43" fillId="0" borderId="12" xfId="0" applyFont="1" applyBorder="1" applyAlignment="1">
      <alignment horizontal="center" vertical="center" wrapText="1"/>
    </xf>
    <xf numFmtId="0" fontId="43" fillId="0" borderId="10" xfId="0" applyFont="1" applyBorder="1" applyAlignment="1">
      <alignment horizontal="center" vertical="center" wrapText="1"/>
    </xf>
    <xf numFmtId="0" fontId="43" fillId="0" borderId="33" xfId="0" applyFont="1" applyBorder="1" applyAlignment="1">
      <alignment horizontal="center" vertical="center" wrapText="1"/>
    </xf>
    <xf numFmtId="0" fontId="43" fillId="0" borderId="34" xfId="0" applyFont="1" applyBorder="1" applyAlignment="1">
      <alignment horizontal="center" vertical="center" wrapText="1"/>
    </xf>
    <xf numFmtId="49" fontId="24" fillId="57" borderId="42" xfId="0" applyNumberFormat="1" applyFont="1" applyFill="1" applyBorder="1" applyAlignment="1">
      <alignment horizontal="center" vertical="center" textRotation="90" wrapText="1"/>
    </xf>
    <xf numFmtId="49" fontId="24" fillId="57" borderId="40" xfId="0" applyNumberFormat="1" applyFont="1" applyFill="1" applyBorder="1" applyAlignment="1">
      <alignment horizontal="center" vertical="center" textRotation="90" wrapText="1"/>
    </xf>
    <xf numFmtId="49" fontId="24" fillId="57" borderId="36" xfId="0" applyNumberFormat="1" applyFont="1" applyFill="1" applyBorder="1" applyAlignment="1">
      <alignment horizontal="center" vertical="center" textRotation="90" wrapText="1"/>
    </xf>
    <xf numFmtId="0" fontId="26" fillId="0" borderId="10" xfId="0" applyFont="1" applyBorder="1" applyAlignment="1">
      <alignment horizontal="right" vertical="top" wrapText="1"/>
    </xf>
    <xf numFmtId="49" fontId="24" fillId="0" borderId="10" xfId="240" applyNumberFormat="1" applyFont="1" applyBorder="1" applyAlignment="1">
      <alignment horizontal="center" vertical="top" wrapText="1"/>
    </xf>
    <xf numFmtId="49" fontId="24" fillId="0" borderId="10" xfId="0" applyNumberFormat="1" applyFont="1" applyBorder="1" applyAlignment="1">
      <alignment horizontal="center" vertical="top" wrapText="1"/>
    </xf>
    <xf numFmtId="0" fontId="26" fillId="0" borderId="10" xfId="240" applyFont="1" applyBorder="1" applyAlignment="1">
      <alignment horizontal="center" vertical="top" wrapText="1"/>
    </xf>
    <xf numFmtId="49" fontId="24" fillId="57" borderId="50" xfId="0" applyNumberFormat="1" applyFont="1" applyFill="1" applyBorder="1" applyAlignment="1">
      <alignment horizontal="center" vertical="center" textRotation="90" wrapText="1"/>
    </xf>
    <xf numFmtId="0" fontId="85" fillId="0" borderId="0" xfId="0" applyFont="1" applyAlignment="1">
      <alignment horizontal="right" vertical="center" wrapText="1"/>
    </xf>
    <xf numFmtId="0" fontId="85" fillId="0" borderId="0" xfId="0" applyFont="1" applyAlignment="1">
      <alignment horizontal="right" vertical="center"/>
    </xf>
    <xf numFmtId="166" fontId="79" fillId="0" borderId="35" xfId="0" applyNumberFormat="1" applyFont="1" applyBorder="1" applyAlignment="1">
      <alignment horizontal="center" vertical="center" wrapText="1"/>
    </xf>
    <xf numFmtId="49" fontId="26" fillId="0" borderId="11" xfId="0" applyNumberFormat="1" applyFont="1" applyBorder="1" applyAlignment="1">
      <alignment horizontal="center" vertical="center" wrapText="1"/>
    </xf>
    <xf numFmtId="49" fontId="26" fillId="0" borderId="12" xfId="0" applyNumberFormat="1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26" fillId="0" borderId="36" xfId="0" applyFont="1" applyBorder="1" applyAlignment="1">
      <alignment horizontal="center" vertical="center" wrapText="1"/>
    </xf>
    <xf numFmtId="172" fontId="26" fillId="0" borderId="37" xfId="0" applyNumberFormat="1" applyFont="1" applyBorder="1" applyAlignment="1">
      <alignment horizontal="center" vertical="center" wrapText="1"/>
    </xf>
    <xf numFmtId="172" fontId="26" fillId="0" borderId="36" xfId="0" applyNumberFormat="1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166" fontId="82" fillId="0" borderId="48" xfId="0" applyNumberFormat="1" applyFont="1" applyBorder="1" applyAlignment="1">
      <alignment horizontal="right" vertical="center" wrapText="1"/>
    </xf>
    <xf numFmtId="0" fontId="26" fillId="0" borderId="47" xfId="245" applyFont="1" applyBorder="1" applyAlignment="1">
      <alignment horizontal="center" vertical="center" wrapText="1"/>
    </xf>
    <xf numFmtId="0" fontId="26" fillId="0" borderId="48" xfId="245" applyFont="1" applyBorder="1" applyAlignment="1">
      <alignment horizontal="center" vertical="center" wrapText="1"/>
    </xf>
    <xf numFmtId="0" fontId="26" fillId="0" borderId="49" xfId="245" applyFont="1" applyBorder="1" applyAlignment="1">
      <alignment horizontal="center" vertical="center" wrapText="1"/>
    </xf>
    <xf numFmtId="0" fontId="81" fillId="0" borderId="0" xfId="0" applyFont="1" applyAlignment="1">
      <alignment horizontal="right" wrapText="1"/>
    </xf>
    <xf numFmtId="0" fontId="26" fillId="0" borderId="47" xfId="0" applyFont="1" applyBorder="1" applyAlignment="1">
      <alignment horizontal="center" vertical="top" wrapText="1"/>
    </xf>
    <xf numFmtId="0" fontId="43" fillId="0" borderId="35" xfId="0" applyFont="1" applyBorder="1" applyAlignment="1">
      <alignment horizontal="right"/>
    </xf>
    <xf numFmtId="0" fontId="26" fillId="0" borderId="11" xfId="0" applyFont="1" applyBorder="1" applyAlignment="1">
      <alignment horizontal="left" vertical="center" wrapText="1"/>
    </xf>
    <xf numFmtId="0" fontId="26" fillId="0" borderId="12" xfId="0" applyFont="1" applyBorder="1" applyAlignment="1">
      <alignment horizontal="left" vertical="center" wrapText="1"/>
    </xf>
    <xf numFmtId="0" fontId="47" fillId="0" borderId="0" xfId="0" applyFont="1" applyAlignment="1">
      <alignment horizontal="left"/>
    </xf>
    <xf numFmtId="0" fontId="47" fillId="0" borderId="0" xfId="0" applyFont="1" applyAlignment="1">
      <alignment horizontal="center" vertical="center"/>
    </xf>
    <xf numFmtId="0" fontId="26" fillId="0" borderId="11" xfId="0" applyFont="1" applyBorder="1" applyAlignment="1">
      <alignment horizontal="left" vertical="top" wrapText="1"/>
    </xf>
    <xf numFmtId="0" fontId="26" fillId="0" borderId="12" xfId="0" applyFont="1" applyBorder="1" applyAlignment="1">
      <alignment horizontal="left" vertical="top" wrapText="1"/>
    </xf>
    <xf numFmtId="0" fontId="43" fillId="0" borderId="11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24" fillId="0" borderId="10" xfId="0" applyFont="1" applyBorder="1" applyAlignment="1">
      <alignment horizontal="left" vertical="top" wrapText="1"/>
    </xf>
    <xf numFmtId="166" fontId="24" fillId="0" borderId="35" xfId="0" applyNumberFormat="1" applyFont="1" applyBorder="1" applyAlignment="1">
      <alignment horizontal="center" vertical="center" wrapText="1"/>
    </xf>
    <xf numFmtId="0" fontId="76" fillId="0" borderId="0" xfId="0" applyFont="1" applyAlignment="1">
      <alignment horizontal="right"/>
    </xf>
    <xf numFmtId="0" fontId="75" fillId="0" borderId="0" xfId="0" applyFont="1" applyAlignment="1">
      <alignment horizontal="right"/>
    </xf>
    <xf numFmtId="0" fontId="24" fillId="0" borderId="0" xfId="0" applyFont="1" applyAlignment="1">
      <alignment horizontal="center" vertical="center"/>
    </xf>
    <xf numFmtId="0" fontId="24" fillId="0" borderId="0" xfId="78" applyFont="1" applyAlignment="1">
      <alignment horizontal="center" vertical="center" wrapText="1"/>
    </xf>
    <xf numFmtId="0" fontId="26" fillId="0" borderId="35" xfId="78" applyFont="1" applyBorder="1" applyAlignment="1">
      <alignment horizontal="right" vertical="top" wrapText="1"/>
    </xf>
    <xf numFmtId="0" fontId="26" fillId="55" borderId="10" xfId="256" applyFont="1" applyFill="1" applyBorder="1" applyAlignment="1">
      <alignment horizontal="center" vertical="center" wrapText="1"/>
    </xf>
    <xf numFmtId="0" fontId="26" fillId="55" borderId="32" xfId="256" applyFont="1" applyFill="1" applyBorder="1" applyAlignment="1">
      <alignment horizontal="center" vertical="center" wrapText="1"/>
    </xf>
    <xf numFmtId="0" fontId="26" fillId="55" borderId="36" xfId="256" applyFont="1" applyFill="1" applyBorder="1" applyAlignment="1">
      <alignment horizontal="center" vertical="center" wrapText="1"/>
    </xf>
    <xf numFmtId="0" fontId="26" fillId="55" borderId="11" xfId="256" applyFont="1" applyFill="1" applyBorder="1" applyAlignment="1">
      <alignment horizontal="center" vertical="center" wrapText="1"/>
    </xf>
    <xf numFmtId="0" fontId="26" fillId="55" borderId="13" xfId="256" applyFont="1" applyFill="1" applyBorder="1" applyAlignment="1">
      <alignment horizontal="center" vertical="center" wrapText="1"/>
    </xf>
    <xf numFmtId="0" fontId="26" fillId="55" borderId="12" xfId="256" applyFont="1" applyFill="1" applyBorder="1" applyAlignment="1">
      <alignment horizontal="center" vertical="center" wrapText="1"/>
    </xf>
    <xf numFmtId="0" fontId="26" fillId="57" borderId="10" xfId="0" applyFont="1" applyFill="1" applyBorder="1" applyAlignment="1">
      <alignment horizontal="left" vertical="center" wrapText="1"/>
    </xf>
    <xf numFmtId="0" fontId="26" fillId="57" borderId="10" xfId="0" applyFont="1" applyFill="1" applyBorder="1" applyAlignment="1">
      <alignment horizontal="left" vertical="top" wrapText="1"/>
    </xf>
    <xf numFmtId="0" fontId="24" fillId="57" borderId="10" xfId="0" applyFont="1" applyFill="1" applyBorder="1" applyAlignment="1">
      <alignment horizontal="left" vertical="top" wrapText="1"/>
    </xf>
    <xf numFmtId="0" fontId="26" fillId="0" borderId="10" xfId="0" applyFont="1" applyBorder="1" applyAlignment="1">
      <alignment vertical="top" wrapText="1"/>
    </xf>
    <xf numFmtId="0" fontId="24" fillId="55" borderId="11" xfId="256" applyFont="1" applyFill="1" applyBorder="1" applyAlignment="1">
      <alignment horizontal="left" vertical="center" wrapText="1"/>
    </xf>
    <xf numFmtId="0" fontId="24" fillId="55" borderId="13" xfId="256" applyFont="1" applyFill="1" applyBorder="1" applyAlignment="1">
      <alignment horizontal="left" vertical="center" wrapText="1"/>
    </xf>
    <xf numFmtId="0" fontId="24" fillId="55" borderId="12" xfId="256" applyFont="1" applyFill="1" applyBorder="1" applyAlignment="1">
      <alignment horizontal="left" vertical="center" wrapText="1"/>
    </xf>
    <xf numFmtId="0" fontId="24" fillId="55" borderId="11" xfId="256" applyFont="1" applyFill="1" applyBorder="1" applyAlignment="1">
      <alignment horizontal="center" vertical="center" wrapText="1"/>
    </xf>
    <xf numFmtId="0" fontId="24" fillId="55" borderId="13" xfId="256" applyFont="1" applyFill="1" applyBorder="1" applyAlignment="1">
      <alignment horizontal="center" vertical="center" wrapText="1"/>
    </xf>
    <xf numFmtId="0" fontId="24" fillId="55" borderId="12" xfId="256" applyFont="1" applyFill="1" applyBorder="1" applyAlignment="1">
      <alignment horizontal="center" vertical="center" wrapText="1"/>
    </xf>
    <xf numFmtId="0" fontId="47" fillId="0" borderId="47" xfId="0" applyFont="1" applyBorder="1" applyAlignment="1">
      <alignment horizontal="center" vertical="top" wrapText="1"/>
    </xf>
    <xf numFmtId="174" fontId="24" fillId="0" borderId="47" xfId="320" applyNumberFormat="1" applyFont="1" applyFill="1" applyBorder="1" applyAlignment="1">
      <alignment horizontal="center" vertical="center" wrapText="1"/>
    </xf>
    <xf numFmtId="0" fontId="86" fillId="0" borderId="0" xfId="0" applyFont="1" applyAlignment="1">
      <alignment horizontal="left" vertical="top" wrapText="1"/>
    </xf>
    <xf numFmtId="0" fontId="43" fillId="0" borderId="47" xfId="0" applyFont="1" applyBorder="1" applyAlignment="1">
      <alignment horizontal="center" vertical="top" wrapText="1"/>
    </xf>
    <xf numFmtId="174" fontId="26" fillId="0" borderId="47" xfId="320" applyNumberFormat="1" applyFont="1" applyFill="1" applyBorder="1" applyAlignment="1">
      <alignment horizontal="center" vertical="center" wrapText="1"/>
    </xf>
    <xf numFmtId="0" fontId="43" fillId="0" borderId="47" xfId="0" applyFont="1" applyBorder="1" applyAlignment="1">
      <alignment horizontal="left" vertical="top" wrapText="1"/>
    </xf>
    <xf numFmtId="0" fontId="47" fillId="0" borderId="47" xfId="0" applyFont="1" applyBorder="1"/>
    <xf numFmtId="0" fontId="43" fillId="0" borderId="47" xfId="0" applyFont="1" applyBorder="1" applyAlignment="1">
      <alignment horizontal="center"/>
    </xf>
    <xf numFmtId="0" fontId="86" fillId="0" borderId="47" xfId="0" applyFont="1" applyBorder="1"/>
    <xf numFmtId="0" fontId="86" fillId="0" borderId="0" xfId="0" applyFont="1"/>
    <xf numFmtId="0" fontId="24" fillId="0" borderId="47" xfId="0" applyFont="1" applyBorder="1" applyAlignment="1">
      <alignment horizontal="center" vertical="top" wrapText="1"/>
    </xf>
    <xf numFmtId="174" fontId="26" fillId="0" borderId="47" xfId="542" applyNumberFormat="1" applyFont="1" applyFill="1" applyBorder="1" applyAlignment="1">
      <alignment horizontal="center" vertical="center" wrapText="1"/>
    </xf>
    <xf numFmtId="0" fontId="87" fillId="0" borderId="47" xfId="488" applyFont="1" applyBorder="1">
      <alignment horizontal="left" vertical="top" wrapText="1"/>
    </xf>
    <xf numFmtId="49" fontId="26" fillId="0" borderId="47" xfId="0" applyNumberFormat="1" applyFont="1" applyBorder="1" applyAlignment="1">
      <alignment horizontal="center" vertical="top" wrapText="1"/>
    </xf>
    <xf numFmtId="49" fontId="24" fillId="0" borderId="47" xfId="0" applyNumberFormat="1" applyFont="1" applyBorder="1" applyAlignment="1">
      <alignment horizontal="center" vertical="top" wrapText="1"/>
    </xf>
    <xf numFmtId="0" fontId="24" fillId="0" borderId="50" xfId="0" applyFont="1" applyBorder="1" applyAlignment="1">
      <alignment horizontal="center" vertical="top" wrapText="1"/>
    </xf>
    <xf numFmtId="0" fontId="26" fillId="0" borderId="50" xfId="0" applyFont="1" applyBorder="1" applyAlignment="1">
      <alignment horizontal="center" vertical="top" wrapText="1"/>
    </xf>
    <xf numFmtId="165" fontId="24" fillId="0" borderId="47" xfId="14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top" wrapText="1"/>
    </xf>
    <xf numFmtId="0" fontId="26" fillId="0" borderId="40" xfId="0" applyFont="1" applyBorder="1" applyAlignment="1">
      <alignment horizontal="center" vertical="top" wrapText="1"/>
    </xf>
    <xf numFmtId="165" fontId="26" fillId="0" borderId="47" xfId="14" applyFont="1" applyBorder="1" applyAlignment="1">
      <alignment horizontal="center" vertical="center"/>
    </xf>
    <xf numFmtId="0" fontId="24" fillId="0" borderId="51" xfId="0" applyFont="1" applyBorder="1" applyAlignment="1">
      <alignment horizontal="left" vertical="center" wrapText="1"/>
    </xf>
    <xf numFmtId="165" fontId="24" fillId="57" borderId="52" xfId="489" applyFont="1" applyFill="1" applyBorder="1" applyAlignment="1">
      <alignment horizontal="center" vertical="center"/>
    </xf>
    <xf numFmtId="49" fontId="24" fillId="0" borderId="52" xfId="0" applyNumberFormat="1" applyFont="1" applyBorder="1" applyAlignment="1">
      <alignment horizontal="center" vertical="top" wrapText="1"/>
    </xf>
    <xf numFmtId="0" fontId="24" fillId="0" borderId="52" xfId="0" applyFont="1" applyBorder="1" applyAlignment="1">
      <alignment horizontal="center" vertical="top" wrapText="1"/>
    </xf>
    <xf numFmtId="0" fontId="26" fillId="0" borderId="51" xfId="0" applyFont="1" applyBorder="1" applyAlignment="1">
      <alignment horizontal="left" vertical="center" wrapText="1"/>
    </xf>
    <xf numFmtId="173" fontId="26" fillId="57" borderId="47" xfId="489" applyNumberFormat="1" applyFont="1" applyFill="1" applyBorder="1" applyAlignment="1">
      <alignment horizontal="center" vertical="center"/>
    </xf>
    <xf numFmtId="165" fontId="26" fillId="57" borderId="47" xfId="489" applyFont="1" applyFill="1" applyBorder="1" applyAlignment="1">
      <alignment horizontal="center" vertical="center"/>
    </xf>
    <xf numFmtId="0" fontId="26" fillId="0" borderId="53" xfId="0" applyFont="1" applyBorder="1" applyAlignment="1">
      <alignment horizontal="left" vertical="center" wrapText="1"/>
    </xf>
    <xf numFmtId="173" fontId="26" fillId="57" borderId="10" xfId="489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left" vertical="center" wrapText="1"/>
    </xf>
    <xf numFmtId="165" fontId="26" fillId="57" borderId="10" xfId="489" applyFont="1" applyFill="1" applyBorder="1" applyAlignment="1">
      <alignment horizontal="center" vertical="center"/>
    </xf>
    <xf numFmtId="0" fontId="26" fillId="0" borderId="0" xfId="0" applyFont="1" applyAlignment="1">
      <alignment horizontal="left" vertical="center" wrapText="1"/>
    </xf>
    <xf numFmtId="0" fontId="24" fillId="0" borderId="36" xfId="0" applyFont="1" applyBorder="1" applyAlignment="1">
      <alignment horizontal="center" vertical="top" wrapText="1"/>
    </xf>
    <xf numFmtId="0" fontId="26" fillId="0" borderId="10" xfId="0" applyFont="1" applyBorder="1" applyAlignment="1">
      <alignment horizontal="center" vertical="top" wrapText="1"/>
    </xf>
    <xf numFmtId="0" fontId="26" fillId="0" borderId="36" xfId="0" applyFont="1" applyBorder="1" applyAlignment="1">
      <alignment horizontal="center" vertical="top" wrapText="1"/>
    </xf>
    <xf numFmtId="0" fontId="26" fillId="0" borderId="0" xfId="0" applyFont="1" applyAlignment="1">
      <alignment vertical="center"/>
    </xf>
    <xf numFmtId="172" fontId="26" fillId="0" borderId="12" xfId="0" applyNumberFormat="1" applyFont="1" applyBorder="1" applyAlignment="1">
      <alignment horizontal="left" vertical="center" wrapText="1"/>
    </xf>
    <xf numFmtId="172" fontId="75" fillId="0" borderId="12" xfId="0" applyNumberFormat="1" applyFont="1" applyBorder="1" applyAlignment="1">
      <alignment horizontal="left" vertical="center" wrapText="1"/>
    </xf>
    <xf numFmtId="0" fontId="43" fillId="0" borderId="0" xfId="0" applyFont="1" applyAlignment="1">
      <alignment horizontal="center" vertical="center" wrapText="1"/>
    </xf>
    <xf numFmtId="0" fontId="24" fillId="0" borderId="35" xfId="0" applyFont="1" applyBorder="1" applyAlignment="1">
      <alignment horizontal="center" vertical="center"/>
    </xf>
    <xf numFmtId="0" fontId="24" fillId="0" borderId="11" xfId="0" applyFont="1" applyBorder="1"/>
    <xf numFmtId="0" fontId="24" fillId="0" borderId="54" xfId="0" applyFont="1" applyBorder="1"/>
    <xf numFmtId="0" fontId="24" fillId="0" borderId="12" xfId="0" applyFont="1" applyBorder="1"/>
    <xf numFmtId="0" fontId="24" fillId="0" borderId="0" xfId="0" applyFont="1"/>
    <xf numFmtId="0" fontId="88" fillId="0" borderId="10" xfId="0" applyFont="1" applyBorder="1" applyAlignment="1">
      <alignment horizontal="left" vertical="top" wrapText="1"/>
    </xf>
    <xf numFmtId="0" fontId="88" fillId="0" borderId="10" xfId="0" applyFont="1" applyBorder="1" applyAlignment="1">
      <alignment vertical="top" wrapText="1"/>
    </xf>
    <xf numFmtId="0" fontId="88" fillId="0" borderId="0" xfId="0" applyFont="1" applyAlignment="1">
      <alignment vertical="top" wrapText="1"/>
    </xf>
    <xf numFmtId="0" fontId="88" fillId="0" borderId="0" xfId="0" applyFont="1" applyAlignment="1">
      <alignment horizontal="left" vertical="top" wrapText="1"/>
    </xf>
    <xf numFmtId="0" fontId="89" fillId="0" borderId="10" xfId="0" applyFont="1" applyBorder="1" applyAlignment="1">
      <alignment horizontal="left" vertical="top" wrapText="1"/>
    </xf>
    <xf numFmtId="0" fontId="90" fillId="0" borderId="10" xfId="0" applyFont="1" applyBorder="1" applyAlignment="1">
      <alignment horizontal="left" vertical="top" wrapText="1"/>
    </xf>
    <xf numFmtId="0" fontId="90" fillId="0" borderId="0" xfId="0" applyFont="1" applyAlignment="1">
      <alignment horizontal="left" vertical="top" wrapText="1"/>
    </xf>
    <xf numFmtId="0" fontId="89" fillId="0" borderId="0" xfId="0" applyFont="1" applyAlignment="1">
      <alignment horizontal="left" vertical="top" wrapText="1"/>
    </xf>
    <xf numFmtId="0" fontId="86" fillId="0" borderId="0" xfId="543" applyFont="1"/>
    <xf numFmtId="0" fontId="43" fillId="0" borderId="10" xfId="0" applyFont="1" applyBorder="1" applyAlignment="1">
      <alignment horizontal="left" vertical="top" wrapText="1"/>
    </xf>
    <xf numFmtId="0" fontId="43" fillId="0" borderId="10" xfId="0" applyFont="1" applyBorder="1" applyAlignment="1">
      <alignment vertical="center" wrapText="1"/>
    </xf>
    <xf numFmtId="165" fontId="86" fillId="0" borderId="0" xfId="0" applyNumberFormat="1" applyFont="1"/>
    <xf numFmtId="165" fontId="43" fillId="0" borderId="0" xfId="0" applyNumberFormat="1" applyFont="1"/>
  </cellXfs>
  <cellStyles count="544">
    <cellStyle name="20% - Accent1" xfId="37" builtinId="30" customBuiltin="1"/>
    <cellStyle name="20% - Accent1 10" xfId="439" xr:uid="{847128DB-F702-46A7-B524-E9D996F4C312}"/>
    <cellStyle name="20% - Accent1 11" xfId="455" xr:uid="{F38C411A-53AD-485D-9668-91189168450D}"/>
    <cellStyle name="20% - Accent1 2" xfId="62" xr:uid="{00000000-0005-0000-0000-000001000000}"/>
    <cellStyle name="20% - Accent1 2 2" xfId="139" xr:uid="{00000000-0005-0000-0000-000002000000}"/>
    <cellStyle name="20% - Accent1 2 3" xfId="218" xr:uid="{00000000-0005-0000-0000-000003000000}"/>
    <cellStyle name="20% - Accent1 2 4" xfId="261" xr:uid="{00000000-0005-0000-0000-000004000000}"/>
    <cellStyle name="20% - Accent1 2 5" xfId="413" xr:uid="{00000000-0005-0000-0000-000005000000}"/>
    <cellStyle name="20% - Accent1 2 6" xfId="452" xr:uid="{B7C26EF5-976D-4CA5-8404-A982464A560D}"/>
    <cellStyle name="20% - Accent1 3" xfId="84" xr:uid="{00000000-0005-0000-0000-000006000000}"/>
    <cellStyle name="20% - Accent1 3 2" xfId="154" xr:uid="{00000000-0005-0000-0000-000007000000}"/>
    <cellStyle name="20% - Accent1 3 2 2" xfId="371" xr:uid="{00000000-0005-0000-0000-000008000000}"/>
    <cellStyle name="20% - Accent1 3 3" xfId="324" xr:uid="{00000000-0005-0000-0000-000009000000}"/>
    <cellStyle name="20% - Accent1 4" xfId="104" xr:uid="{00000000-0005-0000-0000-00000A000000}"/>
    <cellStyle name="20% - Accent1 4 2" xfId="173" xr:uid="{00000000-0005-0000-0000-00000B000000}"/>
    <cellStyle name="20% - Accent1 4 3" xfId="346" xr:uid="{00000000-0005-0000-0000-00000C000000}"/>
    <cellStyle name="20% - Accent1 5" xfId="126" xr:uid="{00000000-0005-0000-0000-00000D000000}"/>
    <cellStyle name="20% - Accent1 6" xfId="192" xr:uid="{00000000-0005-0000-0000-00000E000000}"/>
    <cellStyle name="20% - Accent1 7" xfId="205" xr:uid="{00000000-0005-0000-0000-00000F000000}"/>
    <cellStyle name="20% - Accent1 8" xfId="400" xr:uid="{00000000-0005-0000-0000-000010000000}"/>
    <cellStyle name="20% - Accent1 9" xfId="426" xr:uid="{80E8655E-8031-4649-B9F9-07E7ED55738D}"/>
    <cellStyle name="20% - Accent2" xfId="41" builtinId="34" customBuiltin="1"/>
    <cellStyle name="20% - Accent2 10" xfId="441" xr:uid="{5AD80F48-2DFF-42BA-9041-E3B4BBA4ED45}"/>
    <cellStyle name="20% - Accent2 11" xfId="458" xr:uid="{BDB0D224-95C7-4C3B-AFFA-7FFE85D15BBA}"/>
    <cellStyle name="20% - Accent2 2" xfId="63" xr:uid="{00000000-0005-0000-0000-000012000000}"/>
    <cellStyle name="20% - Accent2 2 2" xfId="140" xr:uid="{00000000-0005-0000-0000-000013000000}"/>
    <cellStyle name="20% - Accent2 2 3" xfId="220" xr:uid="{00000000-0005-0000-0000-000014000000}"/>
    <cellStyle name="20% - Accent2 2 4" xfId="262" xr:uid="{00000000-0005-0000-0000-000015000000}"/>
    <cellStyle name="20% - Accent2 2 5" xfId="415" xr:uid="{00000000-0005-0000-0000-000016000000}"/>
    <cellStyle name="20% - Accent2 2 6" xfId="480" xr:uid="{2169A84E-C4F2-42BB-ACED-E04E56340C84}"/>
    <cellStyle name="20% - Accent2 3" xfId="87" xr:uid="{00000000-0005-0000-0000-000017000000}"/>
    <cellStyle name="20% - Accent2 3 2" xfId="157" xr:uid="{00000000-0005-0000-0000-000018000000}"/>
    <cellStyle name="20% - Accent2 3 2 2" xfId="373" xr:uid="{00000000-0005-0000-0000-000019000000}"/>
    <cellStyle name="20% - Accent2 3 3" xfId="326" xr:uid="{00000000-0005-0000-0000-00001A000000}"/>
    <cellStyle name="20% - Accent2 4" xfId="107" xr:uid="{00000000-0005-0000-0000-00001B000000}"/>
    <cellStyle name="20% - Accent2 4 2" xfId="176" xr:uid="{00000000-0005-0000-0000-00001C000000}"/>
    <cellStyle name="20% - Accent2 4 3" xfId="348" xr:uid="{00000000-0005-0000-0000-00001D000000}"/>
    <cellStyle name="20% - Accent2 5" xfId="128" xr:uid="{00000000-0005-0000-0000-00001E000000}"/>
    <cellStyle name="20% - Accent2 6" xfId="194" xr:uid="{00000000-0005-0000-0000-00001F000000}"/>
    <cellStyle name="20% - Accent2 7" xfId="207" xr:uid="{00000000-0005-0000-0000-000020000000}"/>
    <cellStyle name="20% - Accent2 8" xfId="402" xr:uid="{00000000-0005-0000-0000-000021000000}"/>
    <cellStyle name="20% - Accent2 9" xfId="428" xr:uid="{486CEA17-6B4B-417E-8E4E-13C9BBA25840}"/>
    <cellStyle name="20% - Accent3" xfId="45" builtinId="38" customBuiltin="1"/>
    <cellStyle name="20% - Accent3 10" xfId="443" xr:uid="{D2D75AFD-1E05-4CFE-B493-D9A9DE8EBC13}"/>
    <cellStyle name="20% - Accent3 11" xfId="461" xr:uid="{98AA556D-6E62-454F-9CF8-84CC50AC6D0C}"/>
    <cellStyle name="20% - Accent3 2" xfId="64" xr:uid="{00000000-0005-0000-0000-000023000000}"/>
    <cellStyle name="20% - Accent3 2 2" xfId="141" xr:uid="{00000000-0005-0000-0000-000024000000}"/>
    <cellStyle name="20% - Accent3 2 3" xfId="222" xr:uid="{00000000-0005-0000-0000-000025000000}"/>
    <cellStyle name="20% - Accent3 2 4" xfId="263" xr:uid="{00000000-0005-0000-0000-000026000000}"/>
    <cellStyle name="20% - Accent3 2 5" xfId="417" xr:uid="{00000000-0005-0000-0000-000027000000}"/>
    <cellStyle name="20% - Accent3 2 6" xfId="477" xr:uid="{9CC6EA2C-F376-4653-BDF6-189BD0E4C772}"/>
    <cellStyle name="20% - Accent3 3" xfId="90" xr:uid="{00000000-0005-0000-0000-000028000000}"/>
    <cellStyle name="20% - Accent3 3 2" xfId="160" xr:uid="{00000000-0005-0000-0000-000029000000}"/>
    <cellStyle name="20% - Accent3 3 2 2" xfId="375" xr:uid="{00000000-0005-0000-0000-00002A000000}"/>
    <cellStyle name="20% - Accent3 3 3" xfId="328" xr:uid="{00000000-0005-0000-0000-00002B000000}"/>
    <cellStyle name="20% - Accent3 4" xfId="110" xr:uid="{00000000-0005-0000-0000-00002C000000}"/>
    <cellStyle name="20% - Accent3 4 2" xfId="179" xr:uid="{00000000-0005-0000-0000-00002D000000}"/>
    <cellStyle name="20% - Accent3 4 3" xfId="350" xr:uid="{00000000-0005-0000-0000-00002E000000}"/>
    <cellStyle name="20% - Accent3 5" xfId="130" xr:uid="{00000000-0005-0000-0000-00002F000000}"/>
    <cellStyle name="20% - Accent3 6" xfId="196" xr:uid="{00000000-0005-0000-0000-000030000000}"/>
    <cellStyle name="20% - Accent3 7" xfId="209" xr:uid="{00000000-0005-0000-0000-000031000000}"/>
    <cellStyle name="20% - Accent3 8" xfId="404" xr:uid="{00000000-0005-0000-0000-000032000000}"/>
    <cellStyle name="20% - Accent3 9" xfId="430" xr:uid="{6467C509-742F-4F11-8784-B6D5748F4EA2}"/>
    <cellStyle name="20% - Accent4" xfId="49" builtinId="42" customBuiltin="1"/>
    <cellStyle name="20% - Accent4 10" xfId="445" xr:uid="{50C8E005-56C8-4245-9BB5-C01D1626222E}"/>
    <cellStyle name="20% - Accent4 11" xfId="464" xr:uid="{73A6ACE0-5B16-4219-A58B-68679D367EA4}"/>
    <cellStyle name="20% - Accent4 2" xfId="65" xr:uid="{00000000-0005-0000-0000-000034000000}"/>
    <cellStyle name="20% - Accent4 2 2" xfId="142" xr:uid="{00000000-0005-0000-0000-000035000000}"/>
    <cellStyle name="20% - Accent4 2 3" xfId="224" xr:uid="{00000000-0005-0000-0000-000036000000}"/>
    <cellStyle name="20% - Accent4 2 4" xfId="264" xr:uid="{00000000-0005-0000-0000-000037000000}"/>
    <cellStyle name="20% - Accent4 2 5" xfId="419" xr:uid="{00000000-0005-0000-0000-000038000000}"/>
    <cellStyle name="20% - Accent4 2 6" xfId="482" xr:uid="{0BDEC035-90D3-469A-9EDD-33FAA733DC86}"/>
    <cellStyle name="20% - Accent4 3" xfId="93" xr:uid="{00000000-0005-0000-0000-000039000000}"/>
    <cellStyle name="20% - Accent4 3 2" xfId="163" xr:uid="{00000000-0005-0000-0000-00003A000000}"/>
    <cellStyle name="20% - Accent4 3 2 2" xfId="377" xr:uid="{00000000-0005-0000-0000-00003B000000}"/>
    <cellStyle name="20% - Accent4 3 3" xfId="330" xr:uid="{00000000-0005-0000-0000-00003C000000}"/>
    <cellStyle name="20% - Accent4 4" xfId="113" xr:uid="{00000000-0005-0000-0000-00003D000000}"/>
    <cellStyle name="20% - Accent4 4 2" xfId="182" xr:uid="{00000000-0005-0000-0000-00003E000000}"/>
    <cellStyle name="20% - Accent4 4 3" xfId="352" xr:uid="{00000000-0005-0000-0000-00003F000000}"/>
    <cellStyle name="20% - Accent4 5" xfId="132" xr:uid="{00000000-0005-0000-0000-000040000000}"/>
    <cellStyle name="20% - Accent4 6" xfId="198" xr:uid="{00000000-0005-0000-0000-000041000000}"/>
    <cellStyle name="20% - Accent4 7" xfId="211" xr:uid="{00000000-0005-0000-0000-000042000000}"/>
    <cellStyle name="20% - Accent4 8" xfId="406" xr:uid="{00000000-0005-0000-0000-000043000000}"/>
    <cellStyle name="20% - Accent4 9" xfId="432" xr:uid="{B822AA39-4C93-435C-9150-020DB1AD01E5}"/>
    <cellStyle name="20% - Accent5" xfId="53" builtinId="46" customBuiltin="1"/>
    <cellStyle name="20% - Accent5 10" xfId="447" xr:uid="{4E1D4C41-24D2-4CA7-9C56-7C47D3D9B5AE}"/>
    <cellStyle name="20% - Accent5 11" xfId="467" xr:uid="{5B75631D-F26C-4704-9A65-EC6F011C697F}"/>
    <cellStyle name="20% - Accent5 2" xfId="66" xr:uid="{00000000-0005-0000-0000-000045000000}"/>
    <cellStyle name="20% - Accent5 2 2" xfId="143" xr:uid="{00000000-0005-0000-0000-000046000000}"/>
    <cellStyle name="20% - Accent5 2 3" xfId="226" xr:uid="{00000000-0005-0000-0000-000047000000}"/>
    <cellStyle name="20% - Accent5 2 4" xfId="265" xr:uid="{00000000-0005-0000-0000-000048000000}"/>
    <cellStyle name="20% - Accent5 2 5" xfId="421" xr:uid="{00000000-0005-0000-0000-000049000000}"/>
    <cellStyle name="20% - Accent5 2 6" xfId="484" xr:uid="{C3AAD433-F2B1-413C-923B-30E0404294A9}"/>
    <cellStyle name="20% - Accent5 3" xfId="96" xr:uid="{00000000-0005-0000-0000-00004A000000}"/>
    <cellStyle name="20% - Accent5 3 2" xfId="166" xr:uid="{00000000-0005-0000-0000-00004B000000}"/>
    <cellStyle name="20% - Accent5 3 2 2" xfId="379" xr:uid="{00000000-0005-0000-0000-00004C000000}"/>
    <cellStyle name="20% - Accent5 3 3" xfId="332" xr:uid="{00000000-0005-0000-0000-00004D000000}"/>
    <cellStyle name="20% - Accent5 4" xfId="116" xr:uid="{00000000-0005-0000-0000-00004E000000}"/>
    <cellStyle name="20% - Accent5 4 2" xfId="185" xr:uid="{00000000-0005-0000-0000-00004F000000}"/>
    <cellStyle name="20% - Accent5 4 3" xfId="354" xr:uid="{00000000-0005-0000-0000-000050000000}"/>
    <cellStyle name="20% - Accent5 5" xfId="134" xr:uid="{00000000-0005-0000-0000-000051000000}"/>
    <cellStyle name="20% - Accent5 6" xfId="200" xr:uid="{00000000-0005-0000-0000-000052000000}"/>
    <cellStyle name="20% - Accent5 7" xfId="213" xr:uid="{00000000-0005-0000-0000-000053000000}"/>
    <cellStyle name="20% - Accent5 8" xfId="408" xr:uid="{00000000-0005-0000-0000-000054000000}"/>
    <cellStyle name="20% - Accent5 9" xfId="434" xr:uid="{61D7E4C9-C23B-4636-80E2-23D83203D5FD}"/>
    <cellStyle name="20% - Accent6" xfId="57" builtinId="50" customBuiltin="1"/>
    <cellStyle name="20% - Accent6 10" xfId="449" xr:uid="{F1E76C68-1F7F-40AA-91FC-B46E8C008C37}"/>
    <cellStyle name="20% - Accent6 11" xfId="470" xr:uid="{D1B00B6E-1495-4397-9DF1-ABD9C21A7E5D}"/>
    <cellStyle name="20% - Accent6 2" xfId="67" xr:uid="{00000000-0005-0000-0000-000056000000}"/>
    <cellStyle name="20% - Accent6 2 2" xfId="144" xr:uid="{00000000-0005-0000-0000-000057000000}"/>
    <cellStyle name="20% - Accent6 2 3" xfId="228" xr:uid="{00000000-0005-0000-0000-000058000000}"/>
    <cellStyle name="20% - Accent6 2 4" xfId="266" xr:uid="{00000000-0005-0000-0000-000059000000}"/>
    <cellStyle name="20% - Accent6 2 5" xfId="423" xr:uid="{00000000-0005-0000-0000-00005A000000}"/>
    <cellStyle name="20% - Accent6 2 6" xfId="486" xr:uid="{3E364691-045C-461B-91EA-840BE5954286}"/>
    <cellStyle name="20% - Accent6 3" xfId="99" xr:uid="{00000000-0005-0000-0000-00005B000000}"/>
    <cellStyle name="20% - Accent6 3 2" xfId="169" xr:uid="{00000000-0005-0000-0000-00005C000000}"/>
    <cellStyle name="20% - Accent6 3 2 2" xfId="381" xr:uid="{00000000-0005-0000-0000-00005D000000}"/>
    <cellStyle name="20% - Accent6 3 3" xfId="334" xr:uid="{00000000-0005-0000-0000-00005E000000}"/>
    <cellStyle name="20% - Accent6 4" xfId="119" xr:uid="{00000000-0005-0000-0000-00005F000000}"/>
    <cellStyle name="20% - Accent6 4 2" xfId="188" xr:uid="{00000000-0005-0000-0000-000060000000}"/>
    <cellStyle name="20% - Accent6 4 3" xfId="356" xr:uid="{00000000-0005-0000-0000-000061000000}"/>
    <cellStyle name="20% - Accent6 5" xfId="136" xr:uid="{00000000-0005-0000-0000-000062000000}"/>
    <cellStyle name="20% - Accent6 6" xfId="202" xr:uid="{00000000-0005-0000-0000-000063000000}"/>
    <cellStyle name="20% - Accent6 7" xfId="215" xr:uid="{00000000-0005-0000-0000-000064000000}"/>
    <cellStyle name="20% - Accent6 8" xfId="410" xr:uid="{00000000-0005-0000-0000-000065000000}"/>
    <cellStyle name="20% - Accent6 9" xfId="436" xr:uid="{C4350C3B-B57F-4AA7-BA6E-EB379FDF9D43}"/>
    <cellStyle name="40% - Accent1" xfId="38" builtinId="31" customBuiltin="1"/>
    <cellStyle name="40% - Accent1 10" xfId="440" xr:uid="{50674DAF-F82B-4420-B9E7-792E647F9A6C}"/>
    <cellStyle name="40% - Accent1 11" xfId="456" xr:uid="{FA6456C2-623E-4A58-AF92-848922842AF8}"/>
    <cellStyle name="40% - Accent1 2" xfId="68" xr:uid="{00000000-0005-0000-0000-000067000000}"/>
    <cellStyle name="40% - Accent1 2 2" xfId="145" xr:uid="{00000000-0005-0000-0000-000068000000}"/>
    <cellStyle name="40% - Accent1 2 3" xfId="219" xr:uid="{00000000-0005-0000-0000-000069000000}"/>
    <cellStyle name="40% - Accent1 2 4" xfId="267" xr:uid="{00000000-0005-0000-0000-00006A000000}"/>
    <cellStyle name="40% - Accent1 2 5" xfId="414" xr:uid="{00000000-0005-0000-0000-00006B000000}"/>
    <cellStyle name="40% - Accent1 2 6" xfId="451" xr:uid="{1B75FD21-B621-43E8-A557-00A5DB8D6E02}"/>
    <cellStyle name="40% - Accent1 3" xfId="85" xr:uid="{00000000-0005-0000-0000-00006C000000}"/>
    <cellStyle name="40% - Accent1 3 2" xfId="155" xr:uid="{00000000-0005-0000-0000-00006D000000}"/>
    <cellStyle name="40% - Accent1 3 2 2" xfId="372" xr:uid="{00000000-0005-0000-0000-00006E000000}"/>
    <cellStyle name="40% - Accent1 3 3" xfId="325" xr:uid="{00000000-0005-0000-0000-00006F000000}"/>
    <cellStyle name="40% - Accent1 4" xfId="105" xr:uid="{00000000-0005-0000-0000-000070000000}"/>
    <cellStyle name="40% - Accent1 4 2" xfId="174" xr:uid="{00000000-0005-0000-0000-000071000000}"/>
    <cellStyle name="40% - Accent1 4 3" xfId="347" xr:uid="{00000000-0005-0000-0000-000072000000}"/>
    <cellStyle name="40% - Accent1 5" xfId="127" xr:uid="{00000000-0005-0000-0000-000073000000}"/>
    <cellStyle name="40% - Accent1 6" xfId="193" xr:uid="{00000000-0005-0000-0000-000074000000}"/>
    <cellStyle name="40% - Accent1 7" xfId="206" xr:uid="{00000000-0005-0000-0000-000075000000}"/>
    <cellStyle name="40% - Accent1 8" xfId="401" xr:uid="{00000000-0005-0000-0000-000076000000}"/>
    <cellStyle name="40% - Accent1 9" xfId="427" xr:uid="{1FC64B3A-1846-4BA9-B109-991171EC160C}"/>
    <cellStyle name="40% - Accent2" xfId="42" builtinId="35" customBuiltin="1"/>
    <cellStyle name="40% - Accent2 10" xfId="442" xr:uid="{B205863E-05B4-4A9F-B19C-2D1E29224E0A}"/>
    <cellStyle name="40% - Accent2 11" xfId="459" xr:uid="{9F057C64-16FF-433A-BA43-DC0F74A1F017}"/>
    <cellStyle name="40% - Accent2 2" xfId="69" xr:uid="{00000000-0005-0000-0000-000078000000}"/>
    <cellStyle name="40% - Accent2 2 2" xfId="146" xr:uid="{00000000-0005-0000-0000-000079000000}"/>
    <cellStyle name="40% - Accent2 2 3" xfId="221" xr:uid="{00000000-0005-0000-0000-00007A000000}"/>
    <cellStyle name="40% - Accent2 2 4" xfId="268" xr:uid="{00000000-0005-0000-0000-00007B000000}"/>
    <cellStyle name="40% - Accent2 2 5" xfId="416" xr:uid="{00000000-0005-0000-0000-00007C000000}"/>
    <cellStyle name="40% - Accent2 2 6" xfId="453" xr:uid="{105AC0F9-576A-44F5-9ED6-13A5B5FAEFBB}"/>
    <cellStyle name="40% - Accent2 3" xfId="88" xr:uid="{00000000-0005-0000-0000-00007D000000}"/>
    <cellStyle name="40% - Accent2 3 2" xfId="158" xr:uid="{00000000-0005-0000-0000-00007E000000}"/>
    <cellStyle name="40% - Accent2 3 2 2" xfId="374" xr:uid="{00000000-0005-0000-0000-00007F000000}"/>
    <cellStyle name="40% - Accent2 3 3" xfId="327" xr:uid="{00000000-0005-0000-0000-000080000000}"/>
    <cellStyle name="40% - Accent2 4" xfId="108" xr:uid="{00000000-0005-0000-0000-000081000000}"/>
    <cellStyle name="40% - Accent2 4 2" xfId="177" xr:uid="{00000000-0005-0000-0000-000082000000}"/>
    <cellStyle name="40% - Accent2 4 3" xfId="349" xr:uid="{00000000-0005-0000-0000-000083000000}"/>
    <cellStyle name="40% - Accent2 5" xfId="129" xr:uid="{00000000-0005-0000-0000-000084000000}"/>
    <cellStyle name="40% - Accent2 6" xfId="195" xr:uid="{00000000-0005-0000-0000-000085000000}"/>
    <cellStyle name="40% - Accent2 7" xfId="208" xr:uid="{00000000-0005-0000-0000-000086000000}"/>
    <cellStyle name="40% - Accent2 8" xfId="403" xr:uid="{00000000-0005-0000-0000-000087000000}"/>
    <cellStyle name="40% - Accent2 9" xfId="429" xr:uid="{B3F47842-9A29-45E8-9980-E33EAEBF05A9}"/>
    <cellStyle name="40% - Accent3" xfId="46" builtinId="39" customBuiltin="1"/>
    <cellStyle name="40% - Accent3 10" xfId="444" xr:uid="{633343C8-242F-4FA0-B05D-623CC336F1D4}"/>
    <cellStyle name="40% - Accent3 11" xfId="462" xr:uid="{455CA023-7136-40B2-92AE-DB2BD26BA69F}"/>
    <cellStyle name="40% - Accent3 2" xfId="70" xr:uid="{00000000-0005-0000-0000-000089000000}"/>
    <cellStyle name="40% - Accent3 2 2" xfId="147" xr:uid="{00000000-0005-0000-0000-00008A000000}"/>
    <cellStyle name="40% - Accent3 2 3" xfId="223" xr:uid="{00000000-0005-0000-0000-00008B000000}"/>
    <cellStyle name="40% - Accent3 2 4" xfId="269" xr:uid="{00000000-0005-0000-0000-00008C000000}"/>
    <cellStyle name="40% - Accent3 2 5" xfId="418" xr:uid="{00000000-0005-0000-0000-00008D000000}"/>
    <cellStyle name="40% - Accent3 2 6" xfId="479" xr:uid="{1B17B4C0-082A-4BD5-BA26-7544D723C99F}"/>
    <cellStyle name="40% - Accent3 3" xfId="91" xr:uid="{00000000-0005-0000-0000-00008E000000}"/>
    <cellStyle name="40% - Accent3 3 2" xfId="161" xr:uid="{00000000-0005-0000-0000-00008F000000}"/>
    <cellStyle name="40% - Accent3 3 2 2" xfId="376" xr:uid="{00000000-0005-0000-0000-000090000000}"/>
    <cellStyle name="40% - Accent3 3 3" xfId="329" xr:uid="{00000000-0005-0000-0000-000091000000}"/>
    <cellStyle name="40% - Accent3 4" xfId="111" xr:uid="{00000000-0005-0000-0000-000092000000}"/>
    <cellStyle name="40% - Accent3 4 2" xfId="180" xr:uid="{00000000-0005-0000-0000-000093000000}"/>
    <cellStyle name="40% - Accent3 4 3" xfId="351" xr:uid="{00000000-0005-0000-0000-000094000000}"/>
    <cellStyle name="40% - Accent3 5" xfId="131" xr:uid="{00000000-0005-0000-0000-000095000000}"/>
    <cellStyle name="40% - Accent3 6" xfId="197" xr:uid="{00000000-0005-0000-0000-000096000000}"/>
    <cellStyle name="40% - Accent3 7" xfId="210" xr:uid="{00000000-0005-0000-0000-000097000000}"/>
    <cellStyle name="40% - Accent3 8" xfId="405" xr:uid="{00000000-0005-0000-0000-000098000000}"/>
    <cellStyle name="40% - Accent3 9" xfId="431" xr:uid="{5AFCC234-2531-4A60-A6B7-4AEBF12AE9CE}"/>
    <cellStyle name="40% - Accent4" xfId="50" builtinId="43" customBuiltin="1"/>
    <cellStyle name="40% - Accent4 10" xfId="446" xr:uid="{89C57EE0-0E40-443F-BE80-4A5B421DB0CB}"/>
    <cellStyle name="40% - Accent4 11" xfId="465" xr:uid="{C027CEE0-DF69-4716-9210-22326BFE244F}"/>
    <cellStyle name="40% - Accent4 2" xfId="71" xr:uid="{00000000-0005-0000-0000-00009A000000}"/>
    <cellStyle name="40% - Accent4 2 2" xfId="148" xr:uid="{00000000-0005-0000-0000-00009B000000}"/>
    <cellStyle name="40% - Accent4 2 3" xfId="225" xr:uid="{00000000-0005-0000-0000-00009C000000}"/>
    <cellStyle name="40% - Accent4 2 4" xfId="270" xr:uid="{00000000-0005-0000-0000-00009D000000}"/>
    <cellStyle name="40% - Accent4 2 5" xfId="420" xr:uid="{00000000-0005-0000-0000-00009E000000}"/>
    <cellStyle name="40% - Accent4 2 6" xfId="483" xr:uid="{186B0FB5-248E-4190-9B5E-C66CE319F7EB}"/>
    <cellStyle name="40% - Accent4 3" xfId="94" xr:uid="{00000000-0005-0000-0000-00009F000000}"/>
    <cellStyle name="40% - Accent4 3 2" xfId="164" xr:uid="{00000000-0005-0000-0000-0000A0000000}"/>
    <cellStyle name="40% - Accent4 3 2 2" xfId="378" xr:uid="{00000000-0005-0000-0000-0000A1000000}"/>
    <cellStyle name="40% - Accent4 3 3" xfId="331" xr:uid="{00000000-0005-0000-0000-0000A2000000}"/>
    <cellStyle name="40% - Accent4 4" xfId="114" xr:uid="{00000000-0005-0000-0000-0000A3000000}"/>
    <cellStyle name="40% - Accent4 4 2" xfId="183" xr:uid="{00000000-0005-0000-0000-0000A4000000}"/>
    <cellStyle name="40% - Accent4 4 3" xfId="353" xr:uid="{00000000-0005-0000-0000-0000A5000000}"/>
    <cellStyle name="40% - Accent4 5" xfId="133" xr:uid="{00000000-0005-0000-0000-0000A6000000}"/>
    <cellStyle name="40% - Accent4 6" xfId="199" xr:uid="{00000000-0005-0000-0000-0000A7000000}"/>
    <cellStyle name="40% - Accent4 7" xfId="212" xr:uid="{00000000-0005-0000-0000-0000A8000000}"/>
    <cellStyle name="40% - Accent4 8" xfId="407" xr:uid="{00000000-0005-0000-0000-0000A9000000}"/>
    <cellStyle name="40% - Accent4 9" xfId="433" xr:uid="{B235C8C0-F1F2-48F5-91A3-98B4EABEDF29}"/>
    <cellStyle name="40% - Accent5" xfId="54" builtinId="47" customBuiltin="1"/>
    <cellStyle name="40% - Accent5 10" xfId="448" xr:uid="{AA19FEE8-CE5D-4FD9-9092-70E25A51BE39}"/>
    <cellStyle name="40% - Accent5 11" xfId="468" xr:uid="{3D74038D-D671-4C64-8A13-356DCC58BAED}"/>
    <cellStyle name="40% - Accent5 2" xfId="72" xr:uid="{00000000-0005-0000-0000-0000AB000000}"/>
    <cellStyle name="40% - Accent5 2 2" xfId="149" xr:uid="{00000000-0005-0000-0000-0000AC000000}"/>
    <cellStyle name="40% - Accent5 2 3" xfId="227" xr:uid="{00000000-0005-0000-0000-0000AD000000}"/>
    <cellStyle name="40% - Accent5 2 4" xfId="271" xr:uid="{00000000-0005-0000-0000-0000AE000000}"/>
    <cellStyle name="40% - Accent5 2 5" xfId="422" xr:uid="{00000000-0005-0000-0000-0000AF000000}"/>
    <cellStyle name="40% - Accent5 2 6" xfId="485" xr:uid="{8CBF90F2-C2BB-48B9-8583-496D843FBCB4}"/>
    <cellStyle name="40% - Accent5 3" xfId="97" xr:uid="{00000000-0005-0000-0000-0000B0000000}"/>
    <cellStyle name="40% - Accent5 3 2" xfId="167" xr:uid="{00000000-0005-0000-0000-0000B1000000}"/>
    <cellStyle name="40% - Accent5 3 2 2" xfId="380" xr:uid="{00000000-0005-0000-0000-0000B2000000}"/>
    <cellStyle name="40% - Accent5 3 3" xfId="333" xr:uid="{00000000-0005-0000-0000-0000B3000000}"/>
    <cellStyle name="40% - Accent5 4" xfId="117" xr:uid="{00000000-0005-0000-0000-0000B4000000}"/>
    <cellStyle name="40% - Accent5 4 2" xfId="186" xr:uid="{00000000-0005-0000-0000-0000B5000000}"/>
    <cellStyle name="40% - Accent5 4 3" xfId="355" xr:uid="{00000000-0005-0000-0000-0000B6000000}"/>
    <cellStyle name="40% - Accent5 5" xfId="135" xr:uid="{00000000-0005-0000-0000-0000B7000000}"/>
    <cellStyle name="40% - Accent5 6" xfId="201" xr:uid="{00000000-0005-0000-0000-0000B8000000}"/>
    <cellStyle name="40% - Accent5 7" xfId="214" xr:uid="{00000000-0005-0000-0000-0000B9000000}"/>
    <cellStyle name="40% - Accent5 8" xfId="409" xr:uid="{00000000-0005-0000-0000-0000BA000000}"/>
    <cellStyle name="40% - Accent5 9" xfId="435" xr:uid="{06F08453-42EA-4285-B6C2-DEE715293BAE}"/>
    <cellStyle name="40% - Accent6" xfId="58" builtinId="51" customBuiltin="1"/>
    <cellStyle name="40% - Accent6 10" xfId="450" xr:uid="{EF99AEF2-5A2A-437C-B6D0-D3D2D063A42D}"/>
    <cellStyle name="40% - Accent6 11" xfId="471" xr:uid="{1B6658C6-9239-4957-8EB9-773B0EB58C3F}"/>
    <cellStyle name="40% - Accent6 2" xfId="73" xr:uid="{00000000-0005-0000-0000-0000BC000000}"/>
    <cellStyle name="40% - Accent6 2 2" xfId="150" xr:uid="{00000000-0005-0000-0000-0000BD000000}"/>
    <cellStyle name="40% - Accent6 2 3" xfId="229" xr:uid="{00000000-0005-0000-0000-0000BE000000}"/>
    <cellStyle name="40% - Accent6 2 4" xfId="272" xr:uid="{00000000-0005-0000-0000-0000BF000000}"/>
    <cellStyle name="40% - Accent6 2 5" xfId="424" xr:uid="{00000000-0005-0000-0000-0000C0000000}"/>
    <cellStyle name="40% - Accent6 2 6" xfId="487" xr:uid="{60EC73ED-7650-4E8F-9734-3EC41E7809A8}"/>
    <cellStyle name="40% - Accent6 3" xfId="100" xr:uid="{00000000-0005-0000-0000-0000C1000000}"/>
    <cellStyle name="40% - Accent6 3 2" xfId="170" xr:uid="{00000000-0005-0000-0000-0000C2000000}"/>
    <cellStyle name="40% - Accent6 3 2 2" xfId="382" xr:uid="{00000000-0005-0000-0000-0000C3000000}"/>
    <cellStyle name="40% - Accent6 3 3" xfId="335" xr:uid="{00000000-0005-0000-0000-0000C4000000}"/>
    <cellStyle name="40% - Accent6 4" xfId="120" xr:uid="{00000000-0005-0000-0000-0000C5000000}"/>
    <cellStyle name="40% - Accent6 4 2" xfId="189" xr:uid="{00000000-0005-0000-0000-0000C6000000}"/>
    <cellStyle name="40% - Accent6 4 3" xfId="357" xr:uid="{00000000-0005-0000-0000-0000C7000000}"/>
    <cellStyle name="40% - Accent6 5" xfId="137" xr:uid="{00000000-0005-0000-0000-0000C8000000}"/>
    <cellStyle name="40% - Accent6 6" xfId="203" xr:uid="{00000000-0005-0000-0000-0000C9000000}"/>
    <cellStyle name="40% - Accent6 7" xfId="216" xr:uid="{00000000-0005-0000-0000-0000CA000000}"/>
    <cellStyle name="40% - Accent6 8" xfId="411" xr:uid="{00000000-0005-0000-0000-0000CB000000}"/>
    <cellStyle name="40% - Accent6 9" xfId="437" xr:uid="{2A7E9B95-4DB0-44DD-98FE-7983E66A5B07}"/>
    <cellStyle name="60% - Accent1" xfId="39" builtinId="32" customBuiltin="1"/>
    <cellStyle name="60% - Accent1 2" xfId="86" xr:uid="{00000000-0005-0000-0000-0000CD000000}"/>
    <cellStyle name="60% - Accent1 2 2" xfId="156" xr:uid="{00000000-0005-0000-0000-0000CE000000}"/>
    <cellStyle name="60% - Accent1 2 3" xfId="273" xr:uid="{00000000-0005-0000-0000-0000CF000000}"/>
    <cellStyle name="60% - Accent1 3" xfId="106" xr:uid="{00000000-0005-0000-0000-0000D0000000}"/>
    <cellStyle name="60% - Accent1 3 2" xfId="175" xr:uid="{00000000-0005-0000-0000-0000D1000000}"/>
    <cellStyle name="60% - Accent1 4" xfId="457" xr:uid="{A645D353-0D75-4A82-9009-A618A50EA166}"/>
    <cellStyle name="60% - Accent2" xfId="43" builtinId="36" customBuiltin="1"/>
    <cellStyle name="60% - Accent2 2" xfId="89" xr:uid="{00000000-0005-0000-0000-0000D3000000}"/>
    <cellStyle name="60% - Accent2 2 2" xfId="159" xr:uid="{00000000-0005-0000-0000-0000D4000000}"/>
    <cellStyle name="60% - Accent2 2 3" xfId="274" xr:uid="{00000000-0005-0000-0000-0000D5000000}"/>
    <cellStyle name="60% - Accent2 3" xfId="109" xr:uid="{00000000-0005-0000-0000-0000D6000000}"/>
    <cellStyle name="60% - Accent2 3 2" xfId="178" xr:uid="{00000000-0005-0000-0000-0000D7000000}"/>
    <cellStyle name="60% - Accent2 4" xfId="460" xr:uid="{B64D613C-1B47-43B2-A3E6-2FD8DF0E9EB6}"/>
    <cellStyle name="60% - Accent3" xfId="47" builtinId="40" customBuiltin="1"/>
    <cellStyle name="60% - Accent3 2" xfId="92" xr:uid="{00000000-0005-0000-0000-0000D9000000}"/>
    <cellStyle name="60% - Accent3 2 2" xfId="162" xr:uid="{00000000-0005-0000-0000-0000DA000000}"/>
    <cellStyle name="60% - Accent3 2 3" xfId="275" xr:uid="{00000000-0005-0000-0000-0000DB000000}"/>
    <cellStyle name="60% - Accent3 3" xfId="112" xr:uid="{00000000-0005-0000-0000-0000DC000000}"/>
    <cellStyle name="60% - Accent3 3 2" xfId="181" xr:uid="{00000000-0005-0000-0000-0000DD000000}"/>
    <cellStyle name="60% - Accent3 4" xfId="463" xr:uid="{4EBF2028-6B67-4735-9BB5-CB08819E0D2F}"/>
    <cellStyle name="60% - Accent4" xfId="51" builtinId="44" customBuiltin="1"/>
    <cellStyle name="60% - Accent4 2" xfId="95" xr:uid="{00000000-0005-0000-0000-0000DF000000}"/>
    <cellStyle name="60% - Accent4 2 2" xfId="165" xr:uid="{00000000-0005-0000-0000-0000E0000000}"/>
    <cellStyle name="60% - Accent4 2 3" xfId="276" xr:uid="{00000000-0005-0000-0000-0000E1000000}"/>
    <cellStyle name="60% - Accent4 3" xfId="115" xr:uid="{00000000-0005-0000-0000-0000E2000000}"/>
    <cellStyle name="60% - Accent4 3 2" xfId="184" xr:uid="{00000000-0005-0000-0000-0000E3000000}"/>
    <cellStyle name="60% - Accent4 4" xfId="466" xr:uid="{547B0389-8FD6-40A2-9F1D-1DF7D77BE83A}"/>
    <cellStyle name="60% - Accent5" xfId="55" builtinId="48" customBuiltin="1"/>
    <cellStyle name="60% - Accent5 2" xfId="98" xr:uid="{00000000-0005-0000-0000-0000E5000000}"/>
    <cellStyle name="60% - Accent5 2 2" xfId="168" xr:uid="{00000000-0005-0000-0000-0000E6000000}"/>
    <cellStyle name="60% - Accent5 2 3" xfId="277" xr:uid="{00000000-0005-0000-0000-0000E7000000}"/>
    <cellStyle name="60% - Accent5 3" xfId="118" xr:uid="{00000000-0005-0000-0000-0000E8000000}"/>
    <cellStyle name="60% - Accent5 3 2" xfId="187" xr:uid="{00000000-0005-0000-0000-0000E9000000}"/>
    <cellStyle name="60% - Accent5 4" xfId="469" xr:uid="{BD8B0160-5011-4558-9068-63D4D07ACEC8}"/>
    <cellStyle name="60% - Accent6" xfId="59" builtinId="52" customBuiltin="1"/>
    <cellStyle name="60% - Accent6 2" xfId="101" xr:uid="{00000000-0005-0000-0000-0000EB000000}"/>
    <cellStyle name="60% - Accent6 2 2" xfId="171" xr:uid="{00000000-0005-0000-0000-0000EC000000}"/>
    <cellStyle name="60% - Accent6 2 3" xfId="278" xr:uid="{00000000-0005-0000-0000-0000ED000000}"/>
    <cellStyle name="60% - Accent6 3" xfId="121" xr:uid="{00000000-0005-0000-0000-0000EE000000}"/>
    <cellStyle name="60% - Accent6 3 2" xfId="190" xr:uid="{00000000-0005-0000-0000-0000EF000000}"/>
    <cellStyle name="60% - Accent6 4" xfId="472" xr:uid="{73696822-413E-4EF6-9138-6F707ECCE027}"/>
    <cellStyle name="Accent1" xfId="36" builtinId="29" customBuiltin="1"/>
    <cellStyle name="Accent1 2" xfId="279" xr:uid="{00000000-0005-0000-0000-0000F1000000}"/>
    <cellStyle name="Accent2" xfId="40" builtinId="33" customBuiltin="1"/>
    <cellStyle name="Accent2 2" xfId="280" xr:uid="{00000000-0005-0000-0000-0000F3000000}"/>
    <cellStyle name="Accent3" xfId="44" builtinId="37" customBuiltin="1"/>
    <cellStyle name="Accent3 2" xfId="281" xr:uid="{00000000-0005-0000-0000-0000F5000000}"/>
    <cellStyle name="Accent4" xfId="48" builtinId="41" customBuiltin="1"/>
    <cellStyle name="Accent4 2" xfId="282" xr:uid="{00000000-0005-0000-0000-0000F7000000}"/>
    <cellStyle name="Accent5" xfId="52" builtinId="45" customBuiltin="1"/>
    <cellStyle name="Accent5 2" xfId="283" xr:uid="{00000000-0005-0000-0000-0000F9000000}"/>
    <cellStyle name="Accent6" xfId="56" builtinId="49" customBuiltin="1"/>
    <cellStyle name="Accent6 2" xfId="284" xr:uid="{00000000-0005-0000-0000-0000FB000000}"/>
    <cellStyle name="Bad" xfId="26" builtinId="27" customBuiltin="1"/>
    <cellStyle name="Bad 2" xfId="285" xr:uid="{00000000-0005-0000-0000-0000FD000000}"/>
    <cellStyle name="Calculation" xfId="30" builtinId="22" customBuiltin="1"/>
    <cellStyle name="Calculation 2" xfId="286" xr:uid="{00000000-0005-0000-0000-0000FF000000}"/>
    <cellStyle name="Calculation 2 2" xfId="361" xr:uid="{00000000-0005-0000-0000-000000010000}"/>
    <cellStyle name="Calculation 2 2 2" xfId="394" xr:uid="{00000000-0005-0000-0000-000001010000}"/>
    <cellStyle name="Calculation 2 3" xfId="389" xr:uid="{00000000-0005-0000-0000-000002010000}"/>
    <cellStyle name="Calculation 2 4" xfId="495" xr:uid="{4F54FE36-E217-467A-8A34-AFB9AF2A8B5F}"/>
    <cellStyle name="Check Cell" xfId="32" builtinId="23" customBuiltin="1"/>
    <cellStyle name="Check Cell 2" xfId="287" xr:uid="{00000000-0005-0000-0000-000004010000}"/>
    <cellStyle name="Comma" xfId="491" builtinId="3"/>
    <cellStyle name="Comma 11" xfId="320" xr:uid="{00000000-0005-0000-0000-000006010000}"/>
    <cellStyle name="Comma 11 2" xfId="369" xr:uid="{00000000-0005-0000-0000-000007010000}"/>
    <cellStyle name="Comma 13 2" xfId="509" xr:uid="{09F42BE8-1C9B-429C-A2F7-5D1E23DD8067}"/>
    <cellStyle name="Comma 15" xfId="60" xr:uid="{00000000-0005-0000-0000-000008010000}"/>
    <cellStyle name="Comma 19" xfId="521" xr:uid="{A64D62A4-A9F2-4BBA-8730-5933870C3B6A}"/>
    <cellStyle name="Comma 2" xfId="9" xr:uid="{00000000-0005-0000-0000-000009010000}"/>
    <cellStyle name="Comma 2 2" xfId="253" xr:uid="{00000000-0005-0000-0000-00000A010000}"/>
    <cellStyle name="Comma 2 2 2" xfId="288" xr:uid="{00000000-0005-0000-0000-00000B010000}"/>
    <cellStyle name="Comma 2 2 2 3" xfId="79" xr:uid="{00000000-0005-0000-0000-00000C010000}"/>
    <cellStyle name="Comma 2 3" xfId="18" xr:uid="{00000000-0005-0000-0000-00000D010000}"/>
    <cellStyle name="Comma 2 3 2" xfId="102" xr:uid="{00000000-0005-0000-0000-00000E010000}"/>
    <cellStyle name="Comma 2 4" xfId="249" xr:uid="{00000000-0005-0000-0000-00000F010000}"/>
    <cellStyle name="Comma 2 5" xfId="345" xr:uid="{00000000-0005-0000-0000-000010010000}"/>
    <cellStyle name="Comma 2 6" xfId="234" xr:uid="{00000000-0005-0000-0000-000011010000}"/>
    <cellStyle name="Comma 21" xfId="542" xr:uid="{943705E9-90EA-4DE7-9BF9-B944F492E295}"/>
    <cellStyle name="Comma 3" xfId="235" xr:uid="{00000000-0005-0000-0000-000012010000}"/>
    <cellStyle name="Comma 3 2" xfId="289" xr:uid="{00000000-0005-0000-0000-000013010000}"/>
    <cellStyle name="Comma 3 2 2" xfId="338" xr:uid="{00000000-0005-0000-0000-000014010000}"/>
    <cellStyle name="Comma 3 2 2 2" xfId="386" xr:uid="{00000000-0005-0000-0000-000015010000}"/>
    <cellStyle name="Comma 3 2 2 2 2" xfId="540" xr:uid="{2E39FFF5-8050-40D2-A88C-A4F806905B8C}"/>
    <cellStyle name="Comma 3 2 2 2 3" xfId="518" xr:uid="{8B22F917-9EB9-49E1-BA7E-1751D8DC0DAA}"/>
    <cellStyle name="Comma 3 2 2 3" xfId="530" xr:uid="{D3F162DA-95D0-42D3-AE02-0D2715F7B234}"/>
    <cellStyle name="Comma 3 2 2 4" xfId="506" xr:uid="{BBCE4DA7-D43D-41BF-A2DA-93F74EA4F20A}"/>
    <cellStyle name="Comma 3 2 3" xfId="362" xr:uid="{00000000-0005-0000-0000-000016010000}"/>
    <cellStyle name="Comma 3 2 3 2" xfId="534" xr:uid="{03DD64A9-0D83-42C3-AC52-778AA85CBB70}"/>
    <cellStyle name="Comma 3 2 3 3" xfId="512" xr:uid="{9485BE7C-701D-4A01-8539-FC898BB039BC}"/>
    <cellStyle name="Comma 3 2 4" xfId="524" xr:uid="{2674A42C-76DD-4062-8E5B-75C3041906A0}"/>
    <cellStyle name="Comma 3 2 5" xfId="496" xr:uid="{D698EFDD-5B2E-46A6-AE08-658C2BADAA44}"/>
    <cellStyle name="Comma 3 3" xfId="252" xr:uid="{00000000-0005-0000-0000-000017010000}"/>
    <cellStyle name="Comma 4" xfId="255" xr:uid="{00000000-0005-0000-0000-000018010000}"/>
    <cellStyle name="Comma 5" xfId="248" xr:uid="{00000000-0005-0000-0000-000019010000}"/>
    <cellStyle name="Comma 5 2" xfId="337" xr:uid="{00000000-0005-0000-0000-00001A010000}"/>
    <cellStyle name="Comma 5 2 2" xfId="385" xr:uid="{00000000-0005-0000-0000-00001B010000}"/>
    <cellStyle name="Comma 5 2 2 2" xfId="533" xr:uid="{C16C2459-F94A-48DE-BA7F-FB5CAD4F7D16}"/>
    <cellStyle name="Comma 5 2 3" xfId="511" xr:uid="{BC3C3039-7965-446B-8D8D-A2A7D390B4D5}"/>
    <cellStyle name="Comma 5 3" xfId="360" xr:uid="{00000000-0005-0000-0000-00001C010000}"/>
    <cellStyle name="Comma 5 3 2" xfId="523" xr:uid="{72F94219-8BB2-49FA-A102-393592726A9D}"/>
    <cellStyle name="Comma 5 4" xfId="494" xr:uid="{DB88D9B0-CB03-447E-B24A-6DFA7A49D188}"/>
    <cellStyle name="Comma 6" xfId="233" xr:uid="{00000000-0005-0000-0000-00001D010000}"/>
    <cellStyle name="Comma 6 2" xfId="517" xr:uid="{567E42B7-CA32-432D-BD05-60794D539193}"/>
    <cellStyle name="Comma 6 2 2" xfId="539" xr:uid="{E3416A42-E3C8-4ACD-8547-AA6A0F3F80F9}"/>
    <cellStyle name="Comma 6 3" xfId="529" xr:uid="{2024F01F-C555-4756-B90B-B7D6FCC44269}"/>
    <cellStyle name="Comma 6 4" xfId="505" xr:uid="{635D45B9-4B42-4FEF-86B0-54218BD156CC}"/>
    <cellStyle name="Comma 7" xfId="231" xr:uid="{00000000-0005-0000-0000-00001E010000}"/>
    <cellStyle name="Comma 8" xfId="475" xr:uid="{A9F65F2A-389D-40DA-8939-A0D13FC4421C}"/>
    <cellStyle name="Explanatory Text" xfId="34" builtinId="53" customBuiltin="1"/>
    <cellStyle name="Explanatory Text 2" xfId="290" xr:uid="{00000000-0005-0000-0000-000020010000}"/>
    <cellStyle name="Good" xfId="25" builtinId="26" customBuiltin="1"/>
    <cellStyle name="Good 2" xfId="291" xr:uid="{00000000-0005-0000-0000-000022010000}"/>
    <cellStyle name="Heading 1" xfId="21" builtinId="16" customBuiltin="1"/>
    <cellStyle name="Heading 1 2" xfId="292" xr:uid="{00000000-0005-0000-0000-000024010000}"/>
    <cellStyle name="Heading 2" xfId="22" builtinId="17" customBuiltin="1"/>
    <cellStyle name="Heading 2 2" xfId="293" xr:uid="{00000000-0005-0000-0000-000026010000}"/>
    <cellStyle name="Heading 3" xfId="23" builtinId="18" customBuiltin="1"/>
    <cellStyle name="Heading 3 2" xfId="294" xr:uid="{00000000-0005-0000-0000-000028010000}"/>
    <cellStyle name="Heading 4" xfId="24" builtinId="19" customBuiltin="1"/>
    <cellStyle name="Heading 4 2" xfId="295" xr:uid="{00000000-0005-0000-0000-00002A010000}"/>
    <cellStyle name="Input" xfId="28" builtinId="20" customBuiltin="1"/>
    <cellStyle name="Input 2" xfId="296" xr:uid="{00000000-0005-0000-0000-00002C010000}"/>
    <cellStyle name="Input 2 2" xfId="363" xr:uid="{00000000-0005-0000-0000-00002D010000}"/>
    <cellStyle name="Input 2 2 2" xfId="395" xr:uid="{00000000-0005-0000-0000-00002E010000}"/>
    <cellStyle name="Input 2 3" xfId="390" xr:uid="{00000000-0005-0000-0000-00002F010000}"/>
    <cellStyle name="Input 2 4" xfId="497" xr:uid="{28D4DACA-E6DC-4067-9E5F-573BC9C8265F}"/>
    <cellStyle name="Linked Cell" xfId="31" builtinId="24" customBuiltin="1"/>
    <cellStyle name="Linked Cell 2" xfId="297" xr:uid="{00000000-0005-0000-0000-000031010000}"/>
    <cellStyle name="Neutral" xfId="27" builtinId="28" customBuiltin="1"/>
    <cellStyle name="Neutral 2" xfId="82" xr:uid="{00000000-0005-0000-0000-000033010000}"/>
    <cellStyle name="Neutral 2 2" xfId="258" xr:uid="{00000000-0005-0000-0000-000034010000}"/>
    <cellStyle name="Neutral 3" xfId="298" xr:uid="{00000000-0005-0000-0000-000035010000}"/>
    <cellStyle name="Normal" xfId="0" builtinId="0"/>
    <cellStyle name="Normal 10" xfId="4" xr:uid="{00000000-0005-0000-0000-000037010000}"/>
    <cellStyle name="Normal 10 2" xfId="236" xr:uid="{00000000-0005-0000-0000-000038010000}"/>
    <cellStyle name="Normal 10 2 2" xfId="537" xr:uid="{64A5751E-266B-410C-BA26-718B616A60AE}"/>
    <cellStyle name="Normal 10 2 3" xfId="515" xr:uid="{C8BAAB0B-3061-4F0D-BB72-2428633AB3AD}"/>
    <cellStyle name="Normal 10 3" xfId="520" xr:uid="{BBC0EFAF-608F-46F1-94DD-4571881B4C5A}"/>
    <cellStyle name="Normal 10 4" xfId="527" xr:uid="{B1E4A520-D625-4EDB-8B96-03E4D2B208BA}"/>
    <cellStyle name="Normal 10 5" xfId="503" xr:uid="{24222E8C-4897-4571-BE50-EC4A963A7088}"/>
    <cellStyle name="Normal 11" xfId="247" xr:uid="{00000000-0005-0000-0000-000039010000}"/>
    <cellStyle name="Normal 11 2" xfId="80" xr:uid="{00000000-0005-0000-0000-00003A010000}"/>
    <cellStyle name="Normal 11 2 2" xfId="152" xr:uid="{00000000-0005-0000-0000-00003B010000}"/>
    <cellStyle name="Normal 11 2 2 2" xfId="538" xr:uid="{786F4BB6-582E-4787-A1AC-6085E0EF8E9F}"/>
    <cellStyle name="Normal 11 2 3" xfId="322" xr:uid="{00000000-0005-0000-0000-00003C010000}"/>
    <cellStyle name="Normal 11 2 4" xfId="516" xr:uid="{E0018E39-0C5A-4CC7-9135-944DF7FF6BE6}"/>
    <cellStyle name="Normal 11 3" xfId="336" xr:uid="{00000000-0005-0000-0000-00003D010000}"/>
    <cellStyle name="Normal 11 3 2" xfId="384" xr:uid="{00000000-0005-0000-0000-00003E010000}"/>
    <cellStyle name="Normal 11 3 3" xfId="478" xr:uid="{B1B29BB1-D313-4D04-9397-F6168E22BA94}"/>
    <cellStyle name="Normal 11 4" xfId="359" xr:uid="{00000000-0005-0000-0000-00003F010000}"/>
    <cellStyle name="Normal 11 4 2" xfId="528" xr:uid="{EE125B0A-993C-4BCF-9C8F-19637D7EE142}"/>
    <cellStyle name="Normal 11 5" xfId="504" xr:uid="{CE029B56-77DD-4229-A261-EF667CCBB7B7}"/>
    <cellStyle name="Normal 12" xfId="230" xr:uid="{00000000-0005-0000-0000-000040010000}"/>
    <cellStyle name="Normal 12 2" xfId="508" xr:uid="{9D91951A-ADD8-473C-9BE4-46916CF5B753}"/>
    <cellStyle name="Normal 13" xfId="232" xr:uid="{00000000-0005-0000-0000-000041010000}"/>
    <cellStyle name="Normal 13 5" xfId="492" xr:uid="{F8867B28-FDF3-4BB9-BB00-BC75AB05313A}"/>
    <cellStyle name="Normal 14" xfId="474" xr:uid="{20768B5D-B06D-4F6D-9AAC-286B02B4A73C}"/>
    <cellStyle name="Normal 2" xfId="1" xr:uid="{00000000-0005-0000-0000-000042010000}"/>
    <cellStyle name="Normal 2 2" xfId="11" xr:uid="{00000000-0005-0000-0000-000043010000}"/>
    <cellStyle name="Normal 2 2 2" xfId="316" xr:uid="{00000000-0005-0000-0000-000044010000}"/>
    <cellStyle name="Normal 2 2 3" xfId="299" xr:uid="{00000000-0005-0000-0000-000045010000}"/>
    <cellStyle name="Normal 2 3" xfId="300" xr:uid="{00000000-0005-0000-0000-000046010000}"/>
    <cellStyle name="Normal 2 4" xfId="17" xr:uid="{00000000-0005-0000-0000-000047010000}"/>
    <cellStyle name="Normal 2 5" xfId="237" xr:uid="{00000000-0005-0000-0000-000048010000}"/>
    <cellStyle name="Normal 3" xfId="3" xr:uid="{00000000-0005-0000-0000-000049010000}"/>
    <cellStyle name="Normal 3 2" xfId="256" xr:uid="{00000000-0005-0000-0000-00004A010000}"/>
    <cellStyle name="Normal 3 2 2" xfId="301" xr:uid="{00000000-0005-0000-0000-00004B010000}"/>
    <cellStyle name="Normal 3 2 3" xfId="488" xr:uid="{8D8EA355-79F5-4A0F-AAB5-873B46053949}"/>
    <cellStyle name="Normal 3 3" xfId="251" xr:uid="{00000000-0005-0000-0000-00004C010000}"/>
    <cellStyle name="Normal 3 4" xfId="245" xr:uid="{00000000-0005-0000-0000-00004D010000}"/>
    <cellStyle name="Normal 3_HavelvacN2axjusakN3" xfId="259" xr:uid="{00000000-0005-0000-0000-00004E010000}"/>
    <cellStyle name="Normal 37" xfId="323" xr:uid="{00000000-0005-0000-0000-00004F010000}"/>
    <cellStyle name="Normal 4" xfId="5" xr:uid="{00000000-0005-0000-0000-000050010000}"/>
    <cellStyle name="Normal 4 2" xfId="257" xr:uid="{00000000-0005-0000-0000-000051010000}"/>
    <cellStyle name="Normal 4 3" xfId="254" xr:uid="{00000000-0005-0000-0000-000052010000}"/>
    <cellStyle name="Normal 4 4" xfId="238" xr:uid="{00000000-0005-0000-0000-000053010000}"/>
    <cellStyle name="Normal 5" xfId="8" xr:uid="{00000000-0005-0000-0000-000054010000}"/>
    <cellStyle name="Normal 5 10" xfId="76" xr:uid="{00000000-0005-0000-0000-000055010000}"/>
    <cellStyle name="Normal 5 2" xfId="16" xr:uid="{00000000-0005-0000-0000-000056010000}"/>
    <cellStyle name="Normal 5 2 2" xfId="339" xr:uid="{00000000-0005-0000-0000-000057010000}"/>
    <cellStyle name="Normal 5 2 2 2" xfId="387" xr:uid="{00000000-0005-0000-0000-000058010000}"/>
    <cellStyle name="Normal 5 2 2 2 2" xfId="541" xr:uid="{0B2F7F6F-489A-4E86-819E-52D3C5229518}"/>
    <cellStyle name="Normal 5 2 2 2 3" xfId="519" xr:uid="{C953B2C5-A6F7-46D8-BD13-C60FBAF98A6B}"/>
    <cellStyle name="Normal 5 2 2 3" xfId="531" xr:uid="{5BEFFE3A-9D4F-459D-84F1-9CA07F639EBB}"/>
    <cellStyle name="Normal 5 2 2 4" xfId="341" xr:uid="{00000000-0005-0000-0000-000059010000}"/>
    <cellStyle name="Normal 5 2 2 5" xfId="507" xr:uid="{E54EF71D-7F41-46A3-81D4-99BE492EFC3A}"/>
    <cellStyle name="Normal 5 2 3" xfId="364" xr:uid="{00000000-0005-0000-0000-00005A010000}"/>
    <cellStyle name="Normal 5 2 3 2" xfId="535" xr:uid="{ED37AD71-335F-456D-84D5-0BDB38CDA2D3}"/>
    <cellStyle name="Normal 5 2 3 3" xfId="513" xr:uid="{9119F03C-B293-4E21-91BB-6077D16C5C57}"/>
    <cellStyle name="Normal 5 2 4" xfId="302" xr:uid="{00000000-0005-0000-0000-00005B010000}"/>
    <cellStyle name="Normal 5 2 4 2" xfId="525" xr:uid="{DF0E4AED-EB9F-41D6-AB2A-31DFE0D2C12E}"/>
    <cellStyle name="Normal 5 2 5" xfId="342" xr:uid="{00000000-0005-0000-0000-00005C010000}"/>
    <cellStyle name="Normal 5 2 6" xfId="498" xr:uid="{D0C4573D-7752-4B94-8165-532658AAAE87}"/>
    <cellStyle name="Normal 5 3" xfId="19" xr:uid="{00000000-0005-0000-0000-00005D010000}"/>
    <cellStyle name="Normal 5 3 2" xfId="260" xr:uid="{00000000-0005-0000-0000-00005E010000}"/>
    <cellStyle name="Normal 5 3 7" xfId="476" xr:uid="{62DDA106-A752-4A63-9C9C-80A6B5F103D4}"/>
    <cellStyle name="Normal 5 4" xfId="239" xr:uid="{00000000-0005-0000-0000-00005F010000}"/>
    <cellStyle name="Normal 6" xfId="10" xr:uid="{00000000-0005-0000-0000-000060010000}"/>
    <cellStyle name="Normal 6 2" xfId="123" xr:uid="{00000000-0005-0000-0000-000061010000}"/>
    <cellStyle name="Normal 6 3" xfId="303" xr:uid="{00000000-0005-0000-0000-000062010000}"/>
    <cellStyle name="Normal 7" xfId="12" xr:uid="{00000000-0005-0000-0000-000063010000}"/>
    <cellStyle name="Normal 7 2" xfId="124" xr:uid="{00000000-0005-0000-0000-000064010000}"/>
    <cellStyle name="Normal 7 3" xfId="304" xr:uid="{00000000-0005-0000-0000-000065010000}"/>
    <cellStyle name="Normal 8" xfId="13" xr:uid="{00000000-0005-0000-0000-000066010000}"/>
    <cellStyle name="Normal 8 2" xfId="315" xr:uid="{00000000-0005-0000-0000-000067010000}"/>
    <cellStyle name="Normal 8 2 2" xfId="532" xr:uid="{10710D07-0537-4C0C-9662-10596DD0AC86}"/>
    <cellStyle name="Normal 8 2 3" xfId="510" xr:uid="{EC7E811D-FDF6-4924-B88F-3AEBFF465CAB}"/>
    <cellStyle name="Normal 8 3" xfId="240" xr:uid="{00000000-0005-0000-0000-000068010000}"/>
    <cellStyle name="Normal 8 3 2" xfId="522" xr:uid="{85A978C8-CA5A-484B-823A-D58CA423E12C}"/>
    <cellStyle name="Normal 8 4" xfId="493" xr:uid="{AF36611A-367E-4F4E-88B1-3599A7B8C5EF}"/>
    <cellStyle name="Normal 9" xfId="15" xr:uid="{00000000-0005-0000-0000-000069010000}"/>
    <cellStyle name="Normal 9 2" xfId="125" xr:uid="{00000000-0005-0000-0000-00006A010000}"/>
    <cellStyle name="Normal 9 2 2" xfId="536" xr:uid="{2E063AC3-DA8F-4445-AD09-7C41A89CE956}"/>
    <cellStyle name="Normal 9 2 3" xfId="514" xr:uid="{87A7BFC7-C40D-4970-B15F-B25F29CAF80B}"/>
    <cellStyle name="Normal 9 3" xfId="241" xr:uid="{00000000-0005-0000-0000-00006B010000}"/>
    <cellStyle name="Normal 9 3 2" xfId="526" xr:uid="{B01C3E9C-D2CC-4BD0-92A7-3030DDE799E0}"/>
    <cellStyle name="Normal 9 4" xfId="502" xr:uid="{5DFCFFFB-885F-45CB-B541-34AD3B929755}"/>
    <cellStyle name="Note 10" xfId="438" xr:uid="{79D7DE58-21A5-4C2B-B8BE-78D078049696}"/>
    <cellStyle name="Note 11" xfId="454" xr:uid="{0D58A97E-384B-4EB6-90DC-8BF274F5F3F4}"/>
    <cellStyle name="Note 2" xfId="61" xr:uid="{00000000-0005-0000-0000-00006C010000}"/>
    <cellStyle name="Note 2 2" xfId="138" xr:uid="{00000000-0005-0000-0000-00006D010000}"/>
    <cellStyle name="Note 2 2 2" xfId="365" xr:uid="{00000000-0005-0000-0000-00006E010000}"/>
    <cellStyle name="Note 2 2 2 2" xfId="396" xr:uid="{00000000-0005-0000-0000-00006F010000}"/>
    <cellStyle name="Note 2 2 3" xfId="305" xr:uid="{00000000-0005-0000-0000-000070010000}"/>
    <cellStyle name="Note 2 2 4" xfId="391" xr:uid="{00000000-0005-0000-0000-000071010000}"/>
    <cellStyle name="Note 2 3" xfId="217" xr:uid="{00000000-0005-0000-0000-000072010000}"/>
    <cellStyle name="Note 2 3 2" xfId="383" xr:uid="{00000000-0005-0000-0000-000073010000}"/>
    <cellStyle name="Note 2 4" xfId="358" xr:uid="{00000000-0005-0000-0000-000074010000}"/>
    <cellStyle name="Note 2 5" xfId="412" xr:uid="{00000000-0005-0000-0000-000075010000}"/>
    <cellStyle name="Note 2 6" xfId="481" xr:uid="{2F52C1CA-6EBC-44E0-9B47-DB64763EE670}"/>
    <cellStyle name="Note 2 7" xfId="499" xr:uid="{A7CB72E6-A622-4C58-B545-997A5539A1B1}"/>
    <cellStyle name="Note 3" xfId="74" xr:uid="{00000000-0005-0000-0000-000076010000}"/>
    <cellStyle name="Note 3 2" xfId="151" xr:uid="{00000000-0005-0000-0000-000077010000}"/>
    <cellStyle name="Note 4" xfId="83" xr:uid="{00000000-0005-0000-0000-000078010000}"/>
    <cellStyle name="Note 4 2" xfId="153" xr:uid="{00000000-0005-0000-0000-000079010000}"/>
    <cellStyle name="Note 5" xfId="103" xr:uid="{00000000-0005-0000-0000-00007A010000}"/>
    <cellStyle name="Note 5 2" xfId="172" xr:uid="{00000000-0005-0000-0000-00007B010000}"/>
    <cellStyle name="Note 6" xfId="191" xr:uid="{00000000-0005-0000-0000-00007C010000}"/>
    <cellStyle name="Note 7" xfId="204" xr:uid="{00000000-0005-0000-0000-00007D010000}"/>
    <cellStyle name="Note 8" xfId="399" xr:uid="{00000000-0005-0000-0000-00007E010000}"/>
    <cellStyle name="Note 9" xfId="425" xr:uid="{AA1C473B-43F4-40BB-8548-DE4389BE77C9}"/>
    <cellStyle name="Output" xfId="29" builtinId="21" customBuiltin="1"/>
    <cellStyle name="Output 2" xfId="306" xr:uid="{00000000-0005-0000-0000-000080010000}"/>
    <cellStyle name="Output 2 2" xfId="366" xr:uid="{00000000-0005-0000-0000-000081010000}"/>
    <cellStyle name="Output 2 2 2" xfId="397" xr:uid="{00000000-0005-0000-0000-000082010000}"/>
    <cellStyle name="Output 2 3" xfId="392" xr:uid="{00000000-0005-0000-0000-000083010000}"/>
    <cellStyle name="Output 2 4" xfId="500" xr:uid="{85160607-7EAF-4557-A82B-51196612EF28}"/>
    <cellStyle name="Percent 2" xfId="2" xr:uid="{00000000-0005-0000-0000-000084010000}"/>
    <cellStyle name="Percent 2 2" xfId="122" xr:uid="{00000000-0005-0000-0000-000085010000}"/>
    <cellStyle name="Percent 2 3" xfId="250" xr:uid="{00000000-0005-0000-0000-000086010000}"/>
    <cellStyle name="Percent 3" xfId="318" xr:uid="{00000000-0005-0000-0000-000087010000}"/>
    <cellStyle name="Percent 3 2" xfId="340" xr:uid="{00000000-0005-0000-0000-000088010000}"/>
    <cellStyle name="Percent 3 2 2" xfId="388" xr:uid="{00000000-0005-0000-0000-000089010000}"/>
    <cellStyle name="Percent 3 3" xfId="368" xr:uid="{00000000-0005-0000-0000-00008A010000}"/>
    <cellStyle name="SN_241" xfId="14" xr:uid="{00000000-0005-0000-0000-00008B010000}"/>
    <cellStyle name="SN_b" xfId="489" xr:uid="{C95FD91A-E3E5-498D-8BCA-E73E916653FC}"/>
    <cellStyle name="SN_it" xfId="490" xr:uid="{18D9F93A-361C-4160-A87B-99556561A493}"/>
    <cellStyle name="SN10_bold" xfId="473" xr:uid="{75F3652D-B626-4BC1-A374-7754E00A5A3C}"/>
    <cellStyle name="Style 1" xfId="242" xr:uid="{00000000-0005-0000-0000-00008C010000}"/>
    <cellStyle name="Style 1 2" xfId="308" xr:uid="{00000000-0005-0000-0000-00008D010000}"/>
    <cellStyle name="Style 1 2 2" xfId="319" xr:uid="{00000000-0005-0000-0000-00008E010000}"/>
    <cellStyle name="Style 1 3" xfId="307" xr:uid="{00000000-0005-0000-0000-00008F010000}"/>
    <cellStyle name="Style 1_verchnakan_ax21-25_2018" xfId="309" xr:uid="{00000000-0005-0000-0000-000090010000}"/>
    <cellStyle name="Title" xfId="20" builtinId="15" customBuiltin="1"/>
    <cellStyle name="Title 2" xfId="81" xr:uid="{00000000-0005-0000-0000-000092010000}"/>
    <cellStyle name="Title 2 2" xfId="310" xr:uid="{00000000-0005-0000-0000-000093010000}"/>
    <cellStyle name="Title 2 3" xfId="246" xr:uid="{00000000-0005-0000-0000-000094010000}"/>
    <cellStyle name="Total" xfId="35" builtinId="25" customBuiltin="1"/>
    <cellStyle name="Total 2" xfId="311" xr:uid="{00000000-0005-0000-0000-000096010000}"/>
    <cellStyle name="Total 2 2" xfId="367" xr:uid="{00000000-0005-0000-0000-000097010000}"/>
    <cellStyle name="Total 2 2 2" xfId="398" xr:uid="{00000000-0005-0000-0000-000098010000}"/>
    <cellStyle name="Total 2 3" xfId="393" xr:uid="{00000000-0005-0000-0000-000099010000}"/>
    <cellStyle name="Total 2 4" xfId="501" xr:uid="{AB050743-AF74-4286-BFB3-93DE6B8537E6}"/>
    <cellStyle name="Warning Text" xfId="33" builtinId="11" customBuiltin="1"/>
    <cellStyle name="Warning Text 2" xfId="312" xr:uid="{00000000-0005-0000-0000-00009B010000}"/>
    <cellStyle name="Обычный 2" xfId="6" xr:uid="{00000000-0005-0000-0000-00009C010000}"/>
    <cellStyle name="Обычный 2 2" xfId="314" xr:uid="{00000000-0005-0000-0000-00009D010000}"/>
    <cellStyle name="Обычный 2 3" xfId="317" xr:uid="{00000000-0005-0000-0000-00009E010000}"/>
    <cellStyle name="Обычный 2 4" xfId="313" xr:uid="{00000000-0005-0000-0000-00009F010000}"/>
    <cellStyle name="Обычный 2 5" xfId="243" xr:uid="{00000000-0005-0000-0000-0000A0010000}"/>
    <cellStyle name="Обычный 3" xfId="78" xr:uid="{00000000-0005-0000-0000-0000A1010000}"/>
    <cellStyle name="Обычный 3 2" xfId="370" xr:uid="{00000000-0005-0000-0000-0000A2010000}"/>
    <cellStyle name="Обычный 3 3" xfId="321" xr:uid="{00000000-0005-0000-0000-0000A3010000}"/>
    <cellStyle name="Обычный 5" xfId="77" xr:uid="{00000000-0005-0000-0000-0000A4010000}"/>
    <cellStyle name="Обычный 6" xfId="543" xr:uid="{811C5236-376E-45DB-8489-9FEC55DBFD3E}"/>
    <cellStyle name="Обычный 7" xfId="75" xr:uid="{00000000-0005-0000-0000-0000A5010000}"/>
    <cellStyle name="Обычный 9 2" xfId="343" xr:uid="{00000000-0005-0000-0000-0000A6010000}"/>
    <cellStyle name="Финансовый 16" xfId="344" xr:uid="{00000000-0005-0000-0000-0000A7010000}"/>
    <cellStyle name="Финансовый 2" xfId="244" xr:uid="{00000000-0005-0000-0000-0000A8010000}"/>
    <cellStyle name="Финансовый 3" xfId="7" xr:uid="{00000000-0005-0000-0000-0000A9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QMANTA~1\AppData\Local\Temp\Rar$DIa14636.12724\20.&#1344;&#1377;&#1406;&#1381;&#1388;&#1406;&#1377;&#1390;%20N10%20&#1331;&#1398;&#1400;&#1410;&#1396;&#1398;&#1381;&#1408;.xlsx" TargetMode="External"/><Relationship Id="rId1" Type="http://schemas.openxmlformats.org/officeDocument/2006/relationships/externalLinkPath" Target="/Users/QMANTA~1/AppData/Local/Temp/Rar$DIa14636.12724/20.&#1344;&#1377;&#1406;&#1381;&#1388;&#1406;&#1377;&#1390;%20N10%20&#1331;&#1398;&#1400;&#1410;&#1396;&#1398;&#1381;&#140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OC1"/>
    </sheetNames>
    <sheetDataSet>
      <sheetData sheetId="0">
        <row r="2721">
          <cell r="A2721" t="str">
            <v xml:space="preserve"> Բաժին N 04</v>
          </cell>
          <cell r="B2721" t="str">
            <v xml:space="preserve"> Խումբ N 01</v>
          </cell>
          <cell r="C2721" t="str">
            <v xml:space="preserve"> Դաս N 01</v>
          </cell>
          <cell r="D2721" t="str">
            <v xml:space="preserve"> Ընդհանուր բնույթի տնտեսական և առևտրային  հարաբերություններ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4F6A1-28AD-4CF8-8467-55864606B660}">
  <dimension ref="A1:E42"/>
  <sheetViews>
    <sheetView zoomScaleNormal="100" workbookViewId="0">
      <selection activeCell="D6" sqref="D6:E6"/>
    </sheetView>
  </sheetViews>
  <sheetFormatPr defaultRowHeight="17.25" x14ac:dyDescent="0.3"/>
  <cols>
    <col min="1" max="1" width="14" style="1" customWidth="1"/>
    <col min="2" max="2" width="17.140625" style="1" customWidth="1"/>
    <col min="3" max="3" width="88" style="1" customWidth="1"/>
    <col min="4" max="4" width="16.28515625" style="1" customWidth="1"/>
    <col min="5" max="5" width="21.7109375" style="1" customWidth="1"/>
    <col min="6" max="16384" width="9.140625" style="1"/>
  </cols>
  <sheetData>
    <row r="1" spans="1:5" ht="15" customHeight="1" x14ac:dyDescent="0.3">
      <c r="C1" s="138" t="s">
        <v>113</v>
      </c>
      <c r="D1" s="138"/>
      <c r="E1" s="138"/>
    </row>
    <row r="2" spans="1:5" ht="65.25" customHeight="1" x14ac:dyDescent="0.3">
      <c r="C2" s="138"/>
      <c r="D2" s="138"/>
      <c r="E2" s="138"/>
    </row>
    <row r="3" spans="1:5" x14ac:dyDescent="0.3">
      <c r="A3" s="32"/>
      <c r="B3" s="32"/>
      <c r="C3" s="32"/>
      <c r="D3" s="32"/>
      <c r="E3" s="32"/>
    </row>
    <row r="4" spans="1:5" ht="65.25" customHeight="1" x14ac:dyDescent="0.3">
      <c r="A4" s="162" t="s">
        <v>133</v>
      </c>
      <c r="B4" s="162"/>
      <c r="C4" s="162"/>
      <c r="D4" s="162"/>
      <c r="E4" s="162"/>
    </row>
    <row r="5" spans="1:5" x14ac:dyDescent="0.3">
      <c r="A5" s="33"/>
      <c r="B5" s="32"/>
      <c r="C5" s="32"/>
      <c r="D5" s="163" t="s">
        <v>53</v>
      </c>
      <c r="E5" s="163"/>
    </row>
    <row r="6" spans="1:5" ht="93" customHeight="1" x14ac:dyDescent="0.3">
      <c r="A6" s="164" t="s">
        <v>54</v>
      </c>
      <c r="B6" s="164"/>
      <c r="C6" s="164" t="s">
        <v>55</v>
      </c>
      <c r="D6" s="165" t="s">
        <v>56</v>
      </c>
      <c r="E6" s="166"/>
    </row>
    <row r="7" spans="1:5" ht="43.5" customHeight="1" x14ac:dyDescent="0.3">
      <c r="A7" s="61" t="s">
        <v>57</v>
      </c>
      <c r="B7" s="61" t="s">
        <v>58</v>
      </c>
      <c r="C7" s="164"/>
      <c r="D7" s="61" t="s">
        <v>18</v>
      </c>
      <c r="E7" s="61" t="s">
        <v>2</v>
      </c>
    </row>
    <row r="8" spans="1:5" ht="36.75" customHeight="1" x14ac:dyDescent="0.3">
      <c r="A8" s="154" t="s">
        <v>59</v>
      </c>
      <c r="B8" s="155"/>
      <c r="C8" s="156"/>
      <c r="D8" s="34">
        <f>+D9+D29</f>
        <v>0</v>
      </c>
      <c r="E8" s="34">
        <f>+E9+E29</f>
        <v>0</v>
      </c>
    </row>
    <row r="9" spans="1:5" ht="29.25" customHeight="1" x14ac:dyDescent="0.3">
      <c r="A9" s="157" t="s">
        <v>35</v>
      </c>
      <c r="B9" s="158"/>
      <c r="C9" s="158"/>
      <c r="D9" s="35">
        <f t="shared" ref="D9:E9" si="0">+D10</f>
        <v>-317700</v>
      </c>
      <c r="E9" s="35">
        <f t="shared" si="0"/>
        <v>-317700</v>
      </c>
    </row>
    <row r="10" spans="1:5" x14ac:dyDescent="0.3">
      <c r="A10" s="141">
        <v>1058</v>
      </c>
      <c r="B10" s="159"/>
      <c r="C10" s="70" t="s">
        <v>65</v>
      </c>
      <c r="D10" s="148">
        <f>+D18+D23</f>
        <v>-317700</v>
      </c>
      <c r="E10" s="148">
        <f>+E18+E23</f>
        <v>-317700</v>
      </c>
    </row>
    <row r="11" spans="1:5" ht="37.5" customHeight="1" x14ac:dyDescent="0.3">
      <c r="A11" s="141"/>
      <c r="B11" s="160"/>
      <c r="C11" s="71" t="s">
        <v>27</v>
      </c>
      <c r="D11" s="149"/>
      <c r="E11" s="149"/>
    </row>
    <row r="12" spans="1:5" x14ac:dyDescent="0.3">
      <c r="A12" s="141"/>
      <c r="B12" s="160"/>
      <c r="C12" s="70" t="s">
        <v>66</v>
      </c>
      <c r="D12" s="149"/>
      <c r="E12" s="149"/>
    </row>
    <row r="13" spans="1:5" ht="45" customHeight="1" x14ac:dyDescent="0.3">
      <c r="A13" s="141"/>
      <c r="B13" s="160"/>
      <c r="C13" s="71" t="s">
        <v>68</v>
      </c>
      <c r="D13" s="149"/>
      <c r="E13" s="149"/>
    </row>
    <row r="14" spans="1:5" ht="22.5" customHeight="1" x14ac:dyDescent="0.3">
      <c r="A14" s="141"/>
      <c r="B14" s="160"/>
      <c r="C14" s="70" t="s">
        <v>60</v>
      </c>
      <c r="D14" s="149"/>
      <c r="E14" s="149"/>
    </row>
    <row r="15" spans="1:5" ht="43.5" customHeight="1" x14ac:dyDescent="0.3">
      <c r="A15" s="141"/>
      <c r="B15" s="161"/>
      <c r="C15" s="71" t="s">
        <v>69</v>
      </c>
      <c r="D15" s="150"/>
      <c r="E15" s="150"/>
    </row>
    <row r="16" spans="1:5" x14ac:dyDescent="0.3">
      <c r="A16" s="141"/>
      <c r="B16" s="151" t="s">
        <v>61</v>
      </c>
      <c r="C16" s="152"/>
      <c r="D16" s="152"/>
      <c r="E16" s="153"/>
    </row>
    <row r="17" spans="1:5" ht="31.5" customHeight="1" x14ac:dyDescent="0.3">
      <c r="A17" s="141"/>
      <c r="B17" s="139">
        <v>31001</v>
      </c>
      <c r="C17" s="70" t="s">
        <v>62</v>
      </c>
      <c r="D17" s="133"/>
      <c r="E17" s="134"/>
    </row>
    <row r="18" spans="1:5" ht="25.5" customHeight="1" x14ac:dyDescent="0.3">
      <c r="A18" s="141"/>
      <c r="B18" s="139"/>
      <c r="C18" s="72" t="s">
        <v>28</v>
      </c>
      <c r="D18" s="145">
        <v>24606</v>
      </c>
      <c r="E18" s="145">
        <v>24606</v>
      </c>
    </row>
    <row r="19" spans="1:5" ht="22.5" customHeight="1" x14ac:dyDescent="0.3">
      <c r="A19" s="141"/>
      <c r="B19" s="139"/>
      <c r="C19" s="73" t="s">
        <v>63</v>
      </c>
      <c r="D19" s="146"/>
      <c r="E19" s="146"/>
    </row>
    <row r="20" spans="1:5" ht="27.75" customHeight="1" x14ac:dyDescent="0.3">
      <c r="A20" s="141"/>
      <c r="B20" s="139"/>
      <c r="C20" s="72" t="s">
        <v>28</v>
      </c>
      <c r="D20" s="146"/>
      <c r="E20" s="146"/>
    </row>
    <row r="21" spans="1:5" ht="21" customHeight="1" x14ac:dyDescent="0.3">
      <c r="A21" s="141"/>
      <c r="B21" s="139"/>
      <c r="C21" s="73" t="s">
        <v>64</v>
      </c>
      <c r="D21" s="146"/>
      <c r="E21" s="146"/>
    </row>
    <row r="22" spans="1:5" ht="42" customHeight="1" x14ac:dyDescent="0.3">
      <c r="A22" s="141"/>
      <c r="B22" s="140"/>
      <c r="C22" s="72" t="s">
        <v>67</v>
      </c>
      <c r="D22" s="146"/>
      <c r="E22" s="146"/>
    </row>
    <row r="23" spans="1:5" ht="23.25" customHeight="1" x14ac:dyDescent="0.3">
      <c r="A23" s="141"/>
      <c r="B23" s="142">
        <v>31002</v>
      </c>
      <c r="C23" s="70" t="s">
        <v>62</v>
      </c>
      <c r="D23" s="145">
        <f>-24606-317700</f>
        <v>-342306</v>
      </c>
      <c r="E23" s="145">
        <f>-24606-317700</f>
        <v>-342306</v>
      </c>
    </row>
    <row r="24" spans="1:5" ht="25.5" customHeight="1" x14ac:dyDescent="0.3">
      <c r="A24" s="141"/>
      <c r="B24" s="143"/>
      <c r="C24" s="73" t="s">
        <v>47</v>
      </c>
      <c r="D24" s="146"/>
      <c r="E24" s="146"/>
    </row>
    <row r="25" spans="1:5" ht="28.5" customHeight="1" x14ac:dyDescent="0.3">
      <c r="A25" s="141"/>
      <c r="B25" s="143"/>
      <c r="C25" s="70" t="s">
        <v>63</v>
      </c>
      <c r="D25" s="146"/>
      <c r="E25" s="146"/>
    </row>
    <row r="26" spans="1:5" ht="36" customHeight="1" x14ac:dyDescent="0.3">
      <c r="A26" s="141"/>
      <c r="B26" s="143"/>
      <c r="C26" s="73" t="s">
        <v>70</v>
      </c>
      <c r="D26" s="146"/>
      <c r="E26" s="146"/>
    </row>
    <row r="27" spans="1:5" ht="22.5" customHeight="1" x14ac:dyDescent="0.3">
      <c r="A27" s="141"/>
      <c r="B27" s="143"/>
      <c r="C27" s="70" t="s">
        <v>64</v>
      </c>
      <c r="D27" s="146"/>
      <c r="E27" s="146"/>
    </row>
    <row r="28" spans="1:5" ht="45" customHeight="1" x14ac:dyDescent="0.3">
      <c r="A28" s="141"/>
      <c r="B28" s="144"/>
      <c r="C28" s="73" t="s">
        <v>67</v>
      </c>
      <c r="D28" s="147"/>
      <c r="E28" s="147"/>
    </row>
    <row r="29" spans="1:5" s="235" customFormat="1" ht="22.5" customHeight="1" x14ac:dyDescent="0.25">
      <c r="A29" s="233" t="s">
        <v>141</v>
      </c>
      <c r="B29" s="233"/>
      <c r="C29" s="233"/>
      <c r="D29" s="234">
        <f>+D30</f>
        <v>317700</v>
      </c>
      <c r="E29" s="234">
        <f>+E30</f>
        <v>317700</v>
      </c>
    </row>
    <row r="30" spans="1:5" s="235" customFormat="1" ht="16.5" customHeight="1" x14ac:dyDescent="0.25">
      <c r="A30" s="233" t="s">
        <v>142</v>
      </c>
      <c r="B30" s="236"/>
      <c r="C30" s="83" t="s">
        <v>65</v>
      </c>
      <c r="D30" s="237">
        <f>+D37</f>
        <v>317700</v>
      </c>
      <c r="E30" s="237">
        <f>+E37</f>
        <v>317700</v>
      </c>
    </row>
    <row r="31" spans="1:5" s="235" customFormat="1" ht="17.25" customHeight="1" x14ac:dyDescent="0.25">
      <c r="A31" s="233"/>
      <c r="B31" s="236"/>
      <c r="C31" s="238" t="s">
        <v>143</v>
      </c>
      <c r="D31" s="237"/>
      <c r="E31" s="237"/>
    </row>
    <row r="32" spans="1:5" s="235" customFormat="1" ht="16.5" customHeight="1" x14ac:dyDescent="0.25">
      <c r="A32" s="233"/>
      <c r="B32" s="236"/>
      <c r="C32" s="83" t="s">
        <v>66</v>
      </c>
      <c r="D32" s="237"/>
      <c r="E32" s="237"/>
    </row>
    <row r="33" spans="1:5" s="235" customFormat="1" ht="38.25" customHeight="1" x14ac:dyDescent="0.25">
      <c r="A33" s="233"/>
      <c r="B33" s="236"/>
      <c r="C33" s="238" t="s">
        <v>144</v>
      </c>
      <c r="D33" s="237"/>
      <c r="E33" s="237"/>
    </row>
    <row r="34" spans="1:5" s="235" customFormat="1" ht="18.75" customHeight="1" x14ac:dyDescent="0.25">
      <c r="A34" s="233"/>
      <c r="B34" s="236"/>
      <c r="C34" s="83" t="s">
        <v>60</v>
      </c>
      <c r="D34" s="237"/>
      <c r="E34" s="237"/>
    </row>
    <row r="35" spans="1:5" s="235" customFormat="1" ht="34.5" x14ac:dyDescent="0.25">
      <c r="A35" s="233"/>
      <c r="B35" s="236"/>
      <c r="C35" s="238" t="s">
        <v>145</v>
      </c>
      <c r="D35" s="237"/>
      <c r="E35" s="237"/>
    </row>
    <row r="36" spans="1:5" s="242" customFormat="1" ht="15.75" customHeight="1" x14ac:dyDescent="0.3">
      <c r="A36" s="233"/>
      <c r="B36" s="239"/>
      <c r="C36" s="240" t="s">
        <v>61</v>
      </c>
      <c r="D36" s="85"/>
      <c r="E36" s="241"/>
    </row>
    <row r="37" spans="1:5" s="235" customFormat="1" ht="21" customHeight="1" x14ac:dyDescent="0.25">
      <c r="A37" s="233"/>
      <c r="B37" s="243" t="s">
        <v>146</v>
      </c>
      <c r="C37" s="83" t="s">
        <v>62</v>
      </c>
      <c r="D37" s="244">
        <v>317700</v>
      </c>
      <c r="E37" s="244">
        <v>317700</v>
      </c>
    </row>
    <row r="38" spans="1:5" s="235" customFormat="1" ht="21" customHeight="1" x14ac:dyDescent="0.25">
      <c r="A38" s="233"/>
      <c r="B38" s="243"/>
      <c r="C38" s="238" t="s">
        <v>143</v>
      </c>
      <c r="D38" s="244"/>
      <c r="E38" s="244"/>
    </row>
    <row r="39" spans="1:5" s="235" customFormat="1" ht="21.75" customHeight="1" x14ac:dyDescent="0.25">
      <c r="A39" s="233"/>
      <c r="B39" s="243"/>
      <c r="C39" s="83" t="s">
        <v>63</v>
      </c>
      <c r="D39" s="244"/>
      <c r="E39" s="244"/>
    </row>
    <row r="40" spans="1:5" s="235" customFormat="1" ht="65.25" customHeight="1" x14ac:dyDescent="0.25">
      <c r="A40" s="233"/>
      <c r="B40" s="243"/>
      <c r="C40" s="238" t="s">
        <v>148</v>
      </c>
      <c r="D40" s="244"/>
      <c r="E40" s="244"/>
    </row>
    <row r="41" spans="1:5" s="235" customFormat="1" ht="28.5" customHeight="1" x14ac:dyDescent="0.25">
      <c r="A41" s="233"/>
      <c r="B41" s="243"/>
      <c r="C41" s="83" t="s">
        <v>64</v>
      </c>
      <c r="D41" s="244"/>
      <c r="E41" s="244"/>
    </row>
    <row r="42" spans="1:5" s="235" customFormat="1" ht="18" customHeight="1" x14ac:dyDescent="0.25">
      <c r="A42" s="233"/>
      <c r="B42" s="243"/>
      <c r="C42" s="245" t="s">
        <v>147</v>
      </c>
      <c r="D42" s="244"/>
      <c r="E42" s="244"/>
    </row>
  </sheetData>
  <mergeCells count="27">
    <mergeCell ref="A6:B6"/>
    <mergeCell ref="C6:C7"/>
    <mergeCell ref="D6:E6"/>
    <mergeCell ref="A29:C29"/>
    <mergeCell ref="A30:A42"/>
    <mergeCell ref="B30:B35"/>
    <mergeCell ref="D30:D35"/>
    <mergeCell ref="E30:E35"/>
    <mergeCell ref="B37:B42"/>
    <mergeCell ref="D37:D42"/>
    <mergeCell ref="E37:E42"/>
    <mergeCell ref="C1:E2"/>
    <mergeCell ref="B17:B22"/>
    <mergeCell ref="A10:A28"/>
    <mergeCell ref="B23:B28"/>
    <mergeCell ref="D23:D28"/>
    <mergeCell ref="E23:E28"/>
    <mergeCell ref="E10:E15"/>
    <mergeCell ref="B16:E16"/>
    <mergeCell ref="D18:D22"/>
    <mergeCell ref="E18:E22"/>
    <mergeCell ref="A8:C8"/>
    <mergeCell ref="A9:C9"/>
    <mergeCell ref="B10:B15"/>
    <mergeCell ref="D10:D15"/>
    <mergeCell ref="A4:E4"/>
    <mergeCell ref="D5:E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60"/>
  <sheetViews>
    <sheetView tabSelected="1" topLeftCell="A28" zoomScaleNormal="100" workbookViewId="0">
      <selection activeCell="G7" sqref="G7:H7"/>
    </sheetView>
  </sheetViews>
  <sheetFormatPr defaultColWidth="9.140625" defaultRowHeight="17.25" x14ac:dyDescent="0.3"/>
  <cols>
    <col min="1" max="1" width="8.5703125" style="1" customWidth="1"/>
    <col min="2" max="2" width="8.42578125" style="1" customWidth="1"/>
    <col min="3" max="3" width="13.28515625" style="1" customWidth="1"/>
    <col min="4" max="4" width="12" style="1" customWidth="1"/>
    <col min="5" max="5" width="15.42578125" style="1" customWidth="1"/>
    <col min="6" max="6" width="60" style="1" customWidth="1"/>
    <col min="7" max="7" width="19.140625" style="1" customWidth="1"/>
    <col min="8" max="8" width="24.85546875" style="1" customWidth="1"/>
    <col min="9" max="9" width="15.5703125" style="1" bestFit="1" customWidth="1"/>
    <col min="10" max="10" width="13" style="1" bestFit="1" customWidth="1"/>
    <col min="11" max="16384" width="9.140625" style="1"/>
  </cols>
  <sheetData>
    <row r="1" spans="1:8" x14ac:dyDescent="0.3">
      <c r="F1" s="44"/>
      <c r="G1" s="44"/>
      <c r="H1" s="45" t="s">
        <v>109</v>
      </c>
    </row>
    <row r="2" spans="1:8" x14ac:dyDescent="0.3">
      <c r="F2" s="167" t="s">
        <v>25</v>
      </c>
      <c r="G2" s="167"/>
      <c r="H2" s="167"/>
    </row>
    <row r="3" spans="1:8" x14ac:dyDescent="0.3">
      <c r="F3" s="167" t="s">
        <v>0</v>
      </c>
      <c r="G3" s="167"/>
      <c r="H3" s="167"/>
    </row>
    <row r="5" spans="1:8" ht="51.75" customHeight="1" x14ac:dyDescent="0.3">
      <c r="A5" s="168" t="s">
        <v>134</v>
      </c>
      <c r="B5" s="168"/>
      <c r="C5" s="168"/>
      <c r="D5" s="168"/>
      <c r="E5" s="168"/>
      <c r="F5" s="168"/>
      <c r="G5" s="168"/>
      <c r="H5" s="168"/>
    </row>
    <row r="6" spans="1:8" x14ac:dyDescent="0.3">
      <c r="H6" s="1" t="s">
        <v>17</v>
      </c>
    </row>
    <row r="7" spans="1:8" s="3" customFormat="1" ht="75" customHeight="1" x14ac:dyDescent="0.25">
      <c r="A7" s="169" t="s">
        <v>8</v>
      </c>
      <c r="B7" s="170"/>
      <c r="C7" s="171"/>
      <c r="D7" s="172" t="s">
        <v>1</v>
      </c>
      <c r="E7" s="172"/>
      <c r="F7" s="172" t="s">
        <v>9</v>
      </c>
      <c r="G7" s="173" t="s">
        <v>56</v>
      </c>
      <c r="H7" s="174"/>
    </row>
    <row r="8" spans="1:8" s="3" customFormat="1" ht="36.75" customHeight="1" x14ac:dyDescent="0.25">
      <c r="A8" s="4" t="s">
        <v>15</v>
      </c>
      <c r="B8" s="4" t="s">
        <v>14</v>
      </c>
      <c r="C8" s="4" t="s">
        <v>16</v>
      </c>
      <c r="D8" s="4" t="s">
        <v>10</v>
      </c>
      <c r="E8" s="4" t="s">
        <v>11</v>
      </c>
      <c r="F8" s="172"/>
      <c r="G8" s="74" t="s">
        <v>18</v>
      </c>
      <c r="H8" s="74" t="s">
        <v>2</v>
      </c>
    </row>
    <row r="9" spans="1:8" s="75" customFormat="1" ht="24" customHeight="1" x14ac:dyDescent="0.3">
      <c r="A9" s="175"/>
      <c r="B9" s="175"/>
      <c r="C9" s="175"/>
      <c r="D9" s="182"/>
      <c r="E9" s="175"/>
      <c r="F9" s="53" t="s">
        <v>122</v>
      </c>
      <c r="G9" s="136">
        <f>G10+G43</f>
        <v>0</v>
      </c>
      <c r="H9" s="136">
        <f>H10+H43</f>
        <v>0</v>
      </c>
    </row>
    <row r="10" spans="1:8" s="5" customFormat="1" ht="19.5" customHeight="1" x14ac:dyDescent="0.25">
      <c r="A10" s="176"/>
      <c r="B10" s="176"/>
      <c r="C10" s="176"/>
      <c r="D10" s="176"/>
      <c r="E10" s="176"/>
      <c r="F10" s="6" t="s">
        <v>22</v>
      </c>
      <c r="G10" s="76">
        <f>+G12</f>
        <v>-317700</v>
      </c>
      <c r="H10" s="76">
        <f>+H12</f>
        <v>-317700</v>
      </c>
    </row>
    <row r="11" spans="1:8" ht="16.5" customHeight="1" x14ac:dyDescent="0.3">
      <c r="A11" s="177"/>
      <c r="B11" s="176"/>
      <c r="C11" s="176"/>
      <c r="D11" s="176"/>
      <c r="E11" s="176"/>
      <c r="F11" s="7" t="s">
        <v>4</v>
      </c>
      <c r="G11" s="8"/>
      <c r="H11" s="8"/>
    </row>
    <row r="12" spans="1:8" s="10" customFormat="1" ht="21" customHeight="1" x14ac:dyDescent="0.3">
      <c r="A12" s="180" t="s">
        <v>13</v>
      </c>
      <c r="B12" s="176"/>
      <c r="C12" s="176"/>
      <c r="D12" s="176"/>
      <c r="E12" s="176"/>
      <c r="F12" s="9" t="s">
        <v>12</v>
      </c>
      <c r="G12" s="76">
        <f>+G14</f>
        <v>-317700</v>
      </c>
      <c r="H12" s="76">
        <f>+H14</f>
        <v>-317700</v>
      </c>
    </row>
    <row r="13" spans="1:8" ht="16.5" customHeight="1" x14ac:dyDescent="0.3">
      <c r="A13" s="180"/>
      <c r="B13" s="177"/>
      <c r="C13" s="176"/>
      <c r="D13" s="176"/>
      <c r="E13" s="176"/>
      <c r="F13" s="7" t="s">
        <v>4</v>
      </c>
      <c r="G13" s="76"/>
      <c r="H13" s="76"/>
    </row>
    <row r="14" spans="1:8" s="10" customFormat="1" ht="36" customHeight="1" x14ac:dyDescent="0.3">
      <c r="A14" s="180"/>
      <c r="B14" s="180" t="s">
        <v>21</v>
      </c>
      <c r="C14" s="176"/>
      <c r="D14" s="176"/>
      <c r="E14" s="176"/>
      <c r="F14" s="11" t="s">
        <v>23</v>
      </c>
      <c r="G14" s="76">
        <f>+G16</f>
        <v>-317700</v>
      </c>
      <c r="H14" s="76">
        <f>+H16</f>
        <v>-317700</v>
      </c>
    </row>
    <row r="15" spans="1:8" x14ac:dyDescent="0.3">
      <c r="A15" s="180"/>
      <c r="B15" s="180"/>
      <c r="C15" s="177"/>
      <c r="D15" s="176"/>
      <c r="E15" s="176"/>
      <c r="F15" s="12" t="s">
        <v>4</v>
      </c>
      <c r="G15" s="13"/>
      <c r="H15" s="13"/>
    </row>
    <row r="16" spans="1:8" s="10" customFormat="1" ht="39" customHeight="1" x14ac:dyDescent="0.3">
      <c r="A16" s="180"/>
      <c r="B16" s="180"/>
      <c r="C16" s="179" t="s">
        <v>21</v>
      </c>
      <c r="D16" s="176"/>
      <c r="E16" s="176"/>
      <c r="F16" s="11" t="s">
        <v>24</v>
      </c>
      <c r="G16" s="76">
        <f>G18</f>
        <v>-317700</v>
      </c>
      <c r="H16" s="76">
        <f>H18</f>
        <v>-317700</v>
      </c>
    </row>
    <row r="17" spans="1:9" x14ac:dyDescent="0.3">
      <c r="A17" s="180"/>
      <c r="B17" s="180"/>
      <c r="C17" s="179"/>
      <c r="D17" s="176"/>
      <c r="E17" s="176"/>
      <c r="F17" s="12" t="s">
        <v>4</v>
      </c>
      <c r="G17" s="13"/>
      <c r="H17" s="13"/>
    </row>
    <row r="18" spans="1:9" x14ac:dyDescent="0.3">
      <c r="A18" s="180"/>
      <c r="B18" s="180"/>
      <c r="C18" s="179"/>
      <c r="D18" s="176"/>
      <c r="E18" s="176"/>
      <c r="F18" s="6" t="s">
        <v>22</v>
      </c>
      <c r="G18" s="76">
        <f>+G20</f>
        <v>-317700</v>
      </c>
      <c r="H18" s="76">
        <f>+H20</f>
        <v>-317700</v>
      </c>
    </row>
    <row r="19" spans="1:9" x14ac:dyDescent="0.3">
      <c r="A19" s="180"/>
      <c r="B19" s="180"/>
      <c r="C19" s="179"/>
      <c r="D19" s="177"/>
      <c r="E19" s="176"/>
      <c r="F19" s="7" t="s">
        <v>4</v>
      </c>
      <c r="G19" s="135"/>
      <c r="H19" s="135"/>
    </row>
    <row r="20" spans="1:9" ht="43.5" customHeight="1" x14ac:dyDescent="0.3">
      <c r="A20" s="180"/>
      <c r="B20" s="180"/>
      <c r="C20" s="179"/>
      <c r="D20" s="178" t="s">
        <v>26</v>
      </c>
      <c r="E20" s="176"/>
      <c r="F20" s="77" t="s">
        <v>27</v>
      </c>
      <c r="G20" s="76">
        <f>+G22+G34</f>
        <v>-317700</v>
      </c>
      <c r="H20" s="76">
        <f>+H22+H34</f>
        <v>-317700</v>
      </c>
    </row>
    <row r="21" spans="1:9" x14ac:dyDescent="0.3">
      <c r="A21" s="180"/>
      <c r="B21" s="180"/>
      <c r="C21" s="179"/>
      <c r="D21" s="178"/>
      <c r="E21" s="177"/>
      <c r="F21" s="77" t="s">
        <v>4</v>
      </c>
      <c r="G21" s="77"/>
      <c r="H21" s="77"/>
    </row>
    <row r="22" spans="1:9" ht="44.25" customHeight="1" x14ac:dyDescent="0.3">
      <c r="A22" s="180"/>
      <c r="B22" s="180"/>
      <c r="C22" s="179"/>
      <c r="D22" s="178"/>
      <c r="E22" s="181">
        <v>31001</v>
      </c>
      <c r="F22" s="77" t="s">
        <v>28</v>
      </c>
      <c r="G22" s="29">
        <f>+G24</f>
        <v>24606</v>
      </c>
      <c r="H22" s="29">
        <f>+H24</f>
        <v>24606</v>
      </c>
    </row>
    <row r="23" spans="1:9" ht="20.25" customHeight="1" x14ac:dyDescent="0.3">
      <c r="A23" s="180"/>
      <c r="B23" s="180"/>
      <c r="C23" s="179"/>
      <c r="D23" s="178"/>
      <c r="E23" s="181"/>
      <c r="F23" s="77" t="s">
        <v>5</v>
      </c>
      <c r="G23" s="29"/>
      <c r="H23" s="29"/>
      <c r="I23" s="14"/>
    </row>
    <row r="24" spans="1:9" ht="22.5" customHeight="1" x14ac:dyDescent="0.3">
      <c r="A24" s="180"/>
      <c r="B24" s="180"/>
      <c r="C24" s="179"/>
      <c r="D24" s="178"/>
      <c r="E24" s="181"/>
      <c r="F24" s="78" t="s">
        <v>22</v>
      </c>
      <c r="G24" s="29">
        <f>+G26</f>
        <v>24606</v>
      </c>
      <c r="H24" s="29">
        <f>+H26</f>
        <v>24606</v>
      </c>
      <c r="I24" s="14"/>
    </row>
    <row r="25" spans="1:9" ht="37.5" customHeight="1" x14ac:dyDescent="0.3">
      <c r="A25" s="180"/>
      <c r="B25" s="180"/>
      <c r="C25" s="179"/>
      <c r="D25" s="178"/>
      <c r="E25" s="181"/>
      <c r="F25" s="77" t="s">
        <v>6</v>
      </c>
      <c r="G25" s="29"/>
      <c r="H25" s="29"/>
      <c r="I25" s="14"/>
    </row>
    <row r="26" spans="1:9" ht="24" customHeight="1" x14ac:dyDescent="0.3">
      <c r="A26" s="180"/>
      <c r="B26" s="180"/>
      <c r="C26" s="179"/>
      <c r="D26" s="178"/>
      <c r="E26" s="181"/>
      <c r="F26" s="77" t="s">
        <v>7</v>
      </c>
      <c r="G26" s="29">
        <f t="shared" ref="G26:H27" si="0">+G27</f>
        <v>24606</v>
      </c>
      <c r="H26" s="29">
        <f t="shared" si="0"/>
        <v>24606</v>
      </c>
    </row>
    <row r="27" spans="1:9" ht="21.75" customHeight="1" x14ac:dyDescent="0.3">
      <c r="A27" s="180"/>
      <c r="B27" s="180"/>
      <c r="C27" s="179"/>
      <c r="D27" s="178"/>
      <c r="E27" s="181"/>
      <c r="F27" s="77" t="s">
        <v>19</v>
      </c>
      <c r="G27" s="29">
        <f t="shared" si="0"/>
        <v>24606</v>
      </c>
      <c r="H27" s="29">
        <f t="shared" si="0"/>
        <v>24606</v>
      </c>
    </row>
    <row r="28" spans="1:9" ht="21.75" customHeight="1" x14ac:dyDescent="0.3">
      <c r="A28" s="180"/>
      <c r="B28" s="180"/>
      <c r="C28" s="179"/>
      <c r="D28" s="178"/>
      <c r="E28" s="181"/>
      <c r="F28" s="77" t="s">
        <v>20</v>
      </c>
      <c r="G28" s="29">
        <f>+G29+G32</f>
        <v>24606</v>
      </c>
      <c r="H28" s="29">
        <f>+H29+H32</f>
        <v>24606</v>
      </c>
    </row>
    <row r="29" spans="1:9" ht="23.25" customHeight="1" x14ac:dyDescent="0.3">
      <c r="A29" s="180"/>
      <c r="B29" s="180"/>
      <c r="C29" s="179"/>
      <c r="D29" s="178"/>
      <c r="E29" s="181"/>
      <c r="F29" s="77" t="s">
        <v>29</v>
      </c>
      <c r="G29" s="29">
        <f>G30+G31</f>
        <v>24306</v>
      </c>
      <c r="H29" s="29">
        <f>H30+H31</f>
        <v>24306</v>
      </c>
      <c r="I29" s="15"/>
    </row>
    <row r="30" spans="1:9" ht="24" customHeight="1" x14ac:dyDescent="0.3">
      <c r="A30" s="180"/>
      <c r="B30" s="180"/>
      <c r="C30" s="179"/>
      <c r="D30" s="178"/>
      <c r="E30" s="181"/>
      <c r="F30" s="73" t="s">
        <v>137</v>
      </c>
      <c r="G30" s="55">
        <v>24606</v>
      </c>
      <c r="H30" s="55">
        <v>24606</v>
      </c>
      <c r="I30" s="15"/>
    </row>
    <row r="31" spans="1:9" ht="24" customHeight="1" x14ac:dyDescent="0.3">
      <c r="A31" s="180"/>
      <c r="B31" s="180"/>
      <c r="C31" s="179"/>
      <c r="D31" s="178"/>
      <c r="E31" s="181"/>
      <c r="F31" s="73" t="s">
        <v>139</v>
      </c>
      <c r="G31" s="55">
        <v>-300</v>
      </c>
      <c r="H31" s="55">
        <v>-300</v>
      </c>
      <c r="I31" s="15"/>
    </row>
    <row r="32" spans="1:9" ht="20.25" customHeight="1" x14ac:dyDescent="0.3">
      <c r="A32" s="180"/>
      <c r="B32" s="180"/>
      <c r="C32" s="179"/>
      <c r="D32" s="178"/>
      <c r="E32" s="181"/>
      <c r="F32" s="73" t="s">
        <v>30</v>
      </c>
      <c r="G32" s="29">
        <f t="shared" ref="G32:H32" si="1">+G33</f>
        <v>300</v>
      </c>
      <c r="H32" s="29">
        <f t="shared" si="1"/>
        <v>300</v>
      </c>
      <c r="I32" s="15"/>
    </row>
    <row r="33" spans="1:14" ht="24.75" customHeight="1" x14ac:dyDescent="0.3">
      <c r="A33" s="180"/>
      <c r="B33" s="180"/>
      <c r="C33" s="179"/>
      <c r="D33" s="178"/>
      <c r="E33" s="181"/>
      <c r="F33" s="73" t="s">
        <v>31</v>
      </c>
      <c r="G33" s="29">
        <v>300</v>
      </c>
      <c r="H33" s="29">
        <v>300</v>
      </c>
      <c r="I33" s="15"/>
    </row>
    <row r="34" spans="1:14" ht="42" customHeight="1" x14ac:dyDescent="0.3">
      <c r="A34" s="180"/>
      <c r="B34" s="180"/>
      <c r="C34" s="179"/>
      <c r="D34" s="178"/>
      <c r="E34" s="181">
        <v>31002</v>
      </c>
      <c r="F34" s="73" t="s">
        <v>47</v>
      </c>
      <c r="G34" s="30">
        <f>+G36</f>
        <v>-342306</v>
      </c>
      <c r="H34" s="30">
        <f>+H36</f>
        <v>-342306</v>
      </c>
    </row>
    <row r="35" spans="1:14" ht="28.5" customHeight="1" x14ac:dyDescent="0.3">
      <c r="A35" s="180"/>
      <c r="B35" s="180"/>
      <c r="C35" s="179"/>
      <c r="D35" s="178"/>
      <c r="E35" s="181"/>
      <c r="F35" s="73" t="s">
        <v>5</v>
      </c>
      <c r="G35" s="28"/>
      <c r="H35" s="28"/>
    </row>
    <row r="36" spans="1:14" ht="24.75" customHeight="1" x14ac:dyDescent="0.3">
      <c r="A36" s="180"/>
      <c r="B36" s="180"/>
      <c r="C36" s="179"/>
      <c r="D36" s="178"/>
      <c r="E36" s="181"/>
      <c r="F36" s="73" t="s">
        <v>22</v>
      </c>
      <c r="G36" s="30">
        <f>+G38</f>
        <v>-342306</v>
      </c>
      <c r="H36" s="30">
        <f>+H38</f>
        <v>-342306</v>
      </c>
    </row>
    <row r="37" spans="1:14" ht="34.5" x14ac:dyDescent="0.3">
      <c r="A37" s="180"/>
      <c r="B37" s="180"/>
      <c r="C37" s="179"/>
      <c r="D37" s="178"/>
      <c r="E37" s="181"/>
      <c r="F37" s="73" t="s">
        <v>6</v>
      </c>
      <c r="G37" s="28"/>
      <c r="H37" s="28"/>
    </row>
    <row r="38" spans="1:14" x14ac:dyDescent="0.3">
      <c r="A38" s="180"/>
      <c r="B38" s="180"/>
      <c r="C38" s="179"/>
      <c r="D38" s="178"/>
      <c r="E38" s="181"/>
      <c r="F38" s="28" t="s">
        <v>7</v>
      </c>
      <c r="G38" s="30">
        <f t="shared" ref="G38:H41" si="2">+G39</f>
        <v>-342306</v>
      </c>
      <c r="H38" s="30">
        <f t="shared" si="2"/>
        <v>-342306</v>
      </c>
    </row>
    <row r="39" spans="1:14" x14ac:dyDescent="0.3">
      <c r="A39" s="180"/>
      <c r="B39" s="180"/>
      <c r="C39" s="179"/>
      <c r="D39" s="178"/>
      <c r="E39" s="181"/>
      <c r="F39" s="28" t="s">
        <v>19</v>
      </c>
      <c r="G39" s="30">
        <f t="shared" si="2"/>
        <v>-342306</v>
      </c>
      <c r="H39" s="30">
        <f t="shared" si="2"/>
        <v>-342306</v>
      </c>
    </row>
    <row r="40" spans="1:14" x14ac:dyDescent="0.3">
      <c r="A40" s="180"/>
      <c r="B40" s="180"/>
      <c r="C40" s="179"/>
      <c r="D40" s="178"/>
      <c r="E40" s="181"/>
      <c r="F40" s="28" t="s">
        <v>20</v>
      </c>
      <c r="G40" s="30">
        <f t="shared" si="2"/>
        <v>-342306</v>
      </c>
      <c r="H40" s="30">
        <f t="shared" si="2"/>
        <v>-342306</v>
      </c>
    </row>
    <row r="41" spans="1:14" x14ac:dyDescent="0.3">
      <c r="A41" s="180"/>
      <c r="B41" s="180"/>
      <c r="C41" s="179"/>
      <c r="D41" s="178"/>
      <c r="E41" s="181"/>
      <c r="F41" s="28" t="s">
        <v>48</v>
      </c>
      <c r="G41" s="30">
        <f t="shared" si="2"/>
        <v>-342306</v>
      </c>
      <c r="H41" s="30">
        <f t="shared" si="2"/>
        <v>-342306</v>
      </c>
    </row>
    <row r="42" spans="1:14" x14ac:dyDescent="0.3">
      <c r="A42" s="180"/>
      <c r="B42" s="180"/>
      <c r="C42" s="179"/>
      <c r="D42" s="178"/>
      <c r="E42" s="181"/>
      <c r="F42" s="28" t="s">
        <v>49</v>
      </c>
      <c r="G42" s="29">
        <f>-24606-317700</f>
        <v>-342306</v>
      </c>
      <c r="H42" s="29">
        <f>-24606-317700</f>
        <v>-342306</v>
      </c>
    </row>
    <row r="43" spans="1:14" s="16" customFormat="1" x14ac:dyDescent="0.3">
      <c r="A43" s="246"/>
      <c r="B43" s="247"/>
      <c r="C43" s="243"/>
      <c r="D43" s="248"/>
      <c r="E43" s="249"/>
      <c r="F43" s="89" t="s">
        <v>141</v>
      </c>
      <c r="G43" s="250">
        <f>+G45</f>
        <v>317700</v>
      </c>
      <c r="H43" s="250">
        <f>+H45</f>
        <v>317700</v>
      </c>
    </row>
    <row r="44" spans="1:14" s="16" customFormat="1" x14ac:dyDescent="0.3">
      <c r="A44" s="246"/>
      <c r="B44" s="247"/>
      <c r="C44" s="243"/>
      <c r="D44" s="251"/>
      <c r="E44" s="252"/>
      <c r="F44" s="89" t="s">
        <v>4</v>
      </c>
      <c r="G44" s="253"/>
      <c r="H44" s="253"/>
    </row>
    <row r="45" spans="1:14" s="32" customFormat="1" ht="37.5" customHeight="1" x14ac:dyDescent="0.3">
      <c r="A45" s="247" t="s">
        <v>149</v>
      </c>
      <c r="B45" s="247"/>
      <c r="C45" s="243"/>
      <c r="D45" s="251"/>
      <c r="E45" s="252"/>
      <c r="F45" s="254" t="s">
        <v>150</v>
      </c>
      <c r="G45" s="255">
        <f>+G47</f>
        <v>317700</v>
      </c>
      <c r="H45" s="255">
        <f>+H47</f>
        <v>317700</v>
      </c>
      <c r="K45" s="16"/>
      <c r="L45" s="16"/>
      <c r="M45" s="16"/>
      <c r="N45" s="16"/>
    </row>
    <row r="46" spans="1:14" s="32" customFormat="1" ht="18.75" customHeight="1" x14ac:dyDescent="0.3">
      <c r="A46" s="256"/>
      <c r="B46" s="256"/>
      <c r="C46" s="257"/>
      <c r="D46" s="251"/>
      <c r="E46" s="252"/>
      <c r="F46" s="258" t="s">
        <v>4</v>
      </c>
      <c r="G46" s="259"/>
      <c r="H46" s="259"/>
      <c r="K46" s="16"/>
      <c r="L46" s="16"/>
      <c r="M46" s="16"/>
      <c r="N46" s="16"/>
    </row>
    <row r="47" spans="1:14" s="32" customFormat="1" ht="37.5" customHeight="1" x14ac:dyDescent="0.25">
      <c r="A47" s="247"/>
      <c r="B47" s="243" t="s">
        <v>151</v>
      </c>
      <c r="C47" s="243"/>
      <c r="D47" s="251"/>
      <c r="E47" s="252"/>
      <c r="F47" s="254" t="s">
        <v>152</v>
      </c>
      <c r="G47" s="260">
        <f>+G49</f>
        <v>317700</v>
      </c>
      <c r="H47" s="260">
        <f>+H49</f>
        <v>317700</v>
      </c>
    </row>
    <row r="48" spans="1:14" s="32" customFormat="1" ht="15.75" customHeight="1" x14ac:dyDescent="0.25">
      <c r="A48" s="247"/>
      <c r="B48" s="243"/>
      <c r="C48" s="243"/>
      <c r="D48" s="251"/>
      <c r="E48" s="252"/>
      <c r="F48" s="261" t="s">
        <v>4</v>
      </c>
      <c r="G48" s="262"/>
      <c r="H48" s="262"/>
    </row>
    <row r="49" spans="1:8" s="265" customFormat="1" ht="23.25" customHeight="1" x14ac:dyDescent="0.25">
      <c r="A49" s="180"/>
      <c r="B49" s="141"/>
      <c r="C49" s="141" t="s">
        <v>151</v>
      </c>
      <c r="D49" s="251"/>
      <c r="E49" s="252"/>
      <c r="F49" s="263" t="s">
        <v>143</v>
      </c>
      <c r="G49" s="264">
        <f>+G51</f>
        <v>317700</v>
      </c>
      <c r="H49" s="264">
        <f>+H51</f>
        <v>317700</v>
      </c>
    </row>
    <row r="50" spans="1:8" s="265" customFormat="1" ht="16.5" customHeight="1" x14ac:dyDescent="0.25">
      <c r="A50" s="180"/>
      <c r="B50" s="141"/>
      <c r="C50" s="141"/>
      <c r="D50" s="266"/>
      <c r="E50" s="252"/>
      <c r="F50" s="137" t="s">
        <v>4</v>
      </c>
      <c r="G50" s="262"/>
      <c r="H50" s="262"/>
    </row>
    <row r="51" spans="1:8" s="265" customFormat="1" ht="18" customHeight="1" x14ac:dyDescent="0.25">
      <c r="A51" s="180"/>
      <c r="B51" s="141"/>
      <c r="C51" s="141"/>
      <c r="D51" s="267">
        <v>1139</v>
      </c>
      <c r="E51" s="252"/>
      <c r="F51" s="137" t="s">
        <v>143</v>
      </c>
      <c r="G51" s="264">
        <f>+G53+G61</f>
        <v>317700</v>
      </c>
      <c r="H51" s="264">
        <f>+H53+H61</f>
        <v>317700</v>
      </c>
    </row>
    <row r="52" spans="1:8" s="265" customFormat="1" ht="17.25" customHeight="1" x14ac:dyDescent="0.25">
      <c r="A52" s="180"/>
      <c r="B52" s="141"/>
      <c r="C52" s="141"/>
      <c r="D52" s="267"/>
      <c r="E52" s="268"/>
      <c r="F52" s="137" t="s">
        <v>4</v>
      </c>
      <c r="G52" s="264"/>
      <c r="H52" s="264"/>
    </row>
    <row r="53" spans="1:8" s="269" customFormat="1" ht="23.25" customHeight="1" x14ac:dyDescent="0.25">
      <c r="A53" s="180"/>
      <c r="B53" s="141"/>
      <c r="C53" s="141"/>
      <c r="D53" s="267"/>
      <c r="E53" s="267">
        <v>11001</v>
      </c>
      <c r="F53" s="137" t="s">
        <v>143</v>
      </c>
      <c r="G53" s="264">
        <f>+G55</f>
        <v>317700</v>
      </c>
      <c r="H53" s="264">
        <f>+H55</f>
        <v>317700</v>
      </c>
    </row>
    <row r="54" spans="1:8" s="269" customFormat="1" ht="24" customHeight="1" x14ac:dyDescent="0.25">
      <c r="A54" s="180"/>
      <c r="B54" s="141"/>
      <c r="C54" s="141"/>
      <c r="D54" s="267"/>
      <c r="E54" s="267"/>
      <c r="F54" s="270" t="s">
        <v>153</v>
      </c>
      <c r="G54" s="264"/>
      <c r="H54" s="264"/>
    </row>
    <row r="55" spans="1:8" s="269" customFormat="1" ht="18" customHeight="1" x14ac:dyDescent="0.25">
      <c r="A55" s="180"/>
      <c r="B55" s="141"/>
      <c r="C55" s="141"/>
      <c r="D55" s="267"/>
      <c r="E55" s="267"/>
      <c r="F55" s="271" t="s">
        <v>141</v>
      </c>
      <c r="G55" s="264">
        <f>+G57</f>
        <v>317700</v>
      </c>
      <c r="H55" s="264">
        <f>+H57</f>
        <v>317700</v>
      </c>
    </row>
    <row r="56" spans="1:8" s="269" customFormat="1" ht="35.25" customHeight="1" x14ac:dyDescent="0.25">
      <c r="A56" s="180"/>
      <c r="B56" s="141"/>
      <c r="C56" s="141"/>
      <c r="D56" s="267"/>
      <c r="E56" s="267"/>
      <c r="F56" s="270" t="s">
        <v>154</v>
      </c>
      <c r="G56" s="264"/>
      <c r="H56" s="264"/>
    </row>
    <row r="57" spans="1:8" s="269" customFormat="1" ht="18" customHeight="1" x14ac:dyDescent="0.25">
      <c r="A57" s="180"/>
      <c r="B57" s="141"/>
      <c r="C57" s="141"/>
      <c r="D57" s="267"/>
      <c r="E57" s="267"/>
      <c r="F57" s="270" t="s">
        <v>122</v>
      </c>
      <c r="G57" s="264">
        <f>+G58</f>
        <v>317700</v>
      </c>
      <c r="H57" s="264">
        <f>+H58</f>
        <v>317700</v>
      </c>
    </row>
    <row r="58" spans="1:8" s="269" customFormat="1" ht="20.25" customHeight="1" x14ac:dyDescent="0.25">
      <c r="A58" s="180"/>
      <c r="B58" s="141"/>
      <c r="C58" s="141"/>
      <c r="D58" s="267"/>
      <c r="E58" s="267"/>
      <c r="F58" s="270" t="s">
        <v>155</v>
      </c>
      <c r="G58" s="264">
        <f>G59</f>
        <v>317700</v>
      </c>
      <c r="H58" s="264">
        <f>H59</f>
        <v>317700</v>
      </c>
    </row>
    <row r="59" spans="1:8" s="269" customFormat="1" ht="21.75" customHeight="1" x14ac:dyDescent="0.25">
      <c r="A59" s="180"/>
      <c r="B59" s="141"/>
      <c r="C59" s="141"/>
      <c r="D59" s="267"/>
      <c r="E59" s="267"/>
      <c r="F59" s="270" t="s">
        <v>156</v>
      </c>
      <c r="G59" s="264">
        <f>+G60</f>
        <v>317700</v>
      </c>
      <c r="H59" s="264">
        <f>+H60</f>
        <v>317700</v>
      </c>
    </row>
    <row r="60" spans="1:8" s="269" customFormat="1" ht="18.75" customHeight="1" x14ac:dyDescent="0.25">
      <c r="A60" s="180"/>
      <c r="B60" s="141"/>
      <c r="C60" s="141"/>
      <c r="D60" s="267"/>
      <c r="E60" s="267"/>
      <c r="F60" s="270" t="s">
        <v>157</v>
      </c>
      <c r="G60" s="264">
        <v>317700</v>
      </c>
      <c r="H60" s="264">
        <v>317700</v>
      </c>
    </row>
  </sheetData>
  <mergeCells count="28">
    <mergeCell ref="A43:A44"/>
    <mergeCell ref="B43:B46"/>
    <mergeCell ref="C43:C48"/>
    <mergeCell ref="D43:D50"/>
    <mergeCell ref="E43:E52"/>
    <mergeCell ref="A45:A60"/>
    <mergeCell ref="B47:B60"/>
    <mergeCell ref="C49:C60"/>
    <mergeCell ref="D51:D60"/>
    <mergeCell ref="E53:E60"/>
    <mergeCell ref="A9:A11"/>
    <mergeCell ref="B9:B13"/>
    <mergeCell ref="C9:C15"/>
    <mergeCell ref="E9:E21"/>
    <mergeCell ref="D20:D42"/>
    <mergeCell ref="C16:C42"/>
    <mergeCell ref="A12:A42"/>
    <mergeCell ref="B14:B42"/>
    <mergeCell ref="E22:E33"/>
    <mergeCell ref="E34:E42"/>
    <mergeCell ref="D9:D19"/>
    <mergeCell ref="F2:H2"/>
    <mergeCell ref="F3:H3"/>
    <mergeCell ref="A5:H5"/>
    <mergeCell ref="A7:C7"/>
    <mergeCell ref="D7:E7"/>
    <mergeCell ref="F7:F8"/>
    <mergeCell ref="G7:H7"/>
  </mergeCells>
  <pageMargins left="0.2" right="0" top="0.75" bottom="0.75" header="0.3" footer="0.3"/>
  <pageSetup paperSize="9" scale="6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CD85B-CB92-4D68-8868-4FFD2F11D34C}">
  <dimension ref="A1:H13"/>
  <sheetViews>
    <sheetView topLeftCell="A4" workbookViewId="0">
      <selection activeCell="F14" sqref="F14"/>
    </sheetView>
  </sheetViews>
  <sheetFormatPr defaultRowHeight="17.25" x14ac:dyDescent="0.3"/>
  <cols>
    <col min="1" max="1" width="9.85546875" style="1" customWidth="1"/>
    <col min="2" max="2" width="14.85546875" style="1" customWidth="1"/>
    <col min="3" max="3" width="46.5703125" style="1" customWidth="1"/>
    <col min="4" max="4" width="14" style="1" customWidth="1"/>
    <col min="5" max="5" width="17.85546875" style="1" customWidth="1"/>
    <col min="6" max="6" width="21.42578125" style="1" customWidth="1"/>
    <col min="7" max="7" width="32.5703125" style="1" customWidth="1"/>
    <col min="8" max="8" width="19.140625" style="1" customWidth="1"/>
    <col min="9" max="16384" width="9.140625" style="1"/>
  </cols>
  <sheetData>
    <row r="1" spans="1:8" x14ac:dyDescent="0.3">
      <c r="F1" s="183" t="s">
        <v>71</v>
      </c>
      <c r="G1" s="184"/>
      <c r="H1" s="184"/>
    </row>
    <row r="2" spans="1:8" x14ac:dyDescent="0.3">
      <c r="F2" s="184"/>
      <c r="G2" s="184"/>
      <c r="H2" s="184"/>
    </row>
    <row r="3" spans="1:8" ht="30.75" customHeight="1" x14ac:dyDescent="0.3">
      <c r="F3" s="184"/>
      <c r="G3" s="184"/>
      <c r="H3" s="184"/>
    </row>
    <row r="4" spans="1:8" s="16" customFormat="1" ht="39.75" customHeight="1" x14ac:dyDescent="0.3">
      <c r="A4" s="185" t="s">
        <v>72</v>
      </c>
      <c r="B4" s="185"/>
      <c r="C4" s="185"/>
      <c r="D4" s="185"/>
      <c r="E4" s="185"/>
      <c r="F4" s="185"/>
      <c r="G4" s="185"/>
      <c r="H4" s="185"/>
    </row>
    <row r="5" spans="1:8" s="16" customFormat="1" ht="18" customHeight="1" x14ac:dyDescent="0.3">
      <c r="A5" s="46"/>
      <c r="B5" s="46"/>
      <c r="C5" s="56"/>
      <c r="D5" s="56"/>
      <c r="E5" s="46"/>
      <c r="F5" s="46"/>
      <c r="G5" s="195" t="s">
        <v>127</v>
      </c>
      <c r="H5" s="195"/>
    </row>
    <row r="6" spans="1:8" s="39" customFormat="1" ht="44.25" customHeight="1" x14ac:dyDescent="0.25">
      <c r="A6" s="186" t="s">
        <v>73</v>
      </c>
      <c r="B6" s="187"/>
      <c r="C6" s="188" t="s">
        <v>74</v>
      </c>
      <c r="D6" s="190" t="s">
        <v>75</v>
      </c>
      <c r="E6" s="192" t="s">
        <v>39</v>
      </c>
      <c r="F6" s="193"/>
      <c r="G6" s="193"/>
      <c r="H6" s="194"/>
    </row>
    <row r="7" spans="1:8" s="39" customFormat="1" ht="87" customHeight="1" x14ac:dyDescent="0.25">
      <c r="A7" s="63" t="s">
        <v>10</v>
      </c>
      <c r="B7" s="63" t="s">
        <v>11</v>
      </c>
      <c r="C7" s="189"/>
      <c r="D7" s="191"/>
      <c r="E7" s="59" t="s">
        <v>76</v>
      </c>
      <c r="F7" s="59" t="s">
        <v>77</v>
      </c>
      <c r="G7" s="59" t="s">
        <v>78</v>
      </c>
      <c r="H7" s="59" t="s">
        <v>79</v>
      </c>
    </row>
    <row r="8" spans="1:8" s="39" customFormat="1" ht="27.75" customHeight="1" x14ac:dyDescent="0.25">
      <c r="A8" s="58"/>
      <c r="B8" s="58"/>
      <c r="C8" s="37" t="s">
        <v>80</v>
      </c>
      <c r="D8" s="57">
        <f>+E8+F8+G8+H8</f>
        <v>-317700</v>
      </c>
      <c r="E8" s="57">
        <f>+E10</f>
        <v>0</v>
      </c>
      <c r="F8" s="57">
        <f>+F10</f>
        <v>-342306</v>
      </c>
      <c r="G8" s="57">
        <f>+G10</f>
        <v>0</v>
      </c>
      <c r="H8" s="57">
        <f>+H10</f>
        <v>24606</v>
      </c>
    </row>
    <row r="9" spans="1:8" s="40" customFormat="1" ht="20.25" customHeight="1" x14ac:dyDescent="0.25">
      <c r="A9" s="58"/>
      <c r="B9" s="58"/>
      <c r="C9" s="37" t="s">
        <v>81</v>
      </c>
      <c r="D9" s="57"/>
      <c r="E9" s="69"/>
      <c r="F9" s="69"/>
      <c r="G9" s="69"/>
      <c r="H9" s="57"/>
    </row>
    <row r="10" spans="1:8" s="39" customFormat="1" ht="33" customHeight="1" x14ac:dyDescent="0.25">
      <c r="A10" s="37"/>
      <c r="B10" s="68"/>
      <c r="C10" s="38" t="s">
        <v>82</v>
      </c>
      <c r="D10" s="57">
        <f>+E10+F10+G10+H10</f>
        <v>-317700</v>
      </c>
      <c r="E10" s="57">
        <f>+E12+E13</f>
        <v>0</v>
      </c>
      <c r="F10" s="57">
        <f t="shared" ref="F10:H10" si="0">+F12+F13</f>
        <v>-342306</v>
      </c>
      <c r="G10" s="57">
        <f t="shared" si="0"/>
        <v>0</v>
      </c>
      <c r="H10" s="57">
        <f t="shared" si="0"/>
        <v>24606</v>
      </c>
    </row>
    <row r="11" spans="1:8" s="39" customFormat="1" x14ac:dyDescent="0.25">
      <c r="A11" s="37"/>
      <c r="B11" s="37"/>
      <c r="C11" s="37" t="s">
        <v>83</v>
      </c>
      <c r="D11" s="57"/>
      <c r="E11" s="67"/>
      <c r="F11" s="67"/>
      <c r="G11" s="67"/>
      <c r="H11" s="57"/>
    </row>
    <row r="12" spans="1:8" ht="51.75" customHeight="1" x14ac:dyDescent="0.3">
      <c r="A12" s="62">
        <v>1058</v>
      </c>
      <c r="B12" s="66">
        <v>31001</v>
      </c>
      <c r="C12" s="65" t="s">
        <v>28</v>
      </c>
      <c r="D12" s="57">
        <f>+E12+F12+G12+H12</f>
        <v>24606</v>
      </c>
      <c r="E12" s="57"/>
      <c r="F12" s="31"/>
      <c r="G12" s="57"/>
      <c r="H12" s="64">
        <v>24606</v>
      </c>
    </row>
    <row r="13" spans="1:8" ht="40.5" customHeight="1" x14ac:dyDescent="0.3">
      <c r="A13" s="62">
        <v>1058</v>
      </c>
      <c r="B13" s="66">
        <v>31002</v>
      </c>
      <c r="C13" s="65" t="s">
        <v>47</v>
      </c>
      <c r="D13" s="57">
        <f>+E13+F13+G13+H13</f>
        <v>-342306</v>
      </c>
      <c r="E13" s="28"/>
      <c r="F13" s="57">
        <f>-24606-317700</f>
        <v>-342306</v>
      </c>
      <c r="G13" s="28"/>
      <c r="H13" s="64"/>
    </row>
  </sheetData>
  <mergeCells count="7">
    <mergeCell ref="F1:H3"/>
    <mergeCell ref="A4:H4"/>
    <mergeCell ref="A6:B6"/>
    <mergeCell ref="C6:C7"/>
    <mergeCell ref="D6:D7"/>
    <mergeCell ref="E6:H6"/>
    <mergeCell ref="G5:H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3DD61-CF41-4D20-A6F5-5425B982A7E9}">
  <dimension ref="A1:K21"/>
  <sheetViews>
    <sheetView topLeftCell="A7" workbookViewId="0">
      <selection activeCell="E22" sqref="E22"/>
    </sheetView>
  </sheetViews>
  <sheetFormatPr defaultRowHeight="17.25" x14ac:dyDescent="0.3"/>
  <cols>
    <col min="1" max="1" width="17.140625" style="1" customWidth="1"/>
    <col min="2" max="2" width="16.42578125" style="1" customWidth="1"/>
    <col min="3" max="3" width="52.42578125" style="1" customWidth="1"/>
    <col min="4" max="4" width="17.28515625" style="1" customWidth="1"/>
    <col min="5" max="5" width="20.42578125" style="1" customWidth="1"/>
    <col min="6" max="16384" width="9.140625" style="1"/>
  </cols>
  <sheetData>
    <row r="1" spans="1:11" x14ac:dyDescent="0.3">
      <c r="D1" s="167" t="s">
        <v>110</v>
      </c>
      <c r="E1" s="167"/>
    </row>
    <row r="2" spans="1:11" ht="38.25" customHeight="1" x14ac:dyDescent="0.3">
      <c r="D2" s="199" t="s">
        <v>32</v>
      </c>
      <c r="E2" s="199"/>
    </row>
    <row r="3" spans="1:11" x14ac:dyDescent="0.3">
      <c r="D3" s="167" t="s">
        <v>34</v>
      </c>
      <c r="E3" s="167"/>
    </row>
    <row r="4" spans="1:11" x14ac:dyDescent="0.3">
      <c r="D4" s="45"/>
      <c r="E4" s="45"/>
    </row>
    <row r="5" spans="1:11" ht="36.75" customHeight="1" x14ac:dyDescent="0.3">
      <c r="A5" s="168" t="s">
        <v>135</v>
      </c>
      <c r="B5" s="168"/>
      <c r="C5" s="168"/>
      <c r="D5" s="168"/>
      <c r="E5" s="168"/>
    </row>
    <row r="6" spans="1:11" ht="30.75" customHeight="1" x14ac:dyDescent="0.3">
      <c r="A6" s="168"/>
      <c r="B6" s="168"/>
      <c r="C6" s="168"/>
      <c r="D6" s="168"/>
      <c r="E6" s="168"/>
    </row>
    <row r="7" spans="1:11" x14ac:dyDescent="0.3">
      <c r="D7" s="201" t="s">
        <v>127</v>
      </c>
      <c r="E7" s="201"/>
    </row>
    <row r="8" spans="1:11" ht="70.5" customHeight="1" x14ac:dyDescent="0.3">
      <c r="A8" s="196" t="s">
        <v>1</v>
      </c>
      <c r="B8" s="196"/>
      <c r="C8" s="196" t="s">
        <v>123</v>
      </c>
      <c r="D8" s="197" t="s">
        <v>124</v>
      </c>
      <c r="E8" s="198"/>
      <c r="F8" s="86"/>
      <c r="G8" s="86"/>
      <c r="H8" s="86"/>
      <c r="I8" s="86"/>
      <c r="J8" s="86"/>
      <c r="K8" s="86"/>
    </row>
    <row r="9" spans="1:11" ht="34.5" customHeight="1" x14ac:dyDescent="0.3">
      <c r="A9" s="79" t="s">
        <v>52</v>
      </c>
      <c r="B9" s="79" t="s">
        <v>108</v>
      </c>
      <c r="C9" s="196"/>
      <c r="D9" s="79" t="s">
        <v>18</v>
      </c>
      <c r="E9" s="79" t="s">
        <v>2</v>
      </c>
      <c r="F9" s="86"/>
      <c r="G9" s="86"/>
      <c r="H9" s="86"/>
      <c r="I9" s="86"/>
      <c r="J9" s="86"/>
      <c r="K9" s="86"/>
    </row>
    <row r="10" spans="1:11" s="32" customFormat="1" x14ac:dyDescent="0.25">
      <c r="A10" s="73"/>
      <c r="B10" s="73"/>
      <c r="C10" s="36" t="s">
        <v>3</v>
      </c>
      <c r="D10" s="87">
        <f t="shared" ref="D10:E10" si="0">+D12</f>
        <v>-317700</v>
      </c>
      <c r="E10" s="87">
        <f t="shared" si="0"/>
        <v>-317700</v>
      </c>
    </row>
    <row r="11" spans="1:11" s="32" customFormat="1" x14ac:dyDescent="0.25">
      <c r="A11" s="73"/>
      <c r="B11" s="73"/>
      <c r="C11" s="73" t="s">
        <v>4</v>
      </c>
      <c r="D11" s="73"/>
      <c r="E11" s="73"/>
    </row>
    <row r="12" spans="1:11" x14ac:dyDescent="0.3">
      <c r="A12" s="73"/>
      <c r="B12" s="73"/>
      <c r="C12" s="38" t="s">
        <v>22</v>
      </c>
      <c r="D12" s="88">
        <f t="shared" ref="D12:E12" si="1">+D14+D17</f>
        <v>-317700</v>
      </c>
      <c r="E12" s="88">
        <f t="shared" si="1"/>
        <v>-317700</v>
      </c>
    </row>
    <row r="13" spans="1:11" x14ac:dyDescent="0.3">
      <c r="A13" s="73"/>
      <c r="B13" s="73"/>
      <c r="C13" s="73" t="s">
        <v>132</v>
      </c>
      <c r="D13" s="73"/>
      <c r="E13" s="73"/>
    </row>
    <row r="14" spans="1:11" ht="48" customHeight="1" x14ac:dyDescent="0.3">
      <c r="A14" s="200" t="s">
        <v>26</v>
      </c>
      <c r="B14" s="200" t="s">
        <v>50</v>
      </c>
      <c r="C14" s="80" t="s">
        <v>28</v>
      </c>
      <c r="D14" s="81">
        <f t="shared" ref="D14:E14" si="2">+D16</f>
        <v>24606</v>
      </c>
      <c r="E14" s="81">
        <f t="shared" si="2"/>
        <v>24606</v>
      </c>
    </row>
    <row r="15" spans="1:11" ht="22.5" customHeight="1" x14ac:dyDescent="0.3">
      <c r="A15" s="200"/>
      <c r="B15" s="200"/>
      <c r="C15" s="82" t="s">
        <v>5</v>
      </c>
      <c r="D15" s="80"/>
      <c r="E15" s="80"/>
    </row>
    <row r="16" spans="1:11" ht="24" customHeight="1" x14ac:dyDescent="0.3">
      <c r="A16" s="200"/>
      <c r="B16" s="200"/>
      <c r="C16" s="83" t="s">
        <v>22</v>
      </c>
      <c r="D16" s="84">
        <v>24606</v>
      </c>
      <c r="E16" s="84">
        <v>24606</v>
      </c>
    </row>
    <row r="17" spans="1:5" ht="34.5" x14ac:dyDescent="0.3">
      <c r="A17" s="200" t="s">
        <v>26</v>
      </c>
      <c r="B17" s="200" t="s">
        <v>51</v>
      </c>
      <c r="C17" s="80" t="s">
        <v>47</v>
      </c>
      <c r="D17" s="81">
        <f t="shared" ref="D17:E17" si="3">+D19</f>
        <v>-342306</v>
      </c>
      <c r="E17" s="81">
        <f t="shared" si="3"/>
        <v>-342306</v>
      </c>
    </row>
    <row r="18" spans="1:5" x14ac:dyDescent="0.3">
      <c r="A18" s="200"/>
      <c r="B18" s="200"/>
      <c r="C18" s="82" t="s">
        <v>5</v>
      </c>
      <c r="D18" s="80"/>
      <c r="E18" s="80"/>
    </row>
    <row r="19" spans="1:5" ht="24.75" customHeight="1" x14ac:dyDescent="0.3">
      <c r="A19" s="200"/>
      <c r="B19" s="200"/>
      <c r="C19" s="83" t="s">
        <v>22</v>
      </c>
      <c r="D19" s="84">
        <f t="shared" ref="D19:E19" si="4">+D21</f>
        <v>-342306</v>
      </c>
      <c r="E19" s="84">
        <f t="shared" si="4"/>
        <v>-342306</v>
      </c>
    </row>
    <row r="20" spans="1:5" ht="18.75" customHeight="1" x14ac:dyDescent="0.3">
      <c r="A20" s="200"/>
      <c r="B20" s="200"/>
      <c r="C20" s="60" t="s">
        <v>125</v>
      </c>
      <c r="D20" s="85"/>
      <c r="E20" s="85"/>
    </row>
    <row r="21" spans="1:5" ht="51.75" x14ac:dyDescent="0.3">
      <c r="A21" s="200"/>
      <c r="B21" s="200"/>
      <c r="C21" s="80" t="s">
        <v>126</v>
      </c>
      <c r="D21" s="127">
        <f>-24606-317700</f>
        <v>-342306</v>
      </c>
      <c r="E21" s="127">
        <f>-24606-317700</f>
        <v>-342306</v>
      </c>
    </row>
  </sheetData>
  <mergeCells count="12">
    <mergeCell ref="A17:A21"/>
    <mergeCell ref="B17:B21"/>
    <mergeCell ref="A14:A16"/>
    <mergeCell ref="B14:B16"/>
    <mergeCell ref="D7:E7"/>
    <mergeCell ref="D1:E1"/>
    <mergeCell ref="A5:E6"/>
    <mergeCell ref="A8:B8"/>
    <mergeCell ref="C8:C9"/>
    <mergeCell ref="D8:E8"/>
    <mergeCell ref="D2:E2"/>
    <mergeCell ref="D3:E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B20A2-C93F-4DBA-90D1-185FCE2D016A}">
  <dimension ref="A1:G49"/>
  <sheetViews>
    <sheetView topLeftCell="A40" zoomScaleNormal="100" workbookViewId="0">
      <selection activeCell="H33" sqref="H33"/>
    </sheetView>
  </sheetViews>
  <sheetFormatPr defaultRowHeight="17.25" x14ac:dyDescent="0.3"/>
  <cols>
    <col min="1" max="1" width="41.7109375" style="1" customWidth="1"/>
    <col min="2" max="2" width="70.140625" style="1" customWidth="1"/>
    <col min="3" max="3" width="20.42578125" style="1" customWidth="1"/>
    <col min="4" max="4" width="21.85546875" style="1" customWidth="1"/>
    <col min="5" max="16384" width="9.140625" style="1"/>
  </cols>
  <sheetData>
    <row r="1" spans="1:5" ht="15" customHeight="1" x14ac:dyDescent="0.3">
      <c r="C1" s="138" t="s">
        <v>111</v>
      </c>
      <c r="D1" s="138"/>
    </row>
    <row r="2" spans="1:5" ht="15" customHeight="1" x14ac:dyDescent="0.3">
      <c r="C2" s="138"/>
      <c r="D2" s="138"/>
    </row>
    <row r="3" spans="1:5" ht="45.75" customHeight="1" x14ac:dyDescent="0.3">
      <c r="C3" s="138"/>
      <c r="D3" s="138"/>
    </row>
    <row r="4" spans="1:5" ht="24" customHeight="1" x14ac:dyDescent="0.3">
      <c r="C4" s="132"/>
      <c r="D4" s="132"/>
    </row>
    <row r="5" spans="1:5" ht="52.5" customHeight="1" x14ac:dyDescent="0.3">
      <c r="A5" s="168" t="s">
        <v>130</v>
      </c>
      <c r="B5" s="168"/>
      <c r="C5" s="168"/>
      <c r="D5" s="168"/>
    </row>
    <row r="6" spans="1:5" x14ac:dyDescent="0.3">
      <c r="A6" s="205"/>
      <c r="B6" s="205"/>
      <c r="C6" s="205"/>
    </row>
    <row r="7" spans="1:5" x14ac:dyDescent="0.3">
      <c r="A7" s="204" t="s">
        <v>98</v>
      </c>
      <c r="B7" s="204"/>
      <c r="C7" s="204"/>
      <c r="D7" s="204"/>
    </row>
    <row r="10" spans="1:5" ht="24.75" customHeight="1" x14ac:dyDescent="0.3">
      <c r="A10" s="47" t="s">
        <v>84</v>
      </c>
      <c r="B10" s="91" t="s">
        <v>85</v>
      </c>
      <c r="C10" s="90"/>
      <c r="D10" s="89"/>
    </row>
    <row r="11" spans="1:5" ht="40.5" customHeight="1" x14ac:dyDescent="0.3">
      <c r="A11" s="2">
        <v>1058</v>
      </c>
      <c r="B11" s="92" t="s">
        <v>107</v>
      </c>
      <c r="C11" s="43"/>
      <c r="D11" s="43"/>
      <c r="E11" s="43"/>
    </row>
    <row r="12" spans="1:5" x14ac:dyDescent="0.3">
      <c r="A12" s="32"/>
      <c r="B12" s="32"/>
    </row>
    <row r="13" spans="1:5" x14ac:dyDescent="0.3">
      <c r="A13" s="210" t="s">
        <v>86</v>
      </c>
      <c r="B13" s="210"/>
      <c r="C13" s="210"/>
      <c r="D13" s="210"/>
    </row>
    <row r="14" spans="1:5" x14ac:dyDescent="0.3">
      <c r="A14" s="41"/>
      <c r="B14" s="42"/>
      <c r="C14" s="42"/>
      <c r="D14" s="42"/>
    </row>
    <row r="15" spans="1:5" ht="57.75" customHeight="1" x14ac:dyDescent="0.3">
      <c r="A15" s="92" t="s">
        <v>87</v>
      </c>
      <c r="B15" s="93" t="s">
        <v>101</v>
      </c>
      <c r="C15" s="170" t="s">
        <v>128</v>
      </c>
      <c r="D15" s="171"/>
    </row>
    <row r="16" spans="1:5" x14ac:dyDescent="0.3">
      <c r="A16" s="72" t="s">
        <v>89</v>
      </c>
      <c r="B16" s="72" t="s">
        <v>102</v>
      </c>
      <c r="C16" s="94" t="s">
        <v>90</v>
      </c>
      <c r="D16" s="94" t="s">
        <v>91</v>
      </c>
    </row>
    <row r="17" spans="1:5" ht="45" customHeight="1" x14ac:dyDescent="0.3">
      <c r="A17" s="72" t="s">
        <v>92</v>
      </c>
      <c r="B17" s="73" t="s">
        <v>99</v>
      </c>
      <c r="C17" s="95"/>
      <c r="D17" s="95"/>
    </row>
    <row r="18" spans="1:5" ht="48" customHeight="1" x14ac:dyDescent="0.3">
      <c r="A18" s="72" t="s">
        <v>93</v>
      </c>
      <c r="B18" s="73" t="s">
        <v>99</v>
      </c>
      <c r="C18" s="95"/>
      <c r="D18" s="95"/>
    </row>
    <row r="19" spans="1:5" ht="50.25" customHeight="1" x14ac:dyDescent="0.3">
      <c r="A19" s="72" t="s">
        <v>94</v>
      </c>
      <c r="B19" s="73" t="s">
        <v>97</v>
      </c>
      <c r="C19" s="95"/>
      <c r="D19" s="95"/>
    </row>
    <row r="20" spans="1:5" ht="39.75" customHeight="1" x14ac:dyDescent="0.3">
      <c r="A20" s="99" t="s">
        <v>129</v>
      </c>
      <c r="B20" s="72" t="s">
        <v>100</v>
      </c>
      <c r="C20" s="95"/>
      <c r="D20" s="95"/>
    </row>
    <row r="21" spans="1:5" ht="23.25" customHeight="1" x14ac:dyDescent="0.3">
      <c r="A21" s="208" t="s">
        <v>95</v>
      </c>
      <c r="B21" s="209"/>
      <c r="C21" s="96"/>
      <c r="D21" s="96"/>
    </row>
    <row r="22" spans="1:5" ht="27.75" customHeight="1" x14ac:dyDescent="0.3">
      <c r="A22" s="206" t="s">
        <v>96</v>
      </c>
      <c r="B22" s="207"/>
      <c r="C22" s="97">
        <v>24606</v>
      </c>
      <c r="D22" s="97">
        <v>24606</v>
      </c>
    </row>
    <row r="23" spans="1:5" x14ac:dyDescent="0.3">
      <c r="A23" s="41"/>
      <c r="B23" s="42"/>
      <c r="C23" s="42"/>
      <c r="D23" s="42"/>
    </row>
    <row r="24" spans="1:5" ht="54" customHeight="1" x14ac:dyDescent="0.3">
      <c r="A24" s="92" t="s">
        <v>87</v>
      </c>
      <c r="B24" s="93" t="s">
        <v>101</v>
      </c>
      <c r="C24" s="170" t="s">
        <v>88</v>
      </c>
      <c r="D24" s="171"/>
    </row>
    <row r="25" spans="1:5" ht="48.75" customHeight="1" x14ac:dyDescent="0.3">
      <c r="A25" s="72" t="s">
        <v>89</v>
      </c>
      <c r="B25" s="72" t="s">
        <v>103</v>
      </c>
      <c r="C25" s="94" t="s">
        <v>90</v>
      </c>
      <c r="D25" s="94" t="s">
        <v>91</v>
      </c>
    </row>
    <row r="26" spans="1:5" ht="45" customHeight="1" x14ac:dyDescent="0.3">
      <c r="A26" s="72" t="s">
        <v>92</v>
      </c>
      <c r="B26" s="73" t="s">
        <v>104</v>
      </c>
      <c r="C26" s="95"/>
      <c r="D26" s="95"/>
    </row>
    <row r="27" spans="1:5" ht="56.25" customHeight="1" x14ac:dyDescent="0.3">
      <c r="A27" s="72" t="s">
        <v>93</v>
      </c>
      <c r="B27" s="73" t="s">
        <v>105</v>
      </c>
      <c r="C27" s="95"/>
      <c r="D27" s="95"/>
    </row>
    <row r="28" spans="1:5" ht="39.75" customHeight="1" x14ac:dyDescent="0.3">
      <c r="A28" s="72" t="s">
        <v>94</v>
      </c>
      <c r="B28" s="73" t="s">
        <v>97</v>
      </c>
      <c r="C28" s="95"/>
      <c r="D28" s="95"/>
    </row>
    <row r="29" spans="1:5" ht="34.5" customHeight="1" x14ac:dyDescent="0.3">
      <c r="A29" s="72" t="s">
        <v>129</v>
      </c>
      <c r="B29" s="98" t="s">
        <v>100</v>
      </c>
      <c r="C29" s="95"/>
      <c r="D29" s="95"/>
    </row>
    <row r="30" spans="1:5" ht="26.25" customHeight="1" x14ac:dyDescent="0.3">
      <c r="A30" s="208" t="s">
        <v>95</v>
      </c>
      <c r="B30" s="209"/>
      <c r="C30" s="96"/>
      <c r="D30" s="96"/>
    </row>
    <row r="31" spans="1:5" ht="29.25" customHeight="1" x14ac:dyDescent="0.3">
      <c r="A31" s="202" t="s">
        <v>106</v>
      </c>
      <c r="B31" s="203"/>
      <c r="C31" s="97"/>
      <c r="D31" s="97">
        <f>-170-570</f>
        <v>-740</v>
      </c>
      <c r="E31" s="290"/>
    </row>
    <row r="32" spans="1:5" ht="28.5" customHeight="1" x14ac:dyDescent="0.3">
      <c r="A32" s="202" t="s">
        <v>96</v>
      </c>
      <c r="B32" s="203"/>
      <c r="C32" s="97">
        <f>-24606-317700</f>
        <v>-342306</v>
      </c>
      <c r="D32" s="97">
        <f>-24606-317700</f>
        <v>-342306</v>
      </c>
    </row>
    <row r="33" spans="1:5" x14ac:dyDescent="0.3">
      <c r="A33" s="32"/>
      <c r="B33" s="32"/>
    </row>
    <row r="34" spans="1:5" s="242" customFormat="1" ht="54.75" customHeight="1" x14ac:dyDescent="0.25">
      <c r="A34" s="272" t="s">
        <v>167</v>
      </c>
      <c r="B34" s="272"/>
      <c r="C34" s="272"/>
      <c r="D34" s="272"/>
    </row>
    <row r="35" spans="1:5" s="242" customFormat="1" ht="24" customHeight="1" x14ac:dyDescent="0.25">
      <c r="A35" s="273" t="s">
        <v>158</v>
      </c>
      <c r="B35" s="273"/>
      <c r="C35" s="273"/>
      <c r="D35" s="273"/>
    </row>
    <row r="36" spans="1:5" s="242" customFormat="1" ht="24.75" customHeight="1" x14ac:dyDescent="0.3">
      <c r="A36" s="274" t="s">
        <v>159</v>
      </c>
      <c r="B36" s="275"/>
      <c r="C36" s="275"/>
      <c r="D36" s="276"/>
    </row>
    <row r="37" spans="1:5" s="242" customFormat="1" ht="17.25" customHeight="1" x14ac:dyDescent="0.3">
      <c r="A37" s="277"/>
      <c r="B37" s="277"/>
      <c r="C37" s="1"/>
      <c r="D37" s="1"/>
    </row>
    <row r="38" spans="1:5" s="242" customFormat="1" ht="17.25" customHeight="1" x14ac:dyDescent="0.25">
      <c r="A38" s="278" t="s">
        <v>84</v>
      </c>
      <c r="B38" s="279" t="s">
        <v>85</v>
      </c>
      <c r="C38" s="280"/>
      <c r="D38" s="281"/>
      <c r="E38" s="280"/>
    </row>
    <row r="39" spans="1:5" s="242" customFormat="1" ht="17.25" customHeight="1" x14ac:dyDescent="0.25">
      <c r="A39" s="282">
        <v>1139</v>
      </c>
      <c r="B39" s="283" t="s">
        <v>160</v>
      </c>
      <c r="C39" s="284"/>
      <c r="D39" s="285"/>
      <c r="E39" s="284"/>
    </row>
    <row r="40" spans="1:5" s="286" customFormat="1" ht="13.5" x14ac:dyDescent="0.25"/>
    <row r="41" spans="1:5" s="286" customFormat="1" ht="13.5" x14ac:dyDescent="0.25"/>
    <row r="42" spans="1:5" s="242" customFormat="1" ht="72.75" customHeight="1" x14ac:dyDescent="0.25">
      <c r="A42" s="92" t="s">
        <v>87</v>
      </c>
      <c r="B42" s="93" t="s">
        <v>161</v>
      </c>
      <c r="C42" s="169" t="s">
        <v>128</v>
      </c>
      <c r="D42" s="171"/>
    </row>
    <row r="43" spans="1:5" s="242" customFormat="1" x14ac:dyDescent="0.25">
      <c r="A43" s="287" t="s">
        <v>89</v>
      </c>
      <c r="B43" s="47" t="s">
        <v>162</v>
      </c>
      <c r="C43" s="94" t="s">
        <v>90</v>
      </c>
      <c r="D43" s="94" t="s">
        <v>91</v>
      </c>
    </row>
    <row r="44" spans="1:5" s="242" customFormat="1" ht="39" customHeight="1" x14ac:dyDescent="0.25">
      <c r="A44" s="287" t="s">
        <v>92</v>
      </c>
      <c r="B44" s="73" t="s">
        <v>160</v>
      </c>
      <c r="C44" s="95"/>
      <c r="D44" s="95"/>
    </row>
    <row r="45" spans="1:5" s="242" customFormat="1" ht="36" customHeight="1" x14ac:dyDescent="0.25">
      <c r="A45" s="287" t="s">
        <v>93</v>
      </c>
      <c r="B45" s="73" t="s">
        <v>163</v>
      </c>
      <c r="C45" s="95"/>
      <c r="D45" s="95"/>
    </row>
    <row r="46" spans="1:5" s="242" customFormat="1" ht="24" customHeight="1" x14ac:dyDescent="0.25">
      <c r="A46" s="287" t="s">
        <v>94</v>
      </c>
      <c r="B46" s="288" t="s">
        <v>164</v>
      </c>
      <c r="C46" s="95"/>
      <c r="D46" s="95"/>
    </row>
    <row r="47" spans="1:5" s="242" customFormat="1" ht="34.5" x14ac:dyDescent="0.25">
      <c r="A47" s="287" t="s">
        <v>165</v>
      </c>
      <c r="B47" s="288" t="s">
        <v>166</v>
      </c>
      <c r="C47" s="95"/>
      <c r="D47" s="95"/>
    </row>
    <row r="48" spans="1:5" s="242" customFormat="1" ht="23.25" customHeight="1" x14ac:dyDescent="0.25">
      <c r="A48" s="208" t="s">
        <v>95</v>
      </c>
      <c r="B48" s="209"/>
      <c r="C48" s="2"/>
      <c r="D48" s="2"/>
    </row>
    <row r="49" spans="1:7" s="242" customFormat="1" ht="19.5" customHeight="1" x14ac:dyDescent="0.25">
      <c r="A49" s="206" t="s">
        <v>96</v>
      </c>
      <c r="B49" s="207"/>
      <c r="C49" s="264">
        <v>317700</v>
      </c>
      <c r="D49" s="97">
        <v>317700</v>
      </c>
      <c r="G49" s="289"/>
    </row>
  </sheetData>
  <mergeCells count="17">
    <mergeCell ref="A34:D34"/>
    <mergeCell ref="A35:D35"/>
    <mergeCell ref="C42:D42"/>
    <mergeCell ref="A48:B48"/>
    <mergeCell ref="A49:B49"/>
    <mergeCell ref="C1:D3"/>
    <mergeCell ref="A32:B32"/>
    <mergeCell ref="A7:D7"/>
    <mergeCell ref="A6:C6"/>
    <mergeCell ref="A5:D5"/>
    <mergeCell ref="A22:B22"/>
    <mergeCell ref="C24:D24"/>
    <mergeCell ref="A30:B30"/>
    <mergeCell ref="A31:B31"/>
    <mergeCell ref="A13:D13"/>
    <mergeCell ref="C15:D15"/>
    <mergeCell ref="A21:B2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18FE1-3FFF-46C1-B1AC-79800A5336C6}">
  <dimension ref="A1:K22"/>
  <sheetViews>
    <sheetView topLeftCell="A7" zoomScaleNormal="100" workbookViewId="0">
      <selection activeCell="G9" sqref="G9:I9"/>
    </sheetView>
  </sheetViews>
  <sheetFormatPr defaultColWidth="8.85546875" defaultRowHeight="17.25" x14ac:dyDescent="0.3"/>
  <cols>
    <col min="1" max="1" width="25" style="111" customWidth="1"/>
    <col min="2" max="2" width="24.5703125" style="101" customWidth="1"/>
    <col min="3" max="3" width="13.7109375" style="101" customWidth="1"/>
    <col min="4" max="4" width="23.85546875" style="101" customWidth="1"/>
    <col min="5" max="5" width="19.140625" style="116" customWidth="1"/>
    <col min="6" max="6" width="12.85546875" style="116" customWidth="1"/>
    <col min="7" max="7" width="17.7109375" style="101" bestFit="1" customWidth="1"/>
    <col min="8" max="8" width="16.42578125" style="101" customWidth="1"/>
    <col min="9" max="9" width="21.42578125" style="101" bestFit="1" customWidth="1"/>
    <col min="10" max="10" width="8.85546875" style="101"/>
    <col min="11" max="11" width="11.7109375" style="101" bestFit="1" customWidth="1"/>
    <col min="12" max="12" width="9.140625" style="101" bestFit="1" customWidth="1"/>
    <col min="13" max="13" width="15" style="101" bestFit="1" customWidth="1"/>
    <col min="14" max="14" width="8.85546875" style="101"/>
    <col min="15" max="15" width="12.7109375" style="101" bestFit="1" customWidth="1"/>
    <col min="16" max="16384" width="8.85546875" style="101"/>
  </cols>
  <sheetData>
    <row r="1" spans="1:11" s="16" customFormat="1" x14ac:dyDescent="0.3">
      <c r="A1" s="107"/>
      <c r="B1" s="17"/>
      <c r="C1" s="18"/>
      <c r="D1" s="18"/>
      <c r="E1" s="112"/>
      <c r="F1" s="112"/>
      <c r="G1" s="212" t="s">
        <v>112</v>
      </c>
      <c r="H1" s="212"/>
      <c r="I1" s="212"/>
    </row>
    <row r="2" spans="1:11" s="16" customFormat="1" x14ac:dyDescent="0.3">
      <c r="A2" s="107"/>
      <c r="B2" s="17"/>
      <c r="C2" s="213"/>
      <c r="D2" s="213"/>
      <c r="E2" s="213"/>
      <c r="F2" s="112"/>
      <c r="G2" s="212" t="s">
        <v>32</v>
      </c>
      <c r="H2" s="212"/>
      <c r="I2" s="212"/>
    </row>
    <row r="3" spans="1:11" s="16" customFormat="1" x14ac:dyDescent="0.3">
      <c r="A3" s="107"/>
      <c r="B3" s="17"/>
      <c r="C3" s="19"/>
      <c r="D3" s="213"/>
      <c r="E3" s="213"/>
      <c r="F3" s="112" t="s">
        <v>33</v>
      </c>
      <c r="G3" s="212" t="s">
        <v>34</v>
      </c>
      <c r="H3" s="212"/>
      <c r="I3" s="212"/>
    </row>
    <row r="4" spans="1:11" s="16" customFormat="1" x14ac:dyDescent="0.3">
      <c r="A4" s="107"/>
      <c r="E4" s="113"/>
      <c r="F4" s="113"/>
    </row>
    <row r="5" spans="1:11" s="32" customFormat="1" ht="71.25" customHeight="1" x14ac:dyDescent="0.25">
      <c r="A5" s="211" t="s">
        <v>140</v>
      </c>
      <c r="B5" s="211"/>
      <c r="C5" s="211"/>
      <c r="D5" s="211"/>
      <c r="E5" s="211"/>
      <c r="F5" s="211"/>
      <c r="G5" s="211"/>
      <c r="H5" s="211"/>
      <c r="I5" s="211"/>
    </row>
    <row r="6" spans="1:11" s="32" customFormat="1" x14ac:dyDescent="0.25">
      <c r="A6" s="214" t="s">
        <v>35</v>
      </c>
      <c r="B6" s="214"/>
      <c r="C6" s="214"/>
      <c r="D6" s="214"/>
      <c r="E6" s="214"/>
      <c r="F6" s="214"/>
      <c r="G6" s="214"/>
      <c r="H6" s="214"/>
      <c r="I6" s="214"/>
    </row>
    <row r="7" spans="1:11" s="20" customFormat="1" x14ac:dyDescent="0.25">
      <c r="A7" s="215"/>
      <c r="B7" s="215"/>
      <c r="C7" s="215"/>
      <c r="D7" s="215"/>
      <c r="E7" s="215"/>
      <c r="F7" s="215"/>
      <c r="G7" s="215"/>
      <c r="H7" s="215"/>
      <c r="I7" s="215"/>
    </row>
    <row r="8" spans="1:11" s="20" customFormat="1" x14ac:dyDescent="0.25">
      <c r="A8" s="48"/>
      <c r="B8" s="21"/>
      <c r="C8" s="21"/>
      <c r="E8" s="114"/>
      <c r="F8" s="114"/>
      <c r="G8" s="22"/>
      <c r="H8" s="216"/>
      <c r="I8" s="216"/>
      <c r="J8" s="22"/>
    </row>
    <row r="9" spans="1:11" s="20" customFormat="1" ht="68.25" customHeight="1" x14ac:dyDescent="0.25">
      <c r="A9" s="217" t="s">
        <v>36</v>
      </c>
      <c r="B9" s="217"/>
      <c r="C9" s="217"/>
      <c r="D9" s="217"/>
      <c r="E9" s="218" t="s">
        <v>37</v>
      </c>
      <c r="F9" s="218" t="s">
        <v>38</v>
      </c>
      <c r="G9" s="220" t="s">
        <v>39</v>
      </c>
      <c r="H9" s="221"/>
      <c r="I9" s="222"/>
    </row>
    <row r="10" spans="1:11" s="20" customFormat="1" ht="34.5" x14ac:dyDescent="0.25">
      <c r="A10" s="49" t="s">
        <v>40</v>
      </c>
      <c r="B10" s="217" t="s">
        <v>41</v>
      </c>
      <c r="C10" s="217"/>
      <c r="D10" s="217"/>
      <c r="E10" s="219"/>
      <c r="F10" s="219"/>
      <c r="G10" s="129" t="s">
        <v>42</v>
      </c>
      <c r="H10" s="23" t="s">
        <v>43</v>
      </c>
      <c r="I10" s="129" t="s">
        <v>44</v>
      </c>
    </row>
    <row r="11" spans="1:11" s="20" customFormat="1" x14ac:dyDescent="0.25">
      <c r="A11" s="49">
        <v>1</v>
      </c>
      <c r="B11" s="220">
        <v>2</v>
      </c>
      <c r="C11" s="221"/>
      <c r="D11" s="222"/>
      <c r="E11" s="23">
        <v>3</v>
      </c>
      <c r="F11" s="23">
        <v>4</v>
      </c>
      <c r="G11" s="23">
        <v>5</v>
      </c>
      <c r="H11" s="23">
        <v>6</v>
      </c>
      <c r="I11" s="23">
        <v>7</v>
      </c>
    </row>
    <row r="12" spans="1:11" s="20" customFormat="1" ht="29.25" customHeight="1" x14ac:dyDescent="0.25">
      <c r="A12" s="227" t="s">
        <v>35</v>
      </c>
      <c r="B12" s="228"/>
      <c r="C12" s="228"/>
      <c r="D12" s="228"/>
      <c r="E12" s="228"/>
      <c r="F12" s="228"/>
      <c r="G12" s="228"/>
      <c r="H12" s="229"/>
      <c r="I12" s="130">
        <f>+I13</f>
        <v>-317700</v>
      </c>
    </row>
    <row r="13" spans="1:11" s="20" customFormat="1" ht="42" customHeight="1" x14ac:dyDescent="0.25">
      <c r="A13" s="50" t="str">
        <f>[1]DOC1!A2721</f>
        <v xml:space="preserve"> Բաժին N 04</v>
      </c>
      <c r="B13" s="24" t="str">
        <f>[1]DOC1!B2721</f>
        <v xml:space="preserve"> Խումբ N 01</v>
      </c>
      <c r="C13" s="24" t="str">
        <f>[1]DOC1!C2721</f>
        <v xml:space="preserve"> Դաս N 01</v>
      </c>
      <c r="D13" s="230" t="str">
        <f>[1]DOC1!D2721</f>
        <v xml:space="preserve"> Ընդհանուր բնույթի տնտեսական և առևտրային  հարաբերություններ</v>
      </c>
      <c r="E13" s="231"/>
      <c r="F13" s="231"/>
      <c r="G13" s="231"/>
      <c r="H13" s="232"/>
      <c r="I13" s="130">
        <f>+I14+I18</f>
        <v>-317700</v>
      </c>
      <c r="K13" s="102"/>
    </row>
    <row r="14" spans="1:11" s="20" customFormat="1" ht="38.25" customHeight="1" x14ac:dyDescent="0.25">
      <c r="A14" s="51" t="s">
        <v>46</v>
      </c>
      <c r="B14" s="210" t="s">
        <v>28</v>
      </c>
      <c r="C14" s="210"/>
      <c r="D14" s="210"/>
      <c r="E14" s="210"/>
      <c r="F14" s="210"/>
      <c r="G14" s="210"/>
      <c r="H14" s="210"/>
      <c r="I14" s="131">
        <f>+I15</f>
        <v>24606</v>
      </c>
    </row>
    <row r="15" spans="1:11" s="20" customFormat="1" x14ac:dyDescent="0.25">
      <c r="A15" s="52"/>
      <c r="B15" s="230" t="s">
        <v>45</v>
      </c>
      <c r="C15" s="231"/>
      <c r="D15" s="231"/>
      <c r="E15" s="24"/>
      <c r="F15" s="24"/>
      <c r="G15" s="120"/>
      <c r="H15" s="24"/>
      <c r="I15" s="121">
        <f>SUM(I17:I17)</f>
        <v>24606</v>
      </c>
    </row>
    <row r="16" spans="1:11" s="20" customFormat="1" x14ac:dyDescent="0.25">
      <c r="A16" s="52"/>
      <c r="B16" s="27"/>
      <c r="C16" s="25"/>
      <c r="D16" s="26"/>
      <c r="E16" s="24"/>
      <c r="F16" s="24"/>
      <c r="G16" s="120"/>
      <c r="H16" s="24"/>
      <c r="I16" s="122"/>
    </row>
    <row r="17" spans="1:11" ht="22.5" customHeight="1" x14ac:dyDescent="0.3">
      <c r="A17" s="54" t="s">
        <v>136</v>
      </c>
      <c r="B17" s="226" t="s">
        <v>114</v>
      </c>
      <c r="C17" s="226"/>
      <c r="D17" s="226"/>
      <c r="E17" s="108" t="s">
        <v>131</v>
      </c>
      <c r="F17" s="103" t="s">
        <v>138</v>
      </c>
      <c r="G17" s="123">
        <v>12303000</v>
      </c>
      <c r="H17" s="126">
        <v>2</v>
      </c>
      <c r="I17" s="128">
        <f>+H17*G17/1000</f>
        <v>24606</v>
      </c>
    </row>
    <row r="18" spans="1:11" s="105" customFormat="1" ht="55.5" customHeight="1" x14ac:dyDescent="0.3">
      <c r="A18" s="100" t="s">
        <v>117</v>
      </c>
      <c r="B18" s="225" t="s">
        <v>47</v>
      </c>
      <c r="C18" s="225"/>
      <c r="D18" s="225"/>
      <c r="E18" s="108"/>
      <c r="F18" s="104"/>
      <c r="G18" s="124"/>
      <c r="H18" s="108"/>
      <c r="I18" s="125">
        <f>+I19</f>
        <v>-342306</v>
      </c>
    </row>
    <row r="19" spans="1:11" s="105" customFormat="1" ht="25.5" customHeight="1" x14ac:dyDescent="0.3">
      <c r="A19" s="108" t="s">
        <v>115</v>
      </c>
      <c r="B19" s="224" t="s">
        <v>118</v>
      </c>
      <c r="C19" s="224"/>
      <c r="D19" s="224"/>
      <c r="E19" s="108" t="s">
        <v>115</v>
      </c>
      <c r="F19" s="104" t="s">
        <v>115</v>
      </c>
      <c r="G19" s="124" t="s">
        <v>115</v>
      </c>
      <c r="H19" s="108" t="s">
        <v>115</v>
      </c>
      <c r="I19" s="125">
        <f>+I20</f>
        <v>-342306</v>
      </c>
    </row>
    <row r="20" spans="1:11" s="118" customFormat="1" ht="28.5" customHeight="1" x14ac:dyDescent="0.25">
      <c r="A20" s="109" t="s">
        <v>119</v>
      </c>
      <c r="B20" s="223" t="s">
        <v>120</v>
      </c>
      <c r="C20" s="223"/>
      <c r="D20" s="223"/>
      <c r="E20" s="54" t="s">
        <v>121</v>
      </c>
      <c r="F20" s="54" t="s">
        <v>116</v>
      </c>
      <c r="G20" s="117"/>
      <c r="H20" s="109"/>
      <c r="I20" s="125">
        <f>-24606-317700</f>
        <v>-342306</v>
      </c>
      <c r="K20" s="119"/>
    </row>
    <row r="21" spans="1:11" s="106" customFormat="1" ht="32.25" customHeight="1" x14ac:dyDescent="0.3">
      <c r="A21" s="110"/>
      <c r="E21" s="115"/>
      <c r="F21" s="115"/>
    </row>
    <row r="22" spans="1:11" s="106" customFormat="1" x14ac:dyDescent="0.3">
      <c r="E22" s="115"/>
      <c r="F22" s="115"/>
    </row>
  </sheetData>
  <mergeCells count="23">
    <mergeCell ref="B20:D20"/>
    <mergeCell ref="B19:D19"/>
    <mergeCell ref="B18:D18"/>
    <mergeCell ref="B17:D17"/>
    <mergeCell ref="B11:D11"/>
    <mergeCell ref="A12:H12"/>
    <mergeCell ref="D13:H13"/>
    <mergeCell ref="B14:H14"/>
    <mergeCell ref="B15:D15"/>
    <mergeCell ref="A6:I6"/>
    <mergeCell ref="A7:I7"/>
    <mergeCell ref="H8:I8"/>
    <mergeCell ref="A9:D9"/>
    <mergeCell ref="E9:E10"/>
    <mergeCell ref="F9:F10"/>
    <mergeCell ref="G9:I9"/>
    <mergeCell ref="B10:D10"/>
    <mergeCell ref="A5:I5"/>
    <mergeCell ref="G1:I1"/>
    <mergeCell ref="C2:E2"/>
    <mergeCell ref="G2:I2"/>
    <mergeCell ref="D3:E3"/>
    <mergeCell ref="G3:I3"/>
  </mergeCells>
  <pageMargins left="0.2" right="0.2" top="0.75" bottom="0.75" header="0.3" footer="0.3"/>
  <pageSetup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https:/mul2-mineconomy.gov.am/tasks/660217/oneclick/94ad1fe19683925e073e11dd7bb90ef00df9bb04c6b4ad4d184758ae57af4bb2.xlsx?token=ae4b49585bbe77edc47c978959ae493e</cp:keywords>
  <cp:lastModifiedBy>Alisa H. Melkumyan</cp:lastModifiedBy>
  <cp:lastPrinted>2024-07-12T10:41:49Z</cp:lastPrinted>
  <dcterms:created xsi:type="dcterms:W3CDTF">2019-11-13T13:19:06Z</dcterms:created>
  <dcterms:modified xsi:type="dcterms:W3CDTF">2024-08-21T08:26:14Z</dcterms:modified>
</cp:coreProperties>
</file>