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-105" yWindow="-105" windowWidth="23250" windowHeight="12570" tabRatio="847" firstSheet="2" activeTab="7"/>
  </bookViews>
  <sheets>
    <sheet name="Հավելված N 1" sheetId="27" r:id="rId1"/>
    <sheet name="Հավելված N 2" sheetId="32" r:id="rId2"/>
    <sheet name="Հավելված N 3" sheetId="65" r:id="rId3"/>
    <sheet name="Հավելված N 4" sheetId="66" r:id="rId4"/>
    <sheet name="Հավելված N 5" sheetId="63" r:id="rId5"/>
    <sheet name="Հավելված N 6" sheetId="77" r:id="rId6"/>
    <sheet name="Հավելված N 7" sheetId="78" r:id="rId7"/>
    <sheet name="Հավելված N 8" sheetId="72" r:id="rId8"/>
  </sheets>
  <definedNames>
    <definedName name="a" localSheetId="2">#REF!</definedName>
    <definedName name="a" localSheetId="3">#REF!</definedName>
    <definedName name="a" localSheetId="4">#REF!</definedName>
    <definedName name="a" localSheetId="5">#REF!</definedName>
    <definedName name="a" localSheetId="6">#REF!</definedName>
    <definedName name="a" localSheetId="7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6">#REF!</definedName>
    <definedName name="AgencyCode" localSheetId="7">#REF!</definedName>
    <definedName name="AgencyCode">#REF!</definedName>
    <definedName name="AgencyName" localSheetId="1">#REF!</definedName>
    <definedName name="AgencyName" localSheetId="5">#REF!</definedName>
    <definedName name="AgencyName" localSheetId="6">#REF!</definedName>
    <definedName name="AgencyName" localSheetId="7">#REF!</definedName>
    <definedName name="AgencyName">#REF!</definedName>
    <definedName name="BOP" localSheetId="5">#REF!</definedName>
    <definedName name="BOP" localSheetId="6">#REF!</definedName>
    <definedName name="BOP">#REF!</definedName>
    <definedName name="BOPfoot" localSheetId="5">#REF!</definedName>
    <definedName name="BOPfoot" localSheetId="6">#REF!</definedName>
    <definedName name="BOPfoot">#REF!</definedName>
    <definedName name="davit" localSheetId="5">#REF!</definedName>
    <definedName name="davit" localSheetId="6">#REF!</definedName>
    <definedName name="davit" localSheetId="7">#REF!</definedName>
    <definedName name="davit">#REF!</definedName>
    <definedName name="DebtCG" localSheetId="5">#REF!</definedName>
    <definedName name="DebtCG" localSheetId="6">#REF!</definedName>
    <definedName name="DebtCG">#REF!</definedName>
    <definedName name="DebtGG" localSheetId="5">#REF!</definedName>
    <definedName name="DebtGG" localSheetId="6">#REF!</definedName>
    <definedName name="DebtGG">#REF!</definedName>
    <definedName name="Functional1" localSheetId="1">#REF!</definedName>
    <definedName name="Functional1" localSheetId="5">#REF!</definedName>
    <definedName name="Functional1" localSheetId="6">#REF!</definedName>
    <definedName name="Functional1" localSheetId="7">#REF!</definedName>
    <definedName name="Functional1">#REF!</definedName>
    <definedName name="ggg" localSheetId="5">#REF!</definedName>
    <definedName name="ggg" localSheetId="6">#REF!</definedName>
    <definedName name="ggg" localSheetId="7">#REF!</definedName>
    <definedName name="ggg">#REF!</definedName>
    <definedName name="MonExo" localSheetId="5">#REF!</definedName>
    <definedName name="MonExo" localSheetId="6">#REF!</definedName>
    <definedName name="MonExo">#REF!</definedName>
    <definedName name="MonGrow" localSheetId="5">#REF!</definedName>
    <definedName name="MonGrow" localSheetId="6">#REF!</definedName>
    <definedName name="MonGrow">#REF!</definedName>
    <definedName name="PANature" localSheetId="1">#REF!</definedName>
    <definedName name="PANature" localSheetId="5">#REF!</definedName>
    <definedName name="PANature" localSheetId="6">#REF!</definedName>
    <definedName name="PANature" localSheetId="7">#REF!</definedName>
    <definedName name="PANature">#REF!</definedName>
    <definedName name="PAType" localSheetId="1">#REF!</definedName>
    <definedName name="PAType" localSheetId="5">#REF!</definedName>
    <definedName name="PAType" localSheetId="6">#REF!</definedName>
    <definedName name="PAType" localSheetId="7">#REF!</definedName>
    <definedName name="PAType">#REF!</definedName>
    <definedName name="Performance2" localSheetId="1">#REF!</definedName>
    <definedName name="Performance2" localSheetId="5">#REF!</definedName>
    <definedName name="Performance2" localSheetId="6">#REF!</definedName>
    <definedName name="Performance2" localSheetId="7">#REF!</definedName>
    <definedName name="Performance2">#REF!</definedName>
    <definedName name="PerformanceType" localSheetId="1">#REF!</definedName>
    <definedName name="PerformanceType" localSheetId="5">#REF!</definedName>
    <definedName name="PerformanceType" localSheetId="6">#REF!</definedName>
    <definedName name="PerformanceType" localSheetId="7">#REF!</definedName>
    <definedName name="PerformanceType">#REF!</definedName>
    <definedName name="RealExo" localSheetId="5">#REF!</definedName>
    <definedName name="RealExo" localSheetId="6">#REF!</definedName>
    <definedName name="RealExo">#REF!</definedName>
    <definedName name="RealPercent" localSheetId="5">#REF!</definedName>
    <definedName name="RealPercent" localSheetId="6">#REF!</definedName>
    <definedName name="RealPercent">#REF!</definedName>
    <definedName name="Table_2._Turkey__Exogenous_assumptions" localSheetId="5">#REF!</definedName>
    <definedName name="Table_2._Turkey__Exogenous_assumptions" localSheetId="6">#REF!</definedName>
    <definedName name="Table_2._Turkey__Exogenous_assumptions">#REF!</definedName>
    <definedName name="vlom" localSheetId="5">#REF!</definedName>
    <definedName name="vlom" localSheetId="6">#REF!</definedName>
    <definedName name="vlom">#REF!</definedName>
    <definedName name="Z_248BE2BA_E445_11D3_BFE0_00003960F508_.wvu.Cols" localSheetId="5">#REF!</definedName>
    <definedName name="Z_248BE2BA_E445_11D3_BFE0_00003960F508_.wvu.Cols" localSheetId="6">#REF!</definedName>
    <definedName name="Z_248BE2BA_E445_11D3_BFE0_00003960F508_.wvu.Cols">#REF!</definedName>
    <definedName name="Հավելված" localSheetId="4">#REF!</definedName>
    <definedName name="Հավելված" localSheetId="5">#REF!</definedName>
    <definedName name="Հավելված" localSheetId="6">#REF!</definedName>
    <definedName name="Հավելված" localSheetId="7">#REF!</definedName>
    <definedName name="Հավելված">#REF!</definedName>
    <definedName name="Հավելված10" localSheetId="5">#REF!</definedName>
    <definedName name="Հավելված10" localSheetId="6">#REF!</definedName>
    <definedName name="Հավելված10">#REF!</definedName>
    <definedName name="Հավելված11" localSheetId="5">#REF!</definedName>
    <definedName name="Հավելված11" localSheetId="6">#REF!</definedName>
    <definedName name="Հավելված11">#REF!</definedName>
    <definedName name="Հավելված20" localSheetId="5">#REF!</definedName>
    <definedName name="Հավելված20" localSheetId="6">#REF!</definedName>
    <definedName name="Հավելված20">#REF!</definedName>
    <definedName name="Հավելված9" localSheetId="5">#REF!</definedName>
    <definedName name="Հավելված9" localSheetId="6">#REF!</definedName>
    <definedName name="Հավելված9">#REF!</definedName>
    <definedName name="Մաս" localSheetId="5">#REF!</definedName>
    <definedName name="Մաս" localSheetId="6">#REF!</definedName>
    <definedName name="Մաս" localSheetId="7">#REF!</definedName>
    <definedName name="Մաս">#REF!</definedName>
    <definedName name="շախմատիստ" localSheetId="5">#REF!</definedName>
    <definedName name="շախմատիստ" localSheetId="6">#REF!</definedName>
    <definedName name="շախմատիստ" localSheetId="7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E11" i="27" l="1"/>
  <c r="D11" i="27"/>
  <c r="E15" i="27"/>
  <c r="E13" i="27" s="1"/>
  <c r="D13" i="27"/>
  <c r="D15" i="27"/>
  <c r="F10" i="66" l="1"/>
  <c r="E10" i="66"/>
  <c r="E17" i="66"/>
  <c r="F13" i="65"/>
  <c r="G13" i="65"/>
  <c r="H13" i="65"/>
  <c r="E13" i="65"/>
  <c r="I13" i="72"/>
  <c r="G10" i="63" l="1"/>
  <c r="G11" i="63"/>
  <c r="G13" i="63" l="1"/>
  <c r="G12" i="63" l="1"/>
  <c r="H47" i="32"/>
  <c r="G47" i="32" l="1"/>
  <c r="G46" i="32" s="1"/>
  <c r="G45" i="32" s="1"/>
  <c r="G44" i="32" s="1"/>
  <c r="G43" i="32" s="1"/>
  <c r="G41" i="32" s="1"/>
  <c r="H46" i="32"/>
  <c r="H45" i="32" s="1"/>
  <c r="H44" i="32" s="1"/>
  <c r="H43" i="32" s="1"/>
  <c r="H41" i="32" s="1"/>
  <c r="H39" i="32" l="1"/>
  <c r="E25" i="78"/>
  <c r="G39" i="32"/>
  <c r="D25" i="78"/>
  <c r="D17" i="66"/>
  <c r="E17" i="65"/>
  <c r="E15" i="65" s="1"/>
  <c r="F18" i="65"/>
  <c r="D18" i="65" s="1"/>
  <c r="F17" i="66" s="1"/>
  <c r="H17" i="65"/>
  <c r="H15" i="65" s="1"/>
  <c r="G17" i="65"/>
  <c r="G15" i="65" s="1"/>
  <c r="I18" i="72"/>
  <c r="I16" i="72"/>
  <c r="G37" i="32" l="1"/>
  <c r="G35" i="32" s="1"/>
  <c r="G33" i="32" s="1"/>
  <c r="D22" i="27"/>
  <c r="H37" i="32"/>
  <c r="H35" i="32" s="1"/>
  <c r="H33" i="32" s="1"/>
  <c r="E22" i="27"/>
  <c r="F17" i="65"/>
  <c r="F15" i="65" s="1"/>
  <c r="I15" i="72"/>
  <c r="I14" i="72" s="1"/>
  <c r="D25" i="77" l="1"/>
  <c r="E25" i="77"/>
  <c r="D15" i="65"/>
  <c r="D17" i="65"/>
  <c r="E16" i="66" l="1"/>
  <c r="E14" i="66" s="1"/>
  <c r="G32" i="32" l="1"/>
  <c r="G31" i="32" l="1"/>
  <c r="G30" i="32" s="1"/>
  <c r="G29" i="32" s="1"/>
  <c r="G28" i="32" s="1"/>
  <c r="G26" i="32" s="1"/>
  <c r="D38" i="78" s="1"/>
  <c r="G24" i="32" l="1"/>
  <c r="G22" i="32" s="1"/>
  <c r="G20" i="32" s="1"/>
  <c r="G18" i="32" s="1"/>
  <c r="G16" i="32" s="1"/>
  <c r="D35" i="27" l="1"/>
  <c r="D38" i="77" s="1"/>
  <c r="D28" i="27" l="1"/>
  <c r="F16" i="66"/>
  <c r="F14" i="66" s="1"/>
  <c r="H32" i="32" l="1"/>
  <c r="H31" i="32" s="1"/>
  <c r="H30" i="32" s="1"/>
  <c r="H29" i="32" s="1"/>
  <c r="H28" i="32" s="1"/>
  <c r="H26" i="32" s="1"/>
  <c r="E38" i="78" s="1"/>
  <c r="H24" i="32" l="1"/>
  <c r="H22" i="32" l="1"/>
  <c r="H20" i="32" s="1"/>
  <c r="H18" i="32" s="1"/>
  <c r="H16" i="32" s="1"/>
  <c r="E35" i="27"/>
  <c r="F12" i="66"/>
  <c r="G11" i="65"/>
  <c r="F11" i="65"/>
  <c r="H11" i="65"/>
  <c r="E12" i="66"/>
  <c r="E28" i="27" l="1"/>
  <c r="E38" i="77"/>
  <c r="D13" i="65"/>
  <c r="E11" i="65"/>
  <c r="D11" i="65" s="1"/>
  <c r="G14" i="32" l="1"/>
  <c r="G13" i="32" s="1"/>
  <c r="G11" i="32" s="1"/>
  <c r="H14" i="32" l="1"/>
  <c r="H13" i="32" s="1"/>
  <c r="H11" i="32" s="1"/>
</calcChain>
</file>

<file path=xl/sharedStrings.xml><?xml version="1.0" encoding="utf-8"?>
<sst xmlns="http://schemas.openxmlformats.org/spreadsheetml/2006/main" count="293" uniqueCount="161">
  <si>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</si>
  <si>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</si>
  <si>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</si>
  <si>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</si>
  <si>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</si>
  <si>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</si>
  <si>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</si>
  <si>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</si>
  <si>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</si>
  <si>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</si>
  <si>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</si>
  <si>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</si>
  <si>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</si>
  <si>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</si>
  <si>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</si>
  <si>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</si>
  <si>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</si>
  <si>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</si>
  <si>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</si>
  <si>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</si>
  <si>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</si>
  <si>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</si>
  <si>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</si>
  <si>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</si>
  <si>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</si>
  <si>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</si>
  <si>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</si>
  <si>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</si>
  <si>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</si>
  <si>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</si>
  <si>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</si>
  <si>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</si>
  <si>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</si>
  <si>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</si>
  <si>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</si>
  <si>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</si>
  <si>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</si>
  <si>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</si>
  <si>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4</t>
  </si>
  <si>
    <t>08</t>
  </si>
  <si>
    <t xml:space="preserve"> ՀԱՆԳԻՍՏ, ՄՇԱԿՈՒՅԹ ԵՎ ԿՐՈՆ</t>
  </si>
  <si>
    <t xml:space="preserve">ՀՀ կրթության, գիտության, մշակույթի և սպորտի նախարարություն </t>
  </si>
  <si>
    <t>Բաժին</t>
  </si>
  <si>
    <t>Խումբ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</si>
  <si>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</si>
  <si>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</si>
  <si>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</si>
  <si>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Ծրագրի դասիչը</t>
  </si>
  <si>
    <t>Հավելված N 5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</si>
  <si>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</si>
  <si>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</si>
  <si>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>Արվեստների ծրագիր</t>
  </si>
  <si>
    <t>02</t>
  </si>
  <si>
    <t xml:space="preserve"> ԸՆԹԱՑԻԿ ԾԱԽՍԵՐ</t>
  </si>
  <si>
    <t xml:space="preserve"> ԴՐԱՄԱՇՆՈՐՀՆԵՐ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</si>
  <si>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</si>
  <si>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</si>
  <si>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</si>
  <si>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Հավելված N 3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</si>
  <si>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</si>
  <si>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</si>
  <si>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</si>
  <si>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</si>
  <si>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</si>
  <si>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</si>
  <si>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</si>
  <si>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</si>
  <si>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</si>
  <si>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</si>
  <si>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</si>
  <si>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>Հավելված N 6</t>
  </si>
  <si>
    <t xml:space="preserve"> - Շենքերի և շինությունների կապիտալ վերանորոգում</t>
  </si>
  <si>
    <t xml:space="preserve"> Ինն ամիս </t>
  </si>
  <si>
    <t xml:space="preserve"> Տարի </t>
  </si>
  <si>
    <t>Հավելված N 8</t>
  </si>
  <si>
    <t>Ցուցանիշների փոփոխությունը (նվազեցումները նշված են փակագծերում)</t>
  </si>
  <si>
    <t>ՀՀ կառավարության  2024 թվականի</t>
  </si>
  <si>
    <t>Երևան քաղաք</t>
  </si>
  <si>
    <t xml:space="preserve">ՀՀ կառավարության  2024 թվականի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</si>
  <si>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</si>
  <si>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</si>
  <si>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</si>
  <si>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</si>
  <si>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</si>
  <si>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</si>
  <si>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</si>
  <si>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 xml:space="preserve"> ՄԱՍ III. ԾԱՌԱՅՈՒԹՅՈՒՆՆԵՐ</t>
  </si>
  <si>
    <t>ԳՀ</t>
  </si>
  <si>
    <t>ԲՄ</t>
  </si>
  <si>
    <t xml:space="preserve"> հեղինակային հսկողության ծառայություններ</t>
  </si>
  <si>
    <t>ՄԱ</t>
  </si>
  <si>
    <t xml:space="preserve"> ՄԱՍ II. ԱՇԽԱՏԱՆՔՆԵՐ</t>
  </si>
  <si>
    <t xml:space="preserve">ՀԱՅԱՍՏԱՆԻ ՀԱՆՐԱՊԵՏՈՒԹՅԱՆ ԿԱՌԱՎԱՐՈՒԹՅԱՆ 2023 ԹՎԱԿԱՆԻ ԴԵԿՏԵՄԲԵՐԻ 28-Ի N 2323-Ն N 10 ՀԱՎԵԼՎԱԾՈՒՄ ԿԱՏԱՐՎՈՂ ՓՈՓՈԽՈՒԹՅՈՒՆՆԵՐԸ
</t>
  </si>
  <si>
    <t>այդ թվում` ըստ կատարողների</t>
  </si>
  <si>
    <t xml:space="preserve"> այդ թվում`ըստ ուղղությունների</t>
  </si>
  <si>
    <t xml:space="preserve"> Մշակութային ծառայություններ</t>
  </si>
  <si>
    <t xml:space="preserve">ՀՀ կառավարության 2024 թվականի </t>
  </si>
  <si>
    <t xml:space="preserve"> Միջոցառման դասիչը` </t>
  </si>
  <si>
    <t xml:space="preserve">Ցուցանիշների փոփոխությունը (ավելացումները նշված են դրական նշանով, իսկ նվազեցումները՝ փակագծերում) </t>
  </si>
  <si>
    <t>05</t>
  </si>
  <si>
    <t xml:space="preserve"> Արվեստ</t>
  </si>
  <si>
    <t xml:space="preserve"> Արվեստների ծրագիր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</si>
  <si>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</si>
  <si>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</si>
  <si>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</si>
  <si>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Ցուցանիշների փոփոխությունը (ավելացումները նշված են դրական նշանով)  </t>
  </si>
  <si>
    <t>Աղյուսակ 9․1.13</t>
  </si>
  <si>
    <t>Ներդրումներ թատրոնների և համերգային կազմակերպությունների շենքերի կապիտալ վերանորոգման համար</t>
  </si>
  <si>
    <t xml:space="preserve"> Ներդրումներ թատրոնների և համերգային կազմակերպությունների շենքերի կապիտալ վերանորոգման համար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</si>
  <si>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</si>
  <si>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32001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</si>
  <si>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</si>
  <si>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կազմակերպությունների անվանումները </t>
  </si>
  <si>
    <t xml:space="preserve"> Ներդրումներ թատրոնների և համերգային կազմակերպությունների շենքերի կապիտալ վերանորոգման համար 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</si>
  <si>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</si>
  <si>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Թատրոններ և համերգային կազմակերպություններ</t>
  </si>
  <si>
    <t xml:space="preserve"> 71351540-1</t>
  </si>
  <si>
    <t xml:space="preserve"> 98111140-1</t>
  </si>
  <si>
    <t>ՈՉ ՖԻՆԱՆՍԱԿԱՆ ԱԿՏԻՎՆԵՐԻ ԳԾՈՎ ԾԱԽՍԵՐ</t>
  </si>
  <si>
    <t>ՀԻՄՆԱԿԱՆ ՄԻՋՈՑՆԵՐ</t>
  </si>
  <si>
    <t>ՇԵՆՔԵՐ ԵՎ ՇԻՆՈՒԹՅՈՒՆՆԵՐ</t>
  </si>
  <si>
    <t>Մշակութային ժառանգության ծրագիր</t>
  </si>
  <si>
    <t>Խումբ N 02</t>
  </si>
  <si>
    <t>Բաժին N 08</t>
  </si>
  <si>
    <t>Դաս N 05</t>
  </si>
  <si>
    <t>1168-32001</t>
  </si>
  <si>
    <t xml:space="preserve"> </t>
  </si>
  <si>
    <t xml:space="preserve"> մշակութային օբյեկտների հիմնանորոգում</t>
  </si>
  <si>
    <t>դրամ</t>
  </si>
  <si>
    <t xml:space="preserve"> տեխնիկական հսկողության ծառայություններ</t>
  </si>
  <si>
    <t xml:space="preserve"> 45611200-1</t>
  </si>
  <si>
    <t>«Հայաստանի պետական սիմֆոնիկ նվագախումբ» ՊՈԱԿ</t>
  </si>
  <si>
    <t xml:space="preserve"> Մշակութային ժառանգության ծրագիր</t>
  </si>
  <si>
    <t xml:space="preserve"> - Այլ կապիտալ դրամաշնորհներ</t>
  </si>
  <si>
    <t>Ծրագրի միջոցառումներ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</si>
  <si>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</si>
  <si>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</si>
  <si>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Միջոցառումն իրականացնողի անվանումը </t>
  </si>
  <si>
    <t>Հայաստանի Հանրապետությունում պետական և հասարակական նշանավոր գործիչներին նվիրված հուշարձանների իրականացում</t>
  </si>
  <si>
    <t>այդ թվում՝ ըստ ուղղությունների և միջոցառումների անվանումների</t>
  </si>
  <si>
    <t>Ալբերտ Ազարյանի արձանի պատրաստում և տեղադրում</t>
  </si>
  <si>
    <t>«Ալբերտ Ազարյանի անվան մարմնամարզության օլիմպիական հերթափոխի մանկապատանեկան մարզադպրոց» ՀՈԱԿ</t>
  </si>
  <si>
    <t>07</t>
  </si>
  <si>
    <t>Հուշարձանների և մշակութային արժեքների վերականգնում և պահպանում</t>
  </si>
  <si>
    <t xml:space="preserve"> Հայաստանի Հանրապետությունում պետական և հասարակական նշանավոր գործիչներին նվիրված հուշարձանների իրականացում</t>
  </si>
  <si>
    <t xml:space="preserve"> ԿԱՊԻՏԱԼ ԴՐԱՄԱՇՆՈՐՀՆԵՐ ՊԵՏԱԿԱՆ ՀԱՏՎԱԾԻ ԱՅԼ ՄԱԿԱՐԴԱԿՆԵՐԻՆ</t>
  </si>
  <si>
    <t>ՀՀ-ում պետական և հասարակական նշանավոր գործիչների հիշատակը հավերժացնելու նպատակով պետական և համայնքների տարածքներում ու հասարակական վայրերում հուշարձանների (վեհարձան, կոթող, անդրի, կիսանդրի, հուշաքար, հուշատախտակ) իրականացում (նախագծում և կառուցում)</t>
  </si>
  <si>
    <t xml:space="preserve"> Տրանսֆերտների տրամադրում</t>
  </si>
  <si>
    <t>Միջոցառման անվանումը՝</t>
  </si>
  <si>
    <t>Նկարագրությունը՝</t>
  </si>
  <si>
    <t>Միջոցառման տեսակը՝</t>
  </si>
  <si>
    <t xml:space="preserve"> Մասնագիտացված կազմակերպություններ</t>
  </si>
  <si>
    <t>Ալբերտ Ազարյանի արձանի պատրաստում և տեղադրում, քանակ</t>
  </si>
  <si>
    <t>Հավելված N 7</t>
  </si>
  <si>
    <t>ՀԱՅԱՍՏԱՆԻ ՀԱՆՐԱՊԵՏՈՒԹՅԱՆ ԿԱՌԱՎԱՐՈՒԹՅԱՆ 2023 ԹՎԱԿԱՆԻ ԴԵԿՏԵՄԲԵՐԻ 28-Ի N 2323-Ն ՈՐՈՇՄԱՆ N 5 ՀԱՎԵԼՎԱԾԻ N 7 ԱՂՅՈՒՍԱԿՈՒՄ  ԿԱՏԱՐՎՈՂ ԼՐԱՑՈՒՄԸ</t>
  </si>
  <si>
    <t xml:space="preserve">«ՀԱՅԱUՏԱՆԻ ՀԱՆՐԱՊԵՏՈՒԹՅԱՆ 2024 ԹՎԱԿԱՆԻ ՊԵՏԱԿԱՆ ԲՅՈՒՋԵԻ ՄԱUԻՆ» ՀԱՅԱUՏԱՆԻ ՀԱՆՐԱՊԵՏՈՒԹՅԱՆ OՐԵՆՔԻ N 1 ՀԱՎԵԼՎԱԾԻ N 3 ԱՂՅՈՒՍԱԿՈՒՄ ԿԱՏԱՐՎՈՂ ՓՈՓՈԽՈՒԹՅՈՒՆԸ </t>
  </si>
  <si>
    <t>ՀԱՅԱՍՏԱՆԻ ՀԱՆՐԱՊԵՏՈՒԹՅԱՆ ԿԱՌԱՎԱՐՈՒԹՅԱՆ 2023 ԹՎԱԿԱՆԻ ԴԵԿՏԵՄԲԵՐԻ 28-Ի N 2323-Ն ՈՐՈՇՄԱՆ N 5 ՀԱՎԵԼՎԱԾԻ N 2 ԱՂՅՈՒՍԱԿՈՒՄ ԿԱՏԱՐՎՈՂ ՓՈՓՈԽՈՒԹՅՈՒՆԸ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</si>
  <si>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ՓՈՓՈԽՈՒԹՅՈՒՆԸ ԵՎ ԼՐԱՑՈՒՄԸ</t>
  </si>
  <si>
    <t>ՀԱՅԱՍՏԱՆԻ ՀԱՆՐԱՊԵՏՈՒԹՅԱՆ ԿԱՌԱՎԱՐՈՒԹՅԱՆ 2023 ԹՎԱԿԱՆԻ ԴԵԿՏԵՄԲԵՐԻ 28-Ի N2323-Ն ՈՐՈՇՄԱՆ N 3 ԵՎ N 4 ՀԱՎԵԼՎԱԾՆԵՐՈՒՄ ԿԱՏԱՐՎՈՂ  ՓՈՓՈԽՈՒԹՅՈՒՆԸ ԵՎ ԼՐԱՑՈՒՄԸ</t>
  </si>
  <si>
    <t xml:space="preserve">ՀԱՅԱՍՏԱՆԻ ՀԱՆՐԱՊԵՏՈՒԹՅԱՆ ԿԱՌԱՎԱՐՈՒԹՅԱՆ 2023 ԹՎԱԿԱՆԻ ԴԵԿՏԵՄԲԵՐԻ 28-Ի N 2323-Ն ՈՐՈՇՄԱՆ N 9 ՀԱՎԵԼՎԱԾԻ N 9.13 ԱՂՅՈՒՍԱԿՈՒՄ ԿԱՏԱՐՎՈՂ ՓՈՓՈԽՈՒԹՅՈՒՆՆԵՐԸ ԵՎ ԼՐԱՑՈՒՄՆԵՐԸ </t>
  </si>
  <si>
    <t xml:space="preserve">ՀԱՅԱՍՏԱՆԻ ՀԱՆՐԱՊԵՏՈՒԹՅԱՆ ԿԱՌԱՎԱՐՈՒԹՅԱՆ 2023 ԹՎԱԿԱՆԻ ԴԵԿՏԵՄԲԵՐԻ 28-Ի N 2323-Ն ՈՐՈՇՄԱՆ N 9.1 ՀԱՎԵԼՎԱԾԻ N 9.1.13 ԱՂՅՈՒՍԱԿՈՒՄ ԿԱՏԱՐՎՈՂ ՓՈՓՈԽՈՒԹՅՈՒՆՆԵՐԸ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</si>
</sst>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_-* #,##0.0\ _₽_-;\-* #,##0.0\ _₽_-;_-* &quot;-&quot;?\ _₽_-;_-@_-"/>
    <numFmt numFmtId="172" formatCode="General_)"/>
    <numFmt numFmtId="173" formatCode="_-* #,##0.00\ _р_._-;\-* #,##0.00\ _р_._-;_-* &quot;-&quot;??\ _р_._-;_-@_-"/>
    <numFmt numFmtId="174" formatCode="_-* #,##0.0\ _р_._-;\-* #,##0.0\ _р_._-;_-* &quot;-&quot;?\ _р_._-;_-@_-"/>
    <numFmt numFmtId="175" formatCode="_-* #,##0.00\ _ _-;\-* #,##0.00\ _ _-;_-* &quot;-&quot;??\ _ _-;_-@_-"/>
    <numFmt numFmtId="176" formatCode="##,##0;\(##,##0\);\-"/>
    <numFmt numFmtId="177" formatCode="_(* #,##0.0_);_(* \(#,##0.0\);_(* &quot;-&quot;?_);_(@_)"/>
  </numFmts>
  <fonts count="9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i/>
      <sz val="12"/>
      <color theme="1"/>
      <name val="GHEA Grapalat"/>
      <family val="3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b/>
      <sz val="12"/>
      <name val="GHEA Grapalat"/>
      <family val="2"/>
    </font>
    <font>
      <sz val="12"/>
      <name val="GHEA Grapalat"/>
      <family val="2"/>
    </font>
    <font>
      <sz val="12"/>
      <color theme="1"/>
      <name val="Calibri"/>
      <family val="2"/>
      <charset val="1"/>
      <scheme val="minor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43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8" fillId="0" borderId="14" applyNumberFormat="0" applyFill="0" applyAlignment="0" applyProtection="0"/>
    <xf numFmtId="0" fontId="29" fillId="8" borderId="15" applyNumberFormat="0" applyAlignment="0" applyProtection="0"/>
    <xf numFmtId="0" fontId="30" fillId="0" borderId="0" applyNumberFormat="0" applyFill="0" applyBorder="0" applyAlignment="0" applyProtection="0"/>
    <xf numFmtId="0" fontId="13" fillId="9" borderId="16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6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9" applyNumberFormat="0" applyFill="0" applyAlignment="0" applyProtection="0"/>
    <xf numFmtId="0" fontId="35" fillId="25" borderId="0" applyNumberFormat="0" applyBorder="0" applyAlignment="0" applyProtection="0"/>
    <xf numFmtId="0" fontId="43" fillId="0" borderId="11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4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2" applyNumberFormat="0" applyAlignment="0" applyProtection="0"/>
    <xf numFmtId="0" fontId="40" fillId="3" borderId="0" applyNumberFormat="0" applyBorder="0" applyAlignment="0" applyProtection="0"/>
    <xf numFmtId="0" fontId="47" fillId="7" borderId="13" applyNumberFormat="0" applyAlignment="0" applyProtection="0"/>
    <xf numFmtId="0" fontId="44" fillId="6" borderId="12" applyNumberFormat="0" applyAlignment="0" applyProtection="0"/>
    <xf numFmtId="0" fontId="42" fillId="0" borderId="10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5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7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8" applyNumberFormat="0" applyAlignment="0" applyProtection="0"/>
    <xf numFmtId="0" fontId="57" fillId="53" borderId="19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0" applyNumberFormat="0" applyFill="0" applyAlignment="0" applyProtection="0"/>
    <xf numFmtId="0" fontId="61" fillId="0" borderId="21" applyNumberFormat="0" applyFill="0" applyAlignment="0" applyProtection="0"/>
    <xf numFmtId="0" fontId="62" fillId="0" borderId="22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8" applyNumberFormat="0" applyAlignment="0" applyProtection="0"/>
    <xf numFmtId="0" fontId="64" fillId="0" borderId="23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4" applyNumberFormat="0" applyFont="0" applyAlignment="0" applyProtection="0"/>
    <xf numFmtId="0" fontId="66" fillId="52" borderId="25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6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6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0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2" fontId="82" fillId="0" borderId="31">
      <protection locked="0"/>
    </xf>
    <xf numFmtId="172" fontId="83" fillId="56" borderId="31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56" fillId="5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63" fillId="42" borderId="18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6" fillId="52" borderId="25" applyNumberFormat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13" fillId="9" borderId="16" applyNumberFormat="0" applyFont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3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175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172" fontId="82" fillId="0" borderId="31">
      <protection locked="0"/>
    </xf>
    <xf numFmtId="43" fontId="13" fillId="0" borderId="0" applyFont="0" applyFill="0" applyBorder="0" applyAlignment="0" applyProtection="0"/>
  </cellStyleXfs>
  <cellXfs count="288">
    <xf numFmtId="0" fontId="0" fillId="0" borderId="0" xfId="0"/>
    <xf numFmtId="0" fontId="74" fillId="2" borderId="0" xfId="0" applyFont="1" applyFill="1"/>
    <xf numFmtId="169" fontId="17" fillId="2" borderId="27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7" xfId="0" applyFont="1" applyFill="1" applyBorder="1" applyAlignment="1">
      <alignment horizontal="left" vertical="top" wrapText="1"/>
    </xf>
    <xf numFmtId="166" fontId="73" fillId="2" borderId="27" xfId="7" applyNumberFormat="1" applyFont="1" applyFill="1" applyBorder="1" applyAlignment="1">
      <alignment horizontal="center" vertical="center" wrapText="1"/>
    </xf>
    <xf numFmtId="169" fontId="73" fillId="2" borderId="27" xfId="7" applyNumberFormat="1" applyFont="1" applyFill="1" applyBorder="1" applyAlignment="1">
      <alignment horizontal="center" vertical="center" wrapText="1"/>
    </xf>
    <xf numFmtId="166" fontId="86" fillId="2" borderId="27" xfId="7" applyNumberFormat="1" applyFont="1" applyFill="1" applyBorder="1" applyAlignment="1">
      <alignment horizontal="center" vertical="center" wrapText="1"/>
    </xf>
    <xf numFmtId="166" fontId="73" fillId="2" borderId="27" xfId="7" applyNumberFormat="1" applyFont="1" applyFill="1" applyBorder="1" applyAlignment="1">
      <alignment vertical="center" wrapText="1"/>
    </xf>
    <xf numFmtId="166" fontId="73" fillId="2" borderId="27" xfId="7" applyNumberFormat="1" applyFont="1" applyFill="1" applyBorder="1" applyAlignment="1">
      <alignment horizontal="right" vertical="center" wrapText="1"/>
    </xf>
    <xf numFmtId="0" fontId="14" fillId="2" borderId="0" xfId="0" applyFont="1" applyFill="1" applyAlignment="1">
      <alignment horizontal="right"/>
    </xf>
    <xf numFmtId="166" fontId="86" fillId="2" borderId="27" xfId="7" applyNumberFormat="1" applyFont="1" applyFill="1" applyBorder="1" applyAlignment="1">
      <alignment horizontal="right" vertical="center" wrapText="1"/>
    </xf>
    <xf numFmtId="169" fontId="17" fillId="2" borderId="27" xfId="7" applyNumberFormat="1" applyFont="1" applyFill="1" applyBorder="1" applyAlignment="1">
      <alignment horizontal="center" vertical="top" wrapText="1"/>
    </xf>
    <xf numFmtId="0" fontId="73" fillId="2" borderId="27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43" fontId="73" fillId="2" borderId="27" xfId="7" applyFont="1" applyFill="1" applyBorder="1" applyAlignment="1">
      <alignment horizontal="center" vertical="center" wrapText="1"/>
    </xf>
    <xf numFmtId="169" fontId="17" fillId="2" borderId="27" xfId="7" applyNumberFormat="1" applyFont="1" applyFill="1" applyBorder="1" applyAlignment="1">
      <alignment horizontal="right" vertical="center" wrapText="1"/>
    </xf>
    <xf numFmtId="0" fontId="86" fillId="2" borderId="0" xfId="0" applyFont="1" applyFill="1" applyAlignment="1">
      <alignment horizontal="left" vertical="top" wrapText="1"/>
    </xf>
    <xf numFmtId="171" fontId="73" fillId="2" borderId="0" xfId="0" applyNumberFormat="1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7" xfId="0" applyFont="1" applyFill="1" applyBorder="1" applyAlignment="1">
      <alignment horizontal="center" vertical="top" wrapText="1"/>
    </xf>
    <xf numFmtId="0" fontId="73" fillId="2" borderId="33" xfId="0" applyFont="1" applyFill="1" applyBorder="1" applyAlignment="1">
      <alignment horizontal="left" vertical="top" wrapText="1"/>
    </xf>
    <xf numFmtId="0" fontId="73" fillId="2" borderId="33" xfId="0" applyFont="1" applyFill="1" applyBorder="1" applyAlignment="1">
      <alignment horizontal="left" vertical="center" wrapText="1"/>
    </xf>
    <xf numFmtId="0" fontId="86" fillId="2" borderId="33" xfId="165" applyFont="1" applyFill="1" applyBorder="1">
      <alignment horizontal="left" vertical="top" wrapText="1"/>
    </xf>
    <xf numFmtId="0" fontId="14" fillId="2" borderId="0" xfId="0" applyFont="1" applyFill="1" applyAlignment="1">
      <alignment wrapText="1"/>
    </xf>
    <xf numFmtId="167" fontId="74" fillId="2" borderId="0" xfId="0" applyNumberFormat="1" applyFont="1" applyFill="1"/>
    <xf numFmtId="0" fontId="73" fillId="2" borderId="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7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1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vertical="top" wrapText="1"/>
    </xf>
    <xf numFmtId="0" fontId="73" fillId="2" borderId="6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167" fontId="73" fillId="2" borderId="27" xfId="0" applyNumberFormat="1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vertical="top" wrapText="1"/>
    </xf>
    <xf numFmtId="0" fontId="17" fillId="2" borderId="32" xfId="0" applyFont="1" applyFill="1" applyBorder="1" applyAlignment="1">
      <alignment vertical="top" wrapText="1"/>
    </xf>
    <xf numFmtId="165" fontId="17" fillId="2" borderId="33" xfId="6" applyFont="1" applyFill="1" applyBorder="1" applyAlignment="1">
      <alignment horizontal="center" vertical="center"/>
    </xf>
    <xf numFmtId="0" fontId="73" fillId="2" borderId="33" xfId="8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 wrapText="1"/>
    </xf>
    <xf numFmtId="0" fontId="73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center" wrapText="1"/>
    </xf>
    <xf numFmtId="165" fontId="73" fillId="2" borderId="0" xfId="8" applyNumberFormat="1" applyFont="1" applyFill="1" applyAlignment="1">
      <alignment horizontal="left" vertical="center" wrapText="1"/>
    </xf>
    <xf numFmtId="0" fontId="17" fillId="2" borderId="33" xfId="0" applyFont="1" applyFill="1" applyBorder="1" applyAlignment="1">
      <alignment horizontal="center" vertical="center"/>
    </xf>
    <xf numFmtId="0" fontId="86" fillId="2" borderId="3" xfId="0" applyFont="1" applyFill="1" applyBorder="1" applyAlignment="1">
      <alignment horizontal="left" vertical="center" wrapText="1"/>
    </xf>
    <xf numFmtId="0" fontId="74" fillId="2" borderId="0" xfId="1660" applyFont="1" applyFill="1" applyAlignment="1">
      <alignment vertical="top"/>
    </xf>
    <xf numFmtId="169" fontId="73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169" fontId="73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0" fontId="74" fillId="2" borderId="0" xfId="299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4" fillId="2" borderId="0" xfId="2028" applyFont="1" applyFill="1"/>
    <xf numFmtId="173" fontId="74" fillId="2" borderId="0" xfId="2027" applyFont="1" applyFill="1"/>
    <xf numFmtId="49" fontId="17" fillId="2" borderId="33" xfId="96" applyNumberFormat="1" applyFont="1" applyFill="1" applyBorder="1" applyAlignment="1">
      <alignment horizontal="center" vertical="center" textRotation="90" wrapText="1"/>
    </xf>
    <xf numFmtId="168" fontId="17" fillId="2" borderId="33" xfId="96" applyNumberFormat="1" applyFont="1" applyFill="1" applyBorder="1" applyAlignment="1">
      <alignment horizontal="center" vertical="center" wrapText="1"/>
    </xf>
    <xf numFmtId="0" fontId="17" fillId="2" borderId="33" xfId="96" applyFont="1" applyFill="1" applyBorder="1" applyAlignment="1">
      <alignment horizontal="center" vertical="center" wrapText="1"/>
    </xf>
    <xf numFmtId="169" fontId="17" fillId="2" borderId="33" xfId="96" applyNumberFormat="1" applyFont="1" applyFill="1" applyBorder="1" applyAlignment="1">
      <alignment horizontal="center" vertical="center" wrapText="1"/>
    </xf>
    <xf numFmtId="174" fontId="74" fillId="2" borderId="0" xfId="299" applyNumberFormat="1" applyFont="1" applyFill="1"/>
    <xf numFmtId="168" fontId="17" fillId="2" borderId="3" xfId="96" applyNumberFormat="1" applyFont="1" applyFill="1" applyBorder="1" applyAlignment="1">
      <alignment horizontal="center" vertical="center" wrapText="1"/>
    </xf>
    <xf numFmtId="43" fontId="74" fillId="2" borderId="0" xfId="299" applyNumberFormat="1" applyFont="1" applyFill="1"/>
    <xf numFmtId="0" fontId="73" fillId="2" borderId="33" xfId="96" applyFont="1" applyFill="1" applyBorder="1" applyAlignment="1">
      <alignment horizontal="center" vertical="center" wrapText="1"/>
    </xf>
    <xf numFmtId="0" fontId="91" fillId="2" borderId="33" xfId="96" applyFont="1" applyFill="1" applyBorder="1" applyAlignment="1">
      <alignment horizontal="center" vertical="center" wrapText="1"/>
    </xf>
    <xf numFmtId="168" fontId="73" fillId="2" borderId="33" xfId="96" applyNumberFormat="1" applyFont="1" applyFill="1" applyBorder="1" applyAlignment="1">
      <alignment horizontal="center" vertical="center" wrapText="1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17" fillId="2" borderId="0" xfId="299" applyFont="1" applyFill="1" applyAlignment="1">
      <alignment vertical="center" wrapText="1"/>
    </xf>
    <xf numFmtId="0" fontId="74" fillId="2" borderId="0" xfId="253" applyFont="1" applyFill="1" applyAlignment="1">
      <alignment horizontal="center"/>
    </xf>
    <xf numFmtId="0" fontId="91" fillId="2" borderId="33" xfId="253" applyFont="1" applyFill="1" applyBorder="1" applyAlignment="1">
      <alignment horizontal="center" vertical="center" wrapText="1"/>
    </xf>
    <xf numFmtId="168" fontId="93" fillId="2" borderId="33" xfId="96" applyNumberFormat="1" applyFont="1" applyFill="1" applyBorder="1" applyAlignment="1">
      <alignment horizontal="center" vertical="center" wrapText="1"/>
    </xf>
    <xf numFmtId="0" fontId="86" fillId="2" borderId="33" xfId="253" applyFont="1" applyFill="1" applyBorder="1" applyAlignment="1">
      <alignment horizontal="center" vertical="center" wrapText="1"/>
    </xf>
    <xf numFmtId="0" fontId="17" fillId="2" borderId="28" xfId="96" applyFont="1" applyFill="1" applyBorder="1" applyAlignment="1">
      <alignment horizontal="center" vertical="center" wrapText="1"/>
    </xf>
    <xf numFmtId="165" fontId="17" fillId="2" borderId="29" xfId="0" applyNumberFormat="1" applyFont="1" applyFill="1" applyBorder="1" applyAlignment="1">
      <alignment vertical="center" wrapText="1"/>
    </xf>
    <xf numFmtId="0" fontId="73" fillId="0" borderId="33" xfId="0" applyFont="1" applyBorder="1" applyAlignment="1">
      <alignment horizontal="left" vertical="top" wrapText="1"/>
    </xf>
    <xf numFmtId="0" fontId="73" fillId="2" borderId="2" xfId="0" applyFont="1" applyFill="1" applyBorder="1" applyAlignment="1">
      <alignment vertical="top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left" vertical="top" wrapText="1"/>
    </xf>
    <xf numFmtId="0" fontId="73" fillId="2" borderId="4" xfId="0" applyFont="1" applyFill="1" applyBorder="1" applyAlignment="1">
      <alignment horizontal="center" vertical="center" wrapText="1"/>
    </xf>
    <xf numFmtId="0" fontId="73" fillId="2" borderId="33" xfId="0" applyFont="1" applyFill="1" applyBorder="1" applyAlignment="1">
      <alignment horizontal="center" vertical="top" wrapText="1"/>
    </xf>
    <xf numFmtId="0" fontId="92" fillId="2" borderId="43" xfId="96" applyFont="1" applyFill="1" applyBorder="1" applyAlignment="1">
      <alignment horizontal="center" vertical="center" wrapText="1"/>
    </xf>
    <xf numFmtId="0" fontId="73" fillId="2" borderId="43" xfId="96" applyFont="1" applyFill="1" applyBorder="1" applyAlignment="1">
      <alignment horizontal="center" vertical="center" wrapText="1"/>
    </xf>
    <xf numFmtId="0" fontId="92" fillId="2" borderId="43" xfId="96" applyFont="1" applyFill="1" applyBorder="1" applyAlignment="1">
      <alignment horizontal="left" vertical="center" wrapText="1"/>
    </xf>
    <xf numFmtId="0" fontId="86" fillId="2" borderId="43" xfId="208" applyFont="1" applyFill="1" applyBorder="1" applyAlignment="1">
      <alignment vertical="center"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299" applyFont="1" applyFill="1"/>
    <xf numFmtId="0" fontId="73" fillId="2" borderId="0" xfId="1734" applyFont="1" applyFill="1" applyAlignment="1">
      <alignment horizontal="right" vertical="center"/>
    </xf>
    <xf numFmtId="0" fontId="73" fillId="2" borderId="43" xfId="8" applyFont="1" applyFill="1" applyBorder="1" applyAlignment="1">
      <alignment horizontal="center" vertical="center" wrapText="1"/>
    </xf>
    <xf numFmtId="0" fontId="73" fillId="2" borderId="43" xfId="1735" applyFont="1" applyFill="1" applyBorder="1" applyAlignment="1">
      <alignment horizontal="center" vertical="center" wrapText="1"/>
    </xf>
    <xf numFmtId="0" fontId="73" fillId="2" borderId="43" xfId="1736" applyFont="1" applyFill="1" applyBorder="1" applyAlignment="1">
      <alignment horizontal="center" vertical="center"/>
    </xf>
    <xf numFmtId="0" fontId="73" fillId="2" borderId="43" xfId="1735" applyFont="1" applyFill="1" applyBorder="1" applyAlignment="1">
      <alignment horizontal="center"/>
    </xf>
    <xf numFmtId="174" fontId="73" fillId="2" borderId="0" xfId="299" applyNumberFormat="1" applyFont="1" applyFill="1"/>
    <xf numFmtId="166" fontId="17" fillId="57" borderId="43" xfId="7" applyNumberFormat="1" applyFont="1" applyFill="1" applyBorder="1" applyAlignment="1">
      <alignment vertical="top" wrapText="1"/>
    </xf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0" fontId="17" fillId="2" borderId="0" xfId="1734" applyFont="1" applyFill="1" applyAlignment="1">
      <alignment horizontal="center" vertical="center" wrapText="1"/>
    </xf>
    <xf numFmtId="166" fontId="73" fillId="0" borderId="0" xfId="299" applyNumberFormat="1" applyFont="1"/>
    <xf numFmtId="169" fontId="73" fillId="58" borderId="46" xfId="0" applyNumberFormat="1" applyFont="1" applyFill="1" applyBorder="1" applyAlignment="1">
      <alignment horizontal="right" vertical="center" wrapText="1"/>
    </xf>
    <xf numFmtId="0" fontId="73" fillId="0" borderId="43" xfId="0" applyFont="1" applyBorder="1" applyAlignment="1">
      <alignment horizontal="left" vertical="top" wrapText="1"/>
    </xf>
    <xf numFmtId="0" fontId="14" fillId="2" borderId="43" xfId="165" applyFont="1" applyFill="1" applyBorder="1" applyAlignment="1">
      <alignment horizontal="center" vertical="center" wrapText="1"/>
    </xf>
    <xf numFmtId="43" fontId="17" fillId="2" borderId="43" xfId="7" applyFont="1" applyFill="1" applyBorder="1" applyAlignment="1">
      <alignment vertical="center" wrapText="1"/>
    </xf>
    <xf numFmtId="166" fontId="17" fillId="2" borderId="43" xfId="7" applyNumberFormat="1" applyFont="1" applyFill="1" applyBorder="1" applyAlignment="1">
      <alignment vertical="center" wrapText="1"/>
    </xf>
    <xf numFmtId="43" fontId="92" fillId="2" borderId="43" xfId="7" applyFont="1" applyFill="1" applyBorder="1" applyAlignment="1">
      <alignment horizontal="center" vertical="center" wrapText="1"/>
    </xf>
    <xf numFmtId="43" fontId="73" fillId="2" borderId="43" xfId="7" applyFont="1" applyFill="1" applyBorder="1" applyAlignment="1">
      <alignment vertical="center" wrapText="1"/>
    </xf>
    <xf numFmtId="166" fontId="73" fillId="2" borderId="43" xfId="96" applyNumberFormat="1" applyFont="1" applyFill="1" applyBorder="1" applyAlignment="1">
      <alignment vertical="center" wrapText="1"/>
    </xf>
    <xf numFmtId="43" fontId="73" fillId="0" borderId="43" xfId="7" applyFont="1" applyFill="1" applyBorder="1" applyAlignment="1">
      <alignment vertical="center" wrapText="1"/>
    </xf>
    <xf numFmtId="166" fontId="73" fillId="0" borderId="43" xfId="7" applyNumberFormat="1" applyFont="1" applyFill="1" applyBorder="1" applyAlignment="1">
      <alignment vertical="center" wrapText="1"/>
    </xf>
    <xf numFmtId="49" fontId="17" fillId="2" borderId="43" xfId="96" applyNumberFormat="1" applyFont="1" applyFill="1" applyBorder="1" applyAlignment="1">
      <alignment vertical="center" textRotation="90" wrapText="1"/>
    </xf>
    <xf numFmtId="0" fontId="74" fillId="2" borderId="43" xfId="253" applyFont="1" applyFill="1" applyBorder="1"/>
    <xf numFmtId="0" fontId="73" fillId="2" borderId="43" xfId="0" applyFont="1" applyFill="1" applyBorder="1"/>
    <xf numFmtId="0" fontId="73" fillId="2" borderId="43" xfId="0" applyFont="1" applyFill="1" applyBorder="1" applyAlignment="1">
      <alignment horizontal="left" vertical="top" wrapText="1"/>
    </xf>
    <xf numFmtId="0" fontId="17" fillId="2" borderId="43" xfId="0" applyFont="1" applyFill="1" applyBorder="1" applyAlignment="1">
      <alignment horizontal="left" vertical="top" wrapText="1"/>
    </xf>
    <xf numFmtId="0" fontId="17" fillId="2" borderId="43" xfId="0" applyFont="1" applyFill="1" applyBorder="1" applyAlignment="1">
      <alignment horizontal="center"/>
    </xf>
    <xf numFmtId="0" fontId="17" fillId="2" borderId="43" xfId="0" applyFont="1" applyFill="1" applyBorder="1" applyAlignment="1">
      <alignment horizontal="left" vertical="center" wrapText="1"/>
    </xf>
    <xf numFmtId="0" fontId="95" fillId="0" borderId="43" xfId="0" applyFont="1" applyBorder="1" applyAlignment="1">
      <alignment horizontal="left" vertical="top" wrapText="1"/>
    </xf>
    <xf numFmtId="0" fontId="17" fillId="2" borderId="28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73" fillId="2" borderId="28" xfId="0" applyFont="1" applyFill="1" applyBorder="1" applyAlignment="1">
      <alignment vertical="top" wrapText="1"/>
    </xf>
    <xf numFmtId="0" fontId="17" fillId="2" borderId="43" xfId="0" applyFont="1" applyFill="1" applyBorder="1" applyAlignment="1">
      <alignment horizontal="center" vertical="center" wrapText="1"/>
    </xf>
    <xf numFmtId="0" fontId="86" fillId="2" borderId="43" xfId="0" applyFont="1" applyFill="1" applyBorder="1" applyAlignment="1">
      <alignment horizontal="left" vertical="top" wrapText="1"/>
    </xf>
    <xf numFmtId="0" fontId="86" fillId="2" borderId="43" xfId="165" applyFont="1" applyFill="1" applyBorder="1">
      <alignment horizontal="left" vertical="top" wrapText="1"/>
    </xf>
    <xf numFmtId="0" fontId="73" fillId="2" borderId="43" xfId="165" applyFont="1" applyFill="1" applyBorder="1">
      <alignment horizontal="left" vertical="top" wrapText="1"/>
    </xf>
    <xf numFmtId="0" fontId="73" fillId="2" borderId="43" xfId="165" applyFont="1" applyFill="1" applyBorder="1" applyAlignment="1">
      <alignment horizontal="center" vertical="top"/>
    </xf>
    <xf numFmtId="165" fontId="17" fillId="2" borderId="43" xfId="0" applyNumberFormat="1" applyFont="1" applyFill="1" applyBorder="1" applyAlignment="1">
      <alignment vertical="top" wrapText="1"/>
    </xf>
    <xf numFmtId="165" fontId="17" fillId="2" borderId="43" xfId="6" applyFont="1" applyFill="1" applyBorder="1" applyAlignment="1">
      <alignment vertical="center"/>
    </xf>
    <xf numFmtId="0" fontId="73" fillId="2" borderId="43" xfId="165" applyFont="1" applyFill="1" applyBorder="1" applyAlignment="1">
      <alignment vertical="top"/>
    </xf>
    <xf numFmtId="169" fontId="17" fillId="2" borderId="43" xfId="0" applyNumberFormat="1" applyFont="1" applyFill="1" applyBorder="1" applyAlignment="1">
      <alignment vertical="center"/>
    </xf>
    <xf numFmtId="0" fontId="96" fillId="2" borderId="43" xfId="0" applyFont="1" applyFill="1" applyBorder="1" applyAlignment="1">
      <alignment horizontal="left" vertical="top" wrapText="1"/>
    </xf>
    <xf numFmtId="0" fontId="86" fillId="2" borderId="3" xfId="0" applyFont="1" applyFill="1" applyBorder="1" applyAlignment="1">
      <alignment horizontal="right" vertical="top" wrapText="1"/>
    </xf>
    <xf numFmtId="0" fontId="73" fillId="2" borderId="43" xfId="0" applyFont="1" applyFill="1" applyBorder="1" applyAlignment="1">
      <alignment horizontal="center" vertical="top" wrapText="1"/>
    </xf>
    <xf numFmtId="43" fontId="74" fillId="2" borderId="0" xfId="253" applyNumberFormat="1" applyFont="1" applyFill="1"/>
    <xf numFmtId="169" fontId="17" fillId="2" borderId="43" xfId="7" applyNumberFormat="1" applyFont="1" applyFill="1" applyBorder="1" applyAlignment="1">
      <alignment horizontal="center" vertical="center" wrapText="1"/>
    </xf>
    <xf numFmtId="0" fontId="73" fillId="2" borderId="43" xfId="0" applyFont="1" applyFill="1" applyBorder="1" applyAlignment="1">
      <alignment horizontal="left" vertical="center" wrapText="1"/>
    </xf>
    <xf numFmtId="169" fontId="17" fillId="2" borderId="43" xfId="7" applyNumberFormat="1" applyFont="1" applyFill="1" applyBorder="1" applyAlignment="1">
      <alignment horizontal="right" vertical="center" wrapText="1"/>
    </xf>
    <xf numFmtId="0" fontId="73" fillId="2" borderId="43" xfId="0" applyFont="1" applyFill="1" applyBorder="1" applyAlignment="1">
      <alignment horizontal="center" vertical="center" wrapText="1"/>
    </xf>
    <xf numFmtId="0" fontId="73" fillId="2" borderId="43" xfId="8" applyFont="1" applyFill="1" applyBorder="1">
      <alignment horizontal="left" vertical="top" wrapText="1"/>
    </xf>
    <xf numFmtId="0" fontId="73" fillId="2" borderId="43" xfId="0" applyFont="1" applyFill="1" applyBorder="1" applyAlignment="1">
      <alignment vertical="top" wrapText="1"/>
    </xf>
    <xf numFmtId="0" fontId="87" fillId="2" borderId="43" xfId="0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vertical="center" wrapText="1"/>
    </xf>
    <xf numFmtId="0" fontId="17" fillId="2" borderId="43" xfId="0" applyFont="1" applyFill="1" applyBorder="1" applyAlignment="1">
      <alignment vertical="top" wrapText="1"/>
    </xf>
    <xf numFmtId="0" fontId="73" fillId="2" borderId="44" xfId="0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horizontal="left" vertical="center"/>
    </xf>
    <xf numFmtId="169" fontId="73" fillId="2" borderId="46" xfId="0" applyNumberFormat="1" applyFont="1" applyFill="1" applyBorder="1" applyAlignment="1">
      <alignment horizontal="right" vertical="top" wrapText="1"/>
    </xf>
    <xf numFmtId="0" fontId="73" fillId="2" borderId="0" xfId="0" applyFont="1" applyFill="1" applyAlignment="1">
      <alignment vertical="top"/>
    </xf>
    <xf numFmtId="0" fontId="73" fillId="2" borderId="45" xfId="0" applyFont="1" applyFill="1" applyBorder="1" applyAlignment="1">
      <alignment vertical="center"/>
    </xf>
    <xf numFmtId="169" fontId="73" fillId="2" borderId="43" xfId="0" applyNumberFormat="1" applyFont="1" applyFill="1" applyBorder="1" applyAlignment="1">
      <alignment horizontal="right" vertical="center" wrapText="1"/>
    </xf>
    <xf numFmtId="165" fontId="73" fillId="2" borderId="43" xfId="6" applyFont="1" applyFill="1" applyBorder="1" applyAlignment="1">
      <alignment horizontal="center" vertical="center"/>
    </xf>
    <xf numFmtId="0" fontId="73" fillId="2" borderId="0" xfId="0" applyFont="1" applyFill="1" applyAlignment="1">
      <alignment horizontal="left" vertical="center" wrapText="1"/>
    </xf>
    <xf numFmtId="0" fontId="73" fillId="58" borderId="43" xfId="0" applyFont="1" applyFill="1" applyBorder="1" applyAlignment="1">
      <alignment wrapText="1"/>
    </xf>
    <xf numFmtId="0" fontId="73" fillId="2" borderId="46" xfId="0" applyFont="1" applyFill="1" applyBorder="1" applyAlignment="1">
      <alignment horizontal="center" vertical="center"/>
    </xf>
    <xf numFmtId="176" fontId="73" fillId="2" borderId="43" xfId="6" applyNumberFormat="1" applyFont="1" applyFill="1" applyBorder="1" applyAlignment="1">
      <alignment horizontal="center" vertical="center"/>
    </xf>
    <xf numFmtId="0" fontId="17" fillId="2" borderId="2" xfId="96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vertical="center" wrapText="1"/>
    </xf>
    <xf numFmtId="165" fontId="17" fillId="2" borderId="43" xfId="6" applyFont="1" applyFill="1" applyBorder="1" applyAlignment="1">
      <alignment horizontal="center" vertical="center"/>
    </xf>
    <xf numFmtId="169" fontId="17" fillId="2" borderId="43" xfId="96" applyNumberFormat="1" applyFont="1" applyFill="1" applyBorder="1" applyAlignment="1">
      <alignment horizontal="center" vertical="center" wrapText="1"/>
    </xf>
    <xf numFmtId="43" fontId="73" fillId="2" borderId="0" xfId="0" applyNumberFormat="1" applyFont="1" applyFill="1"/>
    <xf numFmtId="0" fontId="17" fillId="2" borderId="43" xfId="96" applyFont="1" applyFill="1" applyBorder="1" applyAlignment="1">
      <alignment horizontal="center" vertical="center" wrapText="1"/>
    </xf>
    <xf numFmtId="0" fontId="73" fillId="2" borderId="46" xfId="0" applyFont="1" applyFill="1" applyBorder="1" applyAlignment="1">
      <alignment horizontal="center"/>
    </xf>
    <xf numFmtId="43" fontId="73" fillId="2" borderId="0" xfId="7" applyFont="1" applyFill="1"/>
    <xf numFmtId="0" fontId="92" fillId="2" borderId="43" xfId="0" applyFont="1" applyFill="1" applyBorder="1" applyAlignment="1">
      <alignment vertical="center" wrapText="1"/>
    </xf>
    <xf numFmtId="166" fontId="92" fillId="2" borderId="43" xfId="7" applyNumberFormat="1" applyFont="1" applyFill="1" applyBorder="1"/>
    <xf numFmtId="0" fontId="86" fillId="2" borderId="46" xfId="0" applyFont="1" applyFill="1" applyBorder="1" applyAlignment="1">
      <alignment vertical="center" wrapText="1"/>
    </xf>
    <xf numFmtId="166" fontId="86" fillId="2" borderId="43" xfId="7" applyNumberFormat="1" applyFont="1" applyFill="1" applyBorder="1" applyAlignment="1">
      <alignment vertical="center"/>
    </xf>
    <xf numFmtId="166" fontId="86" fillId="0" borderId="43" xfId="7" applyNumberFormat="1" applyFont="1" applyFill="1" applyBorder="1" applyAlignment="1">
      <alignment vertical="center"/>
    </xf>
    <xf numFmtId="165" fontId="73" fillId="2" borderId="43" xfId="6" applyFont="1" applyFill="1" applyBorder="1" applyAlignment="1">
      <alignment horizontal="right" vertical="center"/>
    </xf>
    <xf numFmtId="0" fontId="73" fillId="2" borderId="43" xfId="0" applyFont="1" applyFill="1" applyBorder="1" applyAlignment="1">
      <alignment horizontal="center" vertical="top"/>
    </xf>
    <xf numFmtId="165" fontId="73" fillId="2" borderId="43" xfId="0" applyNumberFormat="1" applyFont="1" applyFill="1" applyBorder="1"/>
    <xf numFmtId="165" fontId="73" fillId="2" borderId="0" xfId="0" applyNumberFormat="1" applyFont="1" applyFill="1"/>
    <xf numFmtId="0" fontId="17" fillId="2" borderId="43" xfId="0" applyFont="1" applyFill="1" applyBorder="1"/>
    <xf numFmtId="165" fontId="73" fillId="2" borderId="43" xfId="6" applyFont="1" applyFill="1" applyBorder="1">
      <alignment horizontal="right" vertical="top"/>
    </xf>
    <xf numFmtId="0" fontId="87" fillId="0" borderId="43" xfId="0" applyFont="1" applyBorder="1" applyAlignment="1">
      <alignment horizontal="left" vertical="top" wrapText="1"/>
    </xf>
    <xf numFmtId="0" fontId="17" fillId="2" borderId="43" xfId="0" applyFont="1" applyFill="1" applyBorder="1" applyAlignment="1">
      <alignment horizontal="center" vertical="center"/>
    </xf>
    <xf numFmtId="0" fontId="17" fillId="2" borderId="46" xfId="0" applyFont="1" applyFill="1" applyBorder="1" applyAlignment="1">
      <alignment horizontal="center" vertical="center"/>
    </xf>
    <xf numFmtId="4" fontId="17" fillId="2" borderId="46" xfId="8" applyNumberFormat="1" applyFont="1" applyFill="1" applyBorder="1" applyAlignment="1">
      <alignment horizontal="center" vertical="top" wrapText="1"/>
    </xf>
    <xf numFmtId="169" fontId="17" fillId="2" borderId="46" xfId="8" applyNumberFormat="1" applyFont="1" applyFill="1" applyBorder="1" applyAlignment="1">
      <alignment horizontal="center" vertical="center" wrapText="1"/>
    </xf>
    <xf numFmtId="4" fontId="73" fillId="2" borderId="0" xfId="8" applyNumberFormat="1" applyFont="1" applyFill="1">
      <alignment horizontal="left" vertical="top" wrapText="1"/>
    </xf>
    <xf numFmtId="169" fontId="90" fillId="2" borderId="43" xfId="0" applyNumberFormat="1" applyFont="1" applyFill="1" applyBorder="1" applyAlignment="1">
      <alignment horizontal="right" vertical="center" wrapText="1"/>
    </xf>
    <xf numFmtId="0" fontId="74" fillId="2" borderId="43" xfId="0" applyFont="1" applyFill="1" applyBorder="1" applyAlignment="1">
      <alignment vertical="center" wrapText="1"/>
    </xf>
    <xf numFmtId="0" fontId="86" fillId="0" borderId="3" xfId="0" applyFont="1" applyBorder="1" applyAlignment="1">
      <alignment horizontal="left" vertical="center" wrapText="1"/>
    </xf>
    <xf numFmtId="0" fontId="17" fillId="2" borderId="38" xfId="0" applyFont="1" applyFill="1" applyBorder="1" applyAlignment="1">
      <alignment vertical="center" wrapText="1"/>
    </xf>
    <xf numFmtId="176" fontId="86" fillId="2" borderId="43" xfId="6" applyNumberFormat="1" applyFont="1" applyFill="1" applyBorder="1">
      <alignment horizontal="right" vertical="top"/>
    </xf>
    <xf numFmtId="169" fontId="73" fillId="0" borderId="43" xfId="0" applyNumberFormat="1" applyFont="1" applyFill="1" applyBorder="1" applyAlignment="1">
      <alignment horizontal="right" vertical="center" wrapText="1"/>
    </xf>
    <xf numFmtId="0" fontId="73" fillId="2" borderId="0" xfId="0" applyFont="1" applyFill="1" applyAlignment="1">
      <alignment horizontal="right" vertical="top"/>
    </xf>
    <xf numFmtId="0" fontId="17" fillId="2" borderId="0" xfId="0" applyFont="1" applyFill="1" applyAlignment="1">
      <alignment horizontal="center" wrapText="1"/>
    </xf>
    <xf numFmtId="0" fontId="73" fillId="2" borderId="4" xfId="0" applyFont="1" applyFill="1" applyBorder="1" applyAlignment="1">
      <alignment horizontal="center" vertical="center" wrapText="1"/>
    </xf>
    <xf numFmtId="0" fontId="73" fillId="2" borderId="6" xfId="0" applyFont="1" applyFill="1" applyBorder="1" applyAlignment="1">
      <alignment horizontal="center" vertical="center" wrapText="1"/>
    </xf>
    <xf numFmtId="0" fontId="73" fillId="2" borderId="7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/>
    </xf>
    <xf numFmtId="0" fontId="73" fillId="2" borderId="44" xfId="0" applyFont="1" applyFill="1" applyBorder="1" applyAlignment="1">
      <alignment horizontal="center" vertical="center" wrapText="1"/>
    </xf>
    <xf numFmtId="0" fontId="73" fillId="2" borderId="46" xfId="0" applyFont="1" applyFill="1" applyBorder="1" applyAlignment="1">
      <alignment horizontal="center" vertical="center" wrapText="1"/>
    </xf>
    <xf numFmtId="0" fontId="73" fillId="2" borderId="28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17" fillId="2" borderId="28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0" borderId="28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7" fillId="2" borderId="43" xfId="0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wrapText="1"/>
    </xf>
    <xf numFmtId="0" fontId="17" fillId="2" borderId="43" xfId="0" applyFont="1" applyFill="1" applyBorder="1" applyAlignment="1">
      <alignment horizontal="center" vertical="center" wrapText="1"/>
    </xf>
    <xf numFmtId="49" fontId="17" fillId="2" borderId="41" xfId="0" applyNumberFormat="1" applyFont="1" applyFill="1" applyBorder="1" applyAlignment="1">
      <alignment horizontal="center" vertical="top" wrapText="1"/>
    </xf>
    <xf numFmtId="49" fontId="17" fillId="2" borderId="38" xfId="0" applyNumberFormat="1" applyFont="1" applyFill="1" applyBorder="1" applyAlignment="1">
      <alignment horizontal="center" vertical="top" wrapText="1"/>
    </xf>
    <xf numFmtId="49" fontId="17" fillId="2" borderId="39" xfId="0" applyNumberFormat="1" applyFont="1" applyFill="1" applyBorder="1" applyAlignment="1">
      <alignment horizontal="center" vertical="top" wrapText="1"/>
    </xf>
    <xf numFmtId="0" fontId="73" fillId="2" borderId="27" xfId="0" applyFont="1" applyFill="1" applyBorder="1" applyAlignment="1">
      <alignment horizontal="center" vertical="center" wrapText="1"/>
    </xf>
    <xf numFmtId="49" fontId="17" fillId="2" borderId="28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17" fillId="2" borderId="46" xfId="0" applyFont="1" applyFill="1" applyBorder="1" applyAlignment="1">
      <alignment horizontal="center" vertical="top" wrapText="1"/>
    </xf>
    <xf numFmtId="49" fontId="17" fillId="2" borderId="43" xfId="0" applyNumberFormat="1" applyFont="1" applyFill="1" applyBorder="1" applyAlignment="1">
      <alignment horizontal="left" vertical="top" wrapText="1"/>
    </xf>
    <xf numFmtId="0" fontId="17" fillId="2" borderId="43" xfId="0" applyFont="1" applyFill="1" applyBorder="1" applyAlignment="1">
      <alignment horizontal="center" wrapText="1"/>
    </xf>
    <xf numFmtId="0" fontId="17" fillId="2" borderId="44" xfId="0" applyFont="1" applyFill="1" applyBorder="1" applyAlignment="1">
      <alignment horizontal="left" vertical="top" wrapText="1"/>
    </xf>
    <xf numFmtId="0" fontId="17" fillId="2" borderId="46" xfId="0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horizontal="center" vertical="top" wrapText="1"/>
    </xf>
    <xf numFmtId="49" fontId="17" fillId="2" borderId="34" xfId="96" applyNumberFormat="1" applyFont="1" applyFill="1" applyBorder="1" applyAlignment="1">
      <alignment horizontal="center" vertical="center" wrapText="1"/>
    </xf>
    <xf numFmtId="49" fontId="17" fillId="2" borderId="29" xfId="96" applyNumberFormat="1" applyFont="1" applyFill="1" applyBorder="1" applyAlignment="1">
      <alignment horizontal="center" vertical="center" wrapText="1"/>
    </xf>
    <xf numFmtId="0" fontId="17" fillId="2" borderId="28" xfId="96" applyFont="1" applyFill="1" applyBorder="1" applyAlignment="1">
      <alignment horizontal="center" vertical="center" wrapText="1"/>
    </xf>
    <xf numFmtId="0" fontId="17" fillId="2" borderId="3" xfId="96" applyFont="1" applyFill="1" applyBorder="1" applyAlignment="1">
      <alignment horizontal="center" vertical="center" wrapText="1"/>
    </xf>
    <xf numFmtId="168" fontId="17" fillId="2" borderId="28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168" fontId="73" fillId="2" borderId="34" xfId="96" applyNumberFormat="1" applyFont="1" applyFill="1" applyBorder="1" applyAlignment="1">
      <alignment horizontal="center" vertical="center" wrapText="1"/>
    </xf>
    <xf numFmtId="168" fontId="73" fillId="2" borderId="42" xfId="96" applyNumberFormat="1" applyFont="1" applyFill="1" applyBorder="1" applyAlignment="1">
      <alignment horizontal="center" vertical="center" wrapText="1"/>
    </xf>
    <xf numFmtId="168" fontId="73" fillId="2" borderId="29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4" fillId="2" borderId="0" xfId="1660" applyFont="1" applyFill="1" applyAlignment="1">
      <alignment vertical="center" wrapText="1"/>
    </xf>
    <xf numFmtId="0" fontId="74" fillId="2" borderId="0" xfId="2028" applyFont="1" applyFill="1" applyAlignment="1">
      <alignment horizontal="center"/>
    </xf>
    <xf numFmtId="0" fontId="74" fillId="2" borderId="0" xfId="253" applyFont="1" applyFill="1" applyAlignment="1">
      <alignment horizontal="right" vertical="top" wrapText="1"/>
    </xf>
    <xf numFmtId="0" fontId="74" fillId="2" borderId="0" xfId="253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168" fontId="94" fillId="2" borderId="44" xfId="96" applyNumberFormat="1" applyFont="1" applyFill="1" applyBorder="1" applyAlignment="1">
      <alignment horizontal="center" vertical="center" wrapText="1"/>
    </xf>
    <xf numFmtId="168" fontId="94" fillId="2" borderId="46" xfId="96" applyNumberFormat="1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17" fillId="2" borderId="34" xfId="0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center" wrapText="1"/>
    </xf>
    <xf numFmtId="0" fontId="17" fillId="2" borderId="36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37" xfId="0" applyFont="1" applyFill="1" applyBorder="1" applyAlignment="1">
      <alignment horizontal="right" wrapText="1"/>
    </xf>
    <xf numFmtId="0" fontId="73" fillId="2" borderId="33" xfId="8" applyFont="1" applyFill="1" applyBorder="1" applyAlignment="1">
      <alignment horizontal="center" vertical="center" wrapText="1"/>
    </xf>
    <xf numFmtId="0" fontId="73" fillId="2" borderId="40" xfId="8" applyFont="1" applyFill="1" applyBorder="1" applyAlignment="1">
      <alignment horizontal="center" vertical="center" wrapText="1"/>
    </xf>
    <xf numFmtId="0" fontId="73" fillId="2" borderId="41" xfId="8" applyFont="1" applyFill="1" applyBorder="1" applyAlignment="1">
      <alignment horizontal="center" vertical="center" wrapText="1"/>
    </xf>
    <xf numFmtId="0" fontId="73" fillId="2" borderId="8" xfId="8" applyFont="1" applyFill="1" applyBorder="1" applyAlignment="1">
      <alignment horizontal="center" vertical="center" wrapText="1"/>
    </xf>
    <xf numFmtId="0" fontId="73" fillId="2" borderId="39" xfId="8" applyFont="1" applyFill="1" applyBorder="1" applyAlignment="1">
      <alignment horizontal="center" vertical="center" wrapText="1"/>
    </xf>
    <xf numFmtId="0" fontId="73" fillId="2" borderId="28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center"/>
    </xf>
    <xf numFmtId="0" fontId="17" fillId="2" borderId="42" xfId="0" applyFont="1" applyFill="1" applyBorder="1" applyAlignment="1">
      <alignment horizontal="center" vertical="center"/>
    </xf>
    <xf numFmtId="0" fontId="17" fillId="2" borderId="29" xfId="0" applyFont="1" applyFill="1" applyBorder="1" applyAlignment="1">
      <alignment horizontal="center" vertical="center"/>
    </xf>
    <xf numFmtId="0" fontId="17" fillId="2" borderId="44" xfId="0" applyFont="1" applyFill="1" applyBorder="1" applyAlignment="1">
      <alignment horizontal="left" vertical="center" wrapText="1"/>
    </xf>
    <xf numFmtId="0" fontId="17" fillId="2" borderId="45" xfId="0" applyFont="1" applyFill="1" applyBorder="1" applyAlignment="1">
      <alignment horizontal="left" vertical="center" wrapText="1"/>
    </xf>
    <xf numFmtId="0" fontId="17" fillId="2" borderId="46" xfId="0" applyFont="1" applyFill="1" applyBorder="1" applyAlignment="1">
      <alignment horizontal="left" vertical="center" wrapText="1"/>
    </xf>
    <xf numFmtId="177" fontId="86" fillId="2" borderId="44" xfId="98" applyNumberFormat="1" applyFont="1" applyFill="1" applyBorder="1" applyAlignment="1">
      <alignment horizontal="left" vertical="center" wrapText="1"/>
    </xf>
    <xf numFmtId="177" fontId="86" fillId="2" borderId="46" xfId="98" applyNumberFormat="1" applyFont="1" applyFill="1" applyBorder="1" applyAlignment="1">
      <alignment horizontal="left" vertical="center" wrapText="1"/>
    </xf>
    <xf numFmtId="0" fontId="17" fillId="2" borderId="44" xfId="0" applyFont="1" applyFill="1" applyBorder="1" applyAlignment="1">
      <alignment horizontal="left"/>
    </xf>
    <xf numFmtId="0" fontId="17" fillId="2" borderId="45" xfId="0" applyFont="1" applyFill="1" applyBorder="1" applyAlignment="1">
      <alignment horizontal="left"/>
    </xf>
    <xf numFmtId="0" fontId="17" fillId="2" borderId="46" xfId="0" applyFont="1" applyFill="1" applyBorder="1" applyAlignment="1">
      <alignment horizontal="left"/>
    </xf>
    <xf numFmtId="0" fontId="14" fillId="0" borderId="0" xfId="0" applyFont="1" applyAlignment="1">
      <alignment horizontal="center" vertical="center" wrapText="1"/>
    </xf>
    <xf numFmtId="0" fontId="88" fillId="2" borderId="0" xfId="0" applyFont="1" applyFill="1" applyAlignment="1">
      <alignment horizontal="right" vertical="top" wrapText="1"/>
    </xf>
    <xf numFmtId="0" fontId="14" fillId="2" borderId="43" xfId="0" applyFont="1" applyFill="1" applyBorder="1" applyAlignment="1">
      <alignment horizontal="center" vertical="top" wrapText="1"/>
    </xf>
    <xf numFmtId="0" fontId="85" fillId="2" borderId="46" xfId="0" applyFont="1" applyFill="1" applyBorder="1" applyAlignment="1">
      <alignment vertical="center" wrapText="1"/>
    </xf>
    <xf numFmtId="0" fontId="73" fillId="2" borderId="44" xfId="0" applyFont="1" applyFill="1" applyBorder="1" applyAlignment="1">
      <alignment horizontal="center" vertical="top" wrapText="1"/>
    </xf>
    <xf numFmtId="0" fontId="73" fillId="2" borderId="46" xfId="0" applyFont="1" applyFill="1" applyBorder="1" applyAlignment="1">
      <alignment horizontal="center" vertical="top" wrapText="1"/>
    </xf>
    <xf numFmtId="0" fontId="86" fillId="2" borderId="44" xfId="0" applyFont="1" applyFill="1" applyBorder="1" applyAlignment="1">
      <alignment horizontal="left" vertical="top" wrapText="1"/>
    </xf>
    <xf numFmtId="0" fontId="97" fillId="2" borderId="46" xfId="0" applyFont="1" applyFill="1" applyBorder="1" applyAlignment="1">
      <alignment horizontal="left" vertical="top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43" xfId="1734" applyFont="1" applyFill="1" applyBorder="1" applyAlignment="1">
      <alignment horizontal="center" vertical="center" wrapText="1"/>
    </xf>
    <xf numFmtId="0" fontId="73" fillId="2" borderId="43" xfId="1735" applyFont="1" applyFill="1" applyBorder="1" applyAlignment="1">
      <alignment horizontal="center" vertical="center" wrapText="1"/>
    </xf>
    <xf numFmtId="0" fontId="73" fillId="2" borderId="43" xfId="8" applyFont="1" applyFill="1" applyBorder="1" applyAlignment="1">
      <alignment horizontal="center" vertical="center" wrapText="1"/>
    </xf>
    <xf numFmtId="0" fontId="73" fillId="2" borderId="43" xfId="0" applyFont="1" applyFill="1" applyBorder="1" applyAlignment="1">
      <alignment horizontal="left" vertical="center" wrapText="1"/>
    </xf>
    <xf numFmtId="0" fontId="73" fillId="2" borderId="44" xfId="1735" applyFont="1" applyFill="1" applyBorder="1" applyAlignment="1">
      <alignment horizontal="center" wrapText="1"/>
    </xf>
    <xf numFmtId="0" fontId="73" fillId="2" borderId="45" xfId="1735" applyFont="1" applyFill="1" applyBorder="1" applyAlignment="1">
      <alignment horizontal="center" wrapText="1"/>
    </xf>
    <xf numFmtId="0" fontId="73" fillId="2" borderId="46" xfId="1735" applyFont="1" applyFill="1" applyBorder="1" applyAlignment="1">
      <alignment horizontal="center" wrapText="1"/>
    </xf>
    <xf numFmtId="0" fontId="17" fillId="57" borderId="43" xfId="0" applyFont="1" applyFill="1" applyBorder="1" applyAlignment="1">
      <alignment vertical="top" wrapText="1"/>
    </xf>
    <xf numFmtId="0" fontId="73" fillId="2" borderId="45" xfId="0" applyFont="1" applyFill="1" applyBorder="1" applyAlignment="1">
      <alignment horizontal="center" vertical="center" wrapText="1"/>
    </xf>
    <xf numFmtId="0" fontId="73" fillId="58" borderId="44" xfId="0" applyFont="1" applyFill="1" applyBorder="1" applyAlignment="1">
      <alignment horizontal="left" vertical="center" wrapText="1"/>
    </xf>
    <xf numFmtId="0" fontId="73" fillId="58" borderId="45" xfId="0" applyFont="1" applyFill="1" applyBorder="1" applyAlignment="1">
      <alignment horizontal="left" vertical="center" wrapText="1"/>
    </xf>
    <xf numFmtId="0" fontId="73" fillId="58" borderId="46" xfId="0" applyFont="1" applyFill="1" applyBorder="1" applyAlignment="1">
      <alignment horizontal="left" vertical="center" wrapText="1"/>
    </xf>
    <xf numFmtId="0" fontId="73" fillId="2" borderId="43" xfId="0" applyFont="1" applyFill="1" applyBorder="1" applyAlignment="1">
      <alignment horizontal="left" vertical="top" wrapText="1"/>
    </xf>
  </cellXfs>
  <cellStyles count="2043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42"/>
    <cellStyle name="Comma 2" xfId="10"/>
    <cellStyle name="Comma 2 2" xfId="100"/>
    <cellStyle name="Comma 2 2 2" xfId="135"/>
    <cellStyle name="Comma 2 2 2 2" xfId="218"/>
    <cellStyle name="Comma 2 2 2 3" xfId="2031"/>
    <cellStyle name="Comma 2 2 3" xfId="219"/>
    <cellStyle name="Comma 2 2 4" xfId="2033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3 3 2" xfId="2034"/>
    <cellStyle name="Comma 3 6" xfId="2030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Comma 9 2" xfId="2035"/>
    <cellStyle name="Currency 2" xfId="2036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6 2" xfId="2037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2 2" xfId="2038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4 2" xfId="2039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2 5" xfId="2032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3 2" xfId="2040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Беззащитный 2" xfId="2041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zoomScale="76" zoomScaleNormal="76" zoomScaleSheetLayoutView="100" workbookViewId="0">
      <selection activeCell="D2" sqref="D2"/>
    </sheetView>
  </sheetViews>
  <sheetFormatPr defaultColWidth="9.140625" defaultRowHeight="17.25" x14ac:dyDescent="0.3"/>
  <cols>
    <col min="1" max="1" width="9.7109375" style="3" customWidth="1"/>
    <col min="2" max="2" width="24.7109375" style="3" customWidth="1"/>
    <col min="3" max="3" width="64.42578125" style="3" customWidth="1"/>
    <col min="4" max="5" width="25.7109375" style="3" customWidth="1"/>
    <col min="6" max="6" width="15.85546875" style="3" customWidth="1"/>
    <col min="7" max="7" width="15.7109375" style="3" customWidth="1"/>
    <col min="8" max="8" width="13.85546875" style="3" customWidth="1"/>
    <col min="9" max="10" width="12.28515625" style="3" customWidth="1"/>
    <col min="11" max="16384" width="9.140625" style="3"/>
  </cols>
  <sheetData>
    <row r="1" spans="1:6" ht="37.5" customHeight="1" x14ac:dyDescent="0.3">
      <c r="D1" s="187" t="s">
        <v>35</v>
      </c>
      <c r="E1" s="187"/>
    </row>
    <row r="2" spans="1:6" ht="17.649999999999999" customHeight="1" x14ac:dyDescent="0.3">
      <c r="D2" s="28"/>
      <c r="E2" s="28" t="s">
        <v>96</v>
      </c>
    </row>
    <row r="3" spans="1:6" ht="17.649999999999999" customHeight="1" x14ac:dyDescent="0.3">
      <c r="D3" s="193" t="s">
        <v>5</v>
      </c>
      <c r="E3" s="193"/>
    </row>
    <row r="6" spans="1:6" ht="75.95" customHeight="1" x14ac:dyDescent="0.3">
      <c r="A6" s="188" t="s">
        <v>157</v>
      </c>
      <c r="B6" s="188"/>
      <c r="C6" s="188"/>
      <c r="D6" s="188"/>
      <c r="E6" s="188"/>
    </row>
    <row r="8" spans="1:6" x14ac:dyDescent="0.3">
      <c r="E8" s="28" t="s">
        <v>17</v>
      </c>
    </row>
    <row r="9" spans="1:6" s="14" customFormat="1" ht="63.95" customHeight="1" x14ac:dyDescent="0.25">
      <c r="A9" s="189" t="s">
        <v>7</v>
      </c>
      <c r="B9" s="190"/>
      <c r="C9" s="191" t="s">
        <v>8</v>
      </c>
      <c r="D9" s="194" t="s">
        <v>98</v>
      </c>
      <c r="E9" s="195"/>
    </row>
    <row r="10" spans="1:6" s="14" customFormat="1" ht="36" customHeight="1" x14ac:dyDescent="0.25">
      <c r="A10" s="31" t="s">
        <v>31</v>
      </c>
      <c r="B10" s="81" t="s">
        <v>12</v>
      </c>
      <c r="C10" s="192"/>
      <c r="D10" s="29" t="s">
        <v>9</v>
      </c>
      <c r="E10" s="29" t="s">
        <v>10</v>
      </c>
    </row>
    <row r="11" spans="1:6" s="14" customFormat="1" ht="34.9" customHeight="1" x14ac:dyDescent="0.25">
      <c r="A11" s="32" t="s">
        <v>30</v>
      </c>
      <c r="B11" s="33"/>
      <c r="C11" s="34" t="s">
        <v>16</v>
      </c>
      <c r="D11" s="12">
        <f>+D13</f>
        <v>0</v>
      </c>
      <c r="E11" s="12">
        <f>+E13</f>
        <v>0</v>
      </c>
    </row>
    <row r="12" spans="1:6" s="14" customFormat="1" ht="18" customHeight="1" x14ac:dyDescent="0.25">
      <c r="A12" s="32"/>
      <c r="B12" s="33"/>
      <c r="C12" s="26" t="s">
        <v>26</v>
      </c>
      <c r="D12" s="35"/>
      <c r="E12" s="35"/>
    </row>
    <row r="13" spans="1:6" s="14" customFormat="1" ht="34.5" x14ac:dyDescent="0.25">
      <c r="A13" s="36"/>
      <c r="B13" s="37"/>
      <c r="C13" s="4" t="s">
        <v>34</v>
      </c>
      <c r="D13" s="2">
        <f>+D15+D28</f>
        <v>0</v>
      </c>
      <c r="E13" s="2">
        <f>+E15+E28</f>
        <v>0</v>
      </c>
    </row>
    <row r="14" spans="1:6" ht="17.850000000000001" customHeight="1" x14ac:dyDescent="0.3">
      <c r="A14" s="199">
        <v>1075</v>
      </c>
      <c r="B14" s="196"/>
      <c r="C14" s="124" t="s">
        <v>20</v>
      </c>
      <c r="D14" s="171"/>
      <c r="E14" s="171"/>
    </row>
    <row r="15" spans="1:6" x14ac:dyDescent="0.3">
      <c r="A15" s="200"/>
      <c r="B15" s="197"/>
      <c r="C15" s="118" t="s">
        <v>132</v>
      </c>
      <c r="D15" s="136">
        <f>+D22</f>
        <v>16826</v>
      </c>
      <c r="E15" s="136">
        <f>+E22</f>
        <v>16826</v>
      </c>
      <c r="F15" s="172"/>
    </row>
    <row r="16" spans="1:6" ht="17.850000000000001" customHeight="1" x14ac:dyDescent="0.3">
      <c r="A16" s="200"/>
      <c r="B16" s="197"/>
      <c r="C16" s="124" t="s">
        <v>21</v>
      </c>
      <c r="D16" s="173"/>
      <c r="E16" s="173"/>
    </row>
    <row r="17" spans="1:6" ht="34.5" x14ac:dyDescent="0.3">
      <c r="A17" s="200"/>
      <c r="B17" s="197"/>
      <c r="C17" s="140" t="s">
        <v>135</v>
      </c>
      <c r="D17" s="173"/>
      <c r="E17" s="173"/>
    </row>
    <row r="18" spans="1:6" ht="17.850000000000001" customHeight="1" x14ac:dyDescent="0.3">
      <c r="A18" s="200"/>
      <c r="B18" s="197"/>
      <c r="C18" s="124" t="s">
        <v>22</v>
      </c>
      <c r="D18" s="173"/>
      <c r="E18" s="173"/>
    </row>
    <row r="19" spans="1:6" ht="51.75" x14ac:dyDescent="0.3">
      <c r="A19" s="200"/>
      <c r="B19" s="198"/>
      <c r="C19" s="140" t="s">
        <v>136</v>
      </c>
      <c r="D19" s="173"/>
      <c r="E19" s="173"/>
    </row>
    <row r="20" spans="1:6" ht="24" customHeight="1" x14ac:dyDescent="0.3">
      <c r="A20" s="200"/>
      <c r="B20" s="134"/>
      <c r="C20" s="170" t="s">
        <v>134</v>
      </c>
      <c r="D20" s="114"/>
      <c r="E20" s="114"/>
    </row>
    <row r="21" spans="1:6" ht="17.850000000000001" customHeight="1" x14ac:dyDescent="0.3">
      <c r="A21" s="200"/>
      <c r="B21" s="201">
        <v>12001</v>
      </c>
      <c r="C21" s="125" t="s">
        <v>23</v>
      </c>
      <c r="D21" s="174"/>
      <c r="E21" s="174"/>
    </row>
    <row r="22" spans="1:6" ht="51.75" x14ac:dyDescent="0.3">
      <c r="A22" s="200"/>
      <c r="B22" s="202"/>
      <c r="C22" s="116" t="s">
        <v>138</v>
      </c>
      <c r="D22" s="138">
        <f>+'Հավելված N 2'!G39</f>
        <v>16826</v>
      </c>
      <c r="E22" s="138">
        <f>+'Հավելված N 2'!H39</f>
        <v>16826</v>
      </c>
      <c r="F22" s="172"/>
    </row>
    <row r="23" spans="1:6" ht="17.649999999999999" customHeight="1" x14ac:dyDescent="0.3">
      <c r="A23" s="200"/>
      <c r="B23" s="202"/>
      <c r="C23" s="125" t="s">
        <v>24</v>
      </c>
      <c r="D23" s="115"/>
      <c r="E23" s="115"/>
    </row>
    <row r="24" spans="1:6" ht="103.5" x14ac:dyDescent="0.3">
      <c r="A24" s="200"/>
      <c r="B24" s="202"/>
      <c r="C24" s="115" t="s">
        <v>146</v>
      </c>
      <c r="D24" s="115"/>
      <c r="E24" s="115"/>
    </row>
    <row r="25" spans="1:6" ht="17.649999999999999" customHeight="1" x14ac:dyDescent="0.3">
      <c r="A25" s="200"/>
      <c r="B25" s="202"/>
      <c r="C25" s="125" t="s">
        <v>25</v>
      </c>
      <c r="D25" s="115"/>
      <c r="E25" s="115"/>
    </row>
    <row r="26" spans="1:6" x14ac:dyDescent="0.3">
      <c r="A26" s="200"/>
      <c r="B26" s="203"/>
      <c r="C26" s="132" t="s">
        <v>147</v>
      </c>
      <c r="D26" s="115"/>
      <c r="E26" s="115"/>
    </row>
    <row r="27" spans="1:6" s="14" customFormat="1" x14ac:dyDescent="0.25">
      <c r="A27" s="204">
        <v>1168</v>
      </c>
      <c r="B27" s="205"/>
      <c r="C27" s="124" t="s">
        <v>20</v>
      </c>
      <c r="D27" s="128"/>
      <c r="E27" s="128"/>
    </row>
    <row r="28" spans="1:6" s="14" customFormat="1" x14ac:dyDescent="0.25">
      <c r="A28" s="204"/>
      <c r="B28" s="206"/>
      <c r="C28" s="118" t="s">
        <v>101</v>
      </c>
      <c r="D28" s="129">
        <f t="shared" ref="D28:E28" si="0">+D35</f>
        <v>-16826</v>
      </c>
      <c r="E28" s="129">
        <f t="shared" si="0"/>
        <v>-16826</v>
      </c>
    </row>
    <row r="29" spans="1:6" s="14" customFormat="1" x14ac:dyDescent="0.25">
      <c r="A29" s="204"/>
      <c r="B29" s="206"/>
      <c r="C29" s="125" t="s">
        <v>21</v>
      </c>
      <c r="D29" s="128"/>
      <c r="E29" s="128"/>
    </row>
    <row r="30" spans="1:6" s="14" customFormat="1" ht="51.75" x14ac:dyDescent="0.3">
      <c r="A30" s="204"/>
      <c r="B30" s="206"/>
      <c r="C30" s="126" t="s">
        <v>102</v>
      </c>
      <c r="D30" s="114"/>
      <c r="E30" s="114"/>
    </row>
    <row r="31" spans="1:6" s="14" customFormat="1" x14ac:dyDescent="0.3">
      <c r="A31" s="204"/>
      <c r="B31" s="206"/>
      <c r="C31" s="125" t="s">
        <v>22</v>
      </c>
      <c r="D31" s="114"/>
      <c r="E31" s="114"/>
    </row>
    <row r="32" spans="1:6" s="14" customFormat="1" ht="69" x14ac:dyDescent="0.3">
      <c r="A32" s="204"/>
      <c r="B32" s="206"/>
      <c r="C32" s="126" t="s">
        <v>103</v>
      </c>
      <c r="D32" s="114"/>
      <c r="E32" s="114"/>
    </row>
    <row r="33" spans="1:5" s="14" customFormat="1" ht="15.75" customHeight="1" x14ac:dyDescent="0.3">
      <c r="A33" s="204"/>
      <c r="B33" s="114"/>
      <c r="C33" s="127" t="s">
        <v>29</v>
      </c>
      <c r="D33" s="130"/>
      <c r="E33" s="130"/>
    </row>
    <row r="34" spans="1:5" s="14" customFormat="1" ht="21" customHeight="1" x14ac:dyDescent="0.25">
      <c r="A34" s="204"/>
      <c r="B34" s="207">
        <v>32001</v>
      </c>
      <c r="C34" s="125" t="s">
        <v>23</v>
      </c>
      <c r="D34" s="131"/>
      <c r="E34" s="131"/>
    </row>
    <row r="35" spans="1:5" s="14" customFormat="1" ht="51.75" x14ac:dyDescent="0.25">
      <c r="A35" s="204"/>
      <c r="B35" s="207"/>
      <c r="C35" s="116" t="s">
        <v>108</v>
      </c>
      <c r="D35" s="131">
        <f>+'Հավելված N 2'!G24</f>
        <v>-16826</v>
      </c>
      <c r="E35" s="131">
        <f>+'Հավելված N 2'!H24</f>
        <v>-16826</v>
      </c>
    </row>
    <row r="36" spans="1:5" s="14" customFormat="1" x14ac:dyDescent="0.3">
      <c r="A36" s="204"/>
      <c r="B36" s="207"/>
      <c r="C36" s="125" t="s">
        <v>24</v>
      </c>
      <c r="D36" s="114"/>
      <c r="E36" s="114"/>
    </row>
    <row r="37" spans="1:5" s="14" customFormat="1" ht="86.25" x14ac:dyDescent="0.3">
      <c r="A37" s="204"/>
      <c r="B37" s="207"/>
      <c r="C37" s="116" t="s">
        <v>109</v>
      </c>
      <c r="D37" s="114"/>
      <c r="E37" s="114"/>
    </row>
    <row r="38" spans="1:5" s="14" customFormat="1" x14ac:dyDescent="0.3">
      <c r="A38" s="204"/>
      <c r="B38" s="207"/>
      <c r="C38" s="125" t="s">
        <v>25</v>
      </c>
      <c r="D38" s="114"/>
      <c r="E38" s="114"/>
    </row>
    <row r="39" spans="1:5" s="14" customFormat="1" ht="51.75" x14ac:dyDescent="0.3">
      <c r="A39" s="204"/>
      <c r="B39" s="207"/>
      <c r="C39" s="132" t="s">
        <v>104</v>
      </c>
      <c r="D39" s="114"/>
      <c r="E39" s="114"/>
    </row>
  </sheetData>
  <mergeCells count="12">
    <mergeCell ref="B14:B19"/>
    <mergeCell ref="A14:A26"/>
    <mergeCell ref="B21:B26"/>
    <mergeCell ref="A27:A39"/>
    <mergeCell ref="B27:B32"/>
    <mergeCell ref="B34:B39"/>
    <mergeCell ref="D1:E1"/>
    <mergeCell ref="A6:E6"/>
    <mergeCell ref="A9:B9"/>
    <mergeCell ref="C9:C10"/>
    <mergeCell ref="D3:E3"/>
    <mergeCell ref="D9:E9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zoomScale="74" zoomScaleNormal="74" zoomScaleSheetLayoutView="100" workbookViewId="0">
      <selection activeCell="A6" sqref="A6:H6"/>
    </sheetView>
  </sheetViews>
  <sheetFormatPr defaultColWidth="9.140625" defaultRowHeight="17.25" x14ac:dyDescent="0.3"/>
  <cols>
    <col min="1" max="3" width="8.140625" style="3" customWidth="1"/>
    <col min="4" max="4" width="11.5703125" style="3" customWidth="1"/>
    <col min="5" max="5" width="13.85546875" style="3" customWidth="1"/>
    <col min="6" max="6" width="62.140625" style="3" customWidth="1"/>
    <col min="7" max="8" width="24.28515625" style="3" customWidth="1"/>
    <col min="9" max="11" width="15" style="3" customWidth="1"/>
    <col min="12" max="16384" width="9.140625" style="3"/>
  </cols>
  <sheetData>
    <row r="1" spans="1:8" s="30" customFormat="1" ht="37.5" customHeight="1" x14ac:dyDescent="0.25">
      <c r="F1" s="187" t="s">
        <v>36</v>
      </c>
      <c r="G1" s="187"/>
      <c r="H1" s="187"/>
    </row>
    <row r="2" spans="1:8" s="28" customFormat="1" ht="17.649999999999999" customHeight="1" x14ac:dyDescent="0.3">
      <c r="F2" s="193" t="s">
        <v>78</v>
      </c>
      <c r="G2" s="193"/>
      <c r="H2" s="193"/>
    </row>
    <row r="3" spans="1:8" s="28" customFormat="1" ht="17.649999999999999" customHeight="1" x14ac:dyDescent="0.3">
      <c r="F3" s="193" t="s">
        <v>5</v>
      </c>
      <c r="G3" s="193"/>
      <c r="H3" s="193"/>
    </row>
    <row r="4" spans="1:8" ht="13.7" customHeight="1" x14ac:dyDescent="0.3"/>
    <row r="5" spans="1:8" ht="13.7" customHeight="1" x14ac:dyDescent="0.3"/>
    <row r="6" spans="1:8" ht="52.5" customHeight="1" x14ac:dyDescent="0.3">
      <c r="A6" s="188" t="s">
        <v>158</v>
      </c>
      <c r="B6" s="188"/>
      <c r="C6" s="188"/>
      <c r="D6" s="188"/>
      <c r="E6" s="188"/>
      <c r="F6" s="188"/>
      <c r="G6" s="188"/>
      <c r="H6" s="188"/>
    </row>
    <row r="8" spans="1:8" x14ac:dyDescent="0.3">
      <c r="H8" s="28" t="s">
        <v>17</v>
      </c>
    </row>
    <row r="9" spans="1:8" s="14" customFormat="1" ht="59.65" customHeight="1" x14ac:dyDescent="0.25">
      <c r="A9" s="211" t="s">
        <v>18</v>
      </c>
      <c r="B9" s="211"/>
      <c r="C9" s="211"/>
      <c r="D9" s="211" t="s">
        <v>7</v>
      </c>
      <c r="E9" s="211"/>
      <c r="F9" s="211" t="s">
        <v>13</v>
      </c>
      <c r="G9" s="194" t="s">
        <v>98</v>
      </c>
      <c r="H9" s="195"/>
    </row>
    <row r="10" spans="1:8" s="14" customFormat="1" ht="34.5" x14ac:dyDescent="0.25">
      <c r="A10" s="29" t="s">
        <v>42</v>
      </c>
      <c r="B10" s="29" t="s">
        <v>43</v>
      </c>
      <c r="C10" s="29" t="s">
        <v>19</v>
      </c>
      <c r="D10" s="29" t="s">
        <v>11</v>
      </c>
      <c r="E10" s="29" t="s">
        <v>32</v>
      </c>
      <c r="F10" s="211"/>
      <c r="G10" s="29" t="s">
        <v>9</v>
      </c>
      <c r="H10" s="29" t="s">
        <v>10</v>
      </c>
    </row>
    <row r="11" spans="1:8" s="14" customFormat="1" ht="34.9" customHeight="1" x14ac:dyDescent="0.25">
      <c r="A11" s="13"/>
      <c r="B11" s="13"/>
      <c r="C11" s="13"/>
      <c r="D11" s="29"/>
      <c r="E11" s="29"/>
      <c r="F11" s="20" t="s">
        <v>16</v>
      </c>
      <c r="G11" s="12">
        <f>+G13</f>
        <v>0</v>
      </c>
      <c r="H11" s="12">
        <f>+H13</f>
        <v>0</v>
      </c>
    </row>
    <row r="12" spans="1:8" s="14" customFormat="1" x14ac:dyDescent="0.25">
      <c r="A12" s="13"/>
      <c r="B12" s="13"/>
      <c r="C12" s="13"/>
      <c r="D12" s="29"/>
      <c r="E12" s="29"/>
      <c r="F12" s="13" t="s">
        <v>26</v>
      </c>
      <c r="G12" s="2"/>
      <c r="H12" s="2"/>
    </row>
    <row r="13" spans="1:8" s="14" customFormat="1" ht="34.5" x14ac:dyDescent="0.25">
      <c r="A13" s="13"/>
      <c r="B13" s="13"/>
      <c r="C13" s="13"/>
      <c r="D13" s="29"/>
      <c r="E13" s="29"/>
      <c r="F13" s="4" t="s">
        <v>34</v>
      </c>
      <c r="G13" s="2">
        <f>+G14</f>
        <v>0</v>
      </c>
      <c r="H13" s="2">
        <f>+H14</f>
        <v>0</v>
      </c>
    </row>
    <row r="14" spans="1:8" s="14" customFormat="1" ht="17.649999999999999" customHeight="1" x14ac:dyDescent="0.25">
      <c r="A14" s="208" t="s">
        <v>39</v>
      </c>
      <c r="B14" s="196"/>
      <c r="C14" s="196"/>
      <c r="D14" s="120"/>
      <c r="E14" s="122"/>
      <c r="F14" s="80" t="s">
        <v>40</v>
      </c>
      <c r="G14" s="2">
        <f t="shared" ref="G14:H14" si="0">+G16</f>
        <v>0</v>
      </c>
      <c r="H14" s="2">
        <f t="shared" si="0"/>
        <v>0</v>
      </c>
    </row>
    <row r="15" spans="1:8" s="14" customFormat="1" ht="16.899999999999999" customHeight="1" x14ac:dyDescent="0.25">
      <c r="A15" s="209"/>
      <c r="B15" s="198"/>
      <c r="C15" s="197"/>
      <c r="D15" s="121"/>
      <c r="E15" s="78"/>
      <c r="F15" s="21" t="s">
        <v>14</v>
      </c>
      <c r="G15" s="5"/>
      <c r="H15" s="5"/>
    </row>
    <row r="16" spans="1:8" s="14" customFormat="1" x14ac:dyDescent="0.25">
      <c r="A16" s="209"/>
      <c r="B16" s="212" t="s">
        <v>52</v>
      </c>
      <c r="C16" s="197"/>
      <c r="D16" s="121"/>
      <c r="E16" s="78"/>
      <c r="F16" s="116" t="s">
        <v>95</v>
      </c>
      <c r="G16" s="6">
        <f>+G18+G33</f>
        <v>0</v>
      </c>
      <c r="H16" s="6">
        <f>+H18+H33</f>
        <v>0</v>
      </c>
    </row>
    <row r="17" spans="1:9" s="14" customFormat="1" ht="16.899999999999999" customHeight="1" x14ac:dyDescent="0.25">
      <c r="A17" s="209"/>
      <c r="B17" s="213"/>
      <c r="C17" s="198"/>
      <c r="D17" s="121"/>
      <c r="E17" s="78"/>
      <c r="F17" s="115" t="s">
        <v>14</v>
      </c>
      <c r="G17" s="6"/>
      <c r="H17" s="5"/>
    </row>
    <row r="18" spans="1:9" s="14" customFormat="1" x14ac:dyDescent="0.25">
      <c r="A18" s="209"/>
      <c r="B18" s="213"/>
      <c r="C18" s="212" t="s">
        <v>99</v>
      </c>
      <c r="D18" s="121"/>
      <c r="E18" s="78"/>
      <c r="F18" s="119" t="s">
        <v>100</v>
      </c>
      <c r="G18" s="6">
        <f t="shared" ref="G18:H18" si="1">+G20</f>
        <v>-16826</v>
      </c>
      <c r="H18" s="6">
        <f t="shared" si="1"/>
        <v>-16826</v>
      </c>
    </row>
    <row r="19" spans="1:9" s="14" customFormat="1" ht="16.899999999999999" customHeight="1" x14ac:dyDescent="0.25">
      <c r="A19" s="209"/>
      <c r="B19" s="213"/>
      <c r="C19" s="213"/>
      <c r="D19" s="121"/>
      <c r="E19" s="78"/>
      <c r="F19" s="21" t="s">
        <v>14</v>
      </c>
      <c r="G19" s="6"/>
      <c r="H19" s="15"/>
    </row>
    <row r="20" spans="1:9" s="14" customFormat="1" ht="34.5" x14ac:dyDescent="0.25">
      <c r="A20" s="209"/>
      <c r="B20" s="213"/>
      <c r="C20" s="213"/>
      <c r="D20" s="121"/>
      <c r="E20" s="78"/>
      <c r="F20" s="22" t="s">
        <v>27</v>
      </c>
      <c r="G20" s="6">
        <f t="shared" ref="G20:H20" si="2">+G22</f>
        <v>-16826</v>
      </c>
      <c r="H20" s="15">
        <f t="shared" si="2"/>
        <v>-16826</v>
      </c>
    </row>
    <row r="21" spans="1:9" s="14" customFormat="1" ht="16.899999999999999" customHeight="1" x14ac:dyDescent="0.25">
      <c r="A21" s="209"/>
      <c r="B21" s="213"/>
      <c r="C21" s="213"/>
      <c r="D21" s="121"/>
      <c r="E21" s="78"/>
      <c r="F21" s="21" t="s">
        <v>14</v>
      </c>
      <c r="G21" s="6"/>
      <c r="H21" s="15"/>
    </row>
    <row r="22" spans="1:9" s="14" customFormat="1" ht="18" customHeight="1" x14ac:dyDescent="0.25">
      <c r="A22" s="209"/>
      <c r="B22" s="213"/>
      <c r="C22" s="213"/>
      <c r="D22" s="204">
        <v>1168</v>
      </c>
      <c r="E22" s="218" t="s">
        <v>51</v>
      </c>
      <c r="F22" s="219"/>
      <c r="G22" s="2">
        <f t="shared" ref="G22:H22" si="3">+G24</f>
        <v>-16826</v>
      </c>
      <c r="H22" s="2">
        <f t="shared" si="3"/>
        <v>-16826</v>
      </c>
    </row>
    <row r="23" spans="1:9" s="14" customFormat="1" ht="16.899999999999999" customHeight="1" x14ac:dyDescent="0.25">
      <c r="A23" s="209"/>
      <c r="B23" s="213"/>
      <c r="C23" s="213"/>
      <c r="D23" s="204"/>
      <c r="E23" s="78"/>
      <c r="F23" s="115" t="s">
        <v>14</v>
      </c>
      <c r="G23" s="2"/>
      <c r="H23" s="2"/>
    </row>
    <row r="24" spans="1:9" s="14" customFormat="1" ht="51.75" x14ac:dyDescent="0.25">
      <c r="A24" s="209"/>
      <c r="B24" s="213"/>
      <c r="C24" s="213"/>
      <c r="D24" s="204"/>
      <c r="E24" s="123">
        <v>32001</v>
      </c>
      <c r="F24" s="118" t="s">
        <v>107</v>
      </c>
      <c r="G24" s="16">
        <f t="shared" ref="G24:H24" si="4">+G26</f>
        <v>-16826</v>
      </c>
      <c r="H24" s="16">
        <f t="shared" si="4"/>
        <v>-16826</v>
      </c>
    </row>
    <row r="25" spans="1:9" s="14" customFormat="1" x14ac:dyDescent="0.25">
      <c r="A25" s="209"/>
      <c r="B25" s="213"/>
      <c r="C25" s="213"/>
      <c r="D25" s="204"/>
      <c r="E25" s="220"/>
      <c r="F25" s="21" t="s">
        <v>33</v>
      </c>
      <c r="G25" s="6"/>
      <c r="H25" s="5"/>
    </row>
    <row r="26" spans="1:9" s="17" customFormat="1" ht="34.5" x14ac:dyDescent="0.25">
      <c r="A26" s="209"/>
      <c r="B26" s="213"/>
      <c r="C26" s="213"/>
      <c r="D26" s="204"/>
      <c r="E26" s="220"/>
      <c r="F26" s="23" t="s">
        <v>27</v>
      </c>
      <c r="G26" s="11">
        <f t="shared" ref="G26:H26" si="5">+G28</f>
        <v>-16826</v>
      </c>
      <c r="H26" s="7">
        <f t="shared" si="5"/>
        <v>-16826</v>
      </c>
    </row>
    <row r="27" spans="1:9" s="14" customFormat="1" ht="51.75" x14ac:dyDescent="0.25">
      <c r="A27" s="209"/>
      <c r="B27" s="213"/>
      <c r="C27" s="213"/>
      <c r="D27" s="204"/>
      <c r="E27" s="220"/>
      <c r="F27" s="21" t="s">
        <v>28</v>
      </c>
      <c r="G27" s="9"/>
      <c r="H27" s="5"/>
    </row>
    <row r="28" spans="1:9" s="14" customFormat="1" x14ac:dyDescent="0.25">
      <c r="A28" s="209"/>
      <c r="B28" s="213"/>
      <c r="C28" s="213"/>
      <c r="D28" s="204"/>
      <c r="E28" s="220"/>
      <c r="F28" s="82" t="s">
        <v>15</v>
      </c>
      <c r="G28" s="9">
        <f t="shared" ref="G28:H31" si="6">+G29</f>
        <v>-16826</v>
      </c>
      <c r="H28" s="8">
        <f t="shared" si="6"/>
        <v>-16826</v>
      </c>
    </row>
    <row r="29" spans="1:9" s="14" customFormat="1" x14ac:dyDescent="0.25">
      <c r="A29" s="209"/>
      <c r="B29" s="213"/>
      <c r="C29" s="213"/>
      <c r="D29" s="204"/>
      <c r="E29" s="220"/>
      <c r="F29" s="77" t="s">
        <v>118</v>
      </c>
      <c r="G29" s="9">
        <f t="shared" si="6"/>
        <v>-16826</v>
      </c>
      <c r="H29" s="9">
        <f t="shared" si="6"/>
        <v>-16826</v>
      </c>
    </row>
    <row r="30" spans="1:9" s="14" customFormat="1" x14ac:dyDescent="0.25">
      <c r="A30" s="209"/>
      <c r="B30" s="213"/>
      <c r="C30" s="213"/>
      <c r="D30" s="204"/>
      <c r="E30" s="220"/>
      <c r="F30" s="77" t="s">
        <v>119</v>
      </c>
      <c r="G30" s="9">
        <f>+G31</f>
        <v>-16826</v>
      </c>
      <c r="H30" s="9">
        <f>+H31</f>
        <v>-16826</v>
      </c>
    </row>
    <row r="31" spans="1:9" s="14" customFormat="1" x14ac:dyDescent="0.25">
      <c r="A31" s="209"/>
      <c r="B31" s="213"/>
      <c r="C31" s="213"/>
      <c r="D31" s="204"/>
      <c r="E31" s="220"/>
      <c r="F31" s="77" t="s">
        <v>120</v>
      </c>
      <c r="G31" s="9">
        <f t="shared" si="6"/>
        <v>-16826</v>
      </c>
      <c r="H31" s="9">
        <f t="shared" si="6"/>
        <v>-16826</v>
      </c>
      <c r="I31" s="18"/>
    </row>
    <row r="32" spans="1:9" s="14" customFormat="1" x14ac:dyDescent="0.25">
      <c r="A32" s="209"/>
      <c r="B32" s="213"/>
      <c r="C32" s="214"/>
      <c r="D32" s="204"/>
      <c r="E32" s="220"/>
      <c r="F32" s="77" t="s">
        <v>71</v>
      </c>
      <c r="G32" s="9">
        <f>+'Հավելված N 4'!E14</f>
        <v>-16826</v>
      </c>
      <c r="H32" s="9">
        <f>+'Հավելված N 4'!F14</f>
        <v>-16826</v>
      </c>
      <c r="I32" s="19"/>
    </row>
    <row r="33" spans="1:9" s="14" customFormat="1" ht="34.5" x14ac:dyDescent="0.25">
      <c r="A33" s="209"/>
      <c r="B33" s="213"/>
      <c r="C33" s="212" t="s">
        <v>142</v>
      </c>
      <c r="D33" s="184"/>
      <c r="E33" s="78"/>
      <c r="F33" s="116" t="s">
        <v>143</v>
      </c>
      <c r="G33" s="6">
        <f t="shared" ref="G33:H33" si="7">+G35</f>
        <v>16826</v>
      </c>
      <c r="H33" s="6">
        <f t="shared" si="7"/>
        <v>16826</v>
      </c>
    </row>
    <row r="34" spans="1:9" s="14" customFormat="1" ht="16.899999999999999" customHeight="1" x14ac:dyDescent="0.25">
      <c r="A34" s="209"/>
      <c r="B34" s="213"/>
      <c r="C34" s="213"/>
      <c r="D34" s="184"/>
      <c r="E34" s="78"/>
      <c r="F34" s="115" t="s">
        <v>14</v>
      </c>
      <c r="G34" s="6"/>
      <c r="H34" s="15"/>
    </row>
    <row r="35" spans="1:9" s="14" customFormat="1" ht="34.5" x14ac:dyDescent="0.25">
      <c r="A35" s="209"/>
      <c r="B35" s="213"/>
      <c r="C35" s="213"/>
      <c r="D35" s="184"/>
      <c r="E35" s="78"/>
      <c r="F35" s="137" t="s">
        <v>27</v>
      </c>
      <c r="G35" s="6">
        <f t="shared" ref="G35:H35" si="8">+G37</f>
        <v>16826</v>
      </c>
      <c r="H35" s="15">
        <f t="shared" si="8"/>
        <v>16826</v>
      </c>
    </row>
    <row r="36" spans="1:9" s="14" customFormat="1" ht="16.899999999999999" customHeight="1" x14ac:dyDescent="0.25">
      <c r="A36" s="209"/>
      <c r="B36" s="213"/>
      <c r="C36" s="213"/>
      <c r="D36" s="184"/>
      <c r="E36" s="78"/>
      <c r="F36" s="115" t="s">
        <v>14</v>
      </c>
      <c r="G36" s="6"/>
      <c r="H36" s="15"/>
    </row>
    <row r="37" spans="1:9" s="14" customFormat="1" ht="18" customHeight="1" x14ac:dyDescent="0.3">
      <c r="A37" s="209"/>
      <c r="B37" s="213"/>
      <c r="C37" s="213"/>
      <c r="D37" s="215">
        <v>1075</v>
      </c>
      <c r="E37" s="216" t="s">
        <v>132</v>
      </c>
      <c r="F37" s="206"/>
      <c r="G37" s="2">
        <f t="shared" ref="G37:H37" si="9">+G39</f>
        <v>16826</v>
      </c>
      <c r="H37" s="2">
        <f t="shared" si="9"/>
        <v>16826</v>
      </c>
    </row>
    <row r="38" spans="1:9" s="14" customFormat="1" ht="16.899999999999999" customHeight="1" x14ac:dyDescent="0.3">
      <c r="A38" s="209"/>
      <c r="B38" s="213"/>
      <c r="C38" s="213"/>
      <c r="D38" s="215"/>
      <c r="E38" s="117"/>
      <c r="F38" s="115" t="s">
        <v>14</v>
      </c>
      <c r="G38" s="2"/>
      <c r="H38" s="2"/>
    </row>
    <row r="39" spans="1:9" s="14" customFormat="1" ht="51.75" x14ac:dyDescent="0.25">
      <c r="A39" s="209"/>
      <c r="B39" s="213"/>
      <c r="C39" s="213"/>
      <c r="D39" s="215"/>
      <c r="E39" s="123">
        <v>12001</v>
      </c>
      <c r="F39" s="116" t="s">
        <v>144</v>
      </c>
      <c r="G39" s="16">
        <f t="shared" ref="G39:H39" si="10">+G41</f>
        <v>16826</v>
      </c>
      <c r="H39" s="16">
        <f t="shared" si="10"/>
        <v>16826</v>
      </c>
    </row>
    <row r="40" spans="1:9" s="14" customFormat="1" x14ac:dyDescent="0.25">
      <c r="A40" s="209"/>
      <c r="B40" s="213"/>
      <c r="C40" s="213"/>
      <c r="D40" s="215"/>
      <c r="E40" s="217"/>
      <c r="F40" s="115" t="s">
        <v>33</v>
      </c>
      <c r="G40" s="6"/>
      <c r="H40" s="5"/>
    </row>
    <row r="41" spans="1:9" s="17" customFormat="1" ht="34.5" x14ac:dyDescent="0.25">
      <c r="A41" s="209"/>
      <c r="B41" s="213"/>
      <c r="C41" s="213"/>
      <c r="D41" s="215"/>
      <c r="E41" s="217"/>
      <c r="F41" s="125" t="s">
        <v>27</v>
      </c>
      <c r="G41" s="11">
        <f t="shared" ref="G41:H41" si="11">+G43</f>
        <v>16826</v>
      </c>
      <c r="H41" s="7">
        <f t="shared" si="11"/>
        <v>16826</v>
      </c>
    </row>
    <row r="42" spans="1:9" s="14" customFormat="1" ht="51.75" x14ac:dyDescent="0.25">
      <c r="A42" s="209"/>
      <c r="B42" s="213"/>
      <c r="C42" s="213"/>
      <c r="D42" s="215"/>
      <c r="E42" s="217"/>
      <c r="F42" s="115" t="s">
        <v>28</v>
      </c>
      <c r="G42" s="9"/>
      <c r="H42" s="5"/>
    </row>
    <row r="43" spans="1:9" s="14" customFormat="1" x14ac:dyDescent="0.25">
      <c r="A43" s="209"/>
      <c r="B43" s="213"/>
      <c r="C43" s="213"/>
      <c r="D43" s="215"/>
      <c r="E43" s="217"/>
      <c r="F43" s="134" t="s">
        <v>15</v>
      </c>
      <c r="G43" s="9">
        <f t="shared" ref="G43:H46" si="12">+G44</f>
        <v>16826</v>
      </c>
      <c r="H43" s="8">
        <f t="shared" si="12"/>
        <v>16826</v>
      </c>
    </row>
    <row r="44" spans="1:9" s="14" customFormat="1" x14ac:dyDescent="0.25">
      <c r="A44" s="209"/>
      <c r="B44" s="213"/>
      <c r="C44" s="213"/>
      <c r="D44" s="215"/>
      <c r="E44" s="217"/>
      <c r="F44" s="103" t="s">
        <v>53</v>
      </c>
      <c r="G44" s="9">
        <f t="shared" si="12"/>
        <v>16826</v>
      </c>
      <c r="H44" s="9">
        <f t="shared" si="12"/>
        <v>16826</v>
      </c>
    </row>
    <row r="45" spans="1:9" s="14" customFormat="1" x14ac:dyDescent="0.25">
      <c r="A45" s="209"/>
      <c r="B45" s="213"/>
      <c r="C45" s="213"/>
      <c r="D45" s="215"/>
      <c r="E45" s="217"/>
      <c r="F45" s="103" t="s">
        <v>54</v>
      </c>
      <c r="G45" s="9">
        <f>+G46</f>
        <v>16826</v>
      </c>
      <c r="H45" s="9">
        <f>+H46</f>
        <v>16826</v>
      </c>
    </row>
    <row r="46" spans="1:9" s="14" customFormat="1" ht="34.5" x14ac:dyDescent="0.25">
      <c r="A46" s="209"/>
      <c r="B46" s="213"/>
      <c r="C46" s="213"/>
      <c r="D46" s="215"/>
      <c r="E46" s="217"/>
      <c r="F46" s="103" t="s">
        <v>145</v>
      </c>
      <c r="G46" s="9">
        <f t="shared" si="12"/>
        <v>16826</v>
      </c>
      <c r="H46" s="9">
        <f t="shared" si="12"/>
        <v>16826</v>
      </c>
      <c r="I46" s="18"/>
    </row>
    <row r="47" spans="1:9" s="14" customFormat="1" x14ac:dyDescent="0.25">
      <c r="A47" s="210"/>
      <c r="B47" s="214"/>
      <c r="C47" s="214"/>
      <c r="D47" s="215"/>
      <c r="E47" s="217"/>
      <c r="F47" s="103" t="s">
        <v>133</v>
      </c>
      <c r="G47" s="9">
        <f>+H47</f>
        <v>16826</v>
      </c>
      <c r="H47" s="9">
        <f>+'Հավելված N 5'!G13</f>
        <v>16826</v>
      </c>
      <c r="I47" s="19"/>
    </row>
  </sheetData>
  <mergeCells count="20">
    <mergeCell ref="E25:E32"/>
    <mergeCell ref="C14:C17"/>
    <mergeCell ref="C18:C32"/>
    <mergeCell ref="D22:D32"/>
    <mergeCell ref="A14:A47"/>
    <mergeCell ref="F1:H1"/>
    <mergeCell ref="F3:H3"/>
    <mergeCell ref="A6:H6"/>
    <mergeCell ref="A9:C9"/>
    <mergeCell ref="B14:B15"/>
    <mergeCell ref="D9:E9"/>
    <mergeCell ref="F2:H2"/>
    <mergeCell ref="F9:F10"/>
    <mergeCell ref="G9:H9"/>
    <mergeCell ref="C33:C47"/>
    <mergeCell ref="D37:D47"/>
    <mergeCell ref="E37:F37"/>
    <mergeCell ref="E40:E47"/>
    <mergeCell ref="B16:B47"/>
    <mergeCell ref="E22:F22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zoomScale="85" zoomScaleNormal="85" workbookViewId="0"/>
  </sheetViews>
  <sheetFormatPr defaultColWidth="9.140625" defaultRowHeight="17.25" x14ac:dyDescent="0.3"/>
  <cols>
    <col min="1" max="1" width="9.140625" style="52"/>
    <col min="2" max="2" width="9.140625" style="52" customWidth="1"/>
    <col min="3" max="3" width="54.28515625" style="52" customWidth="1"/>
    <col min="4" max="4" width="16.42578125" style="52" customWidth="1"/>
    <col min="5" max="8" width="20.42578125" style="52" customWidth="1"/>
    <col min="9" max="9" width="15.42578125" style="52" bestFit="1" customWidth="1"/>
    <col min="10" max="10" width="13.7109375" style="52" bestFit="1" customWidth="1"/>
    <col min="11" max="16384" width="9.140625" style="52"/>
  </cols>
  <sheetData>
    <row r="1" spans="1:10" s="49" customFormat="1" ht="26.45" customHeight="1" x14ac:dyDescent="0.25">
      <c r="A1" s="47"/>
      <c r="B1" s="48"/>
      <c r="C1" s="48"/>
      <c r="D1" s="48"/>
      <c r="E1" s="47"/>
      <c r="F1" s="230" t="s">
        <v>58</v>
      </c>
      <c r="G1" s="230"/>
      <c r="H1" s="230"/>
    </row>
    <row r="2" spans="1:10" x14ac:dyDescent="0.3">
      <c r="A2" s="50"/>
      <c r="B2" s="50"/>
      <c r="C2" s="50"/>
      <c r="D2" s="50"/>
      <c r="E2" s="51"/>
      <c r="F2" s="231" t="s">
        <v>76</v>
      </c>
      <c r="G2" s="231"/>
      <c r="H2" s="231"/>
    </row>
    <row r="3" spans="1:10" x14ac:dyDescent="0.3">
      <c r="A3" s="50"/>
      <c r="B3" s="50"/>
      <c r="C3" s="50"/>
      <c r="D3" s="50"/>
      <c r="E3" s="51"/>
      <c r="F3" s="231" t="s">
        <v>37</v>
      </c>
      <c r="G3" s="231"/>
      <c r="H3" s="231"/>
    </row>
    <row r="4" spans="1:10" x14ac:dyDescent="0.3">
      <c r="A4" s="53"/>
      <c r="B4" s="53"/>
      <c r="C4" s="54"/>
      <c r="D4" s="51"/>
      <c r="E4" s="51"/>
      <c r="F4" s="51"/>
      <c r="G4" s="51"/>
      <c r="H4" s="51"/>
    </row>
    <row r="5" spans="1:10" ht="37.5" customHeight="1" x14ac:dyDescent="0.3">
      <c r="A5" s="232" t="s">
        <v>155</v>
      </c>
      <c r="B5" s="233"/>
      <c r="C5" s="233"/>
      <c r="D5" s="233"/>
      <c r="E5" s="233"/>
      <c r="F5" s="233"/>
      <c r="G5" s="233"/>
      <c r="H5" s="233"/>
    </row>
    <row r="6" spans="1:10" ht="37.5" customHeight="1" x14ac:dyDescent="0.3">
      <c r="A6" s="233"/>
      <c r="B6" s="233"/>
      <c r="C6" s="233"/>
      <c r="D6" s="233"/>
      <c r="E6" s="233"/>
      <c r="F6" s="233"/>
      <c r="G6" s="233"/>
      <c r="H6" s="233"/>
    </row>
    <row r="7" spans="1:10" x14ac:dyDescent="0.3">
      <c r="E7" s="51"/>
      <c r="F7" s="51"/>
      <c r="G7" s="51"/>
    </row>
    <row r="8" spans="1:10" x14ac:dyDescent="0.3">
      <c r="A8" s="55"/>
      <c r="B8" s="55"/>
      <c r="C8" s="55"/>
      <c r="D8" s="56"/>
      <c r="E8" s="51"/>
      <c r="F8" s="51"/>
      <c r="G8" s="234" t="s">
        <v>17</v>
      </c>
      <c r="H8" s="234"/>
    </row>
    <row r="9" spans="1:10" ht="45" customHeight="1" x14ac:dyDescent="0.3">
      <c r="A9" s="221" t="s">
        <v>59</v>
      </c>
      <c r="B9" s="222"/>
      <c r="C9" s="223" t="s">
        <v>60</v>
      </c>
      <c r="D9" s="225" t="s">
        <v>61</v>
      </c>
      <c r="E9" s="227" t="s">
        <v>44</v>
      </c>
      <c r="F9" s="228"/>
      <c r="G9" s="228"/>
      <c r="H9" s="229"/>
    </row>
    <row r="10" spans="1:10" ht="103.5" x14ac:dyDescent="0.3">
      <c r="A10" s="57" t="s">
        <v>31</v>
      </c>
      <c r="B10" s="57" t="s">
        <v>32</v>
      </c>
      <c r="C10" s="224"/>
      <c r="D10" s="226"/>
      <c r="E10" s="58" t="s">
        <v>62</v>
      </c>
      <c r="F10" s="58" t="s">
        <v>63</v>
      </c>
      <c r="G10" s="58" t="s">
        <v>64</v>
      </c>
      <c r="H10" s="58" t="s">
        <v>65</v>
      </c>
    </row>
    <row r="11" spans="1:10" x14ac:dyDescent="0.3">
      <c r="A11" s="57"/>
      <c r="B11" s="57"/>
      <c r="C11" s="59" t="s">
        <v>66</v>
      </c>
      <c r="D11" s="38">
        <f>SUM(E11:H11)</f>
        <v>-16826</v>
      </c>
      <c r="E11" s="60">
        <f>+E13</f>
        <v>0</v>
      </c>
      <c r="F11" s="60">
        <f>+F13</f>
        <v>-16826</v>
      </c>
      <c r="G11" s="60">
        <f>+G13</f>
        <v>0</v>
      </c>
      <c r="H11" s="60">
        <f>+H13</f>
        <v>0</v>
      </c>
      <c r="I11" s="61"/>
      <c r="J11" s="61"/>
    </row>
    <row r="12" spans="1:10" x14ac:dyDescent="0.3">
      <c r="A12" s="57"/>
      <c r="B12" s="57"/>
      <c r="C12" s="59" t="s">
        <v>67</v>
      </c>
      <c r="D12" s="62"/>
      <c r="E12" s="60"/>
      <c r="F12" s="60"/>
      <c r="G12" s="60"/>
      <c r="H12" s="60"/>
      <c r="I12" s="61"/>
      <c r="J12" s="63"/>
    </row>
    <row r="13" spans="1:10" ht="51.75" x14ac:dyDescent="0.3">
      <c r="A13" s="64"/>
      <c r="B13" s="65"/>
      <c r="C13" s="65" t="s">
        <v>34</v>
      </c>
      <c r="D13" s="38">
        <f>SUM(E13:H13)</f>
        <v>-16826</v>
      </c>
      <c r="E13" s="60">
        <f>+E15</f>
        <v>0</v>
      </c>
      <c r="F13" s="60">
        <f t="shared" ref="F13:H13" si="0">+F15</f>
        <v>-16826</v>
      </c>
      <c r="G13" s="60">
        <f t="shared" si="0"/>
        <v>0</v>
      </c>
      <c r="H13" s="60">
        <f t="shared" si="0"/>
        <v>0</v>
      </c>
      <c r="I13" s="61"/>
    </row>
    <row r="14" spans="1:10" x14ac:dyDescent="0.3">
      <c r="A14" s="64"/>
      <c r="B14" s="64"/>
      <c r="C14" s="64" t="s">
        <v>68</v>
      </c>
      <c r="D14" s="66"/>
      <c r="E14" s="66"/>
      <c r="F14" s="66"/>
      <c r="G14" s="66"/>
      <c r="H14" s="66"/>
    </row>
    <row r="15" spans="1:10" s="3" customFormat="1" ht="51.75" x14ac:dyDescent="0.3">
      <c r="A15" s="156">
        <v>1168</v>
      </c>
      <c r="B15" s="156">
        <v>32001</v>
      </c>
      <c r="C15" s="157" t="s">
        <v>107</v>
      </c>
      <c r="D15" s="158">
        <f>+E15+F15+G15+H15</f>
        <v>-16826</v>
      </c>
      <c r="E15" s="159">
        <f>+E17</f>
        <v>0</v>
      </c>
      <c r="F15" s="159">
        <f t="shared" ref="F15:H15" si="1">+F17</f>
        <v>-16826</v>
      </c>
      <c r="G15" s="159">
        <f t="shared" si="1"/>
        <v>0</v>
      </c>
      <c r="H15" s="159">
        <f t="shared" si="1"/>
        <v>0</v>
      </c>
      <c r="I15" s="160"/>
    </row>
    <row r="16" spans="1:10" s="3" customFormat="1" x14ac:dyDescent="0.3">
      <c r="A16" s="161"/>
      <c r="B16" s="161"/>
      <c r="C16" s="162" t="s">
        <v>14</v>
      </c>
      <c r="D16" s="114"/>
      <c r="E16" s="114"/>
      <c r="F16" s="114"/>
      <c r="G16" s="114"/>
      <c r="H16" s="114"/>
      <c r="I16" s="163"/>
    </row>
    <row r="17" spans="1:9" s="3" customFormat="1" x14ac:dyDescent="0.3">
      <c r="A17" s="84"/>
      <c r="B17" s="84"/>
      <c r="C17" s="164" t="s">
        <v>77</v>
      </c>
      <c r="D17" s="165">
        <f>SUM(E17:H17)</f>
        <v>-16826</v>
      </c>
      <c r="E17" s="165">
        <f>+E18</f>
        <v>0</v>
      </c>
      <c r="F17" s="165">
        <f t="shared" ref="F17:H17" si="2">+F18</f>
        <v>-16826</v>
      </c>
      <c r="G17" s="165">
        <f t="shared" si="2"/>
        <v>0</v>
      </c>
      <c r="H17" s="165">
        <f t="shared" si="2"/>
        <v>0</v>
      </c>
      <c r="I17" s="160"/>
    </row>
    <row r="18" spans="1:9" s="3" customFormat="1" ht="34.5" x14ac:dyDescent="0.3">
      <c r="A18" s="84"/>
      <c r="B18" s="84"/>
      <c r="C18" s="166" t="s">
        <v>131</v>
      </c>
      <c r="D18" s="167">
        <f t="shared" ref="D18" si="3">+E18+F18+G18+H18</f>
        <v>-16826</v>
      </c>
      <c r="E18" s="168"/>
      <c r="F18" s="168">
        <f>+'Հավելված N 8'!I17+'Հավելված N 8'!I19+'Հավելված N 8'!I20</f>
        <v>-16826</v>
      </c>
      <c r="G18" s="168"/>
      <c r="H18" s="168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7"/>
  <sheetViews>
    <sheetView zoomScale="70" zoomScaleNormal="70" workbookViewId="0">
      <selection activeCell="E3" sqref="E3:F3"/>
    </sheetView>
  </sheetViews>
  <sheetFormatPr defaultColWidth="9.140625" defaultRowHeight="17.25" x14ac:dyDescent="0.3"/>
  <cols>
    <col min="1" max="3" width="9.140625" style="68"/>
    <col min="4" max="4" width="54.28515625" style="68" customWidth="1"/>
    <col min="5" max="6" width="28.42578125" style="68" customWidth="1"/>
    <col min="7" max="7" width="33.7109375" style="68" customWidth="1"/>
    <col min="8" max="9" width="9.140625" style="68"/>
    <col min="10" max="10" width="12.28515625" style="68" customWidth="1"/>
    <col min="11" max="16384" width="9.140625" style="68"/>
  </cols>
  <sheetData>
    <row r="1" spans="2:7" s="67" customFormat="1" ht="25.5" customHeight="1" x14ac:dyDescent="0.25">
      <c r="E1" s="235" t="s">
        <v>38</v>
      </c>
      <c r="F1" s="235"/>
    </row>
    <row r="2" spans="2:7" x14ac:dyDescent="0.3">
      <c r="D2" s="69"/>
      <c r="E2" s="236" t="s">
        <v>76</v>
      </c>
      <c r="F2" s="236"/>
    </row>
    <row r="3" spans="2:7" x14ac:dyDescent="0.3">
      <c r="D3" s="69"/>
      <c r="E3" s="236" t="s">
        <v>37</v>
      </c>
      <c r="F3" s="236"/>
    </row>
    <row r="4" spans="2:7" ht="13.7" customHeight="1" x14ac:dyDescent="0.3">
      <c r="D4" s="69"/>
      <c r="E4" s="69"/>
      <c r="F4" s="69"/>
    </row>
    <row r="5" spans="2:7" ht="85.7" customHeight="1" x14ac:dyDescent="0.3">
      <c r="B5" s="237" t="s">
        <v>156</v>
      </c>
      <c r="C5" s="237"/>
      <c r="D5" s="237"/>
      <c r="E5" s="237"/>
      <c r="F5" s="237"/>
      <c r="G5" s="70"/>
    </row>
    <row r="7" spans="2:7" x14ac:dyDescent="0.3">
      <c r="E7" s="71"/>
      <c r="F7" s="71" t="s">
        <v>17</v>
      </c>
    </row>
    <row r="8" spans="2:7" ht="43.15" customHeight="1" x14ac:dyDescent="0.3">
      <c r="B8" s="221" t="s">
        <v>59</v>
      </c>
      <c r="C8" s="222"/>
      <c r="D8" s="223" t="s">
        <v>60</v>
      </c>
      <c r="E8" s="238" t="s">
        <v>44</v>
      </c>
      <c r="F8" s="239"/>
    </row>
    <row r="9" spans="2:7" ht="54.75" x14ac:dyDescent="0.3">
      <c r="B9" s="57" t="s">
        <v>31</v>
      </c>
      <c r="C9" s="57" t="s">
        <v>32</v>
      </c>
      <c r="D9" s="224"/>
      <c r="E9" s="104" t="s">
        <v>9</v>
      </c>
      <c r="F9" s="104" t="s">
        <v>10</v>
      </c>
    </row>
    <row r="10" spans="2:7" ht="51.75" x14ac:dyDescent="0.3">
      <c r="B10" s="57"/>
      <c r="C10" s="57"/>
      <c r="D10" s="72" t="s">
        <v>34</v>
      </c>
      <c r="E10" s="38">
        <f>+E12</f>
        <v>-16826</v>
      </c>
      <c r="F10" s="38">
        <f>+F12</f>
        <v>-16826</v>
      </c>
    </row>
    <row r="11" spans="2:7" x14ac:dyDescent="0.3">
      <c r="B11" s="57"/>
      <c r="C11" s="57"/>
      <c r="D11" s="74" t="s">
        <v>69</v>
      </c>
      <c r="E11" s="73"/>
      <c r="F11" s="73"/>
    </row>
    <row r="12" spans="2:7" ht="51.75" x14ac:dyDescent="0.3">
      <c r="B12" s="59">
        <v>1168</v>
      </c>
      <c r="C12" s="79">
        <v>32001</v>
      </c>
      <c r="D12" s="80" t="s">
        <v>107</v>
      </c>
      <c r="E12" s="38">
        <f t="shared" ref="E12:F12" si="0">+E14</f>
        <v>-16826</v>
      </c>
      <c r="F12" s="38">
        <f t="shared" si="0"/>
        <v>-16826</v>
      </c>
    </row>
    <row r="13" spans="2:7" x14ac:dyDescent="0.3">
      <c r="B13" s="75"/>
      <c r="C13" s="75"/>
      <c r="D13" s="84" t="s">
        <v>93</v>
      </c>
      <c r="E13" s="105"/>
      <c r="F13" s="106"/>
    </row>
    <row r="14" spans="2:7" ht="38.1" customHeight="1" x14ac:dyDescent="0.3">
      <c r="B14" s="112"/>
      <c r="C14" s="112"/>
      <c r="D14" s="83" t="s">
        <v>27</v>
      </c>
      <c r="E14" s="107">
        <f t="shared" ref="E14:F14" si="1">+E16</f>
        <v>-16826</v>
      </c>
      <c r="F14" s="107">
        <f t="shared" si="1"/>
        <v>-16826</v>
      </c>
      <c r="G14" s="135"/>
    </row>
    <row r="15" spans="2:7" x14ac:dyDescent="0.3">
      <c r="B15" s="113"/>
      <c r="C15" s="113"/>
      <c r="D15" s="84" t="s">
        <v>94</v>
      </c>
      <c r="E15" s="108"/>
      <c r="F15" s="109"/>
    </row>
    <row r="16" spans="2:7" x14ac:dyDescent="0.3">
      <c r="B16" s="113"/>
      <c r="C16" s="113"/>
      <c r="D16" s="85" t="s">
        <v>77</v>
      </c>
      <c r="E16" s="105">
        <f t="shared" ref="E16:F16" si="2">+E17</f>
        <v>-16826</v>
      </c>
      <c r="F16" s="105">
        <f t="shared" si="2"/>
        <v>-16826</v>
      </c>
    </row>
    <row r="17" spans="2:6" ht="39.75" customHeight="1" x14ac:dyDescent="0.3">
      <c r="B17" s="113"/>
      <c r="C17" s="113"/>
      <c r="D17" s="86" t="str">
        <f>+'Հավելված N 3'!C18</f>
        <v>«Հայաստանի պետական սիմֆոնիկ նվագախումբ» ՊՈԱԿ</v>
      </c>
      <c r="E17" s="110">
        <f>+F17</f>
        <v>-16826</v>
      </c>
      <c r="F17" s="111">
        <f>+'Հավելված N 3'!D18</f>
        <v>-16826</v>
      </c>
    </row>
  </sheetData>
  <mergeCells count="7">
    <mergeCell ref="E1:F1"/>
    <mergeCell ref="E2:F2"/>
    <mergeCell ref="E3:F3"/>
    <mergeCell ref="B8:C8"/>
    <mergeCell ref="D8:D9"/>
    <mergeCell ref="B5:F5"/>
    <mergeCell ref="E8:F8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5"/>
  <sheetViews>
    <sheetView topLeftCell="A4" zoomScale="70" zoomScaleNormal="70" workbookViewId="0">
      <selection activeCell="A7" sqref="A7:G7"/>
    </sheetView>
  </sheetViews>
  <sheetFormatPr defaultColWidth="9.140625" defaultRowHeight="17.25" x14ac:dyDescent="0.25"/>
  <cols>
    <col min="1" max="1" width="9.85546875" style="42" customWidth="1"/>
    <col min="2" max="2" width="13.140625" style="42" customWidth="1"/>
    <col min="3" max="3" width="8" style="42" customWidth="1"/>
    <col min="4" max="4" width="7.7109375" style="42" customWidth="1"/>
    <col min="5" max="5" width="39.140625" style="42" customWidth="1"/>
    <col min="6" max="6" width="50.140625" style="42" customWidth="1"/>
    <col min="7" max="7" width="35" style="42" customWidth="1"/>
    <col min="8" max="8" width="12.42578125" style="42" bestFit="1" customWidth="1"/>
    <col min="9" max="9" width="11.140625" style="42" bestFit="1" customWidth="1"/>
    <col min="10" max="10" width="9.140625" style="42"/>
    <col min="11" max="11" width="12.140625" style="42" customWidth="1"/>
    <col min="12" max="16384" width="9.140625" style="42"/>
  </cols>
  <sheetData>
    <row r="1" spans="1:30" s="1" customFormat="1" ht="33" customHeight="1" x14ac:dyDescent="0.3">
      <c r="F1" s="240" t="s">
        <v>48</v>
      </c>
      <c r="G1" s="240"/>
      <c r="AB1" s="241"/>
      <c r="AC1" s="241"/>
      <c r="AD1" s="241"/>
    </row>
    <row r="2" spans="1:30" s="1" customFormat="1" x14ac:dyDescent="0.3">
      <c r="F2" s="241" t="s">
        <v>78</v>
      </c>
      <c r="G2" s="241"/>
      <c r="AA2" s="241"/>
      <c r="AB2" s="241"/>
      <c r="AC2" s="241"/>
      <c r="AD2" s="241"/>
    </row>
    <row r="3" spans="1:30" s="1" customFormat="1" ht="16.149999999999999" customHeight="1" x14ac:dyDescent="0.3">
      <c r="F3" s="241" t="s">
        <v>5</v>
      </c>
      <c r="G3" s="241"/>
      <c r="Y3" s="241"/>
      <c r="Z3" s="241"/>
      <c r="AA3" s="241"/>
      <c r="AB3" s="241"/>
      <c r="AC3" s="241"/>
      <c r="AD3" s="241"/>
    </row>
    <row r="4" spans="1:30" s="1" customFormat="1" x14ac:dyDescent="0.3">
      <c r="F4" s="40"/>
      <c r="G4" s="40"/>
      <c r="H4" s="40"/>
    </row>
    <row r="5" spans="1:30" s="1" customFormat="1" ht="16.149999999999999" customHeight="1" x14ac:dyDescent="0.3">
      <c r="F5" s="40"/>
      <c r="G5" s="40"/>
      <c r="H5" s="40"/>
    </row>
    <row r="6" spans="1:30" s="1" customFormat="1" ht="67.7" customHeight="1" x14ac:dyDescent="0.3">
      <c r="A6" s="245" t="s">
        <v>154</v>
      </c>
      <c r="B6" s="245"/>
      <c r="C6" s="245"/>
      <c r="D6" s="245"/>
      <c r="E6" s="245"/>
      <c r="F6" s="245"/>
      <c r="G6" s="245"/>
      <c r="H6" s="41"/>
    </row>
    <row r="7" spans="1:30" s="1" customFormat="1" ht="21" customHeight="1" x14ac:dyDescent="0.3">
      <c r="A7" s="246" t="s">
        <v>49</v>
      </c>
      <c r="B7" s="246"/>
      <c r="C7" s="246"/>
      <c r="D7" s="246"/>
      <c r="E7" s="246"/>
      <c r="F7" s="246"/>
      <c r="G7" s="246"/>
      <c r="H7" s="41"/>
    </row>
    <row r="8" spans="1:30" ht="74.650000000000006" customHeight="1" x14ac:dyDescent="0.25">
      <c r="A8" s="247" t="s">
        <v>7</v>
      </c>
      <c r="B8" s="247"/>
      <c r="C8" s="39"/>
      <c r="D8" s="248" t="s">
        <v>13</v>
      </c>
      <c r="E8" s="249"/>
      <c r="F8" s="252" t="s">
        <v>50</v>
      </c>
      <c r="G8" s="92" t="s">
        <v>105</v>
      </c>
    </row>
    <row r="9" spans="1:30" s="43" customFormat="1" ht="51.75" x14ac:dyDescent="0.25">
      <c r="A9" s="39" t="s">
        <v>11</v>
      </c>
      <c r="B9" s="39" t="s">
        <v>32</v>
      </c>
      <c r="C9" s="39"/>
      <c r="D9" s="250"/>
      <c r="E9" s="251"/>
      <c r="F9" s="253"/>
      <c r="G9" s="39" t="s">
        <v>10</v>
      </c>
    </row>
    <row r="10" spans="1:30" s="43" customFormat="1" ht="31.7" customHeight="1" x14ac:dyDescent="0.25">
      <c r="A10" s="242" t="s">
        <v>27</v>
      </c>
      <c r="B10" s="243"/>
      <c r="C10" s="243"/>
      <c r="D10" s="243"/>
      <c r="E10" s="243"/>
      <c r="F10" s="244"/>
      <c r="G10" s="38">
        <f>+G11</f>
        <v>16826</v>
      </c>
      <c r="H10" s="44"/>
    </row>
    <row r="11" spans="1:30" ht="24" customHeight="1" x14ac:dyDescent="0.25">
      <c r="A11" s="45">
        <v>1075</v>
      </c>
      <c r="B11" s="254" t="s">
        <v>121</v>
      </c>
      <c r="C11" s="255"/>
      <c r="D11" s="255"/>
      <c r="E11" s="255"/>
      <c r="F11" s="256"/>
      <c r="G11" s="76">
        <f>+G12</f>
        <v>16826</v>
      </c>
    </row>
    <row r="12" spans="1:30" ht="54.6" customHeight="1" x14ac:dyDescent="0.25">
      <c r="A12" s="140"/>
      <c r="B12" s="176">
        <v>12001</v>
      </c>
      <c r="C12" s="257" t="s">
        <v>138</v>
      </c>
      <c r="D12" s="258"/>
      <c r="E12" s="259"/>
      <c r="F12" s="178"/>
      <c r="G12" s="179">
        <f>+G13</f>
        <v>16826</v>
      </c>
      <c r="H12" s="180"/>
    </row>
    <row r="13" spans="1:30" ht="36" customHeight="1" x14ac:dyDescent="0.25">
      <c r="A13" s="140"/>
      <c r="B13" s="176"/>
      <c r="C13" s="177"/>
      <c r="D13" s="260"/>
      <c r="E13" s="261"/>
      <c r="F13" s="178" t="s">
        <v>27</v>
      </c>
      <c r="G13" s="179">
        <f>+G15</f>
        <v>16826</v>
      </c>
    </row>
    <row r="14" spans="1:30" ht="34.35" customHeight="1" x14ac:dyDescent="0.25">
      <c r="A14" s="140"/>
      <c r="B14" s="140"/>
      <c r="C14" s="140"/>
      <c r="D14" s="260" t="s">
        <v>139</v>
      </c>
      <c r="E14" s="261"/>
      <c r="F14" s="46"/>
      <c r="G14" s="181"/>
    </row>
    <row r="15" spans="1:30" ht="69" x14ac:dyDescent="0.25">
      <c r="A15" s="140"/>
      <c r="B15" s="140"/>
      <c r="C15" s="140"/>
      <c r="D15" s="182"/>
      <c r="E15" s="137" t="s">
        <v>140</v>
      </c>
      <c r="F15" s="183" t="s">
        <v>141</v>
      </c>
      <c r="G15" s="181">
        <v>16826</v>
      </c>
    </row>
  </sheetData>
  <mergeCells count="16">
    <mergeCell ref="B11:F11"/>
    <mergeCell ref="C12:E12"/>
    <mergeCell ref="D13:E13"/>
    <mergeCell ref="D14:E14"/>
    <mergeCell ref="A10:F10"/>
    <mergeCell ref="A6:G6"/>
    <mergeCell ref="A7:G7"/>
    <mergeCell ref="A8:B8"/>
    <mergeCell ref="D8:E9"/>
    <mergeCell ref="F8:F9"/>
    <mergeCell ref="F1:G1"/>
    <mergeCell ref="AB1:AD1"/>
    <mergeCell ref="F2:G2"/>
    <mergeCell ref="AA2:AD2"/>
    <mergeCell ref="F3:G3"/>
    <mergeCell ref="Y3:AD3"/>
  </mergeCells>
  <pageMargins left="0.7" right="0.7" top="0.75" bottom="0.75" header="0.3" footer="0.3"/>
  <pageSetup paperSize="9" scale="2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opLeftCell="A29" zoomScale="85" zoomScaleNormal="85" zoomScaleSheetLayoutView="100" workbookViewId="0">
      <selection activeCell="D24" sqref="D24"/>
    </sheetView>
  </sheetViews>
  <sheetFormatPr defaultColWidth="9.140625" defaultRowHeight="17.25" x14ac:dyDescent="0.3"/>
  <cols>
    <col min="1" max="1" width="5.28515625" style="1" customWidth="1"/>
    <col min="2" max="2" width="24.5703125" style="1" customWidth="1"/>
    <col min="3" max="3" width="67.85546875" style="1" customWidth="1"/>
    <col min="4" max="5" width="22.140625" style="1" customWidth="1"/>
    <col min="6" max="6" width="10" style="1" customWidth="1"/>
    <col min="7" max="7" width="49.85546875" style="1" customWidth="1"/>
    <col min="8" max="16384" width="9.140625" style="1"/>
  </cols>
  <sheetData>
    <row r="1" spans="1:5" ht="37.5" customHeight="1" x14ac:dyDescent="0.3">
      <c r="C1" s="230" t="s">
        <v>70</v>
      </c>
      <c r="D1" s="230"/>
      <c r="E1" s="230"/>
    </row>
    <row r="2" spans="1:5" ht="17.649999999999999" customHeight="1" x14ac:dyDescent="0.3">
      <c r="C2" s="231" t="s">
        <v>76</v>
      </c>
      <c r="D2" s="231"/>
      <c r="E2" s="231"/>
    </row>
    <row r="3" spans="1:5" ht="17.649999999999999" customHeight="1" x14ac:dyDescent="0.3">
      <c r="C3" s="231" t="s">
        <v>37</v>
      </c>
      <c r="D3" s="231"/>
      <c r="E3" s="231"/>
    </row>
    <row r="6" spans="1:5" ht="59.65" customHeight="1" x14ac:dyDescent="0.3">
      <c r="A6" s="24"/>
      <c r="B6" s="265" t="s">
        <v>159</v>
      </c>
      <c r="C6" s="265"/>
      <c r="D6" s="265"/>
      <c r="E6" s="265"/>
    </row>
    <row r="7" spans="1:5" ht="23.65" customHeight="1" x14ac:dyDescent="0.3"/>
    <row r="8" spans="1:5" ht="21.95" customHeight="1" x14ac:dyDescent="0.3">
      <c r="A8" s="266" t="s">
        <v>46</v>
      </c>
      <c r="B8" s="266"/>
      <c r="C8" s="266"/>
      <c r="D8" s="266"/>
      <c r="E8" s="266"/>
    </row>
    <row r="9" spans="1:5" ht="38.65" customHeight="1" x14ac:dyDescent="0.3">
      <c r="C9" s="267" t="s">
        <v>41</v>
      </c>
      <c r="D9" s="267"/>
      <c r="E9" s="10"/>
    </row>
    <row r="10" spans="1:5" x14ac:dyDescent="0.3">
      <c r="B10" s="262" t="s">
        <v>6</v>
      </c>
      <c r="C10" s="263"/>
      <c r="D10" s="263"/>
      <c r="E10" s="264"/>
    </row>
    <row r="11" spans="1:5" x14ac:dyDescent="0.3">
      <c r="B11" s="3"/>
      <c r="C11" s="3"/>
      <c r="D11" s="25"/>
      <c r="E11" s="25"/>
    </row>
    <row r="12" spans="1:5" x14ac:dyDescent="0.3">
      <c r="B12" s="3"/>
      <c r="C12" s="3"/>
    </row>
    <row r="13" spans="1:5" s="3" customFormat="1" x14ac:dyDescent="0.3">
      <c r="B13" s="144" t="s">
        <v>47</v>
      </c>
      <c r="C13" s="144" t="s">
        <v>1</v>
      </c>
      <c r="D13" s="114"/>
      <c r="E13" s="114"/>
    </row>
    <row r="14" spans="1:5" s="3" customFormat="1" x14ac:dyDescent="0.3">
      <c r="B14" s="145">
        <v>1075</v>
      </c>
      <c r="C14" s="141" t="s">
        <v>132</v>
      </c>
      <c r="D14" s="144"/>
      <c r="E14" s="144"/>
    </row>
    <row r="15" spans="1:5" s="3" customFormat="1" x14ac:dyDescent="0.3"/>
    <row r="16" spans="1:5" s="3" customFormat="1" x14ac:dyDescent="0.3">
      <c r="B16" s="257" t="s">
        <v>2</v>
      </c>
      <c r="C16" s="268"/>
      <c r="D16" s="144"/>
      <c r="E16" s="144"/>
    </row>
    <row r="17" spans="2:5" s="3" customFormat="1" ht="78.400000000000006" customHeight="1" x14ac:dyDescent="0.3">
      <c r="B17" s="141" t="s">
        <v>3</v>
      </c>
      <c r="C17" s="124">
        <v>1075</v>
      </c>
      <c r="D17" s="194" t="s">
        <v>105</v>
      </c>
      <c r="E17" s="195"/>
    </row>
    <row r="18" spans="2:5" s="3" customFormat="1" ht="34.5" x14ac:dyDescent="0.3">
      <c r="B18" s="141" t="s">
        <v>97</v>
      </c>
      <c r="C18" s="124">
        <v>12001</v>
      </c>
      <c r="D18" s="134" t="s">
        <v>72</v>
      </c>
      <c r="E18" s="134" t="s">
        <v>73</v>
      </c>
    </row>
    <row r="19" spans="2:5" s="3" customFormat="1" ht="51.75" x14ac:dyDescent="0.3">
      <c r="B19" s="143" t="s">
        <v>148</v>
      </c>
      <c r="C19" s="142" t="s">
        <v>138</v>
      </c>
      <c r="D19" s="196"/>
      <c r="E19" s="196"/>
    </row>
    <row r="20" spans="2:5" s="3" customFormat="1" ht="103.5" x14ac:dyDescent="0.3">
      <c r="B20" s="141" t="s">
        <v>149</v>
      </c>
      <c r="C20" s="142" t="s">
        <v>146</v>
      </c>
      <c r="D20" s="197"/>
      <c r="E20" s="197"/>
    </row>
    <row r="21" spans="2:5" s="3" customFormat="1" ht="34.5" x14ac:dyDescent="0.3">
      <c r="B21" s="143" t="s">
        <v>150</v>
      </c>
      <c r="C21" s="142" t="s">
        <v>147</v>
      </c>
      <c r="D21" s="197"/>
      <c r="E21" s="197"/>
    </row>
    <row r="22" spans="2:5" s="3" customFormat="1" ht="51.75" x14ac:dyDescent="0.3">
      <c r="B22" s="115" t="s">
        <v>137</v>
      </c>
      <c r="C22" s="175" t="s">
        <v>151</v>
      </c>
      <c r="D22" s="197"/>
      <c r="E22" s="197"/>
    </row>
    <row r="23" spans="2:5" s="3" customFormat="1" x14ac:dyDescent="0.3">
      <c r="B23" s="269" t="s">
        <v>0</v>
      </c>
      <c r="C23" s="270"/>
      <c r="D23" s="198"/>
      <c r="E23" s="198"/>
    </row>
    <row r="24" spans="2:5" s="3" customFormat="1" x14ac:dyDescent="0.3">
      <c r="B24" s="271" t="s">
        <v>152</v>
      </c>
      <c r="C24" s="272"/>
      <c r="D24" s="133"/>
      <c r="E24" s="185">
        <v>1</v>
      </c>
    </row>
    <row r="25" spans="2:5" s="27" customFormat="1" x14ac:dyDescent="0.25">
      <c r="B25" s="146" t="s">
        <v>4</v>
      </c>
      <c r="C25" s="146"/>
      <c r="D25" s="169">
        <f>+'Հավելված N 1'!D22</f>
        <v>16826</v>
      </c>
      <c r="E25" s="169">
        <f>+'Հավելված N 1'!E22</f>
        <v>16826</v>
      </c>
    </row>
    <row r="26" spans="2:5" s="3" customFormat="1" x14ac:dyDescent="0.3"/>
    <row r="27" spans="2:5" s="3" customFormat="1" x14ac:dyDescent="0.3">
      <c r="B27" s="144" t="s">
        <v>47</v>
      </c>
      <c r="C27" s="144" t="s">
        <v>1</v>
      </c>
      <c r="D27" s="114"/>
      <c r="E27" s="114"/>
    </row>
    <row r="28" spans="2:5" s="3" customFormat="1" x14ac:dyDescent="0.3">
      <c r="B28" s="145">
        <v>1168</v>
      </c>
      <c r="C28" s="141" t="s">
        <v>101</v>
      </c>
      <c r="D28" s="144"/>
      <c r="E28" s="144"/>
    </row>
    <row r="29" spans="2:5" s="3" customFormat="1" x14ac:dyDescent="0.3"/>
    <row r="30" spans="2:5" s="3" customFormat="1" ht="18.399999999999999" customHeight="1" x14ac:dyDescent="0.3">
      <c r="B30" s="257" t="s">
        <v>2</v>
      </c>
      <c r="C30" s="268"/>
      <c r="D30" s="144"/>
      <c r="E30" s="144"/>
    </row>
    <row r="31" spans="2:5" s="3" customFormat="1" ht="78.400000000000006" customHeight="1" x14ac:dyDescent="0.3">
      <c r="B31" s="141" t="s">
        <v>3</v>
      </c>
      <c r="C31" s="124">
        <v>1168</v>
      </c>
      <c r="D31" s="194" t="s">
        <v>44</v>
      </c>
      <c r="E31" s="195"/>
    </row>
    <row r="32" spans="2:5" s="3" customFormat="1" ht="34.5" x14ac:dyDescent="0.3">
      <c r="B32" s="141" t="s">
        <v>97</v>
      </c>
      <c r="C32" s="124" t="s">
        <v>110</v>
      </c>
      <c r="D32" s="134" t="s">
        <v>72</v>
      </c>
      <c r="E32" s="134" t="s">
        <v>73</v>
      </c>
    </row>
    <row r="33" spans="2:5" s="3" customFormat="1" ht="51.75" x14ac:dyDescent="0.3">
      <c r="B33" s="143" t="s">
        <v>55</v>
      </c>
      <c r="C33" s="142" t="s">
        <v>113</v>
      </c>
      <c r="D33" s="196"/>
      <c r="E33" s="196"/>
    </row>
    <row r="34" spans="2:5" s="3" customFormat="1" ht="86.25" x14ac:dyDescent="0.3">
      <c r="B34" s="141" t="s">
        <v>56</v>
      </c>
      <c r="C34" s="142" t="s">
        <v>114</v>
      </c>
      <c r="D34" s="197"/>
      <c r="E34" s="197"/>
    </row>
    <row r="35" spans="2:5" s="3" customFormat="1" ht="51.75" x14ac:dyDescent="0.3">
      <c r="B35" s="143" t="s">
        <v>57</v>
      </c>
      <c r="C35" s="142" t="s">
        <v>111</v>
      </c>
      <c r="D35" s="197"/>
      <c r="E35" s="197"/>
    </row>
    <row r="36" spans="2:5" s="3" customFormat="1" ht="69" x14ac:dyDescent="0.3">
      <c r="B36" s="115" t="s">
        <v>112</v>
      </c>
      <c r="C36" s="175" t="s">
        <v>115</v>
      </c>
      <c r="D36" s="197"/>
      <c r="E36" s="197"/>
    </row>
    <row r="37" spans="2:5" s="3" customFormat="1" x14ac:dyDescent="0.3">
      <c r="B37" s="269" t="s">
        <v>0</v>
      </c>
      <c r="C37" s="270"/>
      <c r="D37" s="198"/>
      <c r="E37" s="198"/>
    </row>
    <row r="38" spans="2:5" s="27" customFormat="1" x14ac:dyDescent="0.25">
      <c r="B38" s="146" t="s">
        <v>4</v>
      </c>
      <c r="C38" s="146"/>
      <c r="D38" s="169">
        <f>+'Հավելված N 1'!D35</f>
        <v>-16826</v>
      </c>
      <c r="E38" s="169">
        <f>+'Հավելված N 1'!E35</f>
        <v>-16826</v>
      </c>
    </row>
  </sheetData>
  <mergeCells count="18">
    <mergeCell ref="B24:C24"/>
    <mergeCell ref="B16:C16"/>
    <mergeCell ref="D17:E17"/>
    <mergeCell ref="D19:D23"/>
    <mergeCell ref="E19:E23"/>
    <mergeCell ref="B23:C23"/>
    <mergeCell ref="B30:C30"/>
    <mergeCell ref="D31:E31"/>
    <mergeCell ref="D33:D37"/>
    <mergeCell ref="E33:E37"/>
    <mergeCell ref="B37:C37"/>
    <mergeCell ref="B10:E10"/>
    <mergeCell ref="C1:E1"/>
    <mergeCell ref="C2:E2"/>
    <mergeCell ref="C3:E3"/>
    <mergeCell ref="B6:E6"/>
    <mergeCell ref="A8:E8"/>
    <mergeCell ref="C9:D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opLeftCell="A24" zoomScale="85" zoomScaleNormal="85" zoomScaleSheetLayoutView="100" workbookViewId="0">
      <selection activeCell="D24" sqref="D24"/>
    </sheetView>
  </sheetViews>
  <sheetFormatPr defaultColWidth="9.140625" defaultRowHeight="17.25" x14ac:dyDescent="0.3"/>
  <cols>
    <col min="1" max="1" width="5.28515625" style="1" customWidth="1"/>
    <col min="2" max="2" width="24.5703125" style="1" customWidth="1"/>
    <col min="3" max="3" width="67.85546875" style="1" customWidth="1"/>
    <col min="4" max="5" width="22.140625" style="1" customWidth="1"/>
    <col min="6" max="6" width="10" style="1" customWidth="1"/>
    <col min="7" max="7" width="49.85546875" style="1" customWidth="1"/>
    <col min="8" max="16384" width="9.140625" style="1"/>
  </cols>
  <sheetData>
    <row r="1" spans="1:5" ht="37.5" customHeight="1" x14ac:dyDescent="0.3">
      <c r="C1" s="230" t="s">
        <v>153</v>
      </c>
      <c r="D1" s="230"/>
      <c r="E1" s="230"/>
    </row>
    <row r="2" spans="1:5" ht="17.649999999999999" customHeight="1" x14ac:dyDescent="0.3">
      <c r="C2" s="231" t="s">
        <v>76</v>
      </c>
      <c r="D2" s="231"/>
      <c r="E2" s="231"/>
    </row>
    <row r="3" spans="1:5" ht="17.649999999999999" customHeight="1" x14ac:dyDescent="0.3">
      <c r="C3" s="231" t="s">
        <v>37</v>
      </c>
      <c r="D3" s="231"/>
      <c r="E3" s="231"/>
    </row>
    <row r="6" spans="1:5" ht="59.65" customHeight="1" x14ac:dyDescent="0.3">
      <c r="A6" s="24"/>
      <c r="B6" s="265" t="s">
        <v>160</v>
      </c>
      <c r="C6" s="265"/>
      <c r="D6" s="265"/>
      <c r="E6" s="265"/>
    </row>
    <row r="7" spans="1:5" ht="23.65" customHeight="1" x14ac:dyDescent="0.3"/>
    <row r="8" spans="1:5" ht="21.95" customHeight="1" x14ac:dyDescent="0.3">
      <c r="A8" s="266" t="s">
        <v>106</v>
      </c>
      <c r="B8" s="266"/>
      <c r="C8" s="266"/>
      <c r="D8" s="266"/>
      <c r="E8" s="266"/>
    </row>
    <row r="9" spans="1:5" ht="38.65" customHeight="1" x14ac:dyDescent="0.3">
      <c r="C9" s="267" t="s">
        <v>41</v>
      </c>
      <c r="D9" s="267"/>
      <c r="E9" s="10"/>
    </row>
    <row r="10" spans="1:5" x14ac:dyDescent="0.3">
      <c r="B10" s="262" t="s">
        <v>45</v>
      </c>
      <c r="C10" s="263"/>
      <c r="D10" s="263"/>
      <c r="E10" s="264"/>
    </row>
    <row r="11" spans="1:5" x14ac:dyDescent="0.3">
      <c r="B11" s="3"/>
      <c r="C11" s="3"/>
      <c r="D11" s="25"/>
      <c r="E11" s="25"/>
    </row>
    <row r="12" spans="1:5" x14ac:dyDescent="0.3">
      <c r="B12" s="3"/>
      <c r="C12" s="3"/>
    </row>
    <row r="13" spans="1:5" s="3" customFormat="1" x14ac:dyDescent="0.3">
      <c r="B13" s="144" t="s">
        <v>47</v>
      </c>
      <c r="C13" s="144" t="s">
        <v>1</v>
      </c>
      <c r="D13" s="114"/>
      <c r="E13" s="114"/>
    </row>
    <row r="14" spans="1:5" s="3" customFormat="1" x14ac:dyDescent="0.3">
      <c r="B14" s="145">
        <v>1075</v>
      </c>
      <c r="C14" s="141" t="s">
        <v>132</v>
      </c>
      <c r="D14" s="144"/>
      <c r="E14" s="144"/>
    </row>
    <row r="15" spans="1:5" s="3" customFormat="1" x14ac:dyDescent="0.3"/>
    <row r="16" spans="1:5" s="3" customFormat="1" x14ac:dyDescent="0.3">
      <c r="B16" s="257" t="s">
        <v>2</v>
      </c>
      <c r="C16" s="268"/>
      <c r="D16" s="144"/>
      <c r="E16" s="144"/>
    </row>
    <row r="17" spans="2:5" s="3" customFormat="1" ht="78.400000000000006" customHeight="1" x14ac:dyDescent="0.3">
      <c r="B17" s="141" t="s">
        <v>3</v>
      </c>
      <c r="C17" s="124">
        <v>1075</v>
      </c>
      <c r="D17" s="194" t="s">
        <v>105</v>
      </c>
      <c r="E17" s="195"/>
    </row>
    <row r="18" spans="2:5" s="3" customFormat="1" ht="34.5" x14ac:dyDescent="0.3">
      <c r="B18" s="141" t="s">
        <v>97</v>
      </c>
      <c r="C18" s="124">
        <v>12001</v>
      </c>
      <c r="D18" s="134" t="s">
        <v>72</v>
      </c>
      <c r="E18" s="134" t="s">
        <v>73</v>
      </c>
    </row>
    <row r="19" spans="2:5" s="3" customFormat="1" ht="51.75" x14ac:dyDescent="0.3">
      <c r="B19" s="143" t="s">
        <v>148</v>
      </c>
      <c r="C19" s="142" t="s">
        <v>138</v>
      </c>
      <c r="D19" s="196"/>
      <c r="E19" s="196"/>
    </row>
    <row r="20" spans="2:5" s="3" customFormat="1" ht="103.5" x14ac:dyDescent="0.3">
      <c r="B20" s="141" t="s">
        <v>149</v>
      </c>
      <c r="C20" s="142" t="s">
        <v>146</v>
      </c>
      <c r="D20" s="197"/>
      <c r="E20" s="197"/>
    </row>
    <row r="21" spans="2:5" s="3" customFormat="1" ht="34.5" x14ac:dyDescent="0.3">
      <c r="B21" s="143" t="s">
        <v>150</v>
      </c>
      <c r="C21" s="142" t="s">
        <v>147</v>
      </c>
      <c r="D21" s="197"/>
      <c r="E21" s="197"/>
    </row>
    <row r="22" spans="2:5" s="3" customFormat="1" ht="51.75" x14ac:dyDescent="0.3">
      <c r="B22" s="115" t="s">
        <v>137</v>
      </c>
      <c r="C22" s="175" t="s">
        <v>151</v>
      </c>
      <c r="D22" s="197"/>
      <c r="E22" s="197"/>
    </row>
    <row r="23" spans="2:5" s="3" customFormat="1" x14ac:dyDescent="0.3">
      <c r="B23" s="269" t="s">
        <v>0</v>
      </c>
      <c r="C23" s="270"/>
      <c r="D23" s="198"/>
      <c r="E23" s="198"/>
    </row>
    <row r="24" spans="2:5" s="3" customFormat="1" x14ac:dyDescent="0.3">
      <c r="B24" s="271" t="s">
        <v>152</v>
      </c>
      <c r="C24" s="272"/>
      <c r="D24" s="133"/>
      <c r="E24" s="185">
        <v>1</v>
      </c>
    </row>
    <row r="25" spans="2:5" s="27" customFormat="1" x14ac:dyDescent="0.25">
      <c r="B25" s="146" t="s">
        <v>4</v>
      </c>
      <c r="C25" s="146"/>
      <c r="D25" s="169">
        <f>+'Հավելված N 2'!G41</f>
        <v>16826</v>
      </c>
      <c r="E25" s="169">
        <f>+'Հավելված N 2'!H41</f>
        <v>16826</v>
      </c>
    </row>
    <row r="26" spans="2:5" s="3" customFormat="1" x14ac:dyDescent="0.3"/>
    <row r="27" spans="2:5" s="3" customFormat="1" x14ac:dyDescent="0.3">
      <c r="B27" s="144" t="s">
        <v>47</v>
      </c>
      <c r="C27" s="144" t="s">
        <v>1</v>
      </c>
      <c r="D27" s="114"/>
      <c r="E27" s="114"/>
    </row>
    <row r="28" spans="2:5" s="3" customFormat="1" x14ac:dyDescent="0.3">
      <c r="B28" s="145">
        <v>1168</v>
      </c>
      <c r="C28" s="141" t="s">
        <v>101</v>
      </c>
      <c r="D28" s="144"/>
      <c r="E28" s="144"/>
    </row>
    <row r="29" spans="2:5" s="3" customFormat="1" x14ac:dyDescent="0.3"/>
    <row r="30" spans="2:5" s="3" customFormat="1" ht="18.399999999999999" customHeight="1" x14ac:dyDescent="0.3">
      <c r="B30" s="257" t="s">
        <v>2</v>
      </c>
      <c r="C30" s="268"/>
      <c r="D30" s="144"/>
      <c r="E30" s="144"/>
    </row>
    <row r="31" spans="2:5" s="3" customFormat="1" ht="78.400000000000006" customHeight="1" x14ac:dyDescent="0.3">
      <c r="B31" s="141" t="s">
        <v>3</v>
      </c>
      <c r="C31" s="124">
        <v>1168</v>
      </c>
      <c r="D31" s="194" t="s">
        <v>44</v>
      </c>
      <c r="E31" s="195"/>
    </row>
    <row r="32" spans="2:5" s="3" customFormat="1" ht="34.5" x14ac:dyDescent="0.3">
      <c r="B32" s="141" t="s">
        <v>97</v>
      </c>
      <c r="C32" s="124" t="s">
        <v>110</v>
      </c>
      <c r="D32" s="134" t="s">
        <v>72</v>
      </c>
      <c r="E32" s="134" t="s">
        <v>73</v>
      </c>
    </row>
    <row r="33" spans="2:5" s="3" customFormat="1" ht="51.75" x14ac:dyDescent="0.3">
      <c r="B33" s="143" t="s">
        <v>55</v>
      </c>
      <c r="C33" s="142" t="s">
        <v>113</v>
      </c>
      <c r="D33" s="196"/>
      <c r="E33" s="196"/>
    </row>
    <row r="34" spans="2:5" s="3" customFormat="1" ht="86.25" x14ac:dyDescent="0.3">
      <c r="B34" s="141" t="s">
        <v>56</v>
      </c>
      <c r="C34" s="142" t="s">
        <v>114</v>
      </c>
      <c r="D34" s="197"/>
      <c r="E34" s="197"/>
    </row>
    <row r="35" spans="2:5" s="3" customFormat="1" ht="51.75" x14ac:dyDescent="0.3">
      <c r="B35" s="143" t="s">
        <v>57</v>
      </c>
      <c r="C35" s="142" t="s">
        <v>111</v>
      </c>
      <c r="D35" s="197"/>
      <c r="E35" s="197"/>
    </row>
    <row r="36" spans="2:5" s="3" customFormat="1" ht="69" x14ac:dyDescent="0.3">
      <c r="B36" s="115" t="s">
        <v>112</v>
      </c>
      <c r="C36" s="175" t="s">
        <v>115</v>
      </c>
      <c r="D36" s="197"/>
      <c r="E36" s="197"/>
    </row>
    <row r="37" spans="2:5" s="3" customFormat="1" x14ac:dyDescent="0.3">
      <c r="B37" s="269" t="s">
        <v>0</v>
      </c>
      <c r="C37" s="270"/>
      <c r="D37" s="198"/>
      <c r="E37" s="198"/>
    </row>
    <row r="38" spans="2:5" s="27" customFormat="1" x14ac:dyDescent="0.25">
      <c r="B38" s="146" t="s">
        <v>4</v>
      </c>
      <c r="C38" s="146"/>
      <c r="D38" s="169">
        <f>+'Հավելված N 2'!G26</f>
        <v>-16826</v>
      </c>
      <c r="E38" s="169">
        <f>+'Հավելված N 2'!H26</f>
        <v>-16826</v>
      </c>
    </row>
  </sheetData>
  <mergeCells count="18">
    <mergeCell ref="B24:C24"/>
    <mergeCell ref="D31:E31"/>
    <mergeCell ref="B30:C30"/>
    <mergeCell ref="D33:D37"/>
    <mergeCell ref="E33:E37"/>
    <mergeCell ref="B37:C37"/>
    <mergeCell ref="B10:E10"/>
    <mergeCell ref="B16:C16"/>
    <mergeCell ref="D17:E17"/>
    <mergeCell ref="D19:D23"/>
    <mergeCell ref="E19:E23"/>
    <mergeCell ref="B23:C23"/>
    <mergeCell ref="C9:D9"/>
    <mergeCell ref="C1:E1"/>
    <mergeCell ref="C2:E2"/>
    <mergeCell ref="C3:E3"/>
    <mergeCell ref="B6:E6"/>
    <mergeCell ref="A8:E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A4" zoomScale="85" zoomScaleNormal="85" workbookViewId="0">
      <selection activeCell="I4" sqref="I4"/>
    </sheetView>
  </sheetViews>
  <sheetFormatPr defaultColWidth="9.140625" defaultRowHeight="17.25" x14ac:dyDescent="0.3"/>
  <cols>
    <col min="1" max="4" width="18.28515625" style="90" customWidth="1"/>
    <col min="5" max="6" width="14.42578125" style="98" customWidth="1"/>
    <col min="7" max="7" width="17.7109375" style="99" customWidth="1"/>
    <col min="8" max="8" width="14.42578125" style="99" customWidth="1"/>
    <col min="9" max="9" width="30.28515625" style="98" customWidth="1"/>
    <col min="10" max="10" width="18" style="90" customWidth="1"/>
    <col min="11" max="11" width="37.140625" style="90" customWidth="1"/>
    <col min="12" max="12" width="20.28515625" style="90" customWidth="1"/>
    <col min="13" max="13" width="14" style="90" bestFit="1" customWidth="1"/>
    <col min="14" max="16384" width="9.140625" style="90"/>
  </cols>
  <sheetData>
    <row r="1" spans="1:10" ht="33.4" customHeight="1" x14ac:dyDescent="0.3">
      <c r="A1" s="87"/>
      <c r="B1" s="87"/>
      <c r="C1" s="87"/>
      <c r="D1" s="87"/>
      <c r="E1" s="88"/>
      <c r="F1" s="88"/>
      <c r="G1" s="89"/>
      <c r="H1" s="273" t="s">
        <v>74</v>
      </c>
      <c r="I1" s="273"/>
    </row>
    <row r="2" spans="1:10" x14ac:dyDescent="0.3">
      <c r="A2" s="87"/>
      <c r="B2" s="87"/>
      <c r="C2" s="87"/>
      <c r="D2" s="87"/>
      <c r="E2" s="88"/>
      <c r="F2" s="88"/>
      <c r="G2" s="89"/>
      <c r="H2" s="274" t="s">
        <v>78</v>
      </c>
      <c r="I2" s="274"/>
    </row>
    <row r="3" spans="1:10" x14ac:dyDescent="0.3">
      <c r="A3" s="87"/>
      <c r="B3" s="87"/>
      <c r="C3" s="87"/>
      <c r="D3" s="87"/>
      <c r="E3" s="88"/>
      <c r="F3" s="88"/>
      <c r="G3" s="89"/>
      <c r="H3" s="274" t="s">
        <v>5</v>
      </c>
      <c r="I3" s="274"/>
    </row>
    <row r="4" spans="1:10" x14ac:dyDescent="0.3">
      <c r="A4" s="87"/>
      <c r="B4" s="87"/>
      <c r="C4" s="87"/>
      <c r="D4" s="87"/>
      <c r="E4" s="88"/>
      <c r="F4" s="88"/>
      <c r="G4" s="89"/>
      <c r="H4" s="89"/>
      <c r="I4" s="91"/>
    </row>
    <row r="5" spans="1:10" x14ac:dyDescent="0.3">
      <c r="A5" s="87"/>
      <c r="B5" s="87"/>
      <c r="C5" s="87"/>
      <c r="D5" s="87"/>
      <c r="E5" s="88"/>
      <c r="F5" s="88"/>
      <c r="G5" s="89"/>
      <c r="H5" s="89"/>
      <c r="I5" s="91"/>
    </row>
    <row r="6" spans="1:10" ht="32.25" customHeight="1" x14ac:dyDescent="0.3">
      <c r="A6" s="275" t="s">
        <v>92</v>
      </c>
      <c r="B6" s="275"/>
      <c r="C6" s="275"/>
      <c r="D6" s="275"/>
      <c r="E6" s="275"/>
      <c r="F6" s="275"/>
      <c r="G6" s="275"/>
      <c r="H6" s="275"/>
      <c r="I6" s="275"/>
    </row>
    <row r="7" spans="1:10" ht="21" customHeight="1" x14ac:dyDescent="0.3">
      <c r="A7" s="275"/>
      <c r="B7" s="275"/>
      <c r="C7" s="275"/>
      <c r="D7" s="275"/>
      <c r="E7" s="275"/>
      <c r="F7" s="275"/>
      <c r="G7" s="275"/>
      <c r="H7" s="275"/>
      <c r="I7" s="275"/>
    </row>
    <row r="8" spans="1:10" ht="21" customHeight="1" x14ac:dyDescent="0.3">
      <c r="A8" s="100"/>
      <c r="B8" s="100"/>
      <c r="C8" s="100"/>
      <c r="D8" s="100"/>
      <c r="E8" s="100"/>
      <c r="F8" s="100"/>
      <c r="G8" s="100"/>
      <c r="H8" s="100"/>
      <c r="I8" s="100"/>
    </row>
    <row r="9" spans="1:10" ht="21" customHeight="1" x14ac:dyDescent="0.3">
      <c r="A9" s="100"/>
      <c r="B9" s="100"/>
      <c r="C9" s="100"/>
      <c r="D9" s="100"/>
      <c r="E9" s="100"/>
      <c r="F9" s="100"/>
      <c r="G9" s="100"/>
      <c r="H9" s="100"/>
      <c r="I9" s="100"/>
    </row>
    <row r="10" spans="1:10" ht="62.85" customHeight="1" x14ac:dyDescent="0.3">
      <c r="A10" s="276" t="s">
        <v>79</v>
      </c>
      <c r="B10" s="276" t="s">
        <v>80</v>
      </c>
      <c r="C10" s="276"/>
      <c r="D10" s="276"/>
      <c r="E10" s="276" t="s">
        <v>81</v>
      </c>
      <c r="F10" s="276" t="s">
        <v>82</v>
      </c>
      <c r="G10" s="276" t="s">
        <v>83</v>
      </c>
      <c r="H10" s="277" t="s">
        <v>75</v>
      </c>
      <c r="I10" s="277"/>
    </row>
    <row r="11" spans="1:10" ht="21" customHeight="1" x14ac:dyDescent="0.3">
      <c r="A11" s="276"/>
      <c r="B11" s="276"/>
      <c r="C11" s="276"/>
      <c r="D11" s="276"/>
      <c r="E11" s="276"/>
      <c r="F11" s="276"/>
      <c r="G11" s="276"/>
      <c r="H11" s="93" t="s">
        <v>84</v>
      </c>
      <c r="I11" s="94" t="s">
        <v>85</v>
      </c>
    </row>
    <row r="12" spans="1:10" x14ac:dyDescent="0.3">
      <c r="A12" s="95">
        <v>1</v>
      </c>
      <c r="B12" s="279">
        <v>2</v>
      </c>
      <c r="C12" s="280"/>
      <c r="D12" s="281"/>
      <c r="E12" s="93">
        <v>3</v>
      </c>
      <c r="F12" s="93">
        <v>4</v>
      </c>
      <c r="G12" s="93">
        <v>5</v>
      </c>
      <c r="H12" s="93">
        <v>6</v>
      </c>
      <c r="I12" s="93">
        <v>7</v>
      </c>
      <c r="J12" s="96"/>
    </row>
    <row r="13" spans="1:10" ht="44.85" customHeight="1" x14ac:dyDescent="0.3">
      <c r="A13" s="282" t="s">
        <v>27</v>
      </c>
      <c r="B13" s="282"/>
      <c r="C13" s="282"/>
      <c r="D13" s="282"/>
      <c r="E13" s="282"/>
      <c r="F13" s="282"/>
      <c r="G13" s="282"/>
      <c r="H13" s="282"/>
      <c r="I13" s="97">
        <f>+I14</f>
        <v>-16826</v>
      </c>
      <c r="J13" s="101"/>
    </row>
    <row r="14" spans="1:10" s="3" customFormat="1" x14ac:dyDescent="0.3">
      <c r="A14" s="153" t="s">
        <v>123</v>
      </c>
      <c r="B14" s="153" t="s">
        <v>122</v>
      </c>
      <c r="C14" s="153" t="s">
        <v>124</v>
      </c>
      <c r="D14" s="284" t="s">
        <v>100</v>
      </c>
      <c r="E14" s="285"/>
      <c r="F14" s="285"/>
      <c r="G14" s="285"/>
      <c r="H14" s="286"/>
      <c r="I14" s="102">
        <f>+I15</f>
        <v>-16826</v>
      </c>
    </row>
    <row r="15" spans="1:10" s="148" customFormat="1" ht="54.75" customHeight="1" x14ac:dyDescent="0.25">
      <c r="A15" s="141" t="s">
        <v>125</v>
      </c>
      <c r="B15" s="287" t="s">
        <v>108</v>
      </c>
      <c r="C15" s="287"/>
      <c r="D15" s="287"/>
      <c r="E15" s="287"/>
      <c r="F15" s="287"/>
      <c r="G15" s="287"/>
      <c r="H15" s="287"/>
      <c r="I15" s="147">
        <f>+I16+I18</f>
        <v>-16826</v>
      </c>
    </row>
    <row r="16" spans="1:10" s="152" customFormat="1" ht="21" customHeight="1" x14ac:dyDescent="0.25">
      <c r="A16" s="137"/>
      <c r="B16" s="194" t="s">
        <v>91</v>
      </c>
      <c r="C16" s="283"/>
      <c r="D16" s="195"/>
      <c r="E16" s="149" t="s">
        <v>126</v>
      </c>
      <c r="F16" s="149" t="s">
        <v>126</v>
      </c>
      <c r="G16" s="149" t="s">
        <v>126</v>
      </c>
      <c r="H16" s="154"/>
      <c r="I16" s="150">
        <f>+I17</f>
        <v>-16399.599999999999</v>
      </c>
    </row>
    <row r="17" spans="1:9" s="152" customFormat="1" x14ac:dyDescent="0.25">
      <c r="A17" s="137" t="s">
        <v>130</v>
      </c>
      <c r="B17" s="278" t="s">
        <v>127</v>
      </c>
      <c r="C17" s="278"/>
      <c r="D17" s="278"/>
      <c r="E17" s="139" t="s">
        <v>88</v>
      </c>
      <c r="F17" s="139" t="s">
        <v>128</v>
      </c>
      <c r="G17" s="151"/>
      <c r="H17" s="155"/>
      <c r="I17" s="186">
        <v>-16399.599999999999</v>
      </c>
    </row>
    <row r="18" spans="1:9" s="152" customFormat="1" ht="21" customHeight="1" x14ac:dyDescent="0.25">
      <c r="A18" s="137"/>
      <c r="B18" s="194" t="s">
        <v>86</v>
      </c>
      <c r="C18" s="283"/>
      <c r="D18" s="195"/>
      <c r="E18" s="149" t="s">
        <v>126</v>
      </c>
      <c r="F18" s="149" t="s">
        <v>126</v>
      </c>
      <c r="G18" s="149" t="s">
        <v>126</v>
      </c>
      <c r="H18" s="154"/>
      <c r="I18" s="186">
        <f>SUM(I19:I20)</f>
        <v>-426.4</v>
      </c>
    </row>
    <row r="19" spans="1:9" s="152" customFormat="1" x14ac:dyDescent="0.25">
      <c r="A19" s="137" t="s">
        <v>116</v>
      </c>
      <c r="B19" s="278" t="s">
        <v>129</v>
      </c>
      <c r="C19" s="278"/>
      <c r="D19" s="278"/>
      <c r="E19" s="139" t="s">
        <v>87</v>
      </c>
      <c r="F19" s="139" t="s">
        <v>128</v>
      </c>
      <c r="G19" s="151"/>
      <c r="H19" s="155"/>
      <c r="I19" s="186">
        <v>-328</v>
      </c>
    </row>
    <row r="20" spans="1:9" s="152" customFormat="1" x14ac:dyDescent="0.25">
      <c r="A20" s="137" t="s">
        <v>117</v>
      </c>
      <c r="B20" s="278" t="s">
        <v>89</v>
      </c>
      <c r="C20" s="278"/>
      <c r="D20" s="278"/>
      <c r="E20" s="139" t="s">
        <v>90</v>
      </c>
      <c r="F20" s="139" t="s">
        <v>128</v>
      </c>
      <c r="G20" s="151"/>
      <c r="H20" s="155"/>
      <c r="I20" s="186">
        <v>-98.4</v>
      </c>
    </row>
  </sheetData>
  <mergeCells count="19">
    <mergeCell ref="B20:D20"/>
    <mergeCell ref="B12:D12"/>
    <mergeCell ref="A13:H13"/>
    <mergeCell ref="B18:D18"/>
    <mergeCell ref="B19:D19"/>
    <mergeCell ref="D14:H14"/>
    <mergeCell ref="B15:H15"/>
    <mergeCell ref="B16:D16"/>
    <mergeCell ref="B17:D17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Hasmik Aperyan</cp:lastModifiedBy>
  <cp:lastPrinted>2022-02-24T08:25:43Z</cp:lastPrinted>
  <dcterms:created xsi:type="dcterms:W3CDTF">2022-01-04T07:12:58Z</dcterms:created>
  <dcterms:modified xsi:type="dcterms:W3CDTF">2024-09-26T06:42:29Z</dcterms:modified>
</cp:coreProperties>
</file>