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melkumyan\Desktop\Նախագծեր 2024\Fransiakan+arevtr\ՎԱ 06.11.2024\"/>
    </mc:Choice>
  </mc:AlternateContent>
  <xr:revisionPtr revIDLastSave="0" documentId="13_ncr:1_{0956F2DF-0D9C-4E8F-A1B5-34D41B231D9C}" xr6:coauthVersionLast="47" xr6:coauthVersionMax="47" xr10:uidLastSave="{00000000-0000-0000-0000-000000000000}"/>
  <bookViews>
    <workbookView xWindow="-120" yWindow="-120" windowWidth="29040" windowHeight="15720" tabRatio="698" activeTab="7" xr2:uid="{00000000-000D-0000-FFFF-FFFF00000000}"/>
  </bookViews>
  <sheets>
    <sheet name="հավելված1" sheetId="60" r:id="rId1"/>
    <sheet name="հավելված 2" sheetId="68" r:id="rId2"/>
    <sheet name="հավելված3" sheetId="31" r:id="rId3"/>
    <sheet name="հավելված4 " sheetId="69" r:id="rId4"/>
    <sheet name="հավելված5" sheetId="67" r:id="rId5"/>
    <sheet name="Հավելված 6" sheetId="70" r:id="rId6"/>
    <sheet name="հավելված 7" sheetId="66" r:id="rId7"/>
    <sheet name="հավելված 8" sheetId="72" r:id="rId8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 localSheetId="7">#REF!</definedName>
    <definedName name="aaa" localSheetId="3">#REF!</definedName>
    <definedName name="aaa">#REF!</definedName>
    <definedName name="AgencyCode" localSheetId="7">#REF!</definedName>
    <definedName name="AgencyCode" localSheetId="3">#REF!</definedName>
    <definedName name="AgencyCode">#REF!</definedName>
    <definedName name="AgencyName" localSheetId="7">#REF!</definedName>
    <definedName name="AgencyName" localSheetId="3">#REF!</definedName>
    <definedName name="AgencyName">#REF!</definedName>
    <definedName name="alis">#REF!</definedName>
    <definedName name="alisa">#REF!</definedName>
    <definedName name="als">#REF!</definedName>
    <definedName name="åû">#REF!</definedName>
    <definedName name="davit">#REF!</definedName>
    <definedName name="fff">#REF!</definedName>
    <definedName name="Functional1" localSheetId="7">#REF!</definedName>
    <definedName name="Functional1" localSheetId="3">#REF!</definedName>
    <definedName name="Functional1">#REF!</definedName>
    <definedName name="ggg" localSheetId="7">#REF!</definedName>
    <definedName name="ggg" localSheetId="3">#REF!</definedName>
    <definedName name="ggg">#REF!</definedName>
    <definedName name="h">#REF!</definedName>
    <definedName name="mas">#REF!</definedName>
    <definedName name="mass">#REF!</definedName>
    <definedName name="PANature" localSheetId="7">#REF!</definedName>
    <definedName name="PANature" localSheetId="3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7">#REF!</definedName>
    <definedName name="PAType" localSheetId="3">#REF!</definedName>
    <definedName name="PAType">#REF!</definedName>
    <definedName name="Performance2" localSheetId="7">#REF!</definedName>
    <definedName name="Performance2" localSheetId="3">#REF!</definedName>
    <definedName name="Performance2">#REF!</definedName>
    <definedName name="PerformanceType" localSheetId="7">#REF!</definedName>
    <definedName name="PerformanceType" localSheetId="3">#REF!</definedName>
    <definedName name="PerformanceType">#REF!</definedName>
    <definedName name="_xlnm.Print_Area" localSheetId="7">'հավելված 8'!$D$1:$G$11</definedName>
    <definedName name="_xlnm.Print_Area" localSheetId="2">հավելված3!$A$1:$D$52</definedName>
    <definedName name="_xlnm.Print_Area" localSheetId="3">'հավելված4 '!$D$1:$G$11</definedName>
    <definedName name="program">#REF!,#REF!,#REF!,#REF!,#REF!,#REF!,#REF!,#REF!,#REF!,#REF!,#REF!,#REF!,#REF!,#REF!,#REF!,#REF!,#REF!,#REF!,#REF!,#REF!</definedName>
    <definedName name="x">#REF!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7">#REF!</definedName>
    <definedName name="շախմատիստ" localSheetId="3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39" i="72" l="1"/>
  <c r="G48" i="72"/>
  <c r="G47" i="72" s="1"/>
  <c r="G46" i="72" s="1"/>
  <c r="G45" i="72" s="1"/>
  <c r="G43" i="72" s="1"/>
  <c r="G41" i="72" s="1"/>
  <c r="G29" i="72"/>
  <c r="G27" i="72"/>
  <c r="G26" i="72"/>
  <c r="G25" i="72" l="1"/>
  <c r="G24" i="72" s="1"/>
  <c r="G22" i="72" s="1"/>
  <c r="G20" i="72" s="1"/>
  <c r="G18" i="72" s="1"/>
  <c r="G37" i="72"/>
  <c r="G35" i="72" s="1"/>
  <c r="G33" i="72" s="1"/>
  <c r="G31" i="72" s="1"/>
  <c r="G16" i="72" l="1"/>
  <c r="G14" i="72"/>
  <c r="G12" i="72" s="1"/>
  <c r="G10" i="72" l="1"/>
  <c r="G8" i="72" s="1"/>
  <c r="G7" i="72" s="1"/>
  <c r="D9" i="31"/>
  <c r="D59" i="66"/>
  <c r="D104" i="66"/>
  <c r="D95" i="66"/>
  <c r="D39" i="70"/>
  <c r="E45" i="70"/>
  <c r="D45" i="70"/>
  <c r="D46" i="70"/>
  <c r="D47" i="70"/>
  <c r="G100" i="69"/>
  <c r="G92" i="69"/>
  <c r="F15" i="70"/>
  <c r="D38" i="70"/>
  <c r="D37" i="70" s="1"/>
  <c r="F37" i="70"/>
  <c r="E37" i="70"/>
  <c r="D36" i="70"/>
  <c r="D35" i="70" s="1"/>
  <c r="D34" i="70" s="1"/>
  <c r="F35" i="70"/>
  <c r="F34" i="70" s="1"/>
  <c r="E35" i="70"/>
  <c r="E34" i="70" s="1"/>
  <c r="D59" i="70"/>
  <c r="D58" i="70"/>
  <c r="F57" i="70"/>
  <c r="F56" i="70" s="1"/>
  <c r="F55" i="70" s="1"/>
  <c r="F54" i="70" s="1"/>
  <c r="F52" i="70" s="1"/>
  <c r="F50" i="70" s="1"/>
  <c r="E57" i="70"/>
  <c r="E56" i="70" s="1"/>
  <c r="D49" i="70"/>
  <c r="F48" i="70"/>
  <c r="E48" i="70"/>
  <c r="D48" i="70"/>
  <c r="F46" i="70"/>
  <c r="E46" i="70"/>
  <c r="D27" i="70"/>
  <c r="D26" i="70" s="1"/>
  <c r="D25" i="70" s="1"/>
  <c r="F26" i="70"/>
  <c r="F25" i="70" s="1"/>
  <c r="E26" i="70"/>
  <c r="E25" i="70" s="1"/>
  <c r="F33" i="70" l="1"/>
  <c r="F32" i="70" s="1"/>
  <c r="F30" i="70" s="1"/>
  <c r="F28" i="70" s="1"/>
  <c r="D33" i="70"/>
  <c r="D32" i="70" s="1"/>
  <c r="D30" i="70" s="1"/>
  <c r="D28" i="70" s="1"/>
  <c r="D44" i="70"/>
  <c r="D43" i="70" s="1"/>
  <c r="D41" i="70" s="1"/>
  <c r="D57" i="70"/>
  <c r="D56" i="70"/>
  <c r="E55" i="70"/>
  <c r="E33" i="70"/>
  <c r="E32" i="70" s="1"/>
  <c r="E30" i="70" s="1"/>
  <c r="E28" i="70" s="1"/>
  <c r="E24" i="70"/>
  <c r="E22" i="70" s="1"/>
  <c r="E20" i="70" s="1"/>
  <c r="F24" i="70"/>
  <c r="F22" i="70" s="1"/>
  <c r="F20" i="70" s="1"/>
  <c r="D24" i="70"/>
  <c r="D22" i="70" s="1"/>
  <c r="D20" i="70" s="1"/>
  <c r="E44" i="70"/>
  <c r="E43" i="70" s="1"/>
  <c r="E41" i="70" s="1"/>
  <c r="E39" i="70" s="1"/>
  <c r="F45" i="70"/>
  <c r="F44" i="70" s="1"/>
  <c r="F43" i="70" s="1"/>
  <c r="F41" i="70" s="1"/>
  <c r="F39" i="70" s="1"/>
  <c r="F14" i="70" l="1"/>
  <c r="E14" i="70"/>
  <c r="D14" i="70" s="1"/>
  <c r="F18" i="70"/>
  <c r="F16" i="70" s="1"/>
  <c r="F12" i="70" s="1"/>
  <c r="E54" i="70"/>
  <c r="D55" i="70"/>
  <c r="D54" i="70" l="1"/>
  <c r="E52" i="70"/>
  <c r="G25" i="69"/>
  <c r="G24" i="69" s="1"/>
  <c r="G23" i="69" s="1"/>
  <c r="G22" i="69" s="1"/>
  <c r="G20" i="69" s="1"/>
  <c r="G18" i="69" s="1"/>
  <c r="G50" i="69"/>
  <c r="G49" i="69" s="1"/>
  <c r="G72" i="69"/>
  <c r="G71" i="69" s="1"/>
  <c r="G70" i="69" s="1"/>
  <c r="G69" i="69" s="1"/>
  <c r="G67" i="69" s="1"/>
  <c r="G65" i="69" s="1"/>
  <c r="G52" i="69"/>
  <c r="G63" i="69"/>
  <c r="G61" i="69"/>
  <c r="G41" i="69"/>
  <c r="G40" i="69" s="1"/>
  <c r="G39" i="69" s="1"/>
  <c r="G37" i="69" s="1"/>
  <c r="G35" i="69" s="1"/>
  <c r="G48" i="69" l="1"/>
  <c r="G47" i="69" s="1"/>
  <c r="G45" i="69" s="1"/>
  <c r="G43" i="69" s="1"/>
  <c r="D34" i="31" s="1"/>
  <c r="D34" i="66" s="1"/>
  <c r="E50" i="70"/>
  <c r="D52" i="70"/>
  <c r="G16" i="69"/>
  <c r="G14" i="69" s="1"/>
  <c r="G12" i="69" s="1"/>
  <c r="G60" i="69"/>
  <c r="G59" i="69" s="1"/>
  <c r="G58" i="69" s="1"/>
  <c r="G56" i="69" s="1"/>
  <c r="G54" i="69" s="1"/>
  <c r="E15" i="70" l="1"/>
  <c r="E18" i="70"/>
  <c r="D18" i="70" s="1"/>
  <c r="G33" i="69"/>
  <c r="D50" i="70"/>
  <c r="G99" i="69"/>
  <c r="G98" i="69" s="1"/>
  <c r="G97" i="69" s="1"/>
  <c r="G95" i="69" s="1"/>
  <c r="G93" i="69" s="1"/>
  <c r="G91" i="69"/>
  <c r="G90" i="69" s="1"/>
  <c r="G89" i="69" s="1"/>
  <c r="G87" i="69" s="1"/>
  <c r="G85" i="69" s="1"/>
  <c r="D54" i="31"/>
  <c r="D53" i="31" s="1"/>
  <c r="B10" i="60"/>
  <c r="E16" i="70" l="1"/>
  <c r="E12" i="70" s="1"/>
  <c r="D16" i="70"/>
  <c r="D12" i="70" s="1"/>
  <c r="G83" i="69"/>
  <c r="G81" i="69" s="1"/>
  <c r="G79" i="69" s="1"/>
  <c r="G77" i="69" s="1"/>
  <c r="G75" i="69" s="1"/>
  <c r="G31" i="69" l="1"/>
  <c r="G29" i="69"/>
  <c r="G27" i="69" s="1"/>
  <c r="G10" i="69" s="1"/>
  <c r="G8" i="69" s="1"/>
  <c r="D27" i="67" l="1"/>
  <c r="D26" i="67" s="1"/>
  <c r="D25" i="67" s="1"/>
  <c r="D24" i="67" s="1"/>
  <c r="D23" i="67" s="1"/>
  <c r="D22" i="67" s="1"/>
  <c r="D21" i="67" s="1"/>
  <c r="D19" i="67" s="1"/>
  <c r="D17" i="67" s="1"/>
  <c r="E26" i="67"/>
  <c r="E25" i="67" s="1"/>
  <c r="E24" i="67" s="1"/>
  <c r="E23" i="67" s="1"/>
  <c r="E22" i="67" s="1"/>
  <c r="F26" i="67"/>
  <c r="F25" i="67" s="1"/>
  <c r="F24" i="67" s="1"/>
  <c r="F23" i="67" s="1"/>
  <c r="F22" i="67" s="1"/>
  <c r="D40" i="31"/>
  <c r="D8" i="31" s="1"/>
  <c r="B14" i="68"/>
  <c r="B12" i="68"/>
  <c r="B10" i="68"/>
  <c r="B8" i="68"/>
  <c r="D12" i="67" l="1"/>
  <c r="D15" i="67"/>
  <c r="D13" i="67" s="1"/>
  <c r="E21" i="67"/>
  <c r="E19" i="67" s="1"/>
  <c r="E17" i="67" s="1"/>
  <c r="E15" i="67" s="1"/>
  <c r="E13" i="67" s="1"/>
  <c r="E11" i="67"/>
  <c r="F21" i="67"/>
  <c r="F19" i="67" s="1"/>
  <c r="F17" i="67" s="1"/>
  <c r="F16" i="67" s="1"/>
  <c r="F13" i="67" s="1"/>
  <c r="F12" i="67"/>
  <c r="F11" i="67" s="1"/>
  <c r="G7" i="69"/>
  <c r="D7" i="31"/>
  <c r="D11" i="67" l="1"/>
</calcChain>
</file>

<file path=xl/sharedStrings.xml><?xml version="1.0" encoding="utf-8"?>
<sst xmlns="http://schemas.openxmlformats.org/spreadsheetml/2006/main" count="522" uniqueCount="219">
  <si>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</si>
  <si>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</si>
  <si>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</si>
  <si>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</si>
  <si>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</si>
  <si>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</si>
  <si>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</si>
  <si>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</si>
  <si>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</si>
  <si>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</si>
  <si>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</si>
  <si>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</si>
  <si>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</si>
  <si>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</si>
  <si>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</si>
  <si>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</si>
  <si>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</si>
  <si>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</si>
  <si>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</si>
  <si>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</si>
  <si>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</si>
  <si>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</si>
  <si>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</si>
  <si>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</si>
  <si>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</si>
  <si>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</si>
  <si>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ԸՆԴԱՄԵՆԸ</t>
  </si>
  <si>
    <t xml:space="preserve"> ՀՀ էկոնոմիկայի նախարարություն</t>
  </si>
  <si>
    <t xml:space="preserve"> Ծրագրի դասիչը` </t>
  </si>
  <si>
    <t xml:space="preserve"> Միջոցառման վրա կատարվող ծախսը (հազար դրամ) </t>
  </si>
  <si>
    <t xml:space="preserve"> Տրանսֆերտների տրամադրում</t>
  </si>
  <si>
    <t>___________  ___-ի N _______ -Ն    որոշման</t>
  </si>
  <si>
    <t>Ծրագիր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</si>
  <si>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</si>
  <si>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</si>
  <si>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</si>
  <si>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</si>
  <si>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</si>
  <si>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</si>
  <si>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</si>
  <si>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</si>
  <si>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</t>
  </si>
  <si>
    <t>Միջոց_x000D_առում</t>
  </si>
  <si>
    <t>Ծրագրի միջոցառումները</t>
  </si>
  <si>
    <t xml:space="preserve">ՀՀ Էկոնոմիկայի նախարարություն </t>
  </si>
  <si>
    <t>ՄԱՍ 1. 2. ՊԵՏԱԿԱՆ ՄԱՐՄՆԻ ԳԾՈՎ ԱՐԴՅՈՒՆՔԱՅԻՆ (ԿԱՏԱՐՈՂԱԿԱՆ) ՑՈՒՑԱՆԻՇՆԵՐԸ</t>
  </si>
  <si>
    <t xml:space="preserve">«ՀԱՅԱՍՏԱՆԻ ՀԱՆՐԱՊԵՏՈՒԹՅԱՆ 2024 ԹՎԱԿԱՆԻ ՊԵՏԱԿԱՆ ԲՅՈՒՋԵԻ ՄԱՍԻՆ» ՀԱՅԱՍՏԱՆԻ ՀԱՆՐԱՊԵՏՈՒԹՅԱՆ ՕՐԵՆՔԻ 2-ՐԴ ՀՈԴՎԱԾԻ ԱՂՅՈՒՍԱԿՈՒՄ ԿԱՏԱՐՎՈՂ ՓՈՓՈԽՈՒԹՅՈՒՆՆԵՐԸ  </t>
  </si>
  <si>
    <t xml:space="preserve">  ՀՀ  կառավարության  2024 թվականի</t>
  </si>
  <si>
    <t>հազար դրամներով</t>
  </si>
  <si>
    <t xml:space="preserve">ՀՀ էկոնոմիկայի նախարարություն </t>
  </si>
  <si>
    <t xml:space="preserve">այդ թվում՝ </t>
  </si>
  <si>
    <t xml:space="preserve">ՀՀ կառավարության 2024 թվականի </t>
  </si>
  <si>
    <t>Ցուցանիշների փոփոխությունները (նվազեցումները նշված են փակագծերում)</t>
  </si>
  <si>
    <t xml:space="preserve">Հավելված № 4 
ՀՀ կառավարության 2024 թվականի
––-----------–––––––– N –––––– որոշման </t>
  </si>
  <si>
    <t>Հավելված № 3 
ՀՀ կառավարության 2024 թվականի
––-------------------–N –––––– որոշման</t>
  </si>
  <si>
    <t>Հավելված № 1</t>
  </si>
  <si>
    <t xml:space="preserve"> ՈՉ ՖԻՆԱՆՍԱԿԱՆ ԱԿՏԻՎՆԵՐԻ ԳԾՈՎ ԾԱԽՍԵՐ</t>
  </si>
  <si>
    <t>«ՀԱՅԱՍՏԱՆԻ  ՀԱՆՐԱՊԵՏՈՒԹՅԱՆ 2024 ԹՎԱԿԱՆԻ ՊԵՏԱԿԱՆ ԲՅՈՒՋԵԻ ՄԱՍԻՆ» ՕՐԵՆՔԻ N 1 ՀԱՎԵԼՎԱԾԻ N 4 ԱՂՅՈՒՍԱԿՈՒՄ ԵՎ  ՀԱՅԱՍՏԱՆԻ ՀԱՆՐԱՊԵՏՈՒԹՅԱՆ ԿԱՌԱՎԱՐՈՒԹՅԱՆ 2023 ԹՎԱԿԱՆԻ ԴԵԿՏԵՄԲԵՐԻ 28-Ի N 2323-Ն ՈՐՈՇՄԱՆ N 5 ՀԱՎԵԼՎԱԾԻ N 3 ԱՂՅՈՒՍԱԿՈՒՄ ԿԱՏԱՐՎՈՂ ՓՈՓՈԽՈՒԹՅՈՒՆՆԵՐԸ</t>
  </si>
  <si>
    <t>______________ ի    ___Ն որոշման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</si>
  <si>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</si>
  <si>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</si>
  <si>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</si>
  <si>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</si>
  <si>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</si>
  <si>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</si>
  <si>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</si>
  <si>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</si>
  <si>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- նպատակային վարկերի գծով</t>
  </si>
  <si>
    <t xml:space="preserve">Հավելված N2 </t>
  </si>
  <si>
    <t xml:space="preserve">ՀՀ կառավարության  2024 թվականի </t>
  </si>
  <si>
    <t xml:space="preserve">Տարի
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</si>
  <si>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</si>
  <si>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</si>
  <si>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</si>
  <si>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</si>
  <si>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</si>
  <si>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</si>
  <si>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</si>
  <si>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</si>
  <si>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04</t>
  </si>
  <si>
    <t xml:space="preserve"> 01</t>
  </si>
  <si>
    <t xml:space="preserve"> ՏՆՏԵՍԱԿԱՆ ՀԱՐԱԲԵՐՈՒԹՅՈՒՆՆԵՐ</t>
  </si>
  <si>
    <t>«ՀԱՅԱUՏԱՆԻ ՀԱՆՐԱՊԵՏՈՒԹՅԱՆ 2024 ԹՎԱԿԱՆԻ ՊԵՏԱԿԱՆ ԲՅՈՒՋԵԻ ՄԱUԻՆ» OՐԵՆՔԻ N 3 ՀԱՎԵԼՎԱԾԻ N 1 ԱՂՅՈՒՍԱԿՈՒՄ ԵՎ ՀՀ ԿԱՌԱՎԱՐՈՒԹՅԱՆ 2023 ԹՎԱԿԱՆԻ ԴԵԿՏԵՄԲԵՐԻ 28-Ի N 2323-Ն ՈՐՈՇՄԱՆ N 1 ՀԱՎԵԼՎԱԾԻ N 1 ԱՂՅՈՒՍԱԿՈՒՄ ԿԱՏԱՐՎՈՂ ՓՈՓՈԽՈՒԹՅՈՒՆՆԵՐԸ</t>
  </si>
  <si>
    <t xml:space="preserve"> Գիտելիքահենք, նորարարական տնտեսությանը և փոքր ու միջին ձեռնարկատիրությանը աջակցություն</t>
  </si>
  <si>
    <t xml:space="preserve"> 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</si>
  <si>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>Արտադրողականության աճ, նորարարական և թվայնացված տնտեսություն, ՓՄՁ սուբյեկտների թվաքանակի ավելացում</t>
  </si>
  <si>
    <t xml:space="preserve"> Համաշխարհային բանկի աջակցությամբ իրականացվող Տեխնոլոգիաների առևտրայնացման ենթակառուցվածքի զարգացում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</si>
  <si>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</si>
  <si>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</si>
  <si>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</si>
  <si>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1104</t>
  </si>
  <si>
    <t>11003</t>
  </si>
  <si>
    <t xml:space="preserve"> Համաշխարհային բանկի աջակցությամբ իրականացվող Տեխնոլոգիաների առևտրայնացման ենթակառուցվածքի զարգացում </t>
  </si>
  <si>
    <t xml:space="preserve"> Տեխնոլոգիաների առևտրայնացման գործուն մեխանիզմների մշակումը,  ներդրումն ու զարգացումը  և պոտենցիալ առևտրային արժեք ներկայացնող գիտական արդյունքի հայտնաբերման և դրա առևտրային պոտենցիալի գնահատման մեխանիզմների մշակումը ու գնահատումը </t>
  </si>
  <si>
    <t xml:space="preserve"> Ծառայությունների մատուցում </t>
  </si>
  <si>
    <t xml:space="preserve">Նորամուծության և ձեռներեցության ազգային կենտրոն ՊՈԱԿ </t>
  </si>
  <si>
    <t xml:space="preserve"> Գնահատված հետազոտություններ </t>
  </si>
  <si>
    <t xml:space="preserve"> Տնտեսվարող սուբյեկտների կողմից ներկայացված և գիտանորարարական փորձաքննություն անցած բիզնես առաջարկներ </t>
  </si>
  <si>
    <t xml:space="preserve"> Ինովացիոն տեխնոլոգիաներ առաջարկող և ներգրավված ՓՄՁ-ներ </t>
  </si>
  <si>
    <t xml:space="preserve"> Առևտրայանացման ենթակա գիտական տեխնոլոգիաներ </t>
  </si>
  <si>
    <t xml:space="preserve"> Մտավոր սեփականությամբ պաշտպանված և տեխնիկատնտեսական ուսումնասիրություններ (feasibility study) անցած պատենտներ </t>
  </si>
  <si>
    <t xml:space="preserve"> Միջազգային շուկա առաջարկված գիտական արդյունքներ </t>
  </si>
  <si>
    <t xml:space="preserve"> Տեխնոլոգիաների առևտրայնացման ոլորտում  խորհրդատվություն ստացած շահառուներ </t>
  </si>
  <si>
    <t>տարի</t>
  </si>
  <si>
    <t>Հավելված № 5</t>
  </si>
  <si>
    <t xml:space="preserve"> 1086</t>
  </si>
  <si>
    <t xml:space="preserve"> Գյուղական ենթակառուցվածքների վերականգնում և զարգացում</t>
  </si>
  <si>
    <t xml:space="preserve"> Գյուղատնտեսության ոլորտի արդյունավետության աճ</t>
  </si>
  <si>
    <t xml:space="preserve"> Գյուղատնտեսական արտադրանքի ծավալների ավելացում</t>
  </si>
  <si>
    <t xml:space="preserve"> 11004</t>
  </si>
  <si>
    <t xml:space="preserve"> Զարգացման ֆրանսիական գործակալության աջակցությամբ իրականացվող ՀՀ Արարատի և Արմավիրի մարզերում» ոռոգվող գյուղատնտեսության զարգացման դրամաշնորհային ծրագրի համակարգում և ղեկավարում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</si>
  <si>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</t>
  </si>
  <si>
    <t xml:space="preserve"> Ծառայությունների մատուցում</t>
  </si>
  <si>
    <t xml:space="preserve"> Արարատի և Արմավիրի մարզերում ժամանակակից պահանջներին համապատասխան ոռոգման համակարգերի ներդրմանը աջակցություն </t>
  </si>
  <si>
    <t xml:space="preserve"> 31001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</si>
  <si>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ծրագիր</t>
  </si>
  <si>
    <t xml:space="preserve"> Ծրագրի իրականացման համար աշխատանքային պայմանների ապահովման նպատակով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</si>
  <si>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</si>
  <si>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>Ներդրումներ կլիմայադիմակայուն գյուղատնտեսության և պարենային անվտանգության բարձրացման նպատակով, ինչն ուղղվելու է երկու մարզերին՝ Շիրակի և Տավուշի, որտեղ փոքր ֆերմերները բախվում են բարձր աղքատության, պարենային անապահովության և կլիմայական ռիսկերի:</t>
  </si>
  <si>
    <t>Ասիական զարգացման բանկի աջակցությամբ իրականացվող "Կլիմային հարմարվողական պարենային անվտանգության" դրամաշնորհային ծրագրի համակարգում և ղեկավարում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</si>
  <si>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</si>
  <si>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</si>
  <si>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</si>
  <si>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</si>
  <si>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</si>
  <si>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</si>
  <si>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</si>
  <si>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ԼՐԱՑՈՒՄԸ</t>
  </si>
  <si>
    <t>02</t>
  </si>
  <si>
    <t xml:space="preserve"> Գյուղատնտեսություն, անտառային տնտեսություն, ձկնորսություն և որսորդություն</t>
  </si>
  <si>
    <t>01</t>
  </si>
  <si>
    <t xml:space="preserve"> Գյուղատնտեսություն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</si>
  <si>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</si>
  <si>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</si>
  <si>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</si>
  <si>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</si>
  <si>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</si>
  <si>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</si>
  <si>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</si>
  <si>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</si>
  <si>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</si>
  <si>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Ցուցանիշների փոփոխությունը (ավելացումները նշված են դրական նշանով, իսկ նվազեցումները` փակագծերում)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</si>
  <si>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</si>
  <si>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</si>
  <si>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</si>
  <si>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ԱՅԼ  ԾԱԽՍԵՐ</t>
  </si>
  <si>
    <t xml:space="preserve"> Այլ ծախսեր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</si>
  <si>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</si>
  <si>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</si>
  <si>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</si>
  <si>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</si>
  <si>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</si>
  <si>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- Այլ մեքենաներ և սարքավորումներ</t>
  </si>
  <si>
    <t>ՀԱՅԱՍՏԱՆԻ ՀԱՆՐԱՊԵՏՈՒԹՅԱՆ ԿԱՌԱՎԱՐՈՒԹՅԱՆ 2023 ԹՎԱԿԱՆԻ ԴԵԿՏԵՄԲԵՐԻ 28-Ի N 2323-Ն ՈՐՈՇՄԱՆ  N 3 ԵՎ N 4 ՀԱՎԵԼՎԱԾՆԵՐՈՒՄ ԿԱՏԱՐՎՈՂ ՓՈՓՈԽՈՒԹՅՈՒՆՆԵՐԸ ԵՎ ԼՐԱՑՈՒՄՆԵՐԸ</t>
  </si>
  <si>
    <t>՛01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</si>
  <si>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</si>
  <si>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</si>
  <si>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______________ ի    ___Ն  որոշման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</si>
  <si>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</si>
  <si>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</si>
  <si>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>Դրամաշնորհային  միջոցներ</t>
  </si>
  <si>
    <t xml:space="preserve"> 12003</t>
  </si>
  <si>
    <t>Հավելված 6</t>
  </si>
  <si>
    <t xml:space="preserve"> «ՀԱՅԱՍՏԱՆԻ ՀԱՆՐԱՊԵՏՈՒԹՅԱՆ 2024 ԹՎԱԿԱՆԻ ՊԵՏԱԿԱՆ ԲՅՈՒՋԵԻ ՄԱՍԻՆ» ՕՐԵՆՔԻ N 1 ՀԱՎԵԼՎԱԾԻ N 5 ԱՂՅՈՒՍԱԿՈՒՄ ԿԱՏԱՐՎՈՂ ՎԵՐԱԲԱՇԽՈՒՄԸ, ԼՐԱՑՈՒՄԸ ԵՎ ՀԱՅԱՍՏԱՆԻ ՀԱՆՐԱՊԵՏՈՒԹՅԱՆ ԿԱՌԱՎԱՐՈՒԹՅԱՆ 2023 ԹՎԱԿԱՆԻ ԴԵԿՏԵՄԲԵՐԻ 28-Ի N 2323-Ն ՈՐՈՇՄԱՆ N5 ՀԱՎԵԼՎԱԾԻ N 4 ԱՂՅՈՒՍԱԿՈՒՄ ԿԱՏԱՐՎՈՂ ՓՈՓՈԽՈՒԹՅՈՒՆՆԵՐԸ ԵՎ ԼՐԱՑՈՒՄՆԵՐԸ</t>
  </si>
  <si>
    <t>ՀՀ ԷԿՈՆՈՄԻԿԱՅԻ ՆԱԽԱՐԱՐՈՒԹՅՈՒՆ</t>
  </si>
  <si>
    <t xml:space="preserve"> Գյուղական ենթակառուցվածքների վերականգնում և զարգացում </t>
  </si>
  <si>
    <t>Ցուցանիշների փոփոխությունը 
(ավելացումները նշված են դրական նշանով, իսկ նվազեցումները` փակագծերում)</t>
  </si>
  <si>
    <t>Տարի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</si>
  <si>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 </t>
  </si>
  <si>
    <t xml:space="preserve"> Միջոցառումն իրականացնողի անվանումը </t>
  </si>
  <si>
    <t xml:space="preserve"> Մասնագիտացված միավոր </t>
  </si>
  <si>
    <t xml:space="preserve"> Հատուկ ուսուցում ստացած շահառուներ, թիվ </t>
  </si>
  <si>
    <t>Մարզերում աջակցություն ցուցաբերող թիմերի քանակ, հատ</t>
  </si>
  <si>
    <t xml:space="preserve"> Արարատի և Արմավիրի մարզերում ժամանակակից պահանջներին համապատասխան ոռոգման համակարգերի ներդրմանը աջակցություն  </t>
  </si>
  <si>
    <t xml:space="preserve"> Տրանսֆերտների տրամադրում </t>
  </si>
  <si>
    <t xml:space="preserve"> Նոր տեխնոլոգիաներով ոռոգման ենթակա հողատարածքներ, հա </t>
  </si>
  <si>
    <t xml:space="preserve"> Հողերի խոշորացման գործարքներ, հատ </t>
  </si>
  <si>
    <t xml:space="preserve"> Կոոպերատիվների ստեղծում, հատ </t>
  </si>
  <si>
    <t xml:space="preserve"> Ծրագրի իրականացման համար աշխատանքային պայմանների ապահովման նպատակով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</si>
  <si>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</si>
  <si>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Համակարգչային սարքավորումներ, հատ </t>
  </si>
  <si>
    <t xml:space="preserve"> Ավտոմեքենաների ձեռքբերում, հատ</t>
  </si>
  <si>
    <t xml:space="preserve"> Գրասենյակային գույքի միավորի քանակ, հատ </t>
  </si>
  <si>
    <t>Ցուցանիշների փոփոխությունը 
(ավելացումները նշված են դրական նշանով)</t>
  </si>
  <si>
    <t xml:space="preserve"> Միջոցառման շրջանակներում իրականացվող ծախսերի կատարման տոկոս (ծրագրի սկզբից ներառյալ հաշվետու տարին) </t>
  </si>
  <si>
    <t xml:space="preserve"> 1086 </t>
  </si>
  <si>
    <t xml:space="preserve"> 11004 </t>
  </si>
  <si>
    <t xml:space="preserve"> Զարգացման ֆրանսիական գործակալության աջակցությամբ իրականացվող ՀՀ Արարատի և Արմավիրի մարզերում» ոռոգվող գյուղատնտեսության զարգացման դրամաշնորհային ծրագրի համակարգում և ղեկավարում </t>
  </si>
  <si>
    <t xml:space="preserve"> 12003 </t>
  </si>
  <si>
    <t xml:space="preserve"> 31001 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</si>
  <si>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ծրագիր </t>
  </si>
  <si>
    <t xml:space="preserve"> Միջոցառումն իրականացնողի անվանումը`</t>
  </si>
  <si>
    <t xml:space="preserve"> Միջոցառումն իրականացնողի անվանումը՝</t>
  </si>
  <si>
    <t>Ֆիլտրացիոն կայաններ ոռոգման ենթակա հողատարածքների համար, հատ</t>
  </si>
  <si>
    <t>Էկոնոմիկայի նախարարություն</t>
  </si>
  <si>
    <t>ՀԱՅԱՍՏԱՆԻ ՀԱՆՐԱՊԵՏՈՒԹՅԱՆ ԿԱՌԱՎԱՐՈՒԹՅԱՆ 2023 ԹՎԱԿԱՆԻ ԴԵԿՏԵՄԲԵՐԻ 28-Ի N 2323-Ն ՈՐՈՇՄԱՆ N 9 ՀԱՎԵԼՎԱԾԻ 9.10 ԱՂՅՈՒՍԱԿՈՒՄ ԵՎ N 9.1 ՀԱՎԵԼՎԱԾԻ 9.1.10 ԱՂՅՈՒՍԱԿՈՒՄ ԿԱՏԱՐՎՈՂ ՓՈՓՈԽՈՒԹՅՈՒՆՆԵՐԸ ԵՎ ԼՐԱՑՈՒՄՆԵՐԸ</t>
  </si>
  <si>
    <t xml:space="preserve">Հավելված № 7
ՀՀ կառավարության 2024 թվականի
––-----------–––––––– N –––––– որոշման </t>
  </si>
  <si>
    <t xml:space="preserve">ՀԱՅԱՍՏԱՆԻ ՀԱՆՐԱՊԵՏՈՒԹՅԱՆ ԿԱՌԱՎԱՐՈՒԹՅԱՆ 2023 ԹՎԱԿԱՆԻ ԴԵԿՏԵՄԲԵՐԻ 28-Ի N 2323-Ն ՈՐՈՇՄԱՆ N 9 ՀԱՎԵԼՎԱԾԻ N 9.48 և N 9.1 ՀԱՎԵԼՎԱԾԻ N 9.1.58 ԱՂՅՈՒՍԱԿՆԵՐՈՒՄ ԿԱՏԱՐՎՈՂ ՓՈՓՈԽՈՒԹՅՈՒՆՆԵՐԸ </t>
  </si>
  <si>
    <t>ՄԱՍ 1.2 ՊԵՏԱԿԱՆ ՄԱՐՄՆԻ ԳԾՈՎ ԱՐԴՅՈՒՆՔԱՅԻՆ (ԿԱՏԱՐՈՂԱԿԱՆ) ՑՈՒՑԱՆԻՇՆԵՐԸ</t>
  </si>
  <si>
    <t>Ծրագրի դասիչը՝</t>
  </si>
  <si>
    <t>Ցուցանիշների փոփոխությունները (ավելացումները նշված են դրական նշանով)</t>
  </si>
  <si>
    <t>Միջոցառման դասիչը՝</t>
  </si>
  <si>
    <t>Միջոցառման անվանումը՝</t>
  </si>
  <si>
    <t>ՀՀ կառավարության պահուստային ֆոնդ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</si>
  <si>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</si>
  <si>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</si>
  <si>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</si>
  <si>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</si>
  <si>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</si>
  <si>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</si>
  <si>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</si>
  <si>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փոփոխությունը (նվազեցումները նշված են փակագծերում)</t>
  </si>
  <si>
    <t xml:space="preserve"> Զարգացման ֆրանսիական գործակալության աջակցությամբ ՀՀ Արարատի և Արմավիրի մարզերում ժամանակակից պահանջներին համապատասխան ոռոգման համակարգերի ներդրման և զարգացմանն աջակցություն</t>
  </si>
  <si>
    <t xml:space="preserve"> Համաֆինանսավորում</t>
  </si>
  <si>
    <t xml:space="preserve"> Տեխնոլոգիաների առևտրայնացման գործուն մեխանիզմների մշակումը,  ներդրումն ու զարգացումը  և պոտենցիալ առևտրային արժեք ներկայացնող գիտական արդյունքի հայտնաբերման և դրա առևտրային պոտենցիալի գնահատման մեխանիզմների մշակումը ու գնահատումը</t>
  </si>
  <si>
    <t>Գիտելիքահենք, նորարարական տնտեսությանը և փոքր ու միջին ձեռնարկատիրությանը աջակցություն</t>
  </si>
  <si>
    <t xml:space="preserve"> Զարգացման ֆրանսիական գործակալության աջակցությամբ ՀՀ Արարատի և Արմավիրի մարզերում ժամանակակից պահանջներին համապատասխան ոռոգման համակարգերի ներդրման և զարգացմանն աջակցություն </t>
  </si>
  <si>
    <t xml:space="preserve">ՀԱՅԱՍՏԱՆԻ ՀԱՆՐԱՊԵՏՈՒԹՅԱՆ 2024 ԹՎԱԿԱՆԻ ՊԵՏԱԿԱՆ ԲՅՈՒՋԵՈՎ ՆԱԽԱՏԵՍՎԱԾ՝ ՀԱՅԱՍՏԱՆԻ
ՀԱՆՐԱՊԵՏՈՒԹՅԱՆ ԿԱՌԱՎԱՐՈՒԹՅԱՆ ՊԱՀՈՒՍՏԱՅԻՆ ՖՈՆԴԻՑ ՀԱՏԿԱՑՈՒՄՆԵՐ ԿԱՏԱՐԵԼՈՒ ՎԵՐԱԲԵՐՅԱԼ </t>
  </si>
  <si>
    <t xml:space="preserve">Հավելված № 8
ՀՀ կառավարության 2024 թվականի
––-----------–––––––– N –––––– որոշման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</si>
</sst>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0_);\(0\)"/>
    <numFmt numFmtId="170" formatCode="#,##0.0_);\(#,##0.0\)"/>
    <numFmt numFmtId="171" formatCode="0.0_);\(0.0\)"/>
    <numFmt numFmtId="172" formatCode="_(* #,##0.0_);_(* \(#,##0.0\);_(* &quot;-&quot;?_);_(@_)"/>
    <numFmt numFmtId="173" formatCode="_([$€-2]* #,##0.00_);_([$€-2]* \(#,##0.00\);_([$€-2]* &quot;-&quot;??_)"/>
    <numFmt numFmtId="174" formatCode="_-* #,##0.0_р_._-;\-* #,##0.0_р_._-;_-* &quot;-&quot;?_р_._-;_-@_-"/>
    <numFmt numFmtId="175" formatCode="_-* #,##0.00\ _р_._-;\-* #,##0.00\ _р_._-;_-* &quot;-&quot;??\ _р_._-;_-@_-"/>
    <numFmt numFmtId="176" formatCode="_-* #,##0.00_-;\-* #,##0.00_-;_-* &quot;-&quot;??_-;_-@_-"/>
    <numFmt numFmtId="177" formatCode="General_)"/>
    <numFmt numFmtId="178" formatCode="_(* #,##0.000_);_(* \(#,##0.000\);_(* &quot;-&quot;??_);_(@_)"/>
    <numFmt numFmtId="179" formatCode="_-* #,##0.0_р_._-;\-* #,##0.0_р_._-;_-* &quot;-&quot;??_р_._-;_-@_-"/>
    <numFmt numFmtId="180" formatCode="0.0"/>
    <numFmt numFmtId="181" formatCode="#,##0.0"/>
    <numFmt numFmtId="182" formatCode="_(* #,##0.00_);_(* \(#,##0.00\);_(* &quot;-&quot;?_);_(@_)"/>
    <numFmt numFmtId="183" formatCode="_-* #,##0.00\ _դ_ր_._-;\-* #,##0.00\ _դ_ր_._-;_-* &quot;-&quot;??\ _դ_ր_._-;_-@_-"/>
    <numFmt numFmtId="184" formatCode="_(* #,##0_);_(* \(#,##0\);_(* &quot;-&quot;??_);_(@_)"/>
    <numFmt numFmtId="185" formatCode="_(* #,##0.000_);_(* \(#,##0.000\);_(* &quot;-&quot;?_);_(@_)"/>
  </numFmts>
  <fonts count="1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0"/>
      <name val="Arial Cyr"/>
      <family val="2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0"/>
      <color theme="6" tint="0.79998168889431442"/>
      <name val="GHEA Grapalat"/>
      <family val="3"/>
    </font>
    <font>
      <b/>
      <i/>
      <sz val="12"/>
      <color theme="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8"/>
      <color theme="3"/>
      <name val="Cambria"/>
      <family val="2"/>
      <scheme val="major"/>
    </font>
    <font>
      <i/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b/>
      <sz val="11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Times Armenian"/>
      <family val="1"/>
    </font>
    <font>
      <i/>
      <sz val="8"/>
      <name val="GHEA Grapalat"/>
      <family val="2"/>
    </font>
    <font>
      <b/>
      <sz val="11"/>
      <color indexed="8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  <font>
      <b/>
      <i/>
      <sz val="12"/>
      <color rgb="FF00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93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0" fontId="17" fillId="0" borderId="0"/>
    <xf numFmtId="165" fontId="1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9" fillId="0" borderId="0"/>
    <xf numFmtId="0" fontId="14" fillId="0" borderId="0"/>
    <xf numFmtId="0" fontId="8" fillId="0" borderId="0"/>
    <xf numFmtId="0" fontId="21" fillId="0" borderId="0">
      <alignment horizontal="left" vertical="top" wrapText="1"/>
    </xf>
    <xf numFmtId="166" fontId="21" fillId="0" borderId="0" applyFill="0" applyBorder="0" applyProtection="0">
      <alignment horizontal="right" vertical="top"/>
    </xf>
    <xf numFmtId="0" fontId="7" fillId="0" borderId="0"/>
    <xf numFmtId="168" fontId="7" fillId="0" borderId="0" applyFont="0" applyFill="0" applyBorder="0" applyAlignment="0" applyProtection="0"/>
    <xf numFmtId="0" fontId="22" fillId="0" borderId="0"/>
    <xf numFmtId="0" fontId="20" fillId="0" borderId="0"/>
    <xf numFmtId="164" fontId="20" fillId="0" borderId="0" applyFont="0" applyFill="0" applyBorder="0" applyAlignment="0" applyProtection="0"/>
    <xf numFmtId="0" fontId="20" fillId="0" borderId="0"/>
    <xf numFmtId="0" fontId="23" fillId="0" borderId="0"/>
    <xf numFmtId="0" fontId="12" fillId="0" borderId="0"/>
    <xf numFmtId="0" fontId="17" fillId="0" borderId="0"/>
    <xf numFmtId="164" fontId="17" fillId="0" borderId="0" applyFont="0" applyFill="0" applyBorder="0" applyAlignment="0" applyProtection="0"/>
    <xf numFmtId="0" fontId="25" fillId="0" borderId="0"/>
    <xf numFmtId="0" fontId="18" fillId="0" borderId="0"/>
    <xf numFmtId="165" fontId="17" fillId="0" borderId="0" applyFont="0" applyFill="0" applyBorder="0" applyAlignment="0" applyProtection="0"/>
    <xf numFmtId="0" fontId="12" fillId="0" borderId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8" fillId="4" borderId="0" applyNumberFormat="0" applyBorder="0" applyAlignment="0" applyProtection="0"/>
    <xf numFmtId="0" fontId="29" fillId="7" borderId="16" applyNumberFormat="0" applyAlignment="0" applyProtection="0"/>
    <xf numFmtId="0" fontId="30" fillId="8" borderId="19" applyNumberFormat="0" applyAlignment="0" applyProtection="0"/>
    <xf numFmtId="0" fontId="31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33" fillId="0" borderId="13" applyNumberFormat="0" applyFill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5" fillId="0" borderId="0" applyNumberFormat="0" applyFill="0" applyBorder="0" applyAlignment="0" applyProtection="0"/>
    <xf numFmtId="0" fontId="36" fillId="6" borderId="16" applyNumberFormat="0" applyAlignment="0" applyProtection="0"/>
    <xf numFmtId="0" fontId="37" fillId="0" borderId="18" applyNumberFormat="0" applyFill="0" applyAlignment="0" applyProtection="0"/>
    <xf numFmtId="0" fontId="38" fillId="5" borderId="0" applyNumberFormat="0" applyBorder="0" applyAlignment="0" applyProtection="0"/>
    <xf numFmtId="0" fontId="39" fillId="7" borderId="17" applyNumberFormat="0" applyAlignment="0" applyProtection="0"/>
    <xf numFmtId="0" fontId="40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42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0" fontId="12" fillId="0" borderId="0"/>
    <xf numFmtId="0" fontId="48" fillId="0" borderId="0"/>
    <xf numFmtId="43" fontId="17" fillId="0" borderId="0" applyFont="0" applyFill="0" applyBorder="0" applyAlignment="0" applyProtection="0"/>
    <xf numFmtId="0" fontId="17" fillId="0" borderId="0"/>
    <xf numFmtId="0" fontId="12" fillId="0" borderId="0"/>
    <xf numFmtId="0" fontId="20" fillId="0" borderId="0"/>
    <xf numFmtId="0" fontId="6" fillId="0" borderId="0"/>
    <xf numFmtId="43" fontId="20" fillId="0" borderId="0" applyFont="0" applyFill="0" applyBorder="0" applyAlignment="0" applyProtection="0"/>
    <xf numFmtId="0" fontId="20" fillId="0" borderId="0"/>
    <xf numFmtId="9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  <xf numFmtId="0" fontId="89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0" applyNumberFormat="0" applyBorder="0" applyAlignment="0" applyProtection="0"/>
    <xf numFmtId="0" fontId="90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89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9" fillId="34" borderId="0" applyNumberFormat="0" applyBorder="0" applyAlignment="0" applyProtection="0"/>
    <xf numFmtId="0" fontId="89" fillId="36" borderId="0" applyNumberFormat="0" applyBorder="0" applyAlignment="0" applyProtection="0"/>
    <xf numFmtId="0" fontId="5" fillId="15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15" borderId="0" applyNumberFormat="0" applyBorder="0" applyAlignment="0" applyProtection="0"/>
    <xf numFmtId="0" fontId="90" fillId="37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89" fillId="3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9" fillId="36" borderId="0" applyNumberFormat="0" applyBorder="0" applyAlignment="0" applyProtection="0"/>
    <xf numFmtId="0" fontId="89" fillId="38" borderId="0" applyNumberFormat="0" applyBorder="0" applyAlignment="0" applyProtection="0"/>
    <xf numFmtId="0" fontId="5" fillId="19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19" borderId="0" applyNumberFormat="0" applyBorder="0" applyAlignment="0" applyProtection="0"/>
    <xf numFmtId="0" fontId="90" fillId="3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89" fillId="3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9" fillId="38" borderId="0" applyNumberFormat="0" applyBorder="0" applyAlignment="0" applyProtection="0"/>
    <xf numFmtId="0" fontId="89" fillId="40" borderId="0" applyNumberFormat="0" applyBorder="0" applyAlignment="0" applyProtection="0"/>
    <xf numFmtId="0" fontId="5" fillId="23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23" borderId="0" applyNumberFormat="0" applyBorder="0" applyAlignment="0" applyProtection="0"/>
    <xf numFmtId="0" fontId="90" fillId="35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89" fillId="4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9" fillId="40" borderId="0" applyNumberFormat="0" applyBorder="0" applyAlignment="0" applyProtection="0"/>
    <xf numFmtId="0" fontId="89" fillId="4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90" fillId="41" borderId="0" applyNumberFormat="0" applyBorder="0" applyAlignment="0" applyProtection="0"/>
    <xf numFmtId="0" fontId="5" fillId="27" borderId="0" applyNumberFormat="0" applyBorder="0" applyAlignment="0" applyProtection="0"/>
    <xf numFmtId="0" fontId="89" fillId="41" borderId="0" applyNumberFormat="0" applyBorder="0" applyAlignment="0" applyProtection="0"/>
    <xf numFmtId="0" fontId="69" fillId="41" borderId="0" applyNumberFormat="0" applyBorder="0" applyAlignment="0" applyProtection="0"/>
    <xf numFmtId="0" fontId="89" fillId="35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90" fillId="39" borderId="0" applyNumberFormat="0" applyBorder="0" applyAlignment="0" applyProtection="0"/>
    <xf numFmtId="0" fontId="5" fillId="31" borderId="0" applyNumberFormat="0" applyBorder="0" applyAlignment="0" applyProtection="0"/>
    <xf numFmtId="0" fontId="89" fillId="35" borderId="0" applyNumberFormat="0" applyBorder="0" applyAlignment="0" applyProtection="0"/>
    <xf numFmtId="0" fontId="69" fillId="35" borderId="0" applyNumberFormat="0" applyBorder="0" applyAlignment="0" applyProtection="0"/>
    <xf numFmtId="0" fontId="69" fillId="34" borderId="0" applyNumberFormat="0" applyBorder="0" applyAlignment="0" applyProtection="0"/>
    <xf numFmtId="0" fontId="125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9" fillId="36" borderId="0" applyNumberFormat="0" applyBorder="0" applyAlignment="0" applyProtection="0"/>
    <xf numFmtId="0" fontId="125" fillId="36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69" fillId="38" borderId="0" applyNumberFormat="0" applyBorder="0" applyAlignment="0" applyProtection="0"/>
    <xf numFmtId="0" fontId="125" fillId="3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9" fillId="40" borderId="0" applyNumberFormat="0" applyBorder="0" applyAlignment="0" applyProtection="0"/>
    <xf numFmtId="0" fontId="125" fillId="40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9" fillId="41" borderId="0" applyNumberFormat="0" applyBorder="0" applyAlignment="0" applyProtection="0"/>
    <xf numFmtId="0" fontId="125" fillId="4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69" fillId="35" borderId="0" applyNumberFormat="0" applyBorder="0" applyAlignment="0" applyProtection="0"/>
    <xf numFmtId="0" fontId="125" fillId="35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9" fillId="4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90" fillId="43" borderId="0" applyNumberFormat="0" applyBorder="0" applyAlignment="0" applyProtection="0"/>
    <xf numFmtId="0" fontId="5" fillId="12" borderId="0" applyNumberFormat="0" applyBorder="0" applyAlignment="0" applyProtection="0"/>
    <xf numFmtId="0" fontId="89" fillId="42" borderId="0" applyNumberFormat="0" applyBorder="0" applyAlignment="0" applyProtection="0"/>
    <xf numFmtId="0" fontId="69" fillId="42" borderId="0" applyNumberFormat="0" applyBorder="0" applyAlignment="0" applyProtection="0"/>
    <xf numFmtId="0" fontId="89" fillId="37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90" fillId="37" borderId="0" applyNumberFormat="0" applyBorder="0" applyAlignment="0" applyProtection="0"/>
    <xf numFmtId="0" fontId="5" fillId="16" borderId="0" applyNumberFormat="0" applyBorder="0" applyAlignment="0" applyProtection="0"/>
    <xf numFmtId="0" fontId="89" fillId="37" borderId="0" applyNumberFormat="0" applyBorder="0" applyAlignment="0" applyProtection="0"/>
    <xf numFmtId="0" fontId="69" fillId="37" borderId="0" applyNumberFormat="0" applyBorder="0" applyAlignment="0" applyProtection="0"/>
    <xf numFmtId="0" fontId="89" fillId="44" borderId="0" applyNumberFormat="0" applyBorder="0" applyAlignment="0" applyProtection="0"/>
    <xf numFmtId="0" fontId="5" fillId="2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20" borderId="0" applyNumberFormat="0" applyBorder="0" applyAlignment="0" applyProtection="0"/>
    <xf numFmtId="0" fontId="90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89" fillId="4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9" fillId="44" borderId="0" applyNumberFormat="0" applyBorder="0" applyAlignment="0" applyProtection="0"/>
    <xf numFmtId="0" fontId="89" fillId="4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90" fillId="43" borderId="0" applyNumberFormat="0" applyBorder="0" applyAlignment="0" applyProtection="0"/>
    <xf numFmtId="0" fontId="5" fillId="24" borderId="0" applyNumberFormat="0" applyBorder="0" applyAlignment="0" applyProtection="0"/>
    <xf numFmtId="0" fontId="89" fillId="40" borderId="0" applyNumberFormat="0" applyBorder="0" applyAlignment="0" applyProtection="0"/>
    <xf numFmtId="0" fontId="69" fillId="40" borderId="0" applyNumberFormat="0" applyBorder="0" applyAlignment="0" applyProtection="0"/>
    <xf numFmtId="0" fontId="89" fillId="42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90" fillId="42" borderId="0" applyNumberFormat="0" applyBorder="0" applyAlignment="0" applyProtection="0"/>
    <xf numFmtId="0" fontId="5" fillId="28" borderId="0" applyNumberFormat="0" applyBorder="0" applyAlignment="0" applyProtection="0"/>
    <xf numFmtId="0" fontId="89" fillId="42" borderId="0" applyNumberFormat="0" applyBorder="0" applyAlignment="0" applyProtection="0"/>
    <xf numFmtId="0" fontId="69" fillId="42" borderId="0" applyNumberFormat="0" applyBorder="0" applyAlignment="0" applyProtection="0"/>
    <xf numFmtId="0" fontId="89" fillId="46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90" fillId="45" borderId="0" applyNumberFormat="0" applyBorder="0" applyAlignment="0" applyProtection="0"/>
    <xf numFmtId="0" fontId="5" fillId="32" borderId="0" applyNumberFormat="0" applyBorder="0" applyAlignment="0" applyProtection="0"/>
    <xf numFmtId="0" fontId="89" fillId="46" borderId="0" applyNumberFormat="0" applyBorder="0" applyAlignment="0" applyProtection="0"/>
    <xf numFmtId="0" fontId="69" fillId="46" borderId="0" applyNumberFormat="0" applyBorder="0" applyAlignment="0" applyProtection="0"/>
    <xf numFmtId="0" fontId="69" fillId="42" borderId="0" applyNumberFormat="0" applyBorder="0" applyAlignment="0" applyProtection="0"/>
    <xf numFmtId="0" fontId="125" fillId="4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9" fillId="37" borderId="0" applyNumberFormat="0" applyBorder="0" applyAlignment="0" applyProtection="0"/>
    <xf numFmtId="0" fontId="125" fillId="37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9" fillId="44" borderId="0" applyNumberFormat="0" applyBorder="0" applyAlignment="0" applyProtection="0"/>
    <xf numFmtId="0" fontId="125" fillId="4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9" fillId="40" borderId="0" applyNumberFormat="0" applyBorder="0" applyAlignment="0" applyProtection="0"/>
    <xf numFmtId="0" fontId="125" fillId="4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69" fillId="42" borderId="0" applyNumberFormat="0" applyBorder="0" applyAlignment="0" applyProtection="0"/>
    <xf numFmtId="0" fontId="125" fillId="42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69" fillId="46" borderId="0" applyNumberFormat="0" applyBorder="0" applyAlignment="0" applyProtection="0"/>
    <xf numFmtId="0" fontId="125" fillId="46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91" fillId="47" borderId="0" applyNumberFormat="0" applyBorder="0" applyAlignment="0" applyProtection="0"/>
    <xf numFmtId="0" fontId="67" fillId="13" borderId="0" applyNumberFormat="0" applyBorder="0" applyAlignment="0" applyProtection="0"/>
    <xf numFmtId="0" fontId="92" fillId="48" borderId="0" applyNumberFormat="0" applyBorder="0" applyAlignment="0" applyProtection="0"/>
    <xf numFmtId="0" fontId="67" fillId="13" borderId="0" applyNumberFormat="0" applyBorder="0" applyAlignment="0" applyProtection="0"/>
    <xf numFmtId="0" fontId="73" fillId="47" borderId="0" applyNumberFormat="0" applyBorder="0" applyAlignment="0" applyProtection="0"/>
    <xf numFmtId="0" fontId="91" fillId="37" borderId="0" applyNumberFormat="0" applyBorder="0" applyAlignment="0" applyProtection="0"/>
    <xf numFmtId="0" fontId="67" fillId="17" borderId="0" applyNumberFormat="0" applyBorder="0" applyAlignment="0" applyProtection="0"/>
    <xf numFmtId="0" fontId="92" fillId="37" borderId="0" applyNumberFormat="0" applyBorder="0" applyAlignment="0" applyProtection="0"/>
    <xf numFmtId="0" fontId="67" fillId="17" borderId="0" applyNumberFormat="0" applyBorder="0" applyAlignment="0" applyProtection="0"/>
    <xf numFmtId="0" fontId="73" fillId="37" borderId="0" applyNumberFormat="0" applyBorder="0" applyAlignment="0" applyProtection="0"/>
    <xf numFmtId="0" fontId="91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21" borderId="0" applyNumberFormat="0" applyBorder="0" applyAlignment="0" applyProtection="0"/>
    <xf numFmtId="0" fontId="92" fillId="45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73" fillId="44" borderId="0" applyNumberFormat="0" applyBorder="0" applyAlignment="0" applyProtection="0"/>
    <xf numFmtId="0" fontId="91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25" borderId="0" applyNumberFormat="0" applyBorder="0" applyAlignment="0" applyProtection="0"/>
    <xf numFmtId="0" fontId="92" fillId="43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73" fillId="49" borderId="0" applyNumberFormat="0" applyBorder="0" applyAlignment="0" applyProtection="0"/>
    <xf numFmtId="0" fontId="91" fillId="48" borderId="0" applyNumberFormat="0" applyBorder="0" applyAlignment="0" applyProtection="0"/>
    <xf numFmtId="0" fontId="67" fillId="29" borderId="0" applyNumberFormat="0" applyBorder="0" applyAlignment="0" applyProtection="0"/>
    <xf numFmtId="0" fontId="92" fillId="48" borderId="0" applyNumberFormat="0" applyBorder="0" applyAlignment="0" applyProtection="0"/>
    <xf numFmtId="0" fontId="67" fillId="29" borderId="0" applyNumberFormat="0" applyBorder="0" applyAlignment="0" applyProtection="0"/>
    <xf numFmtId="0" fontId="73" fillId="48" borderId="0" applyNumberFormat="0" applyBorder="0" applyAlignment="0" applyProtection="0"/>
    <xf numFmtId="0" fontId="91" fillId="50" borderId="0" applyNumberFormat="0" applyBorder="0" applyAlignment="0" applyProtection="0"/>
    <xf numFmtId="0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67" fillId="33" borderId="0" applyNumberFormat="0" applyBorder="0" applyAlignment="0" applyProtection="0"/>
    <xf numFmtId="0" fontId="92" fillId="37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73" fillId="50" borderId="0" applyNumberFormat="0" applyBorder="0" applyAlignment="0" applyProtection="0"/>
    <xf numFmtId="0" fontId="73" fillId="47" borderId="0" applyNumberFormat="0" applyBorder="0" applyAlignment="0" applyProtection="0"/>
    <xf numFmtId="0" fontId="126" fillId="47" borderId="0" applyNumberFormat="0" applyBorder="0" applyAlignment="0" applyProtection="0"/>
    <xf numFmtId="0" fontId="73" fillId="37" borderId="0" applyNumberFormat="0" applyBorder="0" applyAlignment="0" applyProtection="0"/>
    <xf numFmtId="0" fontId="126" fillId="37" borderId="0" applyNumberFormat="0" applyBorder="0" applyAlignment="0" applyProtection="0"/>
    <xf numFmtId="0" fontId="73" fillId="44" borderId="0" applyNumberFormat="0" applyBorder="0" applyAlignment="0" applyProtection="0"/>
    <xf numFmtId="0" fontId="126" fillId="44" borderId="0" applyNumberFormat="0" applyBorder="0" applyAlignment="0" applyProtection="0"/>
    <xf numFmtId="0" fontId="73" fillId="49" borderId="0" applyNumberFormat="0" applyBorder="0" applyAlignment="0" applyProtection="0"/>
    <xf numFmtId="0" fontId="126" fillId="49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50" borderId="0" applyNumberFormat="0" applyBorder="0" applyAlignment="0" applyProtection="0"/>
    <xf numFmtId="0" fontId="126" fillId="50" borderId="0" applyNumberFormat="0" applyBorder="0" applyAlignment="0" applyProtection="0"/>
    <xf numFmtId="0" fontId="91" fillId="51" borderId="0" applyNumberFormat="0" applyBorder="0" applyAlignment="0" applyProtection="0"/>
    <xf numFmtId="0" fontId="67" fillId="10" borderId="0" applyNumberFormat="0" applyBorder="0" applyAlignment="0" applyProtection="0"/>
    <xf numFmtId="0" fontId="92" fillId="48" borderId="0" applyNumberFormat="0" applyBorder="0" applyAlignment="0" applyProtection="0"/>
    <xf numFmtId="0" fontId="67" fillId="10" borderId="0" applyNumberFormat="0" applyBorder="0" applyAlignment="0" applyProtection="0"/>
    <xf numFmtId="0" fontId="73" fillId="51" borderId="0" applyNumberFormat="0" applyBorder="0" applyAlignment="0" applyProtection="0"/>
    <xf numFmtId="0" fontId="91" fillId="52" borderId="0" applyNumberFormat="0" applyBorder="0" applyAlignment="0" applyProtection="0"/>
    <xf numFmtId="0" fontId="67" fillId="14" borderId="0" applyNumberFormat="0" applyBorder="0" applyAlignment="0" applyProtection="0"/>
    <xf numFmtId="0" fontId="92" fillId="52" borderId="0" applyNumberFormat="0" applyBorder="0" applyAlignment="0" applyProtection="0"/>
    <xf numFmtId="0" fontId="67" fillId="14" borderId="0" applyNumberFormat="0" applyBorder="0" applyAlignment="0" applyProtection="0"/>
    <xf numFmtId="0" fontId="73" fillId="52" borderId="0" applyNumberFormat="0" applyBorder="0" applyAlignment="0" applyProtection="0"/>
    <xf numFmtId="0" fontId="91" fillId="53" borderId="0" applyNumberFormat="0" applyBorder="0" applyAlignment="0" applyProtection="0"/>
    <xf numFmtId="0" fontId="67" fillId="18" borderId="0" applyNumberFormat="0" applyBorder="0" applyAlignment="0" applyProtection="0"/>
    <xf numFmtId="0" fontId="92" fillId="53" borderId="0" applyNumberFormat="0" applyBorder="0" applyAlignment="0" applyProtection="0"/>
    <xf numFmtId="0" fontId="67" fillId="18" borderId="0" applyNumberFormat="0" applyBorder="0" applyAlignment="0" applyProtection="0"/>
    <xf numFmtId="0" fontId="73" fillId="53" borderId="0" applyNumberFormat="0" applyBorder="0" applyAlignment="0" applyProtection="0"/>
    <xf numFmtId="0" fontId="91" fillId="49" borderId="0" applyNumberFormat="0" applyBorder="0" applyAlignment="0" applyProtection="0"/>
    <xf numFmtId="0" fontId="67" fillId="22" borderId="0" applyNumberFormat="0" applyBorder="0" applyAlignment="0" applyProtection="0"/>
    <xf numFmtId="0" fontId="92" fillId="54" borderId="0" applyNumberFormat="0" applyBorder="0" applyAlignment="0" applyProtection="0"/>
    <xf numFmtId="0" fontId="67" fillId="22" borderId="0" applyNumberFormat="0" applyBorder="0" applyAlignment="0" applyProtection="0"/>
    <xf numFmtId="0" fontId="73" fillId="49" borderId="0" applyNumberFormat="0" applyBorder="0" applyAlignment="0" applyProtection="0"/>
    <xf numFmtId="0" fontId="91" fillId="48" borderId="0" applyNumberFormat="0" applyBorder="0" applyAlignment="0" applyProtection="0"/>
    <xf numFmtId="0" fontId="67" fillId="26" borderId="0" applyNumberFormat="0" applyBorder="0" applyAlignment="0" applyProtection="0"/>
    <xf numFmtId="0" fontId="92" fillId="48" borderId="0" applyNumberFormat="0" applyBorder="0" applyAlignment="0" applyProtection="0"/>
    <xf numFmtId="0" fontId="67" fillId="26" borderId="0" applyNumberFormat="0" applyBorder="0" applyAlignment="0" applyProtection="0"/>
    <xf numFmtId="0" fontId="73" fillId="48" borderId="0" applyNumberFormat="0" applyBorder="0" applyAlignment="0" applyProtection="0"/>
    <xf numFmtId="0" fontId="91" fillId="55" borderId="0" applyNumberFormat="0" applyBorder="0" applyAlignment="0" applyProtection="0"/>
    <xf numFmtId="0" fontId="67" fillId="30" borderId="0" applyNumberFormat="0" applyBorder="0" applyAlignment="0" applyProtection="0"/>
    <xf numFmtId="0" fontId="92" fillId="55" borderId="0" applyNumberFormat="0" applyBorder="0" applyAlignment="0" applyProtection="0"/>
    <xf numFmtId="0" fontId="67" fillId="30" borderId="0" applyNumberFormat="0" applyBorder="0" applyAlignment="0" applyProtection="0"/>
    <xf numFmtId="0" fontId="73" fillId="55" borderId="0" applyNumberFormat="0" applyBorder="0" applyAlignment="0" applyProtection="0"/>
    <xf numFmtId="0" fontId="93" fillId="36" borderId="0" applyNumberFormat="0" applyBorder="0" applyAlignment="0" applyProtection="0"/>
    <xf numFmtId="0" fontId="57" fillId="4" borderId="0" applyNumberFormat="0" applyBorder="0" applyAlignment="0" applyProtection="0"/>
    <xf numFmtId="0" fontId="94" fillId="36" borderId="0" applyNumberFormat="0" applyBorder="0" applyAlignment="0" applyProtection="0"/>
    <xf numFmtId="0" fontId="57" fillId="4" borderId="0" applyNumberFormat="0" applyBorder="0" applyAlignment="0" applyProtection="0"/>
    <xf numFmtId="0" fontId="74" fillId="36" borderId="0" applyNumberFormat="0" applyBorder="0" applyAlignment="0" applyProtection="0"/>
    <xf numFmtId="0" fontId="95" fillId="43" borderId="25" applyNumberFormat="0" applyAlignment="0" applyProtection="0"/>
    <xf numFmtId="0" fontId="61" fillId="7" borderId="16" applyNumberFormat="0" applyAlignment="0" applyProtection="0"/>
    <xf numFmtId="0" fontId="96" fillId="56" borderId="25" applyNumberFormat="0" applyAlignment="0" applyProtection="0"/>
    <xf numFmtId="0" fontId="61" fillId="7" borderId="16" applyNumberFormat="0" applyAlignment="0" applyProtection="0"/>
    <xf numFmtId="0" fontId="75" fillId="43" borderId="25" applyNumberFormat="0" applyAlignment="0" applyProtection="0"/>
    <xf numFmtId="0" fontId="97" fillId="57" borderId="26" applyNumberFormat="0" applyAlignment="0" applyProtection="0"/>
    <xf numFmtId="0" fontId="63" fillId="8" borderId="19" applyNumberFormat="0" applyAlignment="0" applyProtection="0"/>
    <xf numFmtId="0" fontId="98" fillId="57" borderId="26" applyNumberFormat="0" applyAlignment="0" applyProtection="0"/>
    <xf numFmtId="0" fontId="63" fillId="8" borderId="19" applyNumberFormat="0" applyAlignment="0" applyProtection="0"/>
    <xf numFmtId="0" fontId="76" fillId="57" borderId="26" applyNumberFormat="0" applyAlignment="0" applyProtection="0"/>
    <xf numFmtId="165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5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5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2" fillId="0" borderId="0" applyFont="0" applyFill="0" applyBorder="0" applyAlignment="0" applyProtection="0"/>
    <xf numFmtId="176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8" fillId="0" borderId="0" applyFont="0" applyFill="0" applyBorder="0" applyAlignment="0" applyProtection="0"/>
    <xf numFmtId="176" fontId="5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1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17" fillId="0" borderId="0" applyFont="0" applyFill="0" applyBorder="0" applyAlignment="0" applyProtection="0"/>
    <xf numFmtId="174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174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17" fillId="0" borderId="0" applyFont="0" applyFill="0" applyBorder="0" applyAlignment="0" applyProtection="0"/>
    <xf numFmtId="175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2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52" fillId="3" borderId="0" applyNumberFormat="0" applyBorder="0" applyAlignment="0" applyProtection="0"/>
    <xf numFmtId="0" fontId="101" fillId="38" borderId="0" applyNumberFormat="0" applyBorder="0" applyAlignment="0" applyProtection="0"/>
    <xf numFmtId="0" fontId="56" fillId="3" borderId="0" applyNumberFormat="0" applyBorder="0" applyAlignment="0" applyProtection="0"/>
    <xf numFmtId="0" fontId="102" fillId="38" borderId="0" applyNumberFormat="0" applyBorder="0" applyAlignment="0" applyProtection="0"/>
    <xf numFmtId="0" fontId="56" fillId="3" borderId="0" applyNumberFormat="0" applyBorder="0" applyAlignment="0" applyProtection="0"/>
    <xf numFmtId="0" fontId="78" fillId="38" borderId="0" applyNumberFormat="0" applyBorder="0" applyAlignment="0" applyProtection="0"/>
    <xf numFmtId="0" fontId="103" fillId="0" borderId="27" applyNumberFormat="0" applyFill="0" applyAlignment="0" applyProtection="0"/>
    <xf numFmtId="0" fontId="53" fillId="0" borderId="13" applyNumberFormat="0" applyFill="0" applyAlignment="0" applyProtection="0"/>
    <xf numFmtId="0" fontId="104" fillId="0" borderId="28" applyNumberFormat="0" applyFill="0" applyAlignment="0" applyProtection="0"/>
    <xf numFmtId="0" fontId="53" fillId="0" borderId="13" applyNumberFormat="0" applyFill="0" applyAlignment="0" applyProtection="0"/>
    <xf numFmtId="0" fontId="79" fillId="0" borderId="27" applyNumberFormat="0" applyFill="0" applyAlignment="0" applyProtection="0"/>
    <xf numFmtId="0" fontId="105" fillId="0" borderId="29" applyNumberFormat="0" applyFill="0" applyAlignment="0" applyProtection="0"/>
    <xf numFmtId="0" fontId="54" fillId="0" borderId="14" applyNumberFormat="0" applyFill="0" applyAlignment="0" applyProtection="0"/>
    <xf numFmtId="0" fontId="106" fillId="0" borderId="29" applyNumberFormat="0" applyFill="0" applyAlignment="0" applyProtection="0"/>
    <xf numFmtId="0" fontId="54" fillId="0" borderId="14" applyNumberFormat="0" applyFill="0" applyAlignment="0" applyProtection="0"/>
    <xf numFmtId="0" fontId="80" fillId="0" borderId="29" applyNumberFormat="0" applyFill="0" applyAlignment="0" applyProtection="0"/>
    <xf numFmtId="0" fontId="107" fillId="0" borderId="30" applyNumberFormat="0" applyFill="0" applyAlignment="0" applyProtection="0"/>
    <xf numFmtId="0" fontId="55" fillId="0" borderId="15" applyNumberFormat="0" applyFill="0" applyAlignment="0" applyProtection="0"/>
    <xf numFmtId="0" fontId="108" fillId="0" borderId="31" applyNumberFormat="0" applyFill="0" applyAlignment="0" applyProtection="0"/>
    <xf numFmtId="0" fontId="55" fillId="0" borderId="15" applyNumberFormat="0" applyFill="0" applyAlignment="0" applyProtection="0"/>
    <xf numFmtId="0" fontId="81" fillId="0" borderId="30" applyNumberFormat="0" applyFill="0" applyAlignment="0" applyProtection="0"/>
    <xf numFmtId="0" fontId="10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09" fillId="35" borderId="25" applyNumberFormat="0" applyAlignment="0" applyProtection="0"/>
    <xf numFmtId="0" fontId="59" fillId="6" borderId="16" applyNumberFormat="0" applyAlignment="0" applyProtection="0"/>
    <xf numFmtId="0" fontId="110" fillId="45" borderId="25" applyNumberFormat="0" applyAlignment="0" applyProtection="0"/>
    <xf numFmtId="0" fontId="59" fillId="6" borderId="16" applyNumberFormat="0" applyAlignment="0" applyProtection="0"/>
    <xf numFmtId="0" fontId="82" fillId="35" borderId="25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11" fillId="0" borderId="32" applyNumberFormat="0" applyFill="0" applyAlignment="0" applyProtection="0"/>
    <xf numFmtId="0" fontId="62" fillId="0" borderId="18" applyNumberFormat="0" applyFill="0" applyAlignment="0" applyProtection="0"/>
    <xf numFmtId="0" fontId="112" fillId="0" borderId="32" applyNumberFormat="0" applyFill="0" applyAlignment="0" applyProtection="0"/>
    <xf numFmtId="0" fontId="62" fillId="0" borderId="18" applyNumberFormat="0" applyFill="0" applyAlignment="0" applyProtection="0"/>
    <xf numFmtId="0" fontId="83" fillId="0" borderId="32" applyNumberFormat="0" applyFill="0" applyAlignment="0" applyProtection="0"/>
    <xf numFmtId="0" fontId="156" fillId="5" borderId="0" applyNumberFormat="0" applyBorder="0" applyAlignment="0" applyProtection="0"/>
    <xf numFmtId="0" fontId="113" fillId="45" borderId="0" applyNumberFormat="0" applyBorder="0" applyAlignment="0" applyProtection="0"/>
    <xf numFmtId="0" fontId="58" fillId="5" borderId="0" applyNumberFormat="0" applyBorder="0" applyAlignment="0" applyProtection="0"/>
    <xf numFmtId="0" fontId="114" fillId="45" borderId="0" applyNumberFormat="0" applyBorder="0" applyAlignment="0" applyProtection="0"/>
    <xf numFmtId="0" fontId="58" fillId="5" borderId="0" applyNumberFormat="0" applyBorder="0" applyAlignment="0" applyProtection="0"/>
    <xf numFmtId="0" fontId="84" fillId="45" borderId="0" applyNumberFormat="0" applyBorder="0" applyAlignment="0" applyProtection="0"/>
    <xf numFmtId="0" fontId="14" fillId="0" borderId="0"/>
    <xf numFmtId="0" fontId="20" fillId="0" borderId="0"/>
    <xf numFmtId="0" fontId="151" fillId="0" borderId="0"/>
    <xf numFmtId="0" fontId="157" fillId="0" borderId="0"/>
    <xf numFmtId="0" fontId="12" fillId="0" borderId="0"/>
    <xf numFmtId="0" fontId="18" fillId="0" borderId="0"/>
    <xf numFmtId="0" fontId="12" fillId="0" borderId="0"/>
    <xf numFmtId="0" fontId="17" fillId="0" borderId="0"/>
    <xf numFmtId="0" fontId="20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2" fillId="0" borderId="0"/>
    <xf numFmtId="0" fontId="151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10" fillId="0" borderId="0"/>
    <xf numFmtId="0" fontId="72" fillId="0" borderId="0"/>
    <xf numFmtId="0" fontId="18" fillId="0" borderId="0"/>
    <xf numFmtId="0" fontId="70" fillId="0" borderId="0"/>
    <xf numFmtId="0" fontId="158" fillId="0" borderId="0"/>
    <xf numFmtId="0" fontId="12" fillId="0" borderId="0"/>
    <xf numFmtId="0" fontId="70" fillId="0" borderId="0"/>
    <xf numFmtId="0" fontId="10" fillId="0" borderId="0"/>
    <xf numFmtId="0" fontId="17" fillId="0" borderId="0"/>
    <xf numFmtId="0" fontId="12" fillId="0" borderId="0"/>
    <xf numFmtId="0" fontId="17" fillId="0" borderId="0"/>
    <xf numFmtId="0" fontId="17" fillId="0" borderId="0"/>
    <xf numFmtId="0" fontId="14" fillId="0" borderId="0"/>
    <xf numFmtId="0" fontId="17" fillId="0" borderId="0"/>
    <xf numFmtId="0" fontId="48" fillId="0" borderId="0"/>
    <xf numFmtId="0" fontId="12" fillId="0" borderId="0"/>
    <xf numFmtId="0" fontId="5" fillId="0" borderId="0"/>
    <xf numFmtId="0" fontId="5" fillId="0" borderId="0"/>
    <xf numFmtId="0" fontId="12" fillId="0" borderId="0">
      <alignment shrinkToFit="1"/>
    </xf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20" fillId="0" borderId="0"/>
    <xf numFmtId="0" fontId="20" fillId="0" borderId="0"/>
    <xf numFmtId="0" fontId="5" fillId="0" borderId="0"/>
    <xf numFmtId="0" fontId="20" fillId="0" borderId="0"/>
    <xf numFmtId="0" fontId="12" fillId="0" borderId="0"/>
    <xf numFmtId="0" fontId="12" fillId="0" borderId="0"/>
    <xf numFmtId="0" fontId="17" fillId="0" borderId="0"/>
    <xf numFmtId="0" fontId="20" fillId="0" borderId="0"/>
    <xf numFmtId="0" fontId="20" fillId="0" borderId="0"/>
    <xf numFmtId="0" fontId="115" fillId="0" borderId="0"/>
    <xf numFmtId="0" fontId="14" fillId="0" borderId="0"/>
    <xf numFmtId="0" fontId="12" fillId="0" borderId="0"/>
    <xf numFmtId="0" fontId="17" fillId="0" borderId="0"/>
    <xf numFmtId="0" fontId="5" fillId="0" borderId="0"/>
    <xf numFmtId="0" fontId="159" fillId="0" borderId="0"/>
    <xf numFmtId="0" fontId="12" fillId="0" borderId="0"/>
    <xf numFmtId="0" fontId="18" fillId="0" borderId="0"/>
    <xf numFmtId="0" fontId="160" fillId="0" borderId="0"/>
    <xf numFmtId="0" fontId="14" fillId="0" borderId="0"/>
    <xf numFmtId="0" fontId="159" fillId="0" borderId="0"/>
    <xf numFmtId="0" fontId="21" fillId="0" borderId="0">
      <alignment horizontal="left" vertical="top" wrapText="1"/>
    </xf>
    <xf numFmtId="0" fontId="12" fillId="0" borderId="0"/>
    <xf numFmtId="0" fontId="20" fillId="0" borderId="0"/>
    <xf numFmtId="0" fontId="17" fillId="0" borderId="0"/>
    <xf numFmtId="0" fontId="89" fillId="0" borderId="0"/>
    <xf numFmtId="0" fontId="89" fillId="0" borderId="0"/>
    <xf numFmtId="0" fontId="68" fillId="0" borderId="0">
      <alignment horizontal="left"/>
    </xf>
    <xf numFmtId="0" fontId="48" fillId="0" borderId="0"/>
    <xf numFmtId="0" fontId="17" fillId="0" borderId="0"/>
    <xf numFmtId="0" fontId="5" fillId="0" borderId="0"/>
    <xf numFmtId="0" fontId="12" fillId="0" borderId="0"/>
    <xf numFmtId="0" fontId="5" fillId="0" borderId="0"/>
    <xf numFmtId="0" fontId="18" fillId="0" borderId="0"/>
    <xf numFmtId="0" fontId="5" fillId="0" borderId="0"/>
    <xf numFmtId="0" fontId="14" fillId="0" borderId="0"/>
    <xf numFmtId="0" fontId="18" fillId="0" borderId="0"/>
    <xf numFmtId="0" fontId="5" fillId="0" borderId="0"/>
    <xf numFmtId="0" fontId="14" fillId="0" borderId="0"/>
    <xf numFmtId="0" fontId="12" fillId="0" borderId="0"/>
    <xf numFmtId="0" fontId="17" fillId="0" borderId="0"/>
    <xf numFmtId="0" fontId="133" fillId="0" borderId="0"/>
    <xf numFmtId="0" fontId="161" fillId="0" borderId="0"/>
    <xf numFmtId="0" fontId="72" fillId="0" borderId="0"/>
    <xf numFmtId="0" fontId="12" fillId="0" borderId="0"/>
    <xf numFmtId="0" fontId="18" fillId="0" borderId="0"/>
    <xf numFmtId="0" fontId="18" fillId="0" borderId="0"/>
    <xf numFmtId="0" fontId="5" fillId="0" borderId="0"/>
    <xf numFmtId="0" fontId="12" fillId="0" borderId="0"/>
    <xf numFmtId="0" fontId="133" fillId="0" borderId="0"/>
    <xf numFmtId="0" fontId="5" fillId="0" borderId="0"/>
    <xf numFmtId="0" fontId="48" fillId="0" borderId="0"/>
    <xf numFmtId="0" fontId="18" fillId="0" borderId="0"/>
    <xf numFmtId="0" fontId="133" fillId="0" borderId="0"/>
    <xf numFmtId="0" fontId="89" fillId="0" borderId="0"/>
    <xf numFmtId="0" fontId="89" fillId="0" borderId="0"/>
    <xf numFmtId="0" fontId="18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20" fillId="0" borderId="0"/>
    <xf numFmtId="0" fontId="18" fillId="0" borderId="0"/>
    <xf numFmtId="0" fontId="12" fillId="0" borderId="0"/>
    <xf numFmtId="0" fontId="12" fillId="39" borderId="33" applyNumberFormat="0" applyFont="0" applyAlignment="0" applyProtection="0"/>
    <xf numFmtId="0" fontId="5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5" fillId="9" borderId="20" applyNumberFormat="0" applyFont="0" applyAlignment="0" applyProtection="0"/>
    <xf numFmtId="0" fontId="12" fillId="39" borderId="33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5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89" fillId="9" borderId="20" applyNumberFormat="0" applyFont="0" applyAlignment="0" applyProtection="0"/>
    <xf numFmtId="0" fontId="5" fillId="9" borderId="20" applyNumberFormat="0" applyFont="0" applyAlignment="0" applyProtection="0"/>
    <xf numFmtId="0" fontId="116" fillId="43" borderId="34" applyNumberFormat="0" applyAlignment="0" applyProtection="0"/>
    <xf numFmtId="0" fontId="60" fillId="7" borderId="17" applyNumberFormat="0" applyAlignment="0" applyProtection="0"/>
    <xf numFmtId="0" fontId="117" fillId="56" borderId="34" applyNumberFormat="0" applyAlignment="0" applyProtection="0"/>
    <xf numFmtId="0" fontId="60" fillId="7" borderId="17" applyNumberFormat="0" applyAlignment="0" applyProtection="0"/>
    <xf numFmtId="0" fontId="85" fillId="43" borderId="34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1" fillId="0" borderId="0"/>
    <xf numFmtId="0" fontId="25" fillId="0" borderId="0"/>
    <xf numFmtId="0" fontId="71" fillId="0" borderId="0"/>
    <xf numFmtId="0" fontId="25" fillId="0" borderId="0"/>
    <xf numFmtId="0" fontId="12" fillId="0" borderId="0"/>
    <xf numFmtId="0" fontId="118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20" fillId="0" borderId="35" applyNumberFormat="0" applyFill="0" applyAlignment="0" applyProtection="0"/>
    <xf numFmtId="0" fontId="66" fillId="0" borderId="21" applyNumberFormat="0" applyFill="0" applyAlignment="0" applyProtection="0"/>
    <xf numFmtId="0" fontId="121" fillId="0" borderId="36" applyNumberFormat="0" applyFill="0" applyAlignment="0" applyProtection="0"/>
    <xf numFmtId="0" fontId="66" fillId="0" borderId="21" applyNumberFormat="0" applyFill="0" applyAlignment="0" applyProtection="0"/>
    <xf numFmtId="0" fontId="87" fillId="0" borderId="35" applyNumberFormat="0" applyFill="0" applyAlignment="0" applyProtection="0"/>
    <xf numFmtId="0" fontId="12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3" fillId="51" borderId="0" applyNumberFormat="0" applyBorder="0" applyAlignment="0" applyProtection="0"/>
    <xf numFmtId="0" fontId="126" fillId="51" borderId="0" applyNumberFormat="0" applyBorder="0" applyAlignment="0" applyProtection="0"/>
    <xf numFmtId="0" fontId="73" fillId="52" borderId="0" applyNumberFormat="0" applyBorder="0" applyAlignment="0" applyProtection="0"/>
    <xf numFmtId="0" fontId="126" fillId="52" borderId="0" applyNumberFormat="0" applyBorder="0" applyAlignment="0" applyProtection="0"/>
    <xf numFmtId="0" fontId="73" fillId="53" borderId="0" applyNumberFormat="0" applyBorder="0" applyAlignment="0" applyProtection="0"/>
    <xf numFmtId="0" fontId="126" fillId="53" borderId="0" applyNumberFormat="0" applyBorder="0" applyAlignment="0" applyProtection="0"/>
    <xf numFmtId="0" fontId="73" fillId="49" borderId="0" applyNumberFormat="0" applyBorder="0" applyAlignment="0" applyProtection="0"/>
    <xf numFmtId="0" fontId="126" fillId="49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55" borderId="0" applyNumberFormat="0" applyBorder="0" applyAlignment="0" applyProtection="0"/>
    <xf numFmtId="0" fontId="126" fillId="55" borderId="0" applyNumberFormat="0" applyBorder="0" applyAlignment="0" applyProtection="0"/>
    <xf numFmtId="177" fontId="134" fillId="0" borderId="37">
      <protection locked="0"/>
    </xf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82" fillId="35" borderId="25" applyNumberFormat="0" applyAlignment="0" applyProtection="0"/>
    <xf numFmtId="0" fontId="135" fillId="35" borderId="25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85" fillId="43" borderId="34" applyNumberFormat="0" applyAlignment="0" applyProtection="0"/>
    <xf numFmtId="0" fontId="136" fillId="43" borderId="34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75" fillId="43" borderId="25" applyNumberFormat="0" applyAlignment="0" applyProtection="0"/>
    <xf numFmtId="0" fontId="137" fillId="43" borderId="25" applyNumberFormat="0" applyAlignment="0" applyProtection="0"/>
    <xf numFmtId="0" fontId="79" fillId="0" borderId="27" applyNumberFormat="0" applyFill="0" applyAlignment="0" applyProtection="0"/>
    <xf numFmtId="0" fontId="138" fillId="0" borderId="27" applyNumberFormat="0" applyFill="0" applyAlignment="0" applyProtection="0"/>
    <xf numFmtId="0" fontId="80" fillId="0" borderId="29" applyNumberFormat="0" applyFill="0" applyAlignment="0" applyProtection="0"/>
    <xf numFmtId="0" fontId="139" fillId="0" borderId="29" applyNumberFormat="0" applyFill="0" applyAlignment="0" applyProtection="0"/>
    <xf numFmtId="0" fontId="81" fillId="0" borderId="30" applyNumberFormat="0" applyFill="0" applyAlignment="0" applyProtection="0"/>
    <xf numFmtId="0" fontId="140" fillId="0" borderId="30" applyNumberFormat="0" applyFill="0" applyAlignment="0" applyProtection="0"/>
    <xf numFmtId="0" fontId="81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77" fontId="141" fillId="58" borderId="37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87" fillId="0" borderId="35" applyNumberFormat="0" applyFill="0" applyAlignment="0" applyProtection="0"/>
    <xf numFmtId="0" fontId="142" fillId="0" borderId="35" applyNumberFormat="0" applyFill="0" applyAlignment="0" applyProtection="0"/>
    <xf numFmtId="0" fontId="76" fillId="57" borderId="26" applyNumberFormat="0" applyAlignment="0" applyProtection="0"/>
    <xf numFmtId="0" fontId="143" fillId="57" borderId="26" applyNumberFormat="0" applyAlignment="0" applyProtection="0"/>
    <xf numFmtId="0" fontId="86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84" fillId="45" borderId="0" applyNumberFormat="0" applyBorder="0" applyAlignment="0" applyProtection="0"/>
    <xf numFmtId="0" fontId="145" fillId="45" borderId="0" applyNumberFormat="0" applyBorder="0" applyAlignment="0" applyProtection="0"/>
    <xf numFmtId="0" fontId="13" fillId="0" borderId="0"/>
    <xf numFmtId="0" fontId="12" fillId="0" borderId="0"/>
    <xf numFmtId="0" fontId="18" fillId="0" borderId="0"/>
    <xf numFmtId="0" fontId="18" fillId="0" borderId="0"/>
    <xf numFmtId="0" fontId="89" fillId="0" borderId="0"/>
    <xf numFmtId="0" fontId="89" fillId="0" borderId="0"/>
    <xf numFmtId="0" fontId="74" fillId="36" borderId="0" applyNumberFormat="0" applyBorder="0" applyAlignment="0" applyProtection="0"/>
    <xf numFmtId="0" fontId="146" fillId="36" borderId="0" applyNumberFormat="0" applyBorder="0" applyAlignment="0" applyProtection="0"/>
    <xf numFmtId="0" fontId="77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7" fillId="39" borderId="33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2" fillId="39" borderId="33" applyNumberFormat="0" applyFont="0" applyAlignment="0" applyProtection="0"/>
    <xf numFmtId="0" fontId="18" fillId="39" borderId="33" applyNumberFormat="0" applyFont="0" applyAlignment="0" applyProtection="0"/>
    <xf numFmtId="0" fontId="83" fillId="0" borderId="32" applyNumberFormat="0" applyFill="0" applyAlignment="0" applyProtection="0"/>
    <xf numFmtId="0" fontId="148" fillId="0" borderId="32" applyNumberFormat="0" applyFill="0" applyAlignment="0" applyProtection="0"/>
    <xf numFmtId="0" fontId="25" fillId="0" borderId="0"/>
    <xf numFmtId="0" fontId="71" fillId="0" borderId="0"/>
    <xf numFmtId="0" fontId="25" fillId="0" borderId="0"/>
    <xf numFmtId="0" fontId="8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2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78" fillId="38" borderId="0" applyNumberFormat="0" applyBorder="0" applyAlignment="0" applyProtection="0"/>
    <xf numFmtId="0" fontId="150" fillId="38" borderId="0" applyNumberFormat="0" applyBorder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43" fontId="17" fillId="0" borderId="0" applyFont="0" applyFill="0" applyBorder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5" fillId="0" borderId="0"/>
    <xf numFmtId="168" fontId="5" fillId="0" borderId="0" applyFont="0" applyFill="0" applyBorder="0" applyAlignment="0" applyProtection="0"/>
    <xf numFmtId="0" fontId="12" fillId="0" borderId="0"/>
    <xf numFmtId="0" fontId="165" fillId="0" borderId="0"/>
    <xf numFmtId="43" fontId="4" fillId="0" borderId="0" applyFont="0" applyFill="0" applyBorder="0" applyAlignment="0" applyProtection="0"/>
    <xf numFmtId="0" fontId="4" fillId="0" borderId="0"/>
    <xf numFmtId="0" fontId="167" fillId="0" borderId="0" applyNumberFormat="0" applyFill="0" applyBorder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0" applyNumberFormat="0" applyFill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9" fillId="6" borderId="16" applyNumberFormat="0" applyAlignment="0" applyProtection="0"/>
    <xf numFmtId="0" fontId="60" fillId="7" borderId="17" applyNumberFormat="0" applyAlignment="0" applyProtection="0"/>
    <xf numFmtId="0" fontId="61" fillId="7" borderId="16" applyNumberFormat="0" applyAlignment="0" applyProtection="0"/>
    <xf numFmtId="0" fontId="62" fillId="0" borderId="18" applyNumberFormat="0" applyFill="0" applyAlignment="0" applyProtection="0"/>
    <xf numFmtId="0" fontId="63" fillId="8" borderId="19" applyNumberFormat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21" applyNumberFormat="0" applyFill="0" applyAlignment="0" applyProtection="0"/>
    <xf numFmtId="0" fontId="67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67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67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67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67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67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1" fillId="0" borderId="0">
      <alignment horizontal="left" vertical="top" wrapText="1"/>
    </xf>
    <xf numFmtId="0" fontId="3" fillId="9" borderId="20" applyNumberFormat="0" applyFont="0" applyAlignment="0" applyProtection="0"/>
    <xf numFmtId="0" fontId="2" fillId="0" borderId="0"/>
    <xf numFmtId="0" fontId="14" fillId="0" borderId="0"/>
    <xf numFmtId="0" fontId="2" fillId="0" borderId="0"/>
    <xf numFmtId="43" fontId="2" fillId="0" borderId="0" applyFont="0" applyFill="0" applyBorder="0" applyAlignment="0" applyProtection="0"/>
    <xf numFmtId="167" fontId="21" fillId="0" borderId="0" applyFill="0" applyBorder="0" applyProtection="0">
      <alignment horizontal="right" vertical="top"/>
    </xf>
    <xf numFmtId="0" fontId="2" fillId="0" borderId="0"/>
    <xf numFmtId="0" fontId="2" fillId="0" borderId="0"/>
    <xf numFmtId="0" fontId="21" fillId="0" borderId="0">
      <alignment horizontal="left" vertical="top" wrapText="1"/>
    </xf>
    <xf numFmtId="166" fontId="175" fillId="0" borderId="0" applyFill="0" applyBorder="0" applyProtection="0">
      <alignment horizontal="right" vertical="top"/>
    </xf>
    <xf numFmtId="0" fontId="177" fillId="0" borderId="0"/>
    <xf numFmtId="166" fontId="178" fillId="0" borderId="0" applyFill="0" applyBorder="0" applyProtection="0">
      <alignment horizontal="right" vertical="top"/>
    </xf>
    <xf numFmtId="183" fontId="1" fillId="0" borderId="0" applyFont="0" applyFill="0" applyBorder="0" applyAlignment="0" applyProtection="0"/>
  </cellStyleXfs>
  <cellXfs count="389">
    <xf numFmtId="0" fontId="0" fillId="0" borderId="0" xfId="0"/>
    <xf numFmtId="0" fontId="15" fillId="0" borderId="0" xfId="0" applyFont="1"/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left" vertical="top" wrapText="1"/>
    </xf>
    <xf numFmtId="0" fontId="24" fillId="2" borderId="0" xfId="14" applyFont="1" applyFill="1">
      <alignment horizontal="left" vertical="top" wrapText="1"/>
    </xf>
    <xf numFmtId="0" fontId="19" fillId="2" borderId="0" xfId="14" applyFont="1" applyFill="1">
      <alignment horizontal="left" vertical="top" wrapText="1"/>
    </xf>
    <xf numFmtId="0" fontId="45" fillId="0" borderId="8" xfId="0" applyFont="1" applyBorder="1" applyAlignment="1">
      <alignment horizontal="left" vertical="top" wrapText="1"/>
    </xf>
    <xf numFmtId="0" fontId="45" fillId="0" borderId="0" xfId="0" applyFont="1"/>
    <xf numFmtId="0" fontId="44" fillId="0" borderId="8" xfId="24" applyFont="1" applyBorder="1" applyAlignment="1">
      <alignment horizontal="center" vertical="top" wrapText="1"/>
    </xf>
    <xf numFmtId="0" fontId="45" fillId="0" borderId="0" xfId="0" applyFont="1" applyAlignment="1">
      <alignment horizontal="center" vertical="center"/>
    </xf>
    <xf numFmtId="0" fontId="45" fillId="0" borderId="5" xfId="0" applyFont="1" applyBorder="1" applyAlignment="1">
      <alignment horizontal="center" vertical="top" wrapText="1"/>
    </xf>
    <xf numFmtId="170" fontId="16" fillId="0" borderId="8" xfId="0" applyNumberFormat="1" applyFont="1" applyBorder="1" applyAlignment="1">
      <alignment horizontal="center" vertical="center" wrapText="1"/>
    </xf>
    <xf numFmtId="170" fontId="26" fillId="0" borderId="8" xfId="8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45" fillId="0" borderId="6" xfId="0" applyFont="1" applyBorder="1" applyAlignment="1">
      <alignment horizontal="right" vertical="center"/>
    </xf>
    <xf numFmtId="0" fontId="45" fillId="0" borderId="0" xfId="0" applyFont="1" applyAlignment="1">
      <alignment horizontal="right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horizontal="left" vertical="top" wrapText="1"/>
    </xf>
    <xf numFmtId="0" fontId="44" fillId="0" borderId="0" xfId="0" applyFont="1" applyAlignment="1">
      <alignment horizontal="left" vertical="center" wrapText="1"/>
    </xf>
    <xf numFmtId="0" fontId="44" fillId="0" borderId="0" xfId="0" applyFont="1" applyAlignment="1">
      <alignment horizontal="center" vertical="center" wrapText="1"/>
    </xf>
    <xf numFmtId="0" fontId="49" fillId="0" borderId="6" xfId="0" applyFont="1" applyBorder="1" applyAlignment="1">
      <alignment horizontal="right" vertical="top" wrapText="1"/>
    </xf>
    <xf numFmtId="167" fontId="45" fillId="0" borderId="0" xfId="0" applyNumberFormat="1" applyFont="1" applyAlignment="1">
      <alignment horizontal="left" vertical="center" wrapText="1"/>
    </xf>
    <xf numFmtId="172" fontId="44" fillId="0" borderId="0" xfId="0" applyNumberFormat="1" applyFont="1" applyAlignment="1">
      <alignment horizontal="left" vertical="center" wrapText="1"/>
    </xf>
    <xf numFmtId="0" fontId="44" fillId="0" borderId="0" xfId="0" applyFont="1" applyAlignment="1">
      <alignment horizontal="left" vertical="top" wrapText="1"/>
    </xf>
    <xf numFmtId="0" fontId="45" fillId="0" borderId="0" xfId="0" applyFont="1" applyAlignment="1">
      <alignment horizontal="left" vertical="top"/>
    </xf>
    <xf numFmtId="0" fontId="51" fillId="0" borderId="0" xfId="77" applyFont="1" applyAlignment="1">
      <alignment vertical="center" wrapText="1"/>
    </xf>
    <xf numFmtId="0" fontId="51" fillId="0" borderId="0" xfId="77" applyFont="1" applyAlignment="1">
      <alignment horizontal="center" vertical="center" wrapText="1"/>
    </xf>
    <xf numFmtId="49" fontId="51" fillId="0" borderId="0" xfId="77" applyNumberFormat="1" applyFont="1" applyAlignment="1">
      <alignment vertical="center" wrapText="1"/>
    </xf>
    <xf numFmtId="172" fontId="51" fillId="0" borderId="0" xfId="77" applyNumberFormat="1" applyFont="1" applyAlignment="1">
      <alignment horizontal="left" vertical="center"/>
    </xf>
    <xf numFmtId="0" fontId="163" fillId="0" borderId="0" xfId="0" applyFont="1" applyAlignment="1">
      <alignment horizontal="left" vertical="top" wrapText="1"/>
    </xf>
    <xf numFmtId="170" fontId="163" fillId="0" borderId="0" xfId="0" applyNumberFormat="1" applyFont="1" applyAlignment="1">
      <alignment horizontal="left" vertical="top" wrapText="1"/>
    </xf>
    <xf numFmtId="43" fontId="163" fillId="0" borderId="0" xfId="0" applyNumberFormat="1" applyFont="1" applyAlignment="1">
      <alignment horizontal="left" vertical="top" wrapText="1"/>
    </xf>
    <xf numFmtId="170" fontId="15" fillId="0" borderId="0" xfId="0" applyNumberFormat="1" applyFont="1" applyAlignment="1">
      <alignment horizontal="left" vertical="top" wrapText="1"/>
    </xf>
    <xf numFmtId="0" fontId="45" fillId="0" borderId="0" xfId="843" applyFont="1"/>
    <xf numFmtId="0" fontId="15" fillId="0" borderId="0" xfId="843" applyFont="1"/>
    <xf numFmtId="0" fontId="45" fillId="0" borderId="0" xfId="843" applyFont="1" applyAlignment="1">
      <alignment horizontal="center" vertical="center" wrapText="1"/>
    </xf>
    <xf numFmtId="0" fontId="45" fillId="0" borderId="0" xfId="843" applyFont="1" applyAlignment="1">
      <alignment horizontal="left" vertical="top" wrapText="1"/>
    </xf>
    <xf numFmtId="0" fontId="26" fillId="0" borderId="9" xfId="843" applyFont="1" applyBorder="1"/>
    <xf numFmtId="0" fontId="26" fillId="0" borderId="11" xfId="843" applyFont="1" applyBorder="1"/>
    <xf numFmtId="0" fontId="26" fillId="0" borderId="10" xfId="843" applyFont="1" applyBorder="1"/>
    <xf numFmtId="0" fontId="26" fillId="0" borderId="0" xfId="843" applyFont="1"/>
    <xf numFmtId="0" fontId="44" fillId="0" borderId="0" xfId="843" applyFont="1" applyAlignment="1">
      <alignment horizontal="left" vertical="top" wrapText="1"/>
    </xf>
    <xf numFmtId="0" fontId="16" fillId="0" borderId="8" xfId="843" applyFont="1" applyBorder="1" applyAlignment="1">
      <alignment vertical="top" wrapText="1"/>
    </xf>
    <xf numFmtId="0" fontId="26" fillId="0" borderId="8" xfId="843" applyFont="1" applyBorder="1" applyAlignment="1">
      <alignment horizontal="left" vertical="top" wrapText="1"/>
    </xf>
    <xf numFmtId="0" fontId="45" fillId="0" borderId="8" xfId="843" applyFont="1" applyBorder="1" applyAlignment="1">
      <alignment vertical="top" wrapText="1"/>
    </xf>
    <xf numFmtId="0" fontId="26" fillId="0" borderId="8" xfId="843" applyFont="1" applyBorder="1" applyAlignment="1">
      <alignment horizontal="left" vertical="center" wrapText="1"/>
    </xf>
    <xf numFmtId="0" fontId="45" fillId="0" borderId="8" xfId="843" applyFont="1" applyBorder="1" applyAlignment="1">
      <alignment horizontal="left" vertical="top" wrapText="1"/>
    </xf>
    <xf numFmtId="0" fontId="45" fillId="2" borderId="8" xfId="843" applyFont="1" applyFill="1" applyBorder="1" applyAlignment="1">
      <alignment horizontal="center" vertical="top" wrapText="1"/>
    </xf>
    <xf numFmtId="0" fontId="16" fillId="0" borderId="8" xfId="843" applyFont="1" applyBorder="1" applyAlignment="1">
      <alignment horizontal="left" vertical="top" wrapText="1"/>
    </xf>
    <xf numFmtId="0" fontId="45" fillId="0" borderId="8" xfId="843" applyFont="1" applyBorder="1" applyAlignment="1">
      <alignment vertical="center" wrapText="1"/>
    </xf>
    <xf numFmtId="0" fontId="45" fillId="2" borderId="8" xfId="843" applyFont="1" applyFill="1" applyBorder="1" applyAlignment="1">
      <alignment vertical="top" wrapText="1"/>
    </xf>
    <xf numFmtId="0" fontId="166" fillId="0" borderId="8" xfId="0" applyFont="1" applyBorder="1" applyAlignment="1">
      <alignment horizontal="left" vertical="top" wrapText="1"/>
    </xf>
    <xf numFmtId="0" fontId="19" fillId="2" borderId="0" xfId="0" applyFont="1" applyFill="1" applyAlignment="1">
      <alignment wrapText="1"/>
    </xf>
    <xf numFmtId="0" fontId="50" fillId="0" borderId="0" xfId="0" applyFont="1" applyAlignment="1">
      <alignment horizontal="right" vertical="center" wrapText="1"/>
    </xf>
    <xf numFmtId="0" fontId="47" fillId="0" borderId="0" xfId="0" applyFont="1" applyAlignment="1">
      <alignment horizontal="left" vertical="center" wrapText="1"/>
    </xf>
    <xf numFmtId="0" fontId="45" fillId="0" borderId="0" xfId="0" applyFont="1" applyAlignment="1">
      <alignment horizontal="right" vertical="center"/>
    </xf>
    <xf numFmtId="0" fontId="26" fillId="0" borderId="8" xfId="0" applyFont="1" applyBorder="1" applyAlignment="1">
      <alignment horizontal="left" vertical="top" wrapText="1"/>
    </xf>
    <xf numFmtId="170" fontId="26" fillId="0" borderId="8" xfId="0" applyNumberFormat="1" applyFont="1" applyBorder="1" applyAlignment="1">
      <alignment horizontal="center" vertical="center" wrapText="1"/>
    </xf>
    <xf numFmtId="0" fontId="46" fillId="0" borderId="8" xfId="0" applyFont="1" applyBorder="1" applyAlignment="1">
      <alignment horizontal="left" vertical="center" wrapText="1"/>
    </xf>
    <xf numFmtId="0" fontId="19" fillId="0" borderId="8" xfId="0" applyFont="1" applyBorder="1" applyAlignment="1">
      <alignment wrapText="1"/>
    </xf>
    <xf numFmtId="170" fontId="46" fillId="0" borderId="8" xfId="0" applyNumberFormat="1" applyFont="1" applyBorder="1" applyAlignment="1">
      <alignment horizontal="center" vertical="center" wrapText="1"/>
    </xf>
    <xf numFmtId="0" fontId="47" fillId="0" borderId="0" xfId="23" applyFont="1" applyAlignment="1">
      <alignment wrapText="1"/>
    </xf>
    <xf numFmtId="0" fontId="47" fillId="0" borderId="0" xfId="23" applyFont="1"/>
    <xf numFmtId="0" fontId="164" fillId="0" borderId="0" xfId="0" applyFont="1" applyAlignment="1">
      <alignment horizontal="right"/>
    </xf>
    <xf numFmtId="0" fontId="164" fillId="0" borderId="0" xfId="0" applyFont="1"/>
    <xf numFmtId="166" fontId="26" fillId="0" borderId="8" xfId="0" applyNumberFormat="1" applyFont="1" applyBorder="1" applyAlignment="1">
      <alignment horizontal="center" vertical="center" wrapText="1"/>
    </xf>
    <xf numFmtId="166" fontId="49" fillId="0" borderId="8" xfId="15" applyFont="1" applyBorder="1">
      <alignment horizontal="right" vertical="top"/>
    </xf>
    <xf numFmtId="0" fontId="45" fillId="0" borderId="0" xfId="0" applyFont="1" applyAlignment="1">
      <alignment vertical="center"/>
    </xf>
    <xf numFmtId="0" fontId="2" fillId="0" borderId="0" xfId="881"/>
    <xf numFmtId="0" fontId="19" fillId="0" borderId="0" xfId="881" applyFont="1" applyAlignment="1">
      <alignment horizontal="center" wrapText="1"/>
    </xf>
    <xf numFmtId="167" fontId="43" fillId="0" borderId="0" xfId="882" applyNumberFormat="1" applyFont="1" applyAlignment="1">
      <alignment horizontal="right"/>
    </xf>
    <xf numFmtId="0" fontId="67" fillId="0" borderId="0" xfId="881" applyFont="1"/>
    <xf numFmtId="167" fontId="170" fillId="0" borderId="0" xfId="884" applyNumberFormat="1" applyFont="1" applyFill="1" applyBorder="1" applyAlignment="1">
      <alignment horizontal="center" vertical="center"/>
    </xf>
    <xf numFmtId="167" fontId="67" fillId="0" borderId="0" xfId="884" applyNumberFormat="1" applyFont="1" applyFill="1"/>
    <xf numFmtId="43" fontId="67" fillId="0" borderId="0" xfId="883" applyNumberFormat="1" applyFont="1"/>
    <xf numFmtId="0" fontId="2" fillId="0" borderId="0" xfId="883"/>
    <xf numFmtId="178" fontId="67" fillId="0" borderId="0" xfId="884" applyNumberFormat="1" applyFont="1" applyFill="1" applyBorder="1"/>
    <xf numFmtId="0" fontId="67" fillId="0" borderId="0" xfId="883" applyFont="1"/>
    <xf numFmtId="0" fontId="2" fillId="0" borderId="0" xfId="886"/>
    <xf numFmtId="0" fontId="2" fillId="0" borderId="0" xfId="887"/>
    <xf numFmtId="167" fontId="2" fillId="0" borderId="0" xfId="887" applyNumberFormat="1"/>
    <xf numFmtId="0" fontId="45" fillId="0" borderId="1" xfId="0" applyFont="1" applyBorder="1" applyAlignment="1">
      <alignment horizontal="center" vertical="center" wrapText="1"/>
    </xf>
    <xf numFmtId="0" fontId="45" fillId="0" borderId="8" xfId="0" applyFont="1" applyBorder="1" applyAlignment="1">
      <alignment horizontal="center" wrapText="1"/>
    </xf>
    <xf numFmtId="0" fontId="46" fillId="2" borderId="8" xfId="0" applyFont="1" applyFill="1" applyBorder="1" applyAlignment="1">
      <alignment horizontal="left" vertical="center" wrapText="1"/>
    </xf>
    <xf numFmtId="0" fontId="45" fillId="0" borderId="12" xfId="0" applyFont="1" applyBorder="1" applyAlignment="1">
      <alignment horizontal="center" wrapText="1"/>
    </xf>
    <xf numFmtId="0" fontId="166" fillId="2" borderId="8" xfId="0" applyFont="1" applyFill="1" applyBorder="1" applyAlignment="1">
      <alignment horizontal="left" vertical="top" wrapText="1"/>
    </xf>
    <xf numFmtId="0" fontId="173" fillId="2" borderId="8" xfId="0" applyFont="1" applyFill="1" applyBorder="1" applyAlignment="1">
      <alignment horizontal="left" vertical="top" wrapText="1"/>
    </xf>
    <xf numFmtId="0" fontId="45" fillId="2" borderId="8" xfId="0" applyFont="1" applyFill="1" applyBorder="1" applyAlignment="1">
      <alignment horizontal="left" vertical="top" wrapText="1"/>
    </xf>
    <xf numFmtId="0" fontId="174" fillId="0" borderId="8" xfId="0" applyFont="1" applyBorder="1" applyAlignment="1">
      <alignment horizontal="left" vertical="top" wrapText="1"/>
    </xf>
    <xf numFmtId="0" fontId="164" fillId="0" borderId="0" xfId="0" applyFont="1" applyAlignment="1">
      <alignment horizontal="right" vertical="center" wrapText="1"/>
    </xf>
    <xf numFmtId="0" fontId="45" fillId="0" borderId="10" xfId="0" applyFont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44" fillId="0" borderId="8" xfId="0" applyFont="1" applyBorder="1" applyAlignment="1">
      <alignment horizontal="left" vertical="top" wrapText="1"/>
    </xf>
    <xf numFmtId="0" fontId="45" fillId="0" borderId="9" xfId="0" applyFont="1" applyBorder="1" applyAlignment="1">
      <alignment horizontal="center"/>
    </xf>
    <xf numFmtId="169" fontId="47" fillId="0" borderId="8" xfId="843" applyNumberFormat="1" applyFont="1" applyBorder="1" applyAlignment="1">
      <alignment horizontal="right" vertical="top" wrapText="1"/>
    </xf>
    <xf numFmtId="0" fontId="45" fillId="0" borderId="8" xfId="0" applyFont="1" applyBorder="1" applyAlignment="1">
      <alignment horizontal="center" vertical="top" wrapText="1"/>
    </xf>
    <xf numFmtId="0" fontId="45" fillId="0" borderId="8" xfId="0" applyFont="1" applyBorder="1" applyAlignment="1">
      <alignment horizontal="center" vertical="center" wrapText="1"/>
    </xf>
    <xf numFmtId="0" fontId="44" fillId="2" borderId="8" xfId="0" applyFont="1" applyFill="1" applyBorder="1" applyAlignment="1">
      <alignment horizontal="left" vertical="center"/>
    </xf>
    <xf numFmtId="0" fontId="44" fillId="2" borderId="8" xfId="0" applyFont="1" applyFill="1" applyBorder="1" applyAlignment="1">
      <alignment horizontal="center" vertical="center" wrapText="1"/>
    </xf>
    <xf numFmtId="167" fontId="44" fillId="2" borderId="8" xfId="0" applyNumberFormat="1" applyFont="1" applyFill="1" applyBorder="1" applyAlignment="1">
      <alignment horizontal="center" vertical="center"/>
    </xf>
    <xf numFmtId="167" fontId="44" fillId="2" borderId="8" xfId="0" applyNumberFormat="1" applyFont="1" applyFill="1" applyBorder="1" applyAlignment="1">
      <alignment vertical="center"/>
    </xf>
    <xf numFmtId="43" fontId="169" fillId="2" borderId="10" xfId="881" applyNumberFormat="1" applyFont="1" applyFill="1" applyBorder="1" applyAlignment="1">
      <alignment horizontal="center" vertical="center" wrapText="1"/>
    </xf>
    <xf numFmtId="43" fontId="169" fillId="2" borderId="8" xfId="881" applyNumberFormat="1" applyFont="1" applyFill="1" applyBorder="1" applyAlignment="1">
      <alignment horizontal="center" vertical="center" wrapText="1"/>
    </xf>
    <xf numFmtId="0" fontId="169" fillId="2" borderId="8" xfId="883" applyFont="1" applyFill="1" applyBorder="1" applyAlignment="1">
      <alignment wrapText="1"/>
    </xf>
    <xf numFmtId="167" fontId="170" fillId="2" borderId="8" xfId="884" applyNumberFormat="1" applyFont="1" applyFill="1" applyBorder="1" applyAlignment="1">
      <alignment horizontal="center" vertical="center"/>
    </xf>
    <xf numFmtId="0" fontId="19" fillId="2" borderId="8" xfId="883" applyFont="1" applyFill="1" applyBorder="1" applyAlignment="1">
      <alignment vertical="center" wrapText="1"/>
    </xf>
    <xf numFmtId="167" fontId="170" fillId="2" borderId="8" xfId="885" applyFont="1" applyFill="1" applyBorder="1">
      <alignment horizontal="right" vertical="top"/>
    </xf>
    <xf numFmtId="0" fontId="170" fillId="2" borderId="8" xfId="886" applyFont="1" applyFill="1" applyBorder="1" applyAlignment="1">
      <alignment vertical="center" wrapText="1"/>
    </xf>
    <xf numFmtId="167" fontId="170" fillId="2" borderId="8" xfId="884" applyNumberFormat="1" applyFont="1" applyFill="1" applyBorder="1" applyAlignment="1">
      <alignment horizontal="left" vertical="center"/>
    </xf>
    <xf numFmtId="0" fontId="19" fillId="2" borderId="8" xfId="886" applyFont="1" applyFill="1" applyBorder="1" applyAlignment="1">
      <alignment vertical="center" wrapText="1"/>
    </xf>
    <xf numFmtId="167" fontId="19" fillId="2" borderId="8" xfId="884" applyNumberFormat="1" applyFont="1" applyFill="1" applyBorder="1" applyAlignment="1">
      <alignment horizontal="left" vertical="center"/>
    </xf>
    <xf numFmtId="0" fontId="170" fillId="2" borderId="8" xfId="887" applyFont="1" applyFill="1" applyBorder="1" applyAlignment="1">
      <alignment vertical="center" wrapText="1"/>
    </xf>
    <xf numFmtId="0" fontId="19" fillId="2" borderId="8" xfId="887" applyFont="1" applyFill="1" applyBorder="1" applyAlignment="1">
      <alignment vertical="center" wrapText="1"/>
    </xf>
    <xf numFmtId="167" fontId="170" fillId="2" borderId="8" xfId="887" applyNumberFormat="1" applyFont="1" applyFill="1" applyBorder="1"/>
    <xf numFmtId="0" fontId="19" fillId="2" borderId="8" xfId="887" applyFont="1" applyFill="1" applyBorder="1" applyAlignment="1">
      <alignment horizontal="left" vertical="center" wrapText="1"/>
    </xf>
    <xf numFmtId="49" fontId="171" fillId="2" borderId="8" xfId="887" applyNumberFormat="1" applyFont="1" applyFill="1" applyBorder="1" applyAlignment="1">
      <alignment horizontal="left" vertical="center" wrapText="1"/>
    </xf>
    <xf numFmtId="167" fontId="172" fillId="2" borderId="8" xfId="887" applyNumberFormat="1" applyFont="1" applyFill="1" applyBorder="1"/>
    <xf numFmtId="0" fontId="44" fillId="0" borderId="8" xfId="1" applyFont="1" applyBorder="1" applyAlignment="1">
      <alignment horizontal="left" vertical="top" wrapText="1"/>
    </xf>
    <xf numFmtId="0" fontId="49" fillId="0" borderId="8" xfId="1" applyFont="1" applyBorder="1" applyAlignment="1">
      <alignment horizontal="left" vertical="top" wrapText="1"/>
    </xf>
    <xf numFmtId="0" fontId="19" fillId="0" borderId="0" xfId="0" applyFont="1"/>
    <xf numFmtId="178" fontId="19" fillId="0" borderId="0" xfId="0" applyNumberFormat="1" applyFont="1"/>
    <xf numFmtId="179" fontId="19" fillId="0" borderId="0" xfId="399" applyNumberFormat="1" applyFont="1" applyFill="1"/>
    <xf numFmtId="0" fontId="169" fillId="0" borderId="0" xfId="0" applyFont="1"/>
    <xf numFmtId="0" fontId="24" fillId="0" borderId="0" xfId="0" applyFont="1"/>
    <xf numFmtId="0" fontId="49" fillId="0" borderId="8" xfId="0" applyFont="1" applyBorder="1" applyAlignment="1">
      <alignment horizontal="left" vertical="top" wrapText="1"/>
    </xf>
    <xf numFmtId="0" fontId="44" fillId="0" borderId="43" xfId="1" applyFont="1" applyBorder="1" applyAlignment="1">
      <alignment horizontal="left" vertical="top" wrapText="1"/>
    </xf>
    <xf numFmtId="167" fontId="26" fillId="0" borderId="2" xfId="388" applyNumberFormat="1" applyFont="1" applyFill="1" applyBorder="1" applyAlignment="1">
      <alignment horizontal="center" vertical="center" wrapText="1"/>
    </xf>
    <xf numFmtId="0" fontId="16" fillId="0" borderId="10" xfId="0" applyFont="1" applyBorder="1"/>
    <xf numFmtId="0" fontId="15" fillId="0" borderId="8" xfId="0" applyFont="1" applyBorder="1"/>
    <xf numFmtId="43" fontId="15" fillId="0" borderId="0" xfId="0" applyNumberFormat="1" applyFont="1" applyAlignment="1">
      <alignment horizontal="left" vertical="top" wrapText="1"/>
    </xf>
    <xf numFmtId="0" fontId="166" fillId="0" borderId="8" xfId="888" applyFont="1" applyBorder="1">
      <alignment horizontal="left" vertical="top" wrapText="1"/>
    </xf>
    <xf numFmtId="166" fontId="26" fillId="0" borderId="8" xfId="889" applyFont="1" applyBorder="1">
      <alignment horizontal="right" vertical="top"/>
    </xf>
    <xf numFmtId="0" fontId="44" fillId="0" borderId="8" xfId="0" applyFont="1" applyBorder="1" applyAlignment="1">
      <alignment horizontal="right" vertical="top" wrapText="1"/>
    </xf>
    <xf numFmtId="167" fontId="44" fillId="0" borderId="8" xfId="0" applyNumberFormat="1" applyFont="1" applyBorder="1" applyAlignment="1">
      <alignment horizontal="left" vertical="top" wrapText="1"/>
    </xf>
    <xf numFmtId="167" fontId="26" fillId="2" borderId="8" xfId="385" applyNumberFormat="1" applyFont="1" applyFill="1" applyBorder="1" applyAlignment="1">
      <alignment horizontal="center" vertical="center"/>
    </xf>
    <xf numFmtId="0" fontId="44" fillId="2" borderId="0" xfId="0" applyFont="1" applyFill="1" applyAlignment="1">
      <alignment wrapText="1"/>
    </xf>
    <xf numFmtId="0" fontId="44" fillId="2" borderId="8" xfId="0" applyFont="1" applyFill="1" applyBorder="1" applyAlignment="1">
      <alignment vertical="center" wrapText="1"/>
    </xf>
    <xf numFmtId="166" fontId="44" fillId="0" borderId="8" xfId="15" applyFont="1" applyBorder="1">
      <alignment horizontal="right" vertical="top"/>
    </xf>
    <xf numFmtId="166" fontId="44" fillId="2" borderId="8" xfId="15" applyFont="1" applyFill="1" applyBorder="1">
      <alignment horizontal="right" vertical="top"/>
    </xf>
    <xf numFmtId="0" fontId="26" fillId="0" borderId="0" xfId="0" applyFont="1" applyAlignment="1">
      <alignment horizontal="left" vertical="top" wrapText="1"/>
    </xf>
    <xf numFmtId="166" fontId="26" fillId="0" borderId="8" xfId="15" applyFont="1" applyBorder="1" applyAlignment="1">
      <alignment horizontal="center" vertical="center"/>
    </xf>
    <xf numFmtId="0" fontId="44" fillId="0" borderId="0" xfId="0" applyFont="1"/>
    <xf numFmtId="166" fontId="44" fillId="0" borderId="8" xfId="15" applyFont="1" applyBorder="1" applyAlignment="1">
      <alignment horizontal="center" vertical="center"/>
    </xf>
    <xf numFmtId="0" fontId="26" fillId="0" borderId="50" xfId="0" applyFont="1" applyBorder="1" applyAlignment="1">
      <alignment horizontal="left" vertical="center" wrapText="1"/>
    </xf>
    <xf numFmtId="166" fontId="26" fillId="2" borderId="8" xfId="889" applyFont="1" applyFill="1" applyBorder="1" applyAlignment="1">
      <alignment horizontal="center" vertical="center"/>
    </xf>
    <xf numFmtId="0" fontId="44" fillId="0" borderId="50" xfId="0" applyFont="1" applyBorder="1" applyAlignment="1">
      <alignment horizontal="left" vertical="center" wrapText="1"/>
    </xf>
    <xf numFmtId="180" fontId="44" fillId="2" borderId="8" xfId="889" applyNumberFormat="1" applyFont="1" applyFill="1" applyBorder="1" applyAlignment="1">
      <alignment horizontal="center" vertical="center"/>
    </xf>
    <xf numFmtId="166" fontId="44" fillId="2" borderId="8" xfId="889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44" fillId="0" borderId="10" xfId="0" applyFont="1" applyBorder="1" applyAlignment="1">
      <alignment horizontal="left" vertical="center" wrapText="1"/>
    </xf>
    <xf numFmtId="0" fontId="44" fillId="0" borderId="0" xfId="0" applyFont="1" applyAlignment="1">
      <alignment vertical="center"/>
    </xf>
    <xf numFmtId="181" fontId="44" fillId="0" borderId="10" xfId="0" applyNumberFormat="1" applyFont="1" applyBorder="1" applyAlignment="1">
      <alignment horizontal="left" vertical="center" wrapText="1"/>
    </xf>
    <xf numFmtId="181" fontId="49" fillId="0" borderId="10" xfId="0" applyNumberFormat="1" applyFont="1" applyBorder="1" applyAlignment="1">
      <alignment horizontal="left" vertical="center" wrapText="1"/>
    </xf>
    <xf numFmtId="0" fontId="24" fillId="0" borderId="8" xfId="0" applyFont="1" applyBorder="1" applyAlignment="1">
      <alignment horizontal="left" vertical="top" wrapText="1"/>
    </xf>
    <xf numFmtId="0" fontId="176" fillId="0" borderId="8" xfId="0" applyFont="1" applyBorder="1" applyAlignment="1">
      <alignment horizontal="left" vertical="top" wrapText="1"/>
    </xf>
    <xf numFmtId="0" fontId="169" fillId="0" borderId="8" xfId="0" applyFont="1" applyBorder="1" applyAlignment="1">
      <alignment horizontal="left" vertical="top" wrapText="1"/>
    </xf>
    <xf numFmtId="166" fontId="26" fillId="0" borderId="8" xfId="15" applyFont="1" applyBorder="1">
      <alignment horizontal="right" vertical="top"/>
    </xf>
    <xf numFmtId="0" fontId="44" fillId="2" borderId="8" xfId="0" applyFont="1" applyFill="1" applyBorder="1" applyAlignment="1">
      <alignment wrapText="1"/>
    </xf>
    <xf numFmtId="167" fontId="44" fillId="0" borderId="8" xfId="399" applyNumberFormat="1" applyFont="1" applyFill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 wrapText="1"/>
    </xf>
    <xf numFmtId="0" fontId="26" fillId="0" borderId="51" xfId="0" applyFont="1" applyBorder="1" applyAlignment="1">
      <alignment horizontal="left" vertical="center" wrapText="1"/>
    </xf>
    <xf numFmtId="0" fontId="44" fillId="0" borderId="0" xfId="79" applyFont="1"/>
    <xf numFmtId="172" fontId="44" fillId="0" borderId="0" xfId="79" applyNumberFormat="1" applyFont="1"/>
    <xf numFmtId="0" fontId="44" fillId="0" borderId="0" xfId="79" applyFont="1" applyAlignment="1">
      <alignment wrapText="1"/>
    </xf>
    <xf numFmtId="172" fontId="44" fillId="0" borderId="0" xfId="79" applyNumberFormat="1" applyFont="1" applyAlignment="1">
      <alignment horizontal="right" wrapText="1"/>
    </xf>
    <xf numFmtId="0" fontId="44" fillId="0" borderId="0" xfId="79" applyFont="1" applyAlignment="1">
      <alignment horizontal="center" vertical="center" wrapText="1"/>
    </xf>
    <xf numFmtId="172" fontId="44" fillId="0" borderId="0" xfId="890" applyNumberFormat="1" applyFont="1" applyAlignment="1">
      <alignment horizontal="right" vertical="center" wrapText="1"/>
    </xf>
    <xf numFmtId="182" fontId="44" fillId="0" borderId="0" xfId="79" applyNumberFormat="1" applyFont="1" applyAlignment="1">
      <alignment vertical="center" wrapText="1"/>
    </xf>
    <xf numFmtId="172" fontId="49" fillId="0" borderId="0" xfId="79" applyNumberFormat="1" applyFont="1" applyAlignment="1">
      <alignment horizontal="right"/>
    </xf>
    <xf numFmtId="0" fontId="44" fillId="0" borderId="8" xfId="535" applyFont="1" applyBorder="1" applyAlignment="1">
      <alignment horizontal="center" vertical="top" wrapText="1"/>
    </xf>
    <xf numFmtId="178" fontId="44" fillId="0" borderId="8" xfId="535" applyNumberFormat="1" applyFont="1" applyBorder="1" applyAlignment="1">
      <alignment horizontal="center" vertical="top" wrapText="1"/>
    </xf>
    <xf numFmtId="172" fontId="44" fillId="0" borderId="0" xfId="79" applyNumberFormat="1" applyFont="1" applyAlignment="1">
      <alignment vertical="center" wrapText="1"/>
    </xf>
    <xf numFmtId="167" fontId="44" fillId="0" borderId="8" xfId="15" applyNumberFormat="1" applyFont="1" applyBorder="1" applyAlignment="1">
      <alignment horizontal="center" vertical="top"/>
    </xf>
    <xf numFmtId="43" fontId="44" fillId="0" borderId="8" xfId="15" applyNumberFormat="1" applyFont="1" applyBorder="1" applyAlignment="1">
      <alignment horizontal="center" vertical="top"/>
    </xf>
    <xf numFmtId="166" fontId="49" fillId="0" borderId="8" xfId="891" applyFont="1" applyBorder="1">
      <alignment horizontal="right" vertical="top"/>
    </xf>
    <xf numFmtId="0" fontId="44" fillId="0" borderId="8" xfId="535" applyFont="1" applyBorder="1" applyAlignment="1">
      <alignment horizontal="left" vertical="top" wrapText="1"/>
    </xf>
    <xf numFmtId="167" fontId="49" fillId="0" borderId="8" xfId="891" applyNumberFormat="1" applyFont="1" applyBorder="1" applyAlignment="1">
      <alignment horizontal="center" vertical="top"/>
    </xf>
    <xf numFmtId="166" fontId="44" fillId="0" borderId="8" xfId="15" applyFont="1" applyBorder="1" applyAlignment="1">
      <alignment horizontal="right" vertical="center"/>
    </xf>
    <xf numFmtId="0" fontId="49" fillId="0" borderId="8" xfId="535" applyFont="1" applyBorder="1" applyAlignment="1">
      <alignment horizontal="left" vertical="top" wrapText="1"/>
    </xf>
    <xf numFmtId="0" fontId="44" fillId="0" borderId="8" xfId="535" applyFont="1" applyBorder="1" applyAlignment="1">
      <alignment horizontal="left" vertical="center" wrapText="1"/>
    </xf>
    <xf numFmtId="167" fontId="44" fillId="0" borderId="8" xfId="15" applyNumberFormat="1" applyFont="1" applyBorder="1" applyAlignment="1">
      <alignment horizontal="right" vertical="center"/>
    </xf>
    <xf numFmtId="167" fontId="44" fillId="0" borderId="8" xfId="892" applyNumberFormat="1" applyFont="1" applyFill="1" applyBorder="1" applyAlignment="1">
      <alignment horizontal="center" vertical="center" wrapText="1"/>
    </xf>
    <xf numFmtId="183" fontId="46" fillId="0" borderId="8" xfId="892" applyFont="1" applyFill="1" applyBorder="1" applyAlignment="1">
      <alignment horizontal="center" vertical="center" wrapText="1"/>
    </xf>
    <xf numFmtId="0" fontId="26" fillId="0" borderId="8" xfId="535" quotePrefix="1" applyFont="1" applyBorder="1" applyAlignment="1">
      <alignment horizontal="left" vertical="top" wrapText="1"/>
    </xf>
    <xf numFmtId="0" fontId="179" fillId="0" borderId="0" xfId="0" applyFont="1" applyAlignment="1">
      <alignment horizontal="center" vertical="center" wrapText="1"/>
    </xf>
    <xf numFmtId="0" fontId="45" fillId="0" borderId="0" xfId="0" applyFont="1" applyAlignment="1">
      <alignment horizontal="justify"/>
    </xf>
    <xf numFmtId="0" fontId="26" fillId="0" borderId="0" xfId="0" applyFont="1" applyAlignment="1">
      <alignment vertical="center" wrapText="1"/>
    </xf>
    <xf numFmtId="0" fontId="49" fillId="0" borderId="8" xfId="0" applyFont="1" applyBorder="1" applyAlignment="1">
      <alignment horizontal="left" vertical="center" wrapText="1"/>
    </xf>
    <xf numFmtId="0" fontId="50" fillId="2" borderId="8" xfId="0" applyFont="1" applyFill="1" applyBorder="1" applyAlignment="1">
      <alignment horizontal="left" vertical="center" wrapText="1"/>
    </xf>
    <xf numFmtId="0" fontId="49" fillId="0" borderId="8" xfId="0" applyFont="1" applyBorder="1" applyAlignment="1">
      <alignment horizontal="right" vertical="top" wrapText="1"/>
    </xf>
    <xf numFmtId="184" fontId="49" fillId="2" borderId="8" xfId="399" applyNumberFormat="1" applyFont="1" applyFill="1" applyBorder="1" applyAlignment="1">
      <alignment horizontal="center" vertical="center" wrapText="1"/>
    </xf>
    <xf numFmtId="167" fontId="44" fillId="0" borderId="8" xfId="399" applyNumberFormat="1" applyFont="1" applyBorder="1" applyAlignment="1">
      <alignment horizontal="right" vertical="center" wrapText="1"/>
    </xf>
    <xf numFmtId="0" fontId="49" fillId="2" borderId="8" xfId="0" applyFont="1" applyFill="1" applyBorder="1" applyAlignment="1">
      <alignment horizontal="right" vertical="center" wrapText="1"/>
    </xf>
    <xf numFmtId="0" fontId="44" fillId="0" borderId="8" xfId="843" applyFont="1" applyBorder="1" applyAlignment="1">
      <alignment horizontal="left" vertical="top" wrapText="1"/>
    </xf>
    <xf numFmtId="0" fontId="45" fillId="0" borderId="8" xfId="843" applyFont="1" applyBorder="1"/>
    <xf numFmtId="0" fontId="45" fillId="0" borderId="8" xfId="843" applyFont="1" applyBorder="1" applyAlignment="1">
      <alignment horizontal="center" vertical="center" wrapText="1"/>
    </xf>
    <xf numFmtId="167" fontId="44" fillId="0" borderId="8" xfId="399" applyNumberFormat="1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3" xfId="0" applyFont="1" applyBorder="1" applyAlignment="1">
      <alignment horizontal="left" vertical="center" wrapText="1"/>
    </xf>
    <xf numFmtId="167" fontId="44" fillId="0" borderId="3" xfId="399" applyNumberFormat="1" applyFont="1" applyFill="1" applyBorder="1" applyAlignment="1">
      <alignment horizontal="center" vertical="center" wrapText="1"/>
    </xf>
    <xf numFmtId="0" fontId="180" fillId="0" borderId="8" xfId="0" applyFont="1" applyBorder="1" applyAlignment="1">
      <alignment horizontal="left" vertical="top" wrapText="1"/>
    </xf>
    <xf numFmtId="0" fontId="180" fillId="0" borderId="0" xfId="0" applyFont="1" applyAlignment="1">
      <alignment horizontal="left" vertical="top" wrapText="1"/>
    </xf>
    <xf numFmtId="0" fontId="50" fillId="0" borderId="8" xfId="843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center" wrapText="1"/>
    </xf>
    <xf numFmtId="0" fontId="16" fillId="2" borderId="0" xfId="0" applyFont="1" applyFill="1" applyAlignment="1">
      <alignment vertical="center" wrapText="1"/>
    </xf>
    <xf numFmtId="0" fontId="164" fillId="0" borderId="0" xfId="0" applyFont="1" applyAlignment="1">
      <alignment horizontal="center" vertical="top" wrapText="1"/>
    </xf>
    <xf numFmtId="0" fontId="26" fillId="0" borderId="0" xfId="0" applyFont="1"/>
    <xf numFmtId="0" fontId="16" fillId="0" borderId="8" xfId="0" applyFont="1" applyBorder="1" applyAlignment="1">
      <alignment horizontal="left" vertical="top" wrapText="1"/>
    </xf>
    <xf numFmtId="166" fontId="50" fillId="0" borderId="10" xfId="15" applyFont="1" applyBorder="1">
      <alignment horizontal="right" vertical="top"/>
    </xf>
    <xf numFmtId="0" fontId="44" fillId="0" borderId="8" xfId="0" applyFont="1" applyBorder="1" applyAlignment="1">
      <alignment vertical="top" wrapText="1"/>
    </xf>
    <xf numFmtId="0" fontId="44" fillId="0" borderId="8" xfId="0" applyFont="1" applyBorder="1" applyAlignment="1">
      <alignment vertical="center" wrapText="1"/>
    </xf>
    <xf numFmtId="2" fontId="44" fillId="0" borderId="8" xfId="0" applyNumberFormat="1" applyFont="1" applyBorder="1" applyAlignment="1">
      <alignment wrapText="1"/>
    </xf>
    <xf numFmtId="0" fontId="44" fillId="0" borderId="9" xfId="0" applyFont="1" applyBorder="1" applyAlignment="1">
      <alignment vertical="top" wrapText="1"/>
    </xf>
    <xf numFmtId="0" fontId="44" fillId="0" borderId="10" xfId="0" applyFont="1" applyBorder="1" applyAlignment="1">
      <alignment vertical="top" wrapText="1"/>
    </xf>
    <xf numFmtId="0" fontId="45" fillId="2" borderId="8" xfId="0" applyFont="1" applyFill="1" applyBorder="1" applyAlignment="1">
      <alignment vertical="top" wrapText="1"/>
    </xf>
    <xf numFmtId="0" fontId="49" fillId="0" borderId="0" xfId="843" applyFont="1" applyAlignment="1">
      <alignment horizontal="right" vertical="center" wrapText="1"/>
    </xf>
    <xf numFmtId="0" fontId="44" fillId="2" borderId="8" xfId="0" applyFont="1" applyFill="1" applyBorder="1" applyAlignment="1">
      <alignment horizontal="center" vertical="top" wrapText="1"/>
    </xf>
    <xf numFmtId="43" fontId="51" fillId="0" borderId="3" xfId="0" applyNumberFormat="1" applyFont="1" applyBorder="1" applyAlignment="1">
      <alignment horizontal="center" vertical="center" wrapText="1"/>
    </xf>
    <xf numFmtId="167" fontId="52" fillId="0" borderId="3" xfId="0" applyNumberFormat="1" applyFont="1" applyBorder="1" applyAlignment="1">
      <alignment horizontal="right" vertical="center" shrinkToFit="1"/>
    </xf>
    <xf numFmtId="43" fontId="51" fillId="0" borderId="8" xfId="0" applyNumberFormat="1" applyFont="1" applyBorder="1" applyAlignment="1">
      <alignment vertical="center" wrapText="1"/>
    </xf>
    <xf numFmtId="167" fontId="51" fillId="0" borderId="8" xfId="0" applyNumberFormat="1" applyFont="1" applyBorder="1" applyAlignment="1">
      <alignment horizontal="right" vertical="center" shrinkToFit="1"/>
    </xf>
    <xf numFmtId="43" fontId="52" fillId="0" borderId="8" xfId="0" applyNumberFormat="1" applyFont="1" applyBorder="1" applyAlignment="1">
      <alignment vertical="center" wrapText="1"/>
    </xf>
    <xf numFmtId="172" fontId="51" fillId="0" borderId="8" xfId="0" applyNumberFormat="1" applyFont="1" applyBorder="1" applyAlignment="1">
      <alignment horizontal="right" vertical="center" shrinkToFit="1"/>
    </xf>
    <xf numFmtId="43" fontId="26" fillId="0" borderId="8" xfId="0" applyNumberFormat="1" applyFont="1" applyBorder="1" applyAlignment="1">
      <alignment vertical="center" wrapText="1"/>
    </xf>
    <xf numFmtId="43" fontId="52" fillId="0" borderId="8" xfId="0" applyNumberFormat="1" applyFont="1" applyBorder="1" applyAlignment="1">
      <alignment horizontal="left" vertical="center" wrapText="1"/>
    </xf>
    <xf numFmtId="167" fontId="26" fillId="0" borderId="8" xfId="79" applyNumberFormat="1" applyFont="1" applyBorder="1" applyAlignment="1">
      <alignment horizontal="right" vertical="center" shrinkToFit="1"/>
    </xf>
    <xf numFmtId="43" fontId="26" fillId="0" borderId="8" xfId="0" applyNumberFormat="1" applyFont="1" applyBorder="1" applyAlignment="1">
      <alignment horizontal="left" vertical="center" wrapText="1"/>
    </xf>
    <xf numFmtId="43" fontId="44" fillId="0" borderId="8" xfId="0" applyNumberFormat="1" applyFont="1" applyBorder="1" applyAlignment="1">
      <alignment horizontal="left" vertical="center" wrapText="1"/>
    </xf>
    <xf numFmtId="167" fontId="181" fillId="0" borderId="0" xfId="0" applyNumberFormat="1" applyFont="1" applyAlignment="1">
      <alignment horizontal="left" vertical="center"/>
    </xf>
    <xf numFmtId="167" fontId="44" fillId="0" borderId="8" xfId="79" applyNumberFormat="1" applyFont="1" applyBorder="1" applyAlignment="1">
      <alignment horizontal="right" vertical="center" shrinkToFit="1"/>
    </xf>
    <xf numFmtId="49" fontId="26" fillId="0" borderId="8" xfId="0" applyNumberFormat="1" applyFont="1" applyBorder="1" applyAlignment="1">
      <alignment horizontal="left" vertical="center" wrapText="1"/>
    </xf>
    <xf numFmtId="167" fontId="52" fillId="0" borderId="8" xfId="0" applyNumberFormat="1" applyFont="1" applyBorder="1" applyAlignment="1">
      <alignment horizontal="right" vertical="center" shrinkToFit="1"/>
    </xf>
    <xf numFmtId="49" fontId="44" fillId="0" borderId="8" xfId="0" applyNumberFormat="1" applyFont="1" applyBorder="1" applyAlignment="1">
      <alignment horizontal="left" vertical="center" wrapText="1"/>
    </xf>
    <xf numFmtId="167" fontId="51" fillId="0" borderId="8" xfId="0" applyNumberFormat="1" applyFont="1" applyBorder="1" applyAlignment="1">
      <alignment horizontal="left" vertical="center" wrapText="1"/>
    </xf>
    <xf numFmtId="49" fontId="50" fillId="0" borderId="8" xfId="0" applyNumberFormat="1" applyFont="1" applyBorder="1" applyAlignment="1">
      <alignment horizontal="left" vertical="center" wrapText="1"/>
    </xf>
    <xf numFmtId="167" fontId="182" fillId="0" borderId="8" xfId="0" applyNumberFormat="1" applyFont="1" applyBorder="1" applyAlignment="1">
      <alignment horizontal="right" vertical="center" shrinkToFit="1"/>
    </xf>
    <xf numFmtId="0" fontId="44" fillId="2" borderId="8" xfId="0" applyFont="1" applyFill="1" applyBorder="1" applyAlignment="1">
      <alignment horizontal="left" vertical="top" wrapText="1"/>
    </xf>
    <xf numFmtId="167" fontId="44" fillId="0" borderId="8" xfId="0" applyNumberFormat="1" applyFont="1" applyBorder="1" applyAlignment="1">
      <alignment horizontal="right" vertical="center" shrinkToFit="1"/>
    </xf>
    <xf numFmtId="0" fontId="168" fillId="0" borderId="8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center" wrapText="1"/>
    </xf>
    <xf numFmtId="2" fontId="44" fillId="2" borderId="0" xfId="0" applyNumberFormat="1" applyFont="1" applyFill="1" applyAlignment="1">
      <alignment wrapText="1"/>
    </xf>
    <xf numFmtId="0" fontId="16" fillId="0" borderId="0" xfId="0" applyFont="1" applyAlignment="1">
      <alignment horizontal="center" vertical="center"/>
    </xf>
    <xf numFmtId="0" fontId="44" fillId="0" borderId="8" xfId="24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166" fontId="26" fillId="0" borderId="8" xfId="889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0" xfId="881" applyFont="1" applyAlignment="1">
      <alignment horizontal="center" vertical="center" wrapText="1"/>
    </xf>
    <xf numFmtId="0" fontId="169" fillId="2" borderId="40" xfId="881" applyFont="1" applyFill="1" applyBorder="1" applyAlignment="1">
      <alignment horizontal="center" vertical="center" wrapText="1"/>
    </xf>
    <xf numFmtId="0" fontId="169" fillId="2" borderId="3" xfId="881" applyFont="1" applyFill="1" applyBorder="1" applyAlignment="1">
      <alignment horizontal="center" vertical="center" wrapText="1"/>
    </xf>
    <xf numFmtId="0" fontId="45" fillId="0" borderId="12" xfId="0" applyFont="1" applyBorder="1" applyAlignment="1">
      <alignment horizontal="center" vertical="top" wrapText="1"/>
    </xf>
    <xf numFmtId="0" fontId="45" fillId="0" borderId="2" xfId="0" applyFont="1" applyBorder="1" applyAlignment="1">
      <alignment horizontal="center" vertical="top" wrapText="1"/>
    </xf>
    <xf numFmtId="0" fontId="45" fillId="0" borderId="3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167" fontId="44" fillId="0" borderId="12" xfId="8" applyNumberFormat="1" applyFont="1" applyFill="1" applyBorder="1" applyAlignment="1">
      <alignment horizontal="center" vertical="center" wrapText="1"/>
    </xf>
    <xf numFmtId="167" fontId="44" fillId="0" borderId="2" xfId="8" applyNumberFormat="1" applyFont="1" applyFill="1" applyBorder="1" applyAlignment="1">
      <alignment horizontal="center" vertical="center" wrapText="1"/>
    </xf>
    <xf numFmtId="167" fontId="44" fillId="0" borderId="3" xfId="8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45" fillId="0" borderId="9" xfId="0" applyFont="1" applyBorder="1" applyAlignment="1">
      <alignment horizontal="center"/>
    </xf>
    <xf numFmtId="0" fontId="45" fillId="0" borderId="10" xfId="0" applyFont="1" applyBorder="1" applyAlignment="1">
      <alignment horizontal="center"/>
    </xf>
    <xf numFmtId="167" fontId="26" fillId="0" borderId="12" xfId="8" applyNumberFormat="1" applyFont="1" applyBorder="1" applyAlignment="1">
      <alignment horizontal="center" vertical="center" wrapText="1"/>
    </xf>
    <xf numFmtId="167" fontId="26" fillId="0" borderId="2" xfId="8" applyNumberFormat="1" applyFont="1" applyBorder="1" applyAlignment="1">
      <alignment horizontal="center" vertical="center" wrapText="1"/>
    </xf>
    <xf numFmtId="167" fontId="26" fillId="0" borderId="3" xfId="8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171" fontId="16" fillId="0" borderId="9" xfId="8" applyNumberFormat="1" applyFont="1" applyFill="1" applyBorder="1" applyAlignment="1">
      <alignment horizontal="left" vertical="center"/>
    </xf>
    <xf numFmtId="171" fontId="16" fillId="0" borderId="11" xfId="8" applyNumberFormat="1" applyFont="1" applyFill="1" applyBorder="1" applyAlignment="1">
      <alignment horizontal="left" vertical="center"/>
    </xf>
    <xf numFmtId="0" fontId="44" fillId="0" borderId="41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4" fillId="0" borderId="42" xfId="0" applyFont="1" applyBorder="1" applyAlignment="1">
      <alignment horizontal="center" vertical="center"/>
    </xf>
    <xf numFmtId="0" fontId="44" fillId="0" borderId="38" xfId="1" applyFont="1" applyBorder="1" applyAlignment="1">
      <alignment horizontal="center" vertical="top" wrapText="1"/>
    </xf>
    <xf numFmtId="0" fontId="44" fillId="0" borderId="39" xfId="1" applyFont="1" applyBorder="1" applyAlignment="1">
      <alignment horizontal="center" vertical="top" wrapText="1"/>
    </xf>
    <xf numFmtId="0" fontId="44" fillId="0" borderId="24" xfId="1" applyFont="1" applyBorder="1" applyAlignment="1">
      <alignment horizontal="center" vertical="top" wrapText="1"/>
    </xf>
    <xf numFmtId="0" fontId="44" fillId="0" borderId="12" xfId="1" applyFont="1" applyBorder="1" applyAlignment="1">
      <alignment horizontal="center" vertical="top" wrapText="1"/>
    </xf>
    <xf numFmtId="0" fontId="44" fillId="0" borderId="2" xfId="1" applyFont="1" applyBorder="1" applyAlignment="1">
      <alignment horizontal="center" vertical="top" wrapText="1"/>
    </xf>
    <xf numFmtId="0" fontId="44" fillId="0" borderId="3" xfId="1" applyFont="1" applyBorder="1" applyAlignment="1">
      <alignment horizontal="center" vertical="top" wrapText="1"/>
    </xf>
    <xf numFmtId="167" fontId="44" fillId="0" borderId="12" xfId="388" applyNumberFormat="1" applyFont="1" applyFill="1" applyBorder="1" applyAlignment="1">
      <alignment horizontal="center" vertical="center" wrapText="1"/>
    </xf>
    <xf numFmtId="167" fontId="44" fillId="0" borderId="2" xfId="388" applyNumberFormat="1" applyFont="1" applyFill="1" applyBorder="1" applyAlignment="1">
      <alignment horizontal="center" vertical="center" wrapText="1"/>
    </xf>
    <xf numFmtId="167" fontId="44" fillId="0" borderId="3" xfId="388" applyNumberFormat="1" applyFont="1" applyFill="1" applyBorder="1" applyAlignment="1">
      <alignment horizontal="center" vertical="center" wrapText="1"/>
    </xf>
    <xf numFmtId="1" fontId="51" fillId="0" borderId="38" xfId="0" applyNumberFormat="1" applyFont="1" applyBorder="1" applyAlignment="1">
      <alignment horizontal="center" vertical="center" shrinkToFit="1"/>
    </xf>
    <xf numFmtId="1" fontId="51" fillId="0" borderId="39" xfId="0" applyNumberFormat="1" applyFont="1" applyBorder="1" applyAlignment="1">
      <alignment horizontal="center" vertical="center" shrinkToFit="1"/>
    </xf>
    <xf numFmtId="1" fontId="51" fillId="0" borderId="24" xfId="0" applyNumberFormat="1" applyFont="1" applyBorder="1" applyAlignment="1">
      <alignment horizontal="center" vertical="center" shrinkToFit="1"/>
    </xf>
    <xf numFmtId="167" fontId="44" fillId="0" borderId="44" xfId="399" applyNumberFormat="1" applyFont="1" applyFill="1" applyBorder="1" applyAlignment="1">
      <alignment horizontal="center" vertical="center" wrapText="1"/>
    </xf>
    <xf numFmtId="167" fontId="44" fillId="0" borderId="45" xfId="399" applyNumberFormat="1" applyFont="1" applyFill="1" applyBorder="1" applyAlignment="1">
      <alignment horizontal="center" vertical="center" wrapText="1"/>
    </xf>
    <xf numFmtId="167" fontId="44" fillId="0" borderId="46" xfId="399" applyNumberFormat="1" applyFont="1" applyFill="1" applyBorder="1" applyAlignment="1">
      <alignment horizontal="center" vertical="center" wrapText="1"/>
    </xf>
    <xf numFmtId="167" fontId="44" fillId="0" borderId="47" xfId="399" applyNumberFormat="1" applyFont="1" applyFill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top" wrapText="1"/>
    </xf>
    <xf numFmtId="0" fontId="44" fillId="0" borderId="2" xfId="0" applyFont="1" applyBorder="1" applyAlignment="1">
      <alignment horizontal="center" vertical="top" wrapText="1"/>
    </xf>
    <xf numFmtId="0" fontId="44" fillId="0" borderId="3" xfId="0" applyFont="1" applyBorder="1" applyAlignment="1">
      <alignment horizontal="center" vertical="top" wrapText="1"/>
    </xf>
    <xf numFmtId="0" fontId="44" fillId="0" borderId="38" xfId="0" applyFont="1" applyBorder="1" applyAlignment="1">
      <alignment horizontal="center"/>
    </xf>
    <xf numFmtId="0" fontId="44" fillId="0" borderId="39" xfId="0" applyFont="1" applyBorder="1" applyAlignment="1">
      <alignment horizontal="center"/>
    </xf>
    <xf numFmtId="0" fontId="44" fillId="0" borderId="24" xfId="0" applyFont="1" applyBorder="1" applyAlignment="1">
      <alignment horizontal="center"/>
    </xf>
    <xf numFmtId="0" fontId="44" fillId="0" borderId="48" xfId="0" applyFont="1" applyBorder="1" applyAlignment="1">
      <alignment horizontal="center"/>
    </xf>
    <xf numFmtId="0" fontId="44" fillId="0" borderId="49" xfId="1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45" fillId="0" borderId="22" xfId="0" applyFont="1" applyBorder="1" applyAlignment="1">
      <alignment horizontal="center" vertical="top" wrapText="1"/>
    </xf>
    <xf numFmtId="0" fontId="45" fillId="0" borderId="7" xfId="0" applyFont="1" applyBorder="1" applyAlignment="1">
      <alignment horizontal="center" vertical="top" wrapText="1"/>
    </xf>
    <xf numFmtId="0" fontId="45" fillId="0" borderId="23" xfId="0" applyFont="1" applyBorder="1" applyAlignment="1">
      <alignment horizontal="center" vertical="top" wrapText="1"/>
    </xf>
    <xf numFmtId="0" fontId="164" fillId="0" borderId="0" xfId="0" applyFont="1" applyAlignment="1">
      <alignment horizontal="right" vertical="center" wrapText="1"/>
    </xf>
    <xf numFmtId="0" fontId="45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45" fillId="0" borderId="9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49" fontId="26" fillId="0" borderId="8" xfId="0" applyNumberFormat="1" applyFont="1" applyBorder="1" applyAlignment="1">
      <alignment horizontal="center" vertical="top" wrapText="1"/>
    </xf>
    <xf numFmtId="0" fontId="44" fillId="0" borderId="12" xfId="0" applyFont="1" applyBorder="1" applyAlignment="1">
      <alignment horizontal="center" vertical="top"/>
    </xf>
    <xf numFmtId="0" fontId="44" fillId="0" borderId="2" xfId="0" applyFont="1" applyBorder="1" applyAlignment="1">
      <alignment horizontal="center" vertical="top"/>
    </xf>
    <xf numFmtId="0" fontId="44" fillId="0" borderId="3" xfId="0" applyFont="1" applyBorder="1" applyAlignment="1">
      <alignment horizontal="center" vertical="top"/>
    </xf>
    <xf numFmtId="49" fontId="26" fillId="0" borderId="12" xfId="14" applyNumberFormat="1" applyFont="1" applyBorder="1" applyAlignment="1">
      <alignment horizontal="center" vertical="top" wrapText="1"/>
    </xf>
    <xf numFmtId="49" fontId="26" fillId="0" borderId="2" xfId="14" applyNumberFormat="1" applyFont="1" applyBorder="1" applyAlignment="1">
      <alignment horizontal="center" vertical="top" wrapText="1"/>
    </xf>
    <xf numFmtId="0" fontId="16" fillId="2" borderId="8" xfId="0" applyFont="1" applyFill="1" applyBorder="1" applyAlignment="1">
      <alignment horizontal="center" vertical="top"/>
    </xf>
    <xf numFmtId="0" fontId="45" fillId="2" borderId="8" xfId="0" applyFont="1" applyFill="1" applyBorder="1" applyAlignment="1">
      <alignment horizontal="center" vertical="center" wrapText="1"/>
    </xf>
    <xf numFmtId="0" fontId="173" fillId="2" borderId="8" xfId="0" applyFont="1" applyFill="1" applyBorder="1" applyAlignment="1">
      <alignment horizontal="center" vertical="top" wrapText="1"/>
    </xf>
    <xf numFmtId="0" fontId="26" fillId="2" borderId="8" xfId="14" applyFont="1" applyFill="1" applyBorder="1" applyAlignment="1">
      <alignment horizontal="center" vertical="top" wrapText="1"/>
    </xf>
    <xf numFmtId="0" fontId="45" fillId="0" borderId="8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top" wrapText="1"/>
    </xf>
    <xf numFmtId="49" fontId="44" fillId="0" borderId="8" xfId="0" applyNumberFormat="1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44" fillId="0" borderId="8" xfId="0" applyFont="1" applyBorder="1" applyAlignment="1">
      <alignment horizontal="center" vertical="top" wrapText="1"/>
    </xf>
    <xf numFmtId="0" fontId="44" fillId="0" borderId="8" xfId="0" applyFont="1" applyBorder="1" applyAlignment="1">
      <alignment horizontal="center" vertical="top"/>
    </xf>
    <xf numFmtId="49" fontId="26" fillId="0" borderId="12" xfId="0" applyNumberFormat="1" applyFont="1" applyBorder="1" applyAlignment="1">
      <alignment horizontal="center" vertical="top" wrapText="1"/>
    </xf>
    <xf numFmtId="49" fontId="26" fillId="0" borderId="2" xfId="0" applyNumberFormat="1" applyFont="1" applyBorder="1" applyAlignment="1">
      <alignment horizontal="center" vertical="top" wrapText="1"/>
    </xf>
    <xf numFmtId="49" fontId="26" fillId="0" borderId="3" xfId="0" applyNumberFormat="1" applyFont="1" applyBorder="1" applyAlignment="1">
      <alignment horizontal="center" vertical="top" wrapText="1"/>
    </xf>
    <xf numFmtId="0" fontId="164" fillId="0" borderId="0" xfId="0" applyFont="1" applyAlignment="1">
      <alignment horizontal="right"/>
    </xf>
    <xf numFmtId="0" fontId="16" fillId="0" borderId="0" xfId="76" applyFont="1" applyAlignment="1">
      <alignment horizontal="center" vertical="center" wrapText="1"/>
    </xf>
    <xf numFmtId="170" fontId="44" fillId="0" borderId="6" xfId="0" applyNumberFormat="1" applyFont="1" applyBorder="1" applyAlignment="1">
      <alignment horizontal="right" vertical="top" wrapText="1"/>
    </xf>
    <xf numFmtId="49" fontId="44" fillId="0" borderId="8" xfId="0" applyNumberFormat="1" applyFont="1" applyBorder="1" applyAlignment="1">
      <alignment horizontal="center" vertical="center" wrapText="1"/>
    </xf>
    <xf numFmtId="167" fontId="44" fillId="0" borderId="11" xfId="77" applyNumberFormat="1" applyFont="1" applyBorder="1" applyAlignment="1">
      <alignment horizontal="center" vertical="center" wrapText="1"/>
    </xf>
    <xf numFmtId="167" fontId="44" fillId="0" borderId="10" xfId="77" applyNumberFormat="1" applyFont="1" applyBorder="1" applyAlignment="1">
      <alignment horizontal="center" vertical="center" wrapText="1"/>
    </xf>
    <xf numFmtId="178" fontId="44" fillId="2" borderId="9" xfId="0" applyNumberFormat="1" applyFont="1" applyFill="1" applyBorder="1" applyAlignment="1">
      <alignment horizontal="center" vertical="top" wrapText="1"/>
    </xf>
    <xf numFmtId="178" fontId="44" fillId="2" borderId="11" xfId="0" applyNumberFormat="1" applyFont="1" applyFill="1" applyBorder="1" applyAlignment="1">
      <alignment horizontal="center" vertical="top" wrapText="1"/>
    </xf>
    <xf numFmtId="178" fontId="44" fillId="2" borderId="10" xfId="0" applyNumberFormat="1" applyFont="1" applyFill="1" applyBorder="1" applyAlignment="1">
      <alignment horizontal="center" vertical="top" wrapText="1"/>
    </xf>
    <xf numFmtId="0" fontId="44" fillId="2" borderId="40" xfId="0" applyFont="1" applyFill="1" applyBorder="1" applyAlignment="1">
      <alignment horizontal="center" vertical="center" wrapText="1"/>
    </xf>
    <xf numFmtId="0" fontId="44" fillId="2" borderId="3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top" wrapText="1"/>
    </xf>
    <xf numFmtId="0" fontId="44" fillId="2" borderId="10" xfId="0" applyFont="1" applyFill="1" applyBorder="1" applyAlignment="1">
      <alignment horizontal="center" vertical="top" wrapText="1"/>
    </xf>
    <xf numFmtId="49" fontId="44" fillId="0" borderId="40" xfId="0" applyNumberFormat="1" applyFont="1" applyBorder="1" applyAlignment="1">
      <alignment horizontal="center" vertical="center" wrapText="1"/>
    </xf>
    <xf numFmtId="49" fontId="44" fillId="0" borderId="2" xfId="0" applyNumberFormat="1" applyFont="1" applyBorder="1" applyAlignment="1">
      <alignment horizontal="center" vertical="center" wrapText="1"/>
    </xf>
    <xf numFmtId="49" fontId="44" fillId="0" borderId="3" xfId="0" applyNumberFormat="1" applyFont="1" applyBorder="1" applyAlignment="1">
      <alignment horizontal="center" vertical="center" wrapText="1"/>
    </xf>
    <xf numFmtId="49" fontId="52" fillId="0" borderId="8" xfId="0" applyNumberFormat="1" applyFont="1" applyBorder="1" applyAlignment="1">
      <alignment horizontal="center" vertical="top" wrapText="1"/>
    </xf>
    <xf numFmtId="49" fontId="44" fillId="0" borderId="8" xfId="0" applyNumberFormat="1" applyFont="1" applyBorder="1" applyAlignment="1">
      <alignment horizontal="center" vertical="top" shrinkToFit="1"/>
    </xf>
    <xf numFmtId="49" fontId="51" fillId="0" borderId="38" xfId="0" applyNumberFormat="1" applyFont="1" applyBorder="1" applyAlignment="1">
      <alignment horizontal="center" vertical="center" wrapText="1"/>
    </xf>
    <xf numFmtId="49" fontId="51" fillId="0" borderId="39" xfId="0" applyNumberFormat="1" applyFont="1" applyBorder="1" applyAlignment="1">
      <alignment horizontal="center" vertical="center" wrapText="1"/>
    </xf>
    <xf numFmtId="49" fontId="51" fillId="0" borderId="24" xfId="0" applyNumberFormat="1" applyFont="1" applyBorder="1" applyAlignment="1">
      <alignment horizontal="center" vertical="center" wrapText="1"/>
    </xf>
    <xf numFmtId="0" fontId="45" fillId="0" borderId="0" xfId="535" applyFont="1" applyAlignment="1">
      <alignment horizontal="center" vertical="center" wrapText="1"/>
    </xf>
    <xf numFmtId="0" fontId="44" fillId="0" borderId="8" xfId="535" applyFont="1" applyBorder="1" applyAlignment="1">
      <alignment horizontal="center" vertical="center" wrapText="1"/>
    </xf>
    <xf numFmtId="178" fontId="44" fillId="0" borderId="8" xfId="535" applyNumberFormat="1" applyFont="1" applyBorder="1" applyAlignment="1">
      <alignment horizontal="center" vertical="top" wrapText="1"/>
    </xf>
    <xf numFmtId="178" fontId="44" fillId="0" borderId="8" xfId="535" applyNumberFormat="1" applyFont="1" applyBorder="1" applyAlignment="1">
      <alignment horizontal="center" vertical="center" wrapText="1"/>
    </xf>
    <xf numFmtId="172" fontId="44" fillId="0" borderId="8" xfId="79" applyNumberFormat="1" applyFont="1" applyBorder="1" applyAlignment="1">
      <alignment horizontal="center" vertical="center" wrapText="1"/>
    </xf>
    <xf numFmtId="0" fontId="44" fillId="0" borderId="12" xfId="535" applyFont="1" applyBorder="1" applyAlignment="1">
      <alignment horizontal="center" vertical="top" wrapText="1"/>
    </xf>
    <xf numFmtId="0" fontId="44" fillId="0" borderId="2" xfId="535" applyFont="1" applyBorder="1" applyAlignment="1">
      <alignment horizontal="center" vertical="top" wrapText="1"/>
    </xf>
    <xf numFmtId="0" fontId="44" fillId="0" borderId="3" xfId="535" applyFont="1" applyBorder="1" applyAlignment="1">
      <alignment horizontal="center" vertical="top" wrapText="1"/>
    </xf>
    <xf numFmtId="0" fontId="44" fillId="0" borderId="8" xfId="535" applyFont="1" applyBorder="1" applyAlignment="1">
      <alignment horizontal="center" vertical="top" wrapText="1"/>
    </xf>
    <xf numFmtId="0" fontId="45" fillId="2" borderId="12" xfId="0" applyFont="1" applyFill="1" applyBorder="1" applyAlignment="1">
      <alignment horizontal="center" vertical="top" wrapText="1"/>
    </xf>
    <xf numFmtId="0" fontId="45" fillId="2" borderId="2" xfId="0" applyFont="1" applyFill="1" applyBorder="1" applyAlignment="1">
      <alignment horizontal="center" vertical="top" wrapText="1"/>
    </xf>
    <xf numFmtId="0" fontId="45" fillId="2" borderId="3" xfId="0" applyFont="1" applyFill="1" applyBorder="1" applyAlignment="1">
      <alignment horizontal="center" vertical="top" wrapText="1"/>
    </xf>
    <xf numFmtId="0" fontId="44" fillId="0" borderId="8" xfId="0" applyFont="1" applyBorder="1" applyAlignment="1">
      <alignment horizontal="left" vertical="center"/>
    </xf>
    <xf numFmtId="0" fontId="16" fillId="0" borderId="8" xfId="843" applyFont="1" applyBorder="1" applyAlignment="1">
      <alignment horizontal="left" vertical="top" wrapText="1"/>
    </xf>
    <xf numFmtId="0" fontId="47" fillId="0" borderId="8" xfId="843" applyFont="1" applyBorder="1" applyAlignment="1">
      <alignment horizontal="left" vertical="center" wrapText="1"/>
    </xf>
    <xf numFmtId="0" fontId="16" fillId="2" borderId="0" xfId="0" applyFont="1" applyFill="1" applyAlignment="1">
      <alignment horizontal="center" vertical="center" wrapText="1"/>
    </xf>
    <xf numFmtId="0" fontId="164" fillId="0" borderId="0" xfId="0" applyFont="1" applyAlignment="1">
      <alignment horizontal="center" vertical="top" wrapText="1"/>
    </xf>
    <xf numFmtId="0" fontId="26" fillId="0" borderId="8" xfId="843" applyFont="1" applyBorder="1" applyAlignment="1">
      <alignment horizontal="left" vertical="top" wrapText="1"/>
    </xf>
    <xf numFmtId="0" fontId="45" fillId="2" borderId="8" xfId="843" applyFont="1" applyFill="1" applyBorder="1" applyAlignment="1">
      <alignment horizontal="center" vertical="top" wrapText="1"/>
    </xf>
    <xf numFmtId="0" fontId="44" fillId="0" borderId="8" xfId="843" applyFont="1" applyBorder="1" applyAlignment="1">
      <alignment horizontal="left" vertical="top" wrapText="1"/>
    </xf>
    <xf numFmtId="0" fontId="47" fillId="0" borderId="8" xfId="843" applyFont="1" applyBorder="1" applyAlignment="1">
      <alignment vertical="top" wrapText="1"/>
    </xf>
    <xf numFmtId="0" fontId="45" fillId="0" borderId="8" xfId="843" applyFont="1" applyBorder="1" applyAlignment="1">
      <alignment horizontal="center" vertical="top"/>
    </xf>
    <xf numFmtId="0" fontId="49" fillId="0" borderId="8" xfId="0" applyFont="1" applyBorder="1" applyAlignment="1">
      <alignment horizontal="left" vertical="center" wrapText="1"/>
    </xf>
    <xf numFmtId="0" fontId="49" fillId="0" borderId="8" xfId="0" applyFont="1" applyBorder="1" applyAlignment="1">
      <alignment horizontal="left" vertical="top" wrapText="1"/>
    </xf>
    <xf numFmtId="0" fontId="49" fillId="0" borderId="52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4" fillId="0" borderId="53" xfId="0" applyFont="1" applyBorder="1" applyAlignment="1">
      <alignment horizontal="left" vertical="top" wrapText="1"/>
    </xf>
    <xf numFmtId="0" fontId="44" fillId="0" borderId="54" xfId="0" applyFont="1" applyBorder="1" applyAlignment="1">
      <alignment horizontal="left" vertical="top" wrapText="1"/>
    </xf>
    <xf numFmtId="0" fontId="164" fillId="0" borderId="0" xfId="23" applyFont="1" applyAlignment="1">
      <alignment horizontal="right" vertical="center" wrapText="1"/>
    </xf>
    <xf numFmtId="0" fontId="164" fillId="0" borderId="0" xfId="23" applyFont="1" applyAlignment="1">
      <alignment horizontal="right" vertical="center"/>
    </xf>
    <xf numFmtId="0" fontId="26" fillId="0" borderId="0" xfId="843" applyFont="1" applyAlignment="1">
      <alignment horizontal="center" vertical="center" wrapText="1"/>
    </xf>
    <xf numFmtId="0" fontId="45" fillId="0" borderId="0" xfId="843" applyFont="1" applyAlignment="1">
      <alignment horizontal="center" vertical="center" wrapText="1"/>
    </xf>
    <xf numFmtId="0" fontId="26" fillId="0" borderId="6" xfId="843" applyFont="1" applyBorder="1" applyAlignment="1">
      <alignment horizontal="center" vertical="center"/>
    </xf>
    <xf numFmtId="185" fontId="44" fillId="0" borderId="0" xfId="79" applyNumberFormat="1" applyFont="1"/>
  </cellXfs>
  <cellStyles count="893">
    <cellStyle name="20% - Accent1" xfId="862" builtinId="30" customBuiltin="1"/>
    <cellStyle name="20% - Accent1 2" xfId="30" xr:uid="{00000000-0005-0000-0000-000001000000}"/>
    <cellStyle name="20% - Accent1 2 2" xfId="86" xr:uid="{00000000-0005-0000-0000-000002000000}"/>
    <cellStyle name="20% - Accent1 2 2 2" xfId="87" xr:uid="{00000000-0005-0000-0000-000003000000}"/>
    <cellStyle name="20% - Accent1 2 3" xfId="88" xr:uid="{00000000-0005-0000-0000-000004000000}"/>
    <cellStyle name="20% - Accent1 2 4" xfId="89" xr:uid="{00000000-0005-0000-0000-000005000000}"/>
    <cellStyle name="20% - Accent1 2 5" xfId="85" xr:uid="{00000000-0005-0000-0000-000006000000}"/>
    <cellStyle name="20% - Accent1 3" xfId="90" xr:uid="{00000000-0005-0000-0000-000007000000}"/>
    <cellStyle name="20% - Accent1 3 2" xfId="91" xr:uid="{00000000-0005-0000-0000-000008000000}"/>
    <cellStyle name="20% - Accent1 3 3" xfId="92" xr:uid="{00000000-0005-0000-0000-000009000000}"/>
    <cellStyle name="20% - Accent1 4" xfId="93" xr:uid="{00000000-0005-0000-0000-00000A000000}"/>
    <cellStyle name="20% - Accent1 4 2" xfId="94" xr:uid="{00000000-0005-0000-0000-00000B000000}"/>
    <cellStyle name="20% - Accent1 4 3" xfId="95" xr:uid="{00000000-0005-0000-0000-00000C000000}"/>
    <cellStyle name="20% - Accent1 5" xfId="96" xr:uid="{00000000-0005-0000-0000-00000D000000}"/>
    <cellStyle name="20% - Accent1 5 2" xfId="97" xr:uid="{00000000-0005-0000-0000-00000E000000}"/>
    <cellStyle name="20% - Accent1 6" xfId="98" xr:uid="{00000000-0005-0000-0000-00000F000000}"/>
    <cellStyle name="20% - Accent1 6 2" xfId="99" xr:uid="{00000000-0005-0000-0000-000010000000}"/>
    <cellStyle name="20% - Accent1 7" xfId="100" xr:uid="{00000000-0005-0000-0000-000011000000}"/>
    <cellStyle name="20% - Accent1 7 2" xfId="101" xr:uid="{00000000-0005-0000-0000-000012000000}"/>
    <cellStyle name="20% - Accent1 8" xfId="102" xr:uid="{00000000-0005-0000-0000-000013000000}"/>
    <cellStyle name="20% - Accent1 9" xfId="103" xr:uid="{00000000-0005-0000-0000-000014000000}"/>
    <cellStyle name="20% - Accent2" xfId="865" builtinId="34" customBuiltin="1"/>
    <cellStyle name="20% - Accent2 2" xfId="31" xr:uid="{00000000-0005-0000-0000-000016000000}"/>
    <cellStyle name="20% - Accent2 2 2" xfId="105" xr:uid="{00000000-0005-0000-0000-000017000000}"/>
    <cellStyle name="20% - Accent2 2 2 2" xfId="106" xr:uid="{00000000-0005-0000-0000-000018000000}"/>
    <cellStyle name="20% - Accent2 2 3" xfId="107" xr:uid="{00000000-0005-0000-0000-000019000000}"/>
    <cellStyle name="20% - Accent2 2 4" xfId="108" xr:uid="{00000000-0005-0000-0000-00001A000000}"/>
    <cellStyle name="20% - Accent2 2 5" xfId="104" xr:uid="{00000000-0005-0000-0000-00001B000000}"/>
    <cellStyle name="20% - Accent2 3" xfId="109" xr:uid="{00000000-0005-0000-0000-00001C000000}"/>
    <cellStyle name="20% - Accent2 3 2" xfId="110" xr:uid="{00000000-0005-0000-0000-00001D000000}"/>
    <cellStyle name="20% - Accent2 3 3" xfId="111" xr:uid="{00000000-0005-0000-0000-00001E000000}"/>
    <cellStyle name="20% - Accent2 4" xfId="112" xr:uid="{00000000-0005-0000-0000-00001F000000}"/>
    <cellStyle name="20% - Accent2 4 2" xfId="113" xr:uid="{00000000-0005-0000-0000-000020000000}"/>
    <cellStyle name="20% - Accent2 4 3" xfId="114" xr:uid="{00000000-0005-0000-0000-000021000000}"/>
    <cellStyle name="20% - Accent2 5" xfId="115" xr:uid="{00000000-0005-0000-0000-000022000000}"/>
    <cellStyle name="20% - Accent2 5 2" xfId="116" xr:uid="{00000000-0005-0000-0000-000023000000}"/>
    <cellStyle name="20% - Accent2 6" xfId="117" xr:uid="{00000000-0005-0000-0000-000024000000}"/>
    <cellStyle name="20% - Accent2 6 2" xfId="118" xr:uid="{00000000-0005-0000-0000-000025000000}"/>
    <cellStyle name="20% - Accent2 7" xfId="119" xr:uid="{00000000-0005-0000-0000-000026000000}"/>
    <cellStyle name="20% - Accent2 7 2" xfId="120" xr:uid="{00000000-0005-0000-0000-000027000000}"/>
    <cellStyle name="20% - Accent2 8" xfId="121" xr:uid="{00000000-0005-0000-0000-000028000000}"/>
    <cellStyle name="20% - Accent2 9" xfId="122" xr:uid="{00000000-0005-0000-0000-000029000000}"/>
    <cellStyle name="20% - Accent3" xfId="868" builtinId="38" customBuiltin="1"/>
    <cellStyle name="20% - Accent3 2" xfId="32" xr:uid="{00000000-0005-0000-0000-00002B000000}"/>
    <cellStyle name="20% - Accent3 2 2" xfId="124" xr:uid="{00000000-0005-0000-0000-00002C000000}"/>
    <cellStyle name="20% - Accent3 2 2 2" xfId="125" xr:uid="{00000000-0005-0000-0000-00002D000000}"/>
    <cellStyle name="20% - Accent3 2 3" xfId="126" xr:uid="{00000000-0005-0000-0000-00002E000000}"/>
    <cellStyle name="20% - Accent3 2 4" xfId="127" xr:uid="{00000000-0005-0000-0000-00002F000000}"/>
    <cellStyle name="20% - Accent3 2 5" xfId="123" xr:uid="{00000000-0005-0000-0000-000030000000}"/>
    <cellStyle name="20% - Accent3 3" xfId="128" xr:uid="{00000000-0005-0000-0000-000031000000}"/>
    <cellStyle name="20% - Accent3 3 2" xfId="129" xr:uid="{00000000-0005-0000-0000-000032000000}"/>
    <cellStyle name="20% - Accent3 3 3" xfId="130" xr:uid="{00000000-0005-0000-0000-000033000000}"/>
    <cellStyle name="20% - Accent3 4" xfId="131" xr:uid="{00000000-0005-0000-0000-000034000000}"/>
    <cellStyle name="20% - Accent3 4 2" xfId="132" xr:uid="{00000000-0005-0000-0000-000035000000}"/>
    <cellStyle name="20% - Accent3 4 3" xfId="133" xr:uid="{00000000-0005-0000-0000-000036000000}"/>
    <cellStyle name="20% - Accent3 5" xfId="134" xr:uid="{00000000-0005-0000-0000-000037000000}"/>
    <cellStyle name="20% - Accent3 5 2" xfId="135" xr:uid="{00000000-0005-0000-0000-000038000000}"/>
    <cellStyle name="20% - Accent3 6" xfId="136" xr:uid="{00000000-0005-0000-0000-000039000000}"/>
    <cellStyle name="20% - Accent3 6 2" xfId="137" xr:uid="{00000000-0005-0000-0000-00003A000000}"/>
    <cellStyle name="20% - Accent3 7" xfId="138" xr:uid="{00000000-0005-0000-0000-00003B000000}"/>
    <cellStyle name="20% - Accent3 7 2" xfId="139" xr:uid="{00000000-0005-0000-0000-00003C000000}"/>
    <cellStyle name="20% - Accent3 8" xfId="140" xr:uid="{00000000-0005-0000-0000-00003D000000}"/>
    <cellStyle name="20% - Accent3 9" xfId="141" xr:uid="{00000000-0005-0000-0000-00003E000000}"/>
    <cellStyle name="20% - Accent4" xfId="871" builtinId="42" customBuiltin="1"/>
    <cellStyle name="20% - Accent4 2" xfId="33" xr:uid="{00000000-0005-0000-0000-000040000000}"/>
    <cellStyle name="20% - Accent4 2 2" xfId="143" xr:uid="{00000000-0005-0000-0000-000041000000}"/>
    <cellStyle name="20% - Accent4 2 2 2" xfId="144" xr:uid="{00000000-0005-0000-0000-000042000000}"/>
    <cellStyle name="20% - Accent4 2 3" xfId="145" xr:uid="{00000000-0005-0000-0000-000043000000}"/>
    <cellStyle name="20% - Accent4 2 4" xfId="146" xr:uid="{00000000-0005-0000-0000-000044000000}"/>
    <cellStyle name="20% - Accent4 2 5" xfId="142" xr:uid="{00000000-0005-0000-0000-000045000000}"/>
    <cellStyle name="20% - Accent4 3" xfId="147" xr:uid="{00000000-0005-0000-0000-000046000000}"/>
    <cellStyle name="20% - Accent4 3 2" xfId="148" xr:uid="{00000000-0005-0000-0000-000047000000}"/>
    <cellStyle name="20% - Accent4 3 3" xfId="149" xr:uid="{00000000-0005-0000-0000-000048000000}"/>
    <cellStyle name="20% - Accent4 4" xfId="150" xr:uid="{00000000-0005-0000-0000-000049000000}"/>
    <cellStyle name="20% - Accent4 4 2" xfId="151" xr:uid="{00000000-0005-0000-0000-00004A000000}"/>
    <cellStyle name="20% - Accent4 4 3" xfId="152" xr:uid="{00000000-0005-0000-0000-00004B000000}"/>
    <cellStyle name="20% - Accent4 5" xfId="153" xr:uid="{00000000-0005-0000-0000-00004C000000}"/>
    <cellStyle name="20% - Accent4 5 2" xfId="154" xr:uid="{00000000-0005-0000-0000-00004D000000}"/>
    <cellStyle name="20% - Accent4 6" xfId="155" xr:uid="{00000000-0005-0000-0000-00004E000000}"/>
    <cellStyle name="20% - Accent4 6 2" xfId="156" xr:uid="{00000000-0005-0000-0000-00004F000000}"/>
    <cellStyle name="20% - Accent4 7" xfId="157" xr:uid="{00000000-0005-0000-0000-000050000000}"/>
    <cellStyle name="20% - Accent4 7 2" xfId="158" xr:uid="{00000000-0005-0000-0000-000051000000}"/>
    <cellStyle name="20% - Accent4 8" xfId="159" xr:uid="{00000000-0005-0000-0000-000052000000}"/>
    <cellStyle name="20% - Accent4 9" xfId="160" xr:uid="{00000000-0005-0000-0000-000053000000}"/>
    <cellStyle name="20% - Accent5" xfId="874" builtinId="46" customBuiltin="1"/>
    <cellStyle name="20% - Accent5 2" xfId="34" xr:uid="{00000000-0005-0000-0000-000055000000}"/>
    <cellStyle name="20% - Accent5 2 2" xfId="162" xr:uid="{00000000-0005-0000-0000-000056000000}"/>
    <cellStyle name="20% - Accent5 2 3" xfId="163" xr:uid="{00000000-0005-0000-0000-000057000000}"/>
    <cellStyle name="20% - Accent5 2 4" xfId="161" xr:uid="{00000000-0005-0000-0000-000058000000}"/>
    <cellStyle name="20% - Accent5 3" xfId="164" xr:uid="{00000000-0005-0000-0000-000059000000}"/>
    <cellStyle name="20% - Accent5 3 2" xfId="165" xr:uid="{00000000-0005-0000-0000-00005A000000}"/>
    <cellStyle name="20% - Accent5 4" xfId="166" xr:uid="{00000000-0005-0000-0000-00005B000000}"/>
    <cellStyle name="20% - Accent5 5" xfId="167" xr:uid="{00000000-0005-0000-0000-00005C000000}"/>
    <cellStyle name="20% - Accent6" xfId="877" builtinId="50" customBuiltin="1"/>
    <cellStyle name="20% - Accent6 2" xfId="35" xr:uid="{00000000-0005-0000-0000-00005E000000}"/>
    <cellStyle name="20% - Accent6 2 2" xfId="169" xr:uid="{00000000-0005-0000-0000-00005F000000}"/>
    <cellStyle name="20% - Accent6 2 3" xfId="170" xr:uid="{00000000-0005-0000-0000-000060000000}"/>
    <cellStyle name="20% - Accent6 2 4" xfId="168" xr:uid="{00000000-0005-0000-0000-000061000000}"/>
    <cellStyle name="20% - Accent6 3" xfId="171" xr:uid="{00000000-0005-0000-0000-000062000000}"/>
    <cellStyle name="20% - Accent6 3 2" xfId="172" xr:uid="{00000000-0005-0000-0000-000063000000}"/>
    <cellStyle name="20% - Accent6 4" xfId="173" xr:uid="{00000000-0005-0000-0000-000064000000}"/>
    <cellStyle name="20% - Accent6 5" xfId="174" xr:uid="{00000000-0005-0000-0000-000065000000}"/>
    <cellStyle name="20% - Акцент1" xfId="175" xr:uid="{00000000-0005-0000-0000-000066000000}"/>
    <cellStyle name="20% - Акцент1 2" xfId="176" xr:uid="{00000000-0005-0000-0000-000067000000}"/>
    <cellStyle name="20% — акцент1 2" xfId="177" xr:uid="{00000000-0005-0000-0000-000068000000}"/>
    <cellStyle name="20% — акцент1 2 2" xfId="178" xr:uid="{00000000-0005-0000-0000-000069000000}"/>
    <cellStyle name="20% - Акцент2" xfId="179" xr:uid="{00000000-0005-0000-0000-00006A000000}"/>
    <cellStyle name="20% - Акцент2 2" xfId="180" xr:uid="{00000000-0005-0000-0000-00006B000000}"/>
    <cellStyle name="20% — акцент2 2" xfId="181" xr:uid="{00000000-0005-0000-0000-00006C000000}"/>
    <cellStyle name="20% — акцент2 2 2" xfId="182" xr:uid="{00000000-0005-0000-0000-00006D000000}"/>
    <cellStyle name="20% - Акцент3" xfId="183" xr:uid="{00000000-0005-0000-0000-00006E000000}"/>
    <cellStyle name="20% - Акцент3 2" xfId="184" xr:uid="{00000000-0005-0000-0000-00006F000000}"/>
    <cellStyle name="20% — акцент3 2" xfId="185" xr:uid="{00000000-0005-0000-0000-000070000000}"/>
    <cellStyle name="20% — акцент3 2 2" xfId="186" xr:uid="{00000000-0005-0000-0000-000071000000}"/>
    <cellStyle name="20% - Акцент4" xfId="187" xr:uid="{00000000-0005-0000-0000-000072000000}"/>
    <cellStyle name="20% - Акцент4 2" xfId="188" xr:uid="{00000000-0005-0000-0000-000073000000}"/>
    <cellStyle name="20% — акцент4 2" xfId="189" xr:uid="{00000000-0005-0000-0000-000074000000}"/>
    <cellStyle name="20% — акцент4 2 2" xfId="190" xr:uid="{00000000-0005-0000-0000-000075000000}"/>
    <cellStyle name="20% - Акцент5" xfId="191" xr:uid="{00000000-0005-0000-0000-000076000000}"/>
    <cellStyle name="20% - Акцент5 2" xfId="192" xr:uid="{00000000-0005-0000-0000-000077000000}"/>
    <cellStyle name="20% — акцент5 2" xfId="193" xr:uid="{00000000-0005-0000-0000-000078000000}"/>
    <cellStyle name="20% — акцент5 2 2" xfId="194" xr:uid="{00000000-0005-0000-0000-000079000000}"/>
    <cellStyle name="20% - Акцент6" xfId="195" xr:uid="{00000000-0005-0000-0000-00007A000000}"/>
    <cellStyle name="20% - Акцент6 2" xfId="196" xr:uid="{00000000-0005-0000-0000-00007B000000}"/>
    <cellStyle name="20% — акцент6 2" xfId="197" xr:uid="{00000000-0005-0000-0000-00007C000000}"/>
    <cellStyle name="20% — акцент6 2 2" xfId="198" xr:uid="{00000000-0005-0000-0000-00007D000000}"/>
    <cellStyle name="40% - Accent1" xfId="863" builtinId="31" customBuiltin="1"/>
    <cellStyle name="40% - Accent1 2" xfId="36" xr:uid="{00000000-0005-0000-0000-00007F000000}"/>
    <cellStyle name="40% - Accent1 2 2" xfId="200" xr:uid="{00000000-0005-0000-0000-000080000000}"/>
    <cellStyle name="40% - Accent1 2 3" xfId="201" xr:uid="{00000000-0005-0000-0000-000081000000}"/>
    <cellStyle name="40% - Accent1 2 4" xfId="199" xr:uid="{00000000-0005-0000-0000-000082000000}"/>
    <cellStyle name="40% - Accent1 3" xfId="202" xr:uid="{00000000-0005-0000-0000-000083000000}"/>
    <cellStyle name="40% - Accent1 3 2" xfId="203" xr:uid="{00000000-0005-0000-0000-000084000000}"/>
    <cellStyle name="40% - Accent1 4" xfId="204" xr:uid="{00000000-0005-0000-0000-000085000000}"/>
    <cellStyle name="40% - Accent1 5" xfId="205" xr:uid="{00000000-0005-0000-0000-000086000000}"/>
    <cellStyle name="40% - Accent2" xfId="866" builtinId="35" customBuiltin="1"/>
    <cellStyle name="40% - Accent2 2" xfId="37" xr:uid="{00000000-0005-0000-0000-000088000000}"/>
    <cellStyle name="40% - Accent2 2 2" xfId="207" xr:uid="{00000000-0005-0000-0000-000089000000}"/>
    <cellStyle name="40% - Accent2 2 3" xfId="208" xr:uid="{00000000-0005-0000-0000-00008A000000}"/>
    <cellStyle name="40% - Accent2 2 4" xfId="206" xr:uid="{00000000-0005-0000-0000-00008B000000}"/>
    <cellStyle name="40% - Accent2 3" xfId="209" xr:uid="{00000000-0005-0000-0000-00008C000000}"/>
    <cellStyle name="40% - Accent2 3 2" xfId="210" xr:uid="{00000000-0005-0000-0000-00008D000000}"/>
    <cellStyle name="40% - Accent2 4" xfId="211" xr:uid="{00000000-0005-0000-0000-00008E000000}"/>
    <cellStyle name="40% - Accent2 5" xfId="212" xr:uid="{00000000-0005-0000-0000-00008F000000}"/>
    <cellStyle name="40% - Accent3" xfId="869" builtinId="39" customBuiltin="1"/>
    <cellStyle name="40% - Accent3 2" xfId="38" xr:uid="{00000000-0005-0000-0000-000091000000}"/>
    <cellStyle name="40% - Accent3 2 2" xfId="214" xr:uid="{00000000-0005-0000-0000-000092000000}"/>
    <cellStyle name="40% - Accent3 2 2 2" xfId="215" xr:uid="{00000000-0005-0000-0000-000093000000}"/>
    <cellStyle name="40% - Accent3 2 3" xfId="216" xr:uid="{00000000-0005-0000-0000-000094000000}"/>
    <cellStyle name="40% - Accent3 2 4" xfId="217" xr:uid="{00000000-0005-0000-0000-000095000000}"/>
    <cellStyle name="40% - Accent3 2 5" xfId="213" xr:uid="{00000000-0005-0000-0000-000096000000}"/>
    <cellStyle name="40% - Accent3 3" xfId="218" xr:uid="{00000000-0005-0000-0000-000097000000}"/>
    <cellStyle name="40% - Accent3 3 2" xfId="219" xr:uid="{00000000-0005-0000-0000-000098000000}"/>
    <cellStyle name="40% - Accent3 3 3" xfId="220" xr:uid="{00000000-0005-0000-0000-000099000000}"/>
    <cellStyle name="40% - Accent3 4" xfId="221" xr:uid="{00000000-0005-0000-0000-00009A000000}"/>
    <cellStyle name="40% - Accent3 4 2" xfId="222" xr:uid="{00000000-0005-0000-0000-00009B000000}"/>
    <cellStyle name="40% - Accent3 4 3" xfId="223" xr:uid="{00000000-0005-0000-0000-00009C000000}"/>
    <cellStyle name="40% - Accent3 5" xfId="224" xr:uid="{00000000-0005-0000-0000-00009D000000}"/>
    <cellStyle name="40% - Accent3 5 2" xfId="225" xr:uid="{00000000-0005-0000-0000-00009E000000}"/>
    <cellStyle name="40% - Accent3 6" xfId="226" xr:uid="{00000000-0005-0000-0000-00009F000000}"/>
    <cellStyle name="40% - Accent3 6 2" xfId="227" xr:uid="{00000000-0005-0000-0000-0000A0000000}"/>
    <cellStyle name="40% - Accent3 7" xfId="228" xr:uid="{00000000-0005-0000-0000-0000A1000000}"/>
    <cellStyle name="40% - Accent3 7 2" xfId="229" xr:uid="{00000000-0005-0000-0000-0000A2000000}"/>
    <cellStyle name="40% - Accent3 8" xfId="230" xr:uid="{00000000-0005-0000-0000-0000A3000000}"/>
    <cellStyle name="40% - Accent3 9" xfId="231" xr:uid="{00000000-0005-0000-0000-0000A4000000}"/>
    <cellStyle name="40% - Accent4" xfId="872" builtinId="43" customBuiltin="1"/>
    <cellStyle name="40% - Accent4 2" xfId="39" xr:uid="{00000000-0005-0000-0000-0000A6000000}"/>
    <cellStyle name="40% - Accent4 2 2" xfId="233" xr:uid="{00000000-0005-0000-0000-0000A7000000}"/>
    <cellStyle name="40% - Accent4 2 3" xfId="234" xr:uid="{00000000-0005-0000-0000-0000A8000000}"/>
    <cellStyle name="40% - Accent4 2 4" xfId="232" xr:uid="{00000000-0005-0000-0000-0000A9000000}"/>
    <cellStyle name="40% - Accent4 3" xfId="235" xr:uid="{00000000-0005-0000-0000-0000AA000000}"/>
    <cellStyle name="40% - Accent4 3 2" xfId="236" xr:uid="{00000000-0005-0000-0000-0000AB000000}"/>
    <cellStyle name="40% - Accent4 4" xfId="237" xr:uid="{00000000-0005-0000-0000-0000AC000000}"/>
    <cellStyle name="40% - Accent4 5" xfId="238" xr:uid="{00000000-0005-0000-0000-0000AD000000}"/>
    <cellStyle name="40% - Accent5" xfId="875" builtinId="47" customBuiltin="1"/>
    <cellStyle name="40% - Accent5 2" xfId="40" xr:uid="{00000000-0005-0000-0000-0000AF000000}"/>
    <cellStyle name="40% - Accent5 2 2" xfId="240" xr:uid="{00000000-0005-0000-0000-0000B0000000}"/>
    <cellStyle name="40% - Accent5 2 3" xfId="241" xr:uid="{00000000-0005-0000-0000-0000B1000000}"/>
    <cellStyle name="40% - Accent5 2 4" xfId="239" xr:uid="{00000000-0005-0000-0000-0000B2000000}"/>
    <cellStyle name="40% - Accent5 3" xfId="242" xr:uid="{00000000-0005-0000-0000-0000B3000000}"/>
    <cellStyle name="40% - Accent5 3 2" xfId="243" xr:uid="{00000000-0005-0000-0000-0000B4000000}"/>
    <cellStyle name="40% - Accent5 4" xfId="244" xr:uid="{00000000-0005-0000-0000-0000B5000000}"/>
    <cellStyle name="40% - Accent5 5" xfId="245" xr:uid="{00000000-0005-0000-0000-0000B6000000}"/>
    <cellStyle name="40% - Accent6" xfId="878" builtinId="51" customBuiltin="1"/>
    <cellStyle name="40% - Accent6 2" xfId="41" xr:uid="{00000000-0005-0000-0000-0000B8000000}"/>
    <cellStyle name="40% - Accent6 2 2" xfId="247" xr:uid="{00000000-0005-0000-0000-0000B9000000}"/>
    <cellStyle name="40% - Accent6 2 3" xfId="248" xr:uid="{00000000-0005-0000-0000-0000BA000000}"/>
    <cellStyle name="40% - Accent6 2 4" xfId="246" xr:uid="{00000000-0005-0000-0000-0000BB000000}"/>
    <cellStyle name="40% - Accent6 3" xfId="249" xr:uid="{00000000-0005-0000-0000-0000BC000000}"/>
    <cellStyle name="40% - Accent6 3 2" xfId="250" xr:uid="{00000000-0005-0000-0000-0000BD000000}"/>
    <cellStyle name="40% - Accent6 4" xfId="251" xr:uid="{00000000-0005-0000-0000-0000BE000000}"/>
    <cellStyle name="40% - Accent6 5" xfId="252" xr:uid="{00000000-0005-0000-0000-0000BF000000}"/>
    <cellStyle name="40% - Акцент1" xfId="253" xr:uid="{00000000-0005-0000-0000-0000C0000000}"/>
    <cellStyle name="40% - Акцент1 2" xfId="254" xr:uid="{00000000-0005-0000-0000-0000C1000000}"/>
    <cellStyle name="40% — акцент1 2" xfId="255" xr:uid="{00000000-0005-0000-0000-0000C2000000}"/>
    <cellStyle name="40% — акцент1 2 2" xfId="256" xr:uid="{00000000-0005-0000-0000-0000C3000000}"/>
    <cellStyle name="40% - Акцент2" xfId="257" xr:uid="{00000000-0005-0000-0000-0000C4000000}"/>
    <cellStyle name="40% - Акцент2 2" xfId="258" xr:uid="{00000000-0005-0000-0000-0000C5000000}"/>
    <cellStyle name="40% — акцент2 2" xfId="259" xr:uid="{00000000-0005-0000-0000-0000C6000000}"/>
    <cellStyle name="40% — акцент2 2 2" xfId="260" xr:uid="{00000000-0005-0000-0000-0000C7000000}"/>
    <cellStyle name="40% - Акцент3" xfId="261" xr:uid="{00000000-0005-0000-0000-0000C8000000}"/>
    <cellStyle name="40% - Акцент3 2" xfId="262" xr:uid="{00000000-0005-0000-0000-0000C9000000}"/>
    <cellStyle name="40% — акцент3 2" xfId="263" xr:uid="{00000000-0005-0000-0000-0000CA000000}"/>
    <cellStyle name="40% — акцент3 2 2" xfId="264" xr:uid="{00000000-0005-0000-0000-0000CB000000}"/>
    <cellStyle name="40% - Акцент4" xfId="265" xr:uid="{00000000-0005-0000-0000-0000CC000000}"/>
    <cellStyle name="40% - Акцент4 2" xfId="266" xr:uid="{00000000-0005-0000-0000-0000CD000000}"/>
    <cellStyle name="40% — акцент4 2" xfId="267" xr:uid="{00000000-0005-0000-0000-0000CE000000}"/>
    <cellStyle name="40% — акцент4 2 2" xfId="268" xr:uid="{00000000-0005-0000-0000-0000CF000000}"/>
    <cellStyle name="40% - Акцент5" xfId="269" xr:uid="{00000000-0005-0000-0000-0000D0000000}"/>
    <cellStyle name="40% - Акцент5 2" xfId="270" xr:uid="{00000000-0005-0000-0000-0000D1000000}"/>
    <cellStyle name="40% — акцент5 2" xfId="271" xr:uid="{00000000-0005-0000-0000-0000D2000000}"/>
    <cellStyle name="40% — акцент5 2 2" xfId="272" xr:uid="{00000000-0005-0000-0000-0000D3000000}"/>
    <cellStyle name="40% - Акцент6" xfId="273" xr:uid="{00000000-0005-0000-0000-0000D4000000}"/>
    <cellStyle name="40% - Акцент6 2" xfId="274" xr:uid="{00000000-0005-0000-0000-0000D5000000}"/>
    <cellStyle name="40% — акцент6 2" xfId="275" xr:uid="{00000000-0005-0000-0000-0000D6000000}"/>
    <cellStyle name="40% — акцент6 2 2" xfId="276" xr:uid="{00000000-0005-0000-0000-0000D7000000}"/>
    <cellStyle name="60% - Accent1 2" xfId="42" xr:uid="{00000000-0005-0000-0000-0000D8000000}"/>
    <cellStyle name="60% - Accent1 2 2" xfId="278" xr:uid="{00000000-0005-0000-0000-0000D9000000}"/>
    <cellStyle name="60% - Accent1 2 3" xfId="277" xr:uid="{00000000-0005-0000-0000-0000DA000000}"/>
    <cellStyle name="60% - Accent1 3" xfId="279" xr:uid="{00000000-0005-0000-0000-0000DB000000}"/>
    <cellStyle name="60% - Accent1 3 2" xfId="280" xr:uid="{00000000-0005-0000-0000-0000DC000000}"/>
    <cellStyle name="60% - Accent1 4" xfId="281" xr:uid="{00000000-0005-0000-0000-0000DD000000}"/>
    <cellStyle name="60% - Accent2 2" xfId="43" xr:uid="{00000000-0005-0000-0000-0000DE000000}"/>
    <cellStyle name="60% - Accent2 2 2" xfId="283" xr:uid="{00000000-0005-0000-0000-0000DF000000}"/>
    <cellStyle name="60% - Accent2 2 3" xfId="282" xr:uid="{00000000-0005-0000-0000-0000E0000000}"/>
    <cellStyle name="60% - Accent2 3" xfId="284" xr:uid="{00000000-0005-0000-0000-0000E1000000}"/>
    <cellStyle name="60% - Accent2 3 2" xfId="285" xr:uid="{00000000-0005-0000-0000-0000E2000000}"/>
    <cellStyle name="60% - Accent2 4" xfId="286" xr:uid="{00000000-0005-0000-0000-0000E3000000}"/>
    <cellStyle name="60% - Accent3 2" xfId="44" xr:uid="{00000000-0005-0000-0000-0000E4000000}"/>
    <cellStyle name="60% - Accent3 2 2" xfId="288" xr:uid="{00000000-0005-0000-0000-0000E5000000}"/>
    <cellStyle name="60% - Accent3 2 3" xfId="289" xr:uid="{00000000-0005-0000-0000-0000E6000000}"/>
    <cellStyle name="60% - Accent3 2 4" xfId="290" xr:uid="{00000000-0005-0000-0000-0000E7000000}"/>
    <cellStyle name="60% - Accent3 2 5" xfId="287" xr:uid="{00000000-0005-0000-0000-0000E8000000}"/>
    <cellStyle name="60% - Accent3 3" xfId="291" xr:uid="{00000000-0005-0000-0000-0000E9000000}"/>
    <cellStyle name="60% - Accent3 3 2" xfId="292" xr:uid="{00000000-0005-0000-0000-0000EA000000}"/>
    <cellStyle name="60% - Accent3 4" xfId="293" xr:uid="{00000000-0005-0000-0000-0000EB000000}"/>
    <cellStyle name="60% - Accent3 5" xfId="294" xr:uid="{00000000-0005-0000-0000-0000EC000000}"/>
    <cellStyle name="60% - Accent3 6" xfId="295" xr:uid="{00000000-0005-0000-0000-0000ED000000}"/>
    <cellStyle name="60% - Accent3 7" xfId="296" xr:uid="{00000000-0005-0000-0000-0000EE000000}"/>
    <cellStyle name="60% - Accent3 8" xfId="297" xr:uid="{00000000-0005-0000-0000-0000EF000000}"/>
    <cellStyle name="60% - Accent3 9" xfId="298" xr:uid="{00000000-0005-0000-0000-0000F0000000}"/>
    <cellStyle name="60% - Accent4 2" xfId="45" xr:uid="{00000000-0005-0000-0000-0000F1000000}"/>
    <cellStyle name="60% - Accent4 2 2" xfId="300" xr:uid="{00000000-0005-0000-0000-0000F2000000}"/>
    <cellStyle name="60% - Accent4 2 3" xfId="301" xr:uid="{00000000-0005-0000-0000-0000F3000000}"/>
    <cellStyle name="60% - Accent4 2 4" xfId="302" xr:uid="{00000000-0005-0000-0000-0000F4000000}"/>
    <cellStyle name="60% - Accent4 2 5" xfId="299" xr:uid="{00000000-0005-0000-0000-0000F5000000}"/>
    <cellStyle name="60% - Accent4 3" xfId="303" xr:uid="{00000000-0005-0000-0000-0000F6000000}"/>
    <cellStyle name="60% - Accent4 3 2" xfId="304" xr:uid="{00000000-0005-0000-0000-0000F7000000}"/>
    <cellStyle name="60% - Accent4 4" xfId="305" xr:uid="{00000000-0005-0000-0000-0000F8000000}"/>
    <cellStyle name="60% - Accent4 5" xfId="306" xr:uid="{00000000-0005-0000-0000-0000F9000000}"/>
    <cellStyle name="60% - Accent4 6" xfId="307" xr:uid="{00000000-0005-0000-0000-0000FA000000}"/>
    <cellStyle name="60% - Accent4 7" xfId="308" xr:uid="{00000000-0005-0000-0000-0000FB000000}"/>
    <cellStyle name="60% - Accent4 8" xfId="309" xr:uid="{00000000-0005-0000-0000-0000FC000000}"/>
    <cellStyle name="60% - Accent4 9" xfId="310" xr:uid="{00000000-0005-0000-0000-0000FD000000}"/>
    <cellStyle name="60% - Accent5 2" xfId="46" xr:uid="{00000000-0005-0000-0000-0000FE000000}"/>
    <cellStyle name="60% - Accent5 2 2" xfId="312" xr:uid="{00000000-0005-0000-0000-0000FF000000}"/>
    <cellStyle name="60% - Accent5 2 3" xfId="311" xr:uid="{00000000-0005-0000-0000-000000010000}"/>
    <cellStyle name="60% - Accent5 3" xfId="313" xr:uid="{00000000-0005-0000-0000-000001010000}"/>
    <cellStyle name="60% - Accent5 3 2" xfId="314" xr:uid="{00000000-0005-0000-0000-000002010000}"/>
    <cellStyle name="60% - Accent5 4" xfId="315" xr:uid="{00000000-0005-0000-0000-000003010000}"/>
    <cellStyle name="60% - Accent6 2" xfId="47" xr:uid="{00000000-0005-0000-0000-000004010000}"/>
    <cellStyle name="60% - Accent6 2 2" xfId="317" xr:uid="{00000000-0005-0000-0000-000005010000}"/>
    <cellStyle name="60% - Accent6 2 3" xfId="318" xr:uid="{00000000-0005-0000-0000-000006010000}"/>
    <cellStyle name="60% - Accent6 2 4" xfId="319" xr:uid="{00000000-0005-0000-0000-000007010000}"/>
    <cellStyle name="60% - Accent6 2 5" xfId="316" xr:uid="{00000000-0005-0000-0000-000008010000}"/>
    <cellStyle name="60% - Accent6 3" xfId="320" xr:uid="{00000000-0005-0000-0000-000009010000}"/>
    <cellStyle name="60% - Accent6 3 2" xfId="321" xr:uid="{00000000-0005-0000-0000-00000A010000}"/>
    <cellStyle name="60% - Accent6 4" xfId="322" xr:uid="{00000000-0005-0000-0000-00000B010000}"/>
    <cellStyle name="60% - Accent6 5" xfId="323" xr:uid="{00000000-0005-0000-0000-00000C010000}"/>
    <cellStyle name="60% - Accent6 6" xfId="324" xr:uid="{00000000-0005-0000-0000-00000D010000}"/>
    <cellStyle name="60% - Accent6 7" xfId="325" xr:uid="{00000000-0005-0000-0000-00000E010000}"/>
    <cellStyle name="60% - Accent6 8" xfId="326" xr:uid="{00000000-0005-0000-0000-00000F010000}"/>
    <cellStyle name="60% - Accent6 9" xfId="327" xr:uid="{00000000-0005-0000-0000-000010010000}"/>
    <cellStyle name="60% - Акцент1" xfId="328" xr:uid="{00000000-0005-0000-0000-000011010000}"/>
    <cellStyle name="60% - Акцент1 2" xfId="329" xr:uid="{00000000-0005-0000-0000-000012010000}"/>
    <cellStyle name="60% - Акцент2" xfId="330" xr:uid="{00000000-0005-0000-0000-000013010000}"/>
    <cellStyle name="60% - Акцент2 2" xfId="331" xr:uid="{00000000-0005-0000-0000-000014010000}"/>
    <cellStyle name="60% - Акцент3" xfId="332" xr:uid="{00000000-0005-0000-0000-000015010000}"/>
    <cellStyle name="60% - Акцент3 2" xfId="333" xr:uid="{00000000-0005-0000-0000-000016010000}"/>
    <cellStyle name="60% - Акцент4" xfId="334" xr:uid="{00000000-0005-0000-0000-000017010000}"/>
    <cellStyle name="60% - Акцент4 2" xfId="335" xr:uid="{00000000-0005-0000-0000-000018010000}"/>
    <cellStyle name="60% - Акцент5" xfId="336" xr:uid="{00000000-0005-0000-0000-000019010000}"/>
    <cellStyle name="60% - Акцент5 2" xfId="337" xr:uid="{00000000-0005-0000-0000-00001A010000}"/>
    <cellStyle name="60% - Акцент6" xfId="338" xr:uid="{00000000-0005-0000-0000-00001B010000}"/>
    <cellStyle name="60% - Акцент6 2" xfId="339" xr:uid="{00000000-0005-0000-0000-00001C010000}"/>
    <cellStyle name="Accent1" xfId="861" builtinId="29" customBuiltin="1"/>
    <cellStyle name="Accent1 2" xfId="48" xr:uid="{00000000-0005-0000-0000-00001E010000}"/>
    <cellStyle name="Accent1 2 2" xfId="341" xr:uid="{00000000-0005-0000-0000-00001F010000}"/>
    <cellStyle name="Accent1 2 3" xfId="340" xr:uid="{00000000-0005-0000-0000-000020010000}"/>
    <cellStyle name="Accent1 3" xfId="342" xr:uid="{00000000-0005-0000-0000-000021010000}"/>
    <cellStyle name="Accent1 3 2" xfId="343" xr:uid="{00000000-0005-0000-0000-000022010000}"/>
    <cellStyle name="Accent1 4" xfId="344" xr:uid="{00000000-0005-0000-0000-000023010000}"/>
    <cellStyle name="Accent2" xfId="864" builtinId="33" customBuiltin="1"/>
    <cellStyle name="Accent2 2" xfId="49" xr:uid="{00000000-0005-0000-0000-000025010000}"/>
    <cellStyle name="Accent2 2 2" xfId="346" xr:uid="{00000000-0005-0000-0000-000026010000}"/>
    <cellStyle name="Accent2 2 3" xfId="345" xr:uid="{00000000-0005-0000-0000-000027010000}"/>
    <cellStyle name="Accent2 3" xfId="347" xr:uid="{00000000-0005-0000-0000-000028010000}"/>
    <cellStyle name="Accent2 3 2" xfId="348" xr:uid="{00000000-0005-0000-0000-000029010000}"/>
    <cellStyle name="Accent2 4" xfId="349" xr:uid="{00000000-0005-0000-0000-00002A010000}"/>
    <cellStyle name="Accent3" xfId="867" builtinId="37" customBuiltin="1"/>
    <cellStyle name="Accent3 2" xfId="50" xr:uid="{00000000-0005-0000-0000-00002C010000}"/>
    <cellStyle name="Accent3 2 2" xfId="351" xr:uid="{00000000-0005-0000-0000-00002D010000}"/>
    <cellStyle name="Accent3 2 3" xfId="350" xr:uid="{00000000-0005-0000-0000-00002E010000}"/>
    <cellStyle name="Accent3 3" xfId="352" xr:uid="{00000000-0005-0000-0000-00002F010000}"/>
    <cellStyle name="Accent3 3 2" xfId="353" xr:uid="{00000000-0005-0000-0000-000030010000}"/>
    <cellStyle name="Accent3 4" xfId="354" xr:uid="{00000000-0005-0000-0000-000031010000}"/>
    <cellStyle name="Accent4" xfId="870" builtinId="41" customBuiltin="1"/>
    <cellStyle name="Accent4 2" xfId="51" xr:uid="{00000000-0005-0000-0000-000033010000}"/>
    <cellStyle name="Accent4 2 2" xfId="356" xr:uid="{00000000-0005-0000-0000-000034010000}"/>
    <cellStyle name="Accent4 2 3" xfId="355" xr:uid="{00000000-0005-0000-0000-000035010000}"/>
    <cellStyle name="Accent4 3" xfId="357" xr:uid="{00000000-0005-0000-0000-000036010000}"/>
    <cellStyle name="Accent4 3 2" xfId="358" xr:uid="{00000000-0005-0000-0000-000037010000}"/>
    <cellStyle name="Accent4 4" xfId="359" xr:uid="{00000000-0005-0000-0000-000038010000}"/>
    <cellStyle name="Accent5" xfId="873" builtinId="45" customBuiltin="1"/>
    <cellStyle name="Accent5 2" xfId="52" xr:uid="{00000000-0005-0000-0000-00003A010000}"/>
    <cellStyle name="Accent5 2 2" xfId="361" xr:uid="{00000000-0005-0000-0000-00003B010000}"/>
    <cellStyle name="Accent5 2 3" xfId="360" xr:uid="{00000000-0005-0000-0000-00003C010000}"/>
    <cellStyle name="Accent5 3" xfId="362" xr:uid="{00000000-0005-0000-0000-00003D010000}"/>
    <cellStyle name="Accent5 3 2" xfId="363" xr:uid="{00000000-0005-0000-0000-00003E010000}"/>
    <cellStyle name="Accent5 4" xfId="364" xr:uid="{00000000-0005-0000-0000-00003F010000}"/>
    <cellStyle name="Accent6" xfId="876" builtinId="49" customBuiltin="1"/>
    <cellStyle name="Accent6 2" xfId="53" xr:uid="{00000000-0005-0000-0000-000041010000}"/>
    <cellStyle name="Accent6 2 2" xfId="366" xr:uid="{00000000-0005-0000-0000-000042010000}"/>
    <cellStyle name="Accent6 2 3" xfId="365" xr:uid="{00000000-0005-0000-0000-000043010000}"/>
    <cellStyle name="Accent6 3" xfId="367" xr:uid="{00000000-0005-0000-0000-000044010000}"/>
    <cellStyle name="Accent6 3 2" xfId="368" xr:uid="{00000000-0005-0000-0000-000045010000}"/>
    <cellStyle name="Accent6 4" xfId="369" xr:uid="{00000000-0005-0000-0000-000046010000}"/>
    <cellStyle name="Bad" xfId="852" builtinId="27" customBuiltin="1"/>
    <cellStyle name="Bad 2" xfId="54" xr:uid="{00000000-0005-0000-0000-000048010000}"/>
    <cellStyle name="Bad 2 2" xfId="371" xr:uid="{00000000-0005-0000-0000-000049010000}"/>
    <cellStyle name="Bad 2 3" xfId="370" xr:uid="{00000000-0005-0000-0000-00004A010000}"/>
    <cellStyle name="Bad 3" xfId="372" xr:uid="{00000000-0005-0000-0000-00004B010000}"/>
    <cellStyle name="Bad 3 2" xfId="373" xr:uid="{00000000-0005-0000-0000-00004C010000}"/>
    <cellStyle name="Bad 4" xfId="374" xr:uid="{00000000-0005-0000-0000-00004D010000}"/>
    <cellStyle name="Calculation" xfId="855" builtinId="22" customBuiltin="1"/>
    <cellStyle name="Calculation 2" xfId="55" xr:uid="{00000000-0005-0000-0000-00004F010000}"/>
    <cellStyle name="Calculation 2 2" xfId="376" xr:uid="{00000000-0005-0000-0000-000050010000}"/>
    <cellStyle name="Calculation 2 3" xfId="375" xr:uid="{00000000-0005-0000-0000-000051010000}"/>
    <cellStyle name="Calculation 3" xfId="377" xr:uid="{00000000-0005-0000-0000-000052010000}"/>
    <cellStyle name="Calculation 3 2" xfId="378" xr:uid="{00000000-0005-0000-0000-000053010000}"/>
    <cellStyle name="Calculation 4" xfId="379" xr:uid="{00000000-0005-0000-0000-000054010000}"/>
    <cellStyle name="Check Cell" xfId="857" builtinId="23" customBuiltin="1"/>
    <cellStyle name="Check Cell 2" xfId="56" xr:uid="{00000000-0005-0000-0000-000056010000}"/>
    <cellStyle name="Check Cell 2 2" xfId="381" xr:uid="{00000000-0005-0000-0000-000057010000}"/>
    <cellStyle name="Check Cell 2 3" xfId="380" xr:uid="{00000000-0005-0000-0000-000058010000}"/>
    <cellStyle name="Check Cell 3" xfId="382" xr:uid="{00000000-0005-0000-0000-000059010000}"/>
    <cellStyle name="Check Cell 3 2" xfId="383" xr:uid="{00000000-0005-0000-0000-00005A010000}"/>
    <cellStyle name="Check Cell 4" xfId="384" xr:uid="{00000000-0005-0000-0000-00005B010000}"/>
    <cellStyle name="Comma" xfId="8" builtinId="3"/>
    <cellStyle name="Comma 10" xfId="386" xr:uid="{00000000-0005-0000-0000-00005D010000}"/>
    <cellStyle name="Comma 10 2" xfId="387" xr:uid="{00000000-0005-0000-0000-00005E010000}"/>
    <cellStyle name="Comma 11" xfId="388" xr:uid="{00000000-0005-0000-0000-00005F010000}"/>
    <cellStyle name="Comma 11 2" xfId="389" xr:uid="{00000000-0005-0000-0000-000060010000}"/>
    <cellStyle name="Comma 11 3" xfId="390" xr:uid="{00000000-0005-0000-0000-000061010000}"/>
    <cellStyle name="Comma 12" xfId="391" xr:uid="{00000000-0005-0000-0000-000062010000}"/>
    <cellStyle name="Comma 12 2" xfId="392" xr:uid="{00000000-0005-0000-0000-000063010000}"/>
    <cellStyle name="Comma 13" xfId="393" xr:uid="{00000000-0005-0000-0000-000064010000}"/>
    <cellStyle name="Comma 13 2" xfId="394" xr:uid="{00000000-0005-0000-0000-000065010000}"/>
    <cellStyle name="Comma 13 3" xfId="395" xr:uid="{00000000-0005-0000-0000-000066010000}"/>
    <cellStyle name="Comma 14" xfId="396" xr:uid="{00000000-0005-0000-0000-000067010000}"/>
    <cellStyle name="Comma 14 2" xfId="397" xr:uid="{00000000-0005-0000-0000-000068010000}"/>
    <cellStyle name="Comma 15" xfId="73" xr:uid="{00000000-0005-0000-0000-000069010000}"/>
    <cellStyle name="Comma 15 2" xfId="399" xr:uid="{00000000-0005-0000-0000-00006A010000}"/>
    <cellStyle name="Comma 15 3" xfId="834" xr:uid="{00000000-0005-0000-0000-00006B010000}"/>
    <cellStyle name="Comma 15 4" xfId="398" xr:uid="{00000000-0005-0000-0000-00006C010000}"/>
    <cellStyle name="Comma 16" xfId="400" xr:uid="{00000000-0005-0000-0000-00006D010000}"/>
    <cellStyle name="Comma 16 2" xfId="401" xr:uid="{00000000-0005-0000-0000-00006E010000}"/>
    <cellStyle name="Comma 17" xfId="402" xr:uid="{00000000-0005-0000-0000-00006F010000}"/>
    <cellStyle name="Comma 18" xfId="403" xr:uid="{00000000-0005-0000-0000-000070010000}"/>
    <cellStyle name="Comma 19" xfId="404" xr:uid="{00000000-0005-0000-0000-000071010000}"/>
    <cellStyle name="Comma 2" xfId="10" xr:uid="{00000000-0005-0000-0000-000072010000}"/>
    <cellStyle name="Comma 2 2" xfId="70" xr:uid="{00000000-0005-0000-0000-000073010000}"/>
    <cellStyle name="Comma 2 2 2" xfId="407" xr:uid="{00000000-0005-0000-0000-000074010000}"/>
    <cellStyle name="Comma 2 2 2 2" xfId="408" xr:uid="{00000000-0005-0000-0000-000075010000}"/>
    <cellStyle name="Comma 2 2 2 3" xfId="78" xr:uid="{00000000-0005-0000-0000-000076010000}"/>
    <cellStyle name="Comma 2 2 3" xfId="409" xr:uid="{00000000-0005-0000-0000-000077010000}"/>
    <cellStyle name="Comma 2 2 4" xfId="410" xr:uid="{00000000-0005-0000-0000-000078010000}"/>
    <cellStyle name="Comma 2 2 5" xfId="406" xr:uid="{00000000-0005-0000-0000-000079010000}"/>
    <cellStyle name="Comma 2 3" xfId="411" xr:uid="{00000000-0005-0000-0000-00007A010000}"/>
    <cellStyle name="Comma 2 3 2" xfId="412" xr:uid="{00000000-0005-0000-0000-00007B010000}"/>
    <cellStyle name="Comma 2 3 3" xfId="413" xr:uid="{00000000-0005-0000-0000-00007C010000}"/>
    <cellStyle name="Comma 2 4" xfId="414" xr:uid="{00000000-0005-0000-0000-00007D010000}"/>
    <cellStyle name="Comma 2 4 2" xfId="415" xr:uid="{00000000-0005-0000-0000-00007E010000}"/>
    <cellStyle name="Comma 2 4 3" xfId="416" xr:uid="{00000000-0005-0000-0000-00007F010000}"/>
    <cellStyle name="Comma 2 5" xfId="417" xr:uid="{00000000-0005-0000-0000-000080010000}"/>
    <cellStyle name="Comma 2 5 2" xfId="418" xr:uid="{00000000-0005-0000-0000-000081010000}"/>
    <cellStyle name="Comma 2 5 3" xfId="419" xr:uid="{00000000-0005-0000-0000-000082010000}"/>
    <cellStyle name="Comma 2 6" xfId="420" xr:uid="{00000000-0005-0000-0000-000083010000}"/>
    <cellStyle name="Comma 2 6 2" xfId="421" xr:uid="{00000000-0005-0000-0000-000084010000}"/>
    <cellStyle name="Comma 2 6 3" xfId="422" xr:uid="{00000000-0005-0000-0000-000085010000}"/>
    <cellStyle name="Comma 2 7" xfId="423" xr:uid="{00000000-0005-0000-0000-000086010000}"/>
    <cellStyle name="Comma 2 8" xfId="424" xr:uid="{00000000-0005-0000-0000-000087010000}"/>
    <cellStyle name="Comma 2 9" xfId="405" xr:uid="{00000000-0005-0000-0000-000088010000}"/>
    <cellStyle name="Comma 20" xfId="425" xr:uid="{00000000-0005-0000-0000-000089010000}"/>
    <cellStyle name="Comma 21" xfId="385" xr:uid="{00000000-0005-0000-0000-00008A010000}"/>
    <cellStyle name="Comma 23" xfId="884" xr:uid="{00000000-0005-0000-0000-00008B010000}"/>
    <cellStyle name="Comma 28" xfId="844" xr:uid="{00000000-0005-0000-0000-00008C010000}"/>
    <cellStyle name="Comma 3" xfId="17" xr:uid="{00000000-0005-0000-0000-00008D010000}"/>
    <cellStyle name="Comma 3 10" xfId="841" xr:uid="{00000000-0005-0000-0000-00008E010000}"/>
    <cellStyle name="Comma 3 11" xfId="84" xr:uid="{00000000-0005-0000-0000-00008F010000}"/>
    <cellStyle name="Comma 3 2" xfId="427" xr:uid="{00000000-0005-0000-0000-000090010000}"/>
    <cellStyle name="Comma 3 2 2" xfId="428" xr:uid="{00000000-0005-0000-0000-000091010000}"/>
    <cellStyle name="Comma 3 2 2 2" xfId="429" xr:uid="{00000000-0005-0000-0000-000092010000}"/>
    <cellStyle name="Comma 3 2 2 3" xfId="430" xr:uid="{00000000-0005-0000-0000-000093010000}"/>
    <cellStyle name="Comma 3 2 3" xfId="431" xr:uid="{00000000-0005-0000-0000-000094010000}"/>
    <cellStyle name="Comma 3 2 4" xfId="432" xr:uid="{00000000-0005-0000-0000-000095010000}"/>
    <cellStyle name="Comma 3 2 5" xfId="433" xr:uid="{00000000-0005-0000-0000-000096010000}"/>
    <cellStyle name="Comma 3 2 6" xfId="434" xr:uid="{00000000-0005-0000-0000-000097010000}"/>
    <cellStyle name="Comma 3 3" xfId="435" xr:uid="{00000000-0005-0000-0000-000098010000}"/>
    <cellStyle name="Comma 3 3 2" xfId="436" xr:uid="{00000000-0005-0000-0000-000099010000}"/>
    <cellStyle name="Comma 3 3 3" xfId="437" xr:uid="{00000000-0005-0000-0000-00009A010000}"/>
    <cellStyle name="Comma 3 3 4" xfId="438" xr:uid="{00000000-0005-0000-0000-00009B010000}"/>
    <cellStyle name="Comma 3 4" xfId="439" xr:uid="{00000000-0005-0000-0000-00009C010000}"/>
    <cellStyle name="Comma 3 4 2" xfId="440" xr:uid="{00000000-0005-0000-0000-00009D010000}"/>
    <cellStyle name="Comma 3 5" xfId="441" xr:uid="{00000000-0005-0000-0000-00009E010000}"/>
    <cellStyle name="Comma 3 5 2" xfId="442" xr:uid="{00000000-0005-0000-0000-00009F010000}"/>
    <cellStyle name="Comma 3 6" xfId="443" xr:uid="{00000000-0005-0000-0000-0000A0010000}"/>
    <cellStyle name="Comma 3 7" xfId="444" xr:uid="{00000000-0005-0000-0000-0000A1010000}"/>
    <cellStyle name="Comma 3 8" xfId="445" xr:uid="{00000000-0005-0000-0000-0000A2010000}"/>
    <cellStyle name="Comma 3 9" xfId="426" xr:uid="{00000000-0005-0000-0000-0000A3010000}"/>
    <cellStyle name="Comma 4" xfId="25" xr:uid="{00000000-0005-0000-0000-0000A4010000}"/>
    <cellStyle name="Comma 4 2" xfId="447" xr:uid="{00000000-0005-0000-0000-0000A5010000}"/>
    <cellStyle name="Comma 4 2 2" xfId="448" xr:uid="{00000000-0005-0000-0000-0000A6010000}"/>
    <cellStyle name="Comma 4 3" xfId="449" xr:uid="{00000000-0005-0000-0000-0000A7010000}"/>
    <cellStyle name="Comma 4 4" xfId="450" xr:uid="{00000000-0005-0000-0000-0000A8010000}"/>
    <cellStyle name="Comma 4 5" xfId="451" xr:uid="{00000000-0005-0000-0000-0000A9010000}"/>
    <cellStyle name="Comma 4 6" xfId="446" xr:uid="{00000000-0005-0000-0000-0000AA010000}"/>
    <cellStyle name="Comma 4 7" xfId="892" xr:uid="{00000000-0005-0000-0000-0000AB010000}"/>
    <cellStyle name="Comma 5" xfId="452" xr:uid="{00000000-0005-0000-0000-0000AC010000}"/>
    <cellStyle name="Comma 5 2" xfId="453" xr:uid="{00000000-0005-0000-0000-0000AD010000}"/>
    <cellStyle name="Comma 5 3" xfId="454" xr:uid="{00000000-0005-0000-0000-0000AE010000}"/>
    <cellStyle name="Comma 5 4" xfId="455" xr:uid="{00000000-0005-0000-0000-0000AF010000}"/>
    <cellStyle name="Comma 6" xfId="456" xr:uid="{00000000-0005-0000-0000-0000B0010000}"/>
    <cellStyle name="Comma 6 2" xfId="457" xr:uid="{00000000-0005-0000-0000-0000B1010000}"/>
    <cellStyle name="Comma 6 3" xfId="458" xr:uid="{00000000-0005-0000-0000-0000B2010000}"/>
    <cellStyle name="Comma 7" xfId="459" xr:uid="{00000000-0005-0000-0000-0000B3010000}"/>
    <cellStyle name="Comma 7 2" xfId="460" xr:uid="{00000000-0005-0000-0000-0000B4010000}"/>
    <cellStyle name="Comma 7 2 2" xfId="461" xr:uid="{00000000-0005-0000-0000-0000B5010000}"/>
    <cellStyle name="Comma 7 3" xfId="462" xr:uid="{00000000-0005-0000-0000-0000B6010000}"/>
    <cellStyle name="Comma 8" xfId="463" xr:uid="{00000000-0005-0000-0000-0000B7010000}"/>
    <cellStyle name="Comma 8 2" xfId="464" xr:uid="{00000000-0005-0000-0000-0000B8010000}"/>
    <cellStyle name="Comma 8 3" xfId="465" xr:uid="{00000000-0005-0000-0000-0000B9010000}"/>
    <cellStyle name="Comma 8 3 2" xfId="466" xr:uid="{00000000-0005-0000-0000-0000BA010000}"/>
    <cellStyle name="Comma 8 4" xfId="467" xr:uid="{00000000-0005-0000-0000-0000BB010000}"/>
    <cellStyle name="Comma 8 5" xfId="468" xr:uid="{00000000-0005-0000-0000-0000BC010000}"/>
    <cellStyle name="Comma 9" xfId="469" xr:uid="{00000000-0005-0000-0000-0000BD010000}"/>
    <cellStyle name="Comma 9 2" xfId="470" xr:uid="{00000000-0005-0000-0000-0000BE010000}"/>
    <cellStyle name="Comma 9 3" xfId="471" xr:uid="{00000000-0005-0000-0000-0000BF010000}"/>
    <cellStyle name="Currency 2" xfId="472" xr:uid="{00000000-0005-0000-0000-0000C0010000}"/>
    <cellStyle name="Euro" xfId="473" xr:uid="{00000000-0005-0000-0000-0000C1010000}"/>
    <cellStyle name="Euro 2" xfId="474" xr:uid="{00000000-0005-0000-0000-0000C2010000}"/>
    <cellStyle name="Explanatory Text" xfId="859" builtinId="53" customBuiltin="1"/>
    <cellStyle name="Explanatory Text 2" xfId="57" xr:uid="{00000000-0005-0000-0000-0000C4010000}"/>
    <cellStyle name="Explanatory Text 2 2" xfId="476" xr:uid="{00000000-0005-0000-0000-0000C5010000}"/>
    <cellStyle name="Explanatory Text 2 3" xfId="475" xr:uid="{00000000-0005-0000-0000-0000C6010000}"/>
    <cellStyle name="Explanatory Text 3" xfId="477" xr:uid="{00000000-0005-0000-0000-0000C7010000}"/>
    <cellStyle name="Explanatory Text 3 2" xfId="478" xr:uid="{00000000-0005-0000-0000-0000C8010000}"/>
    <cellStyle name="Explanatory Text 4" xfId="479" xr:uid="{00000000-0005-0000-0000-0000C9010000}"/>
    <cellStyle name="Good" xfId="851" builtinId="26" customBuiltin="1"/>
    <cellStyle name="Good 2" xfId="58" xr:uid="{00000000-0005-0000-0000-0000CB010000}"/>
    <cellStyle name="Good 2 2" xfId="481" xr:uid="{00000000-0005-0000-0000-0000CC010000}"/>
    <cellStyle name="Good 2 3" xfId="482" xr:uid="{00000000-0005-0000-0000-0000CD010000}"/>
    <cellStyle name="Good 2 4" xfId="480" xr:uid="{00000000-0005-0000-0000-0000CE010000}"/>
    <cellStyle name="Good 3" xfId="483" xr:uid="{00000000-0005-0000-0000-0000CF010000}"/>
    <cellStyle name="Good 3 2" xfId="484" xr:uid="{00000000-0005-0000-0000-0000D0010000}"/>
    <cellStyle name="Good 4" xfId="485" xr:uid="{00000000-0005-0000-0000-0000D1010000}"/>
    <cellStyle name="Heading 1" xfId="847" builtinId="16" customBuiltin="1"/>
    <cellStyle name="Heading 1 2" xfId="59" xr:uid="{00000000-0005-0000-0000-0000D3010000}"/>
    <cellStyle name="Heading 1 2 2" xfId="487" xr:uid="{00000000-0005-0000-0000-0000D4010000}"/>
    <cellStyle name="Heading 1 2 3" xfId="486" xr:uid="{00000000-0005-0000-0000-0000D5010000}"/>
    <cellStyle name="Heading 1 3" xfId="488" xr:uid="{00000000-0005-0000-0000-0000D6010000}"/>
    <cellStyle name="Heading 1 3 2" xfId="489" xr:uid="{00000000-0005-0000-0000-0000D7010000}"/>
    <cellStyle name="Heading 1 4" xfId="490" xr:uid="{00000000-0005-0000-0000-0000D8010000}"/>
    <cellStyle name="Heading 1 5" xfId="757" xr:uid="{00000000-0005-0000-0000-0000D9010000}"/>
    <cellStyle name="Heading 2" xfId="848" builtinId="17" customBuiltin="1"/>
    <cellStyle name="Heading 2 2" xfId="60" xr:uid="{00000000-0005-0000-0000-0000DB010000}"/>
    <cellStyle name="Heading 2 2 2" xfId="492" xr:uid="{00000000-0005-0000-0000-0000DC010000}"/>
    <cellStyle name="Heading 2 2 3" xfId="491" xr:uid="{00000000-0005-0000-0000-0000DD010000}"/>
    <cellStyle name="Heading 2 3" xfId="493" xr:uid="{00000000-0005-0000-0000-0000DE010000}"/>
    <cellStyle name="Heading 2 3 2" xfId="494" xr:uid="{00000000-0005-0000-0000-0000DF010000}"/>
    <cellStyle name="Heading 2 4" xfId="495" xr:uid="{00000000-0005-0000-0000-0000E0010000}"/>
    <cellStyle name="Heading 2 5" xfId="759" xr:uid="{00000000-0005-0000-0000-0000E1010000}"/>
    <cellStyle name="Heading 3" xfId="849" builtinId="18" customBuiltin="1"/>
    <cellStyle name="Heading 3 2" xfId="61" xr:uid="{00000000-0005-0000-0000-0000E3010000}"/>
    <cellStyle name="Heading 3 2 2" xfId="497" xr:uid="{00000000-0005-0000-0000-0000E4010000}"/>
    <cellStyle name="Heading 3 2 3" xfId="496" xr:uid="{00000000-0005-0000-0000-0000E5010000}"/>
    <cellStyle name="Heading 3 3" xfId="498" xr:uid="{00000000-0005-0000-0000-0000E6010000}"/>
    <cellStyle name="Heading 3 3 2" xfId="499" xr:uid="{00000000-0005-0000-0000-0000E7010000}"/>
    <cellStyle name="Heading 3 4" xfId="500" xr:uid="{00000000-0005-0000-0000-0000E8010000}"/>
    <cellStyle name="Heading 3 5" xfId="761" xr:uid="{00000000-0005-0000-0000-0000E9010000}"/>
    <cellStyle name="Heading 4" xfId="850" builtinId="19" customBuiltin="1"/>
    <cellStyle name="Heading 4 2" xfId="62" xr:uid="{00000000-0005-0000-0000-0000EB010000}"/>
    <cellStyle name="Heading 4 2 2" xfId="502" xr:uid="{00000000-0005-0000-0000-0000EC010000}"/>
    <cellStyle name="Heading 4 2 3" xfId="501" xr:uid="{00000000-0005-0000-0000-0000ED010000}"/>
    <cellStyle name="Heading 4 3" xfId="503" xr:uid="{00000000-0005-0000-0000-0000EE010000}"/>
    <cellStyle name="Heading 4 3 2" xfId="504" xr:uid="{00000000-0005-0000-0000-0000EF010000}"/>
    <cellStyle name="Heading 4 4" xfId="505" xr:uid="{00000000-0005-0000-0000-0000F0010000}"/>
    <cellStyle name="Heading 4 5" xfId="763" xr:uid="{00000000-0005-0000-0000-0000F1010000}"/>
    <cellStyle name="Hyperlink 2" xfId="506" xr:uid="{00000000-0005-0000-0000-0000F2010000}"/>
    <cellStyle name="Hyperlink 2 2" xfId="507" xr:uid="{00000000-0005-0000-0000-0000F3010000}"/>
    <cellStyle name="Hyperlink 2 3" xfId="508" xr:uid="{00000000-0005-0000-0000-0000F4010000}"/>
    <cellStyle name="Hyperlink 3" xfId="509" xr:uid="{00000000-0005-0000-0000-0000F5010000}"/>
    <cellStyle name="Hyperlink 3 2" xfId="510" xr:uid="{00000000-0005-0000-0000-0000F6010000}"/>
    <cellStyle name="Input" xfId="853" builtinId="20" customBuiltin="1"/>
    <cellStyle name="Input 2" xfId="63" xr:uid="{00000000-0005-0000-0000-0000F8010000}"/>
    <cellStyle name="Input 2 2" xfId="512" xr:uid="{00000000-0005-0000-0000-0000F9010000}"/>
    <cellStyle name="Input 2 3" xfId="511" xr:uid="{00000000-0005-0000-0000-0000FA010000}"/>
    <cellStyle name="Input 3" xfId="513" xr:uid="{00000000-0005-0000-0000-0000FB010000}"/>
    <cellStyle name="Input 3 2" xfId="514" xr:uid="{00000000-0005-0000-0000-0000FC010000}"/>
    <cellStyle name="Input 4" xfId="515" xr:uid="{00000000-0005-0000-0000-0000FD010000}"/>
    <cellStyle name="KPMG Heading 1" xfId="516" xr:uid="{00000000-0005-0000-0000-0000FE010000}"/>
    <cellStyle name="KPMG Heading 2" xfId="517" xr:uid="{00000000-0005-0000-0000-0000FF010000}"/>
    <cellStyle name="KPMG Heading 3" xfId="518" xr:uid="{00000000-0005-0000-0000-000000020000}"/>
    <cellStyle name="KPMG Heading 4" xfId="519" xr:uid="{00000000-0005-0000-0000-000001020000}"/>
    <cellStyle name="KPMG Normal" xfId="520" xr:uid="{00000000-0005-0000-0000-000002020000}"/>
    <cellStyle name="KPMG Normal Text" xfId="521" xr:uid="{00000000-0005-0000-0000-000003020000}"/>
    <cellStyle name="KPMG Normal_123" xfId="522" xr:uid="{00000000-0005-0000-0000-000004020000}"/>
    <cellStyle name="Linked Cell" xfId="856" builtinId="24" customBuiltin="1"/>
    <cellStyle name="Linked Cell 2" xfId="64" xr:uid="{00000000-0005-0000-0000-000006020000}"/>
    <cellStyle name="Linked Cell 2 2" xfId="524" xr:uid="{00000000-0005-0000-0000-000007020000}"/>
    <cellStyle name="Linked Cell 2 3" xfId="523" xr:uid="{00000000-0005-0000-0000-000008020000}"/>
    <cellStyle name="Linked Cell 3" xfId="525" xr:uid="{00000000-0005-0000-0000-000009020000}"/>
    <cellStyle name="Linked Cell 3 2" xfId="526" xr:uid="{00000000-0005-0000-0000-00000A020000}"/>
    <cellStyle name="Linked Cell 4" xfId="527" xr:uid="{00000000-0005-0000-0000-00000B020000}"/>
    <cellStyle name="Neutral 2" xfId="65" xr:uid="{00000000-0005-0000-0000-00000C020000}"/>
    <cellStyle name="Neutral 2 2" xfId="529" xr:uid="{00000000-0005-0000-0000-00000D020000}"/>
    <cellStyle name="Neutral 2 3" xfId="530" xr:uid="{00000000-0005-0000-0000-00000E020000}"/>
    <cellStyle name="Neutral 2 4" xfId="528" xr:uid="{00000000-0005-0000-0000-00000F020000}"/>
    <cellStyle name="Neutral 3" xfId="531" xr:uid="{00000000-0005-0000-0000-000010020000}"/>
    <cellStyle name="Neutral 3 2" xfId="532" xr:uid="{00000000-0005-0000-0000-000011020000}"/>
    <cellStyle name="Neutral 4" xfId="533" xr:uid="{00000000-0005-0000-0000-000012020000}"/>
    <cellStyle name="Normal" xfId="0" builtinId="0"/>
    <cellStyle name="Normal 10" xfId="4" xr:uid="{00000000-0005-0000-0000-000014020000}"/>
    <cellStyle name="Normal 10 2" xfId="23" xr:uid="{00000000-0005-0000-0000-000015020000}"/>
    <cellStyle name="Normal 10 2 2" xfId="535" xr:uid="{00000000-0005-0000-0000-000016020000}"/>
    <cellStyle name="Normal 10 2 2 2" xfId="845" xr:uid="{00000000-0005-0000-0000-000017020000}"/>
    <cellStyle name="Normal 10 3" xfId="536" xr:uid="{00000000-0005-0000-0000-000018020000}"/>
    <cellStyle name="Normal 10 4" xfId="534" xr:uid="{00000000-0005-0000-0000-000019020000}"/>
    <cellStyle name="Normal 11" xfId="24" xr:uid="{00000000-0005-0000-0000-00001A020000}"/>
    <cellStyle name="Normal 11 2" xfId="79" xr:uid="{00000000-0005-0000-0000-00001B020000}"/>
    <cellStyle name="Normal 12" xfId="537" xr:uid="{00000000-0005-0000-0000-00001C020000}"/>
    <cellStyle name="Normal 12 2" xfId="538" xr:uid="{00000000-0005-0000-0000-00001D020000}"/>
    <cellStyle name="Normal 12 3" xfId="539" xr:uid="{00000000-0005-0000-0000-00001E020000}"/>
    <cellStyle name="Normal 13" xfId="540" xr:uid="{00000000-0005-0000-0000-00001F020000}"/>
    <cellStyle name="Normal 13 2" xfId="541" xr:uid="{00000000-0005-0000-0000-000020020000}"/>
    <cellStyle name="Normal 13 3" xfId="542" xr:uid="{00000000-0005-0000-0000-000021020000}"/>
    <cellStyle name="Normal 14" xfId="543" xr:uid="{00000000-0005-0000-0000-000022020000}"/>
    <cellStyle name="Normal 15" xfId="544" xr:uid="{00000000-0005-0000-0000-000023020000}"/>
    <cellStyle name="Normal 15 2" xfId="545" xr:uid="{00000000-0005-0000-0000-000024020000}"/>
    <cellStyle name="Normal 16" xfId="546" xr:uid="{00000000-0005-0000-0000-000025020000}"/>
    <cellStyle name="Normal 16 2" xfId="547" xr:uid="{00000000-0005-0000-0000-000026020000}"/>
    <cellStyle name="Normal 16 2 2" xfId="548" xr:uid="{00000000-0005-0000-0000-000027020000}"/>
    <cellStyle name="Normal 16 3" xfId="549" xr:uid="{00000000-0005-0000-0000-000028020000}"/>
    <cellStyle name="Normal 17" xfId="550" xr:uid="{00000000-0005-0000-0000-000029020000}"/>
    <cellStyle name="Normal 17 2" xfId="551" xr:uid="{00000000-0005-0000-0000-00002A020000}"/>
    <cellStyle name="Normal 17 3" xfId="552" xr:uid="{00000000-0005-0000-0000-00002B020000}"/>
    <cellStyle name="Normal 17 4" xfId="553" xr:uid="{00000000-0005-0000-0000-00002C020000}"/>
    <cellStyle name="Normal 18" xfId="554" xr:uid="{00000000-0005-0000-0000-00002D020000}"/>
    <cellStyle name="Normal 18 2" xfId="555" xr:uid="{00000000-0005-0000-0000-00002E020000}"/>
    <cellStyle name="Normal 19" xfId="556" xr:uid="{00000000-0005-0000-0000-00002F020000}"/>
    <cellStyle name="Normal 19 2" xfId="557" xr:uid="{00000000-0005-0000-0000-000030020000}"/>
    <cellStyle name="Normal 2" xfId="1" xr:uid="{00000000-0005-0000-0000-000031020000}"/>
    <cellStyle name="Normal 2 10" xfId="559" xr:uid="{00000000-0005-0000-0000-000032020000}"/>
    <cellStyle name="Normal 2 11" xfId="558" xr:uid="{00000000-0005-0000-0000-000033020000}"/>
    <cellStyle name="Normal 2 2" xfId="12" xr:uid="{00000000-0005-0000-0000-000034020000}"/>
    <cellStyle name="Normal 2 2 2" xfId="29" xr:uid="{00000000-0005-0000-0000-000035020000}"/>
    <cellStyle name="Normal 2 2 2 2" xfId="562" xr:uid="{00000000-0005-0000-0000-000036020000}"/>
    <cellStyle name="Normal 2 2 2 3" xfId="563" xr:uid="{00000000-0005-0000-0000-000037020000}"/>
    <cellStyle name="Normal 2 2 2 4" xfId="561" xr:uid="{00000000-0005-0000-0000-000038020000}"/>
    <cellStyle name="Normal 2 2 3" xfId="564" xr:uid="{00000000-0005-0000-0000-000039020000}"/>
    <cellStyle name="Normal 2 2 4" xfId="565" xr:uid="{00000000-0005-0000-0000-00003A020000}"/>
    <cellStyle name="Normal 2 2 5" xfId="566" xr:uid="{00000000-0005-0000-0000-00003B020000}"/>
    <cellStyle name="Normal 2 2 6" xfId="567" xr:uid="{00000000-0005-0000-0000-00003C020000}"/>
    <cellStyle name="Normal 2 2 7" xfId="560" xr:uid="{00000000-0005-0000-0000-00003D020000}"/>
    <cellStyle name="Normal 2 2 9" xfId="882" xr:uid="{00000000-0005-0000-0000-00003E020000}"/>
    <cellStyle name="Normal 2 3" xfId="568" xr:uid="{00000000-0005-0000-0000-00003F020000}"/>
    <cellStyle name="Normal 2 3 2" xfId="569" xr:uid="{00000000-0005-0000-0000-000040020000}"/>
    <cellStyle name="Normal 2 3 3" xfId="570" xr:uid="{00000000-0005-0000-0000-000041020000}"/>
    <cellStyle name="Normal 2 3 4" xfId="571" xr:uid="{00000000-0005-0000-0000-000042020000}"/>
    <cellStyle name="Normal 2 4" xfId="572" xr:uid="{00000000-0005-0000-0000-000043020000}"/>
    <cellStyle name="Normal 2 4 2" xfId="573" xr:uid="{00000000-0005-0000-0000-000044020000}"/>
    <cellStyle name="Normal 2 5" xfId="574" xr:uid="{00000000-0005-0000-0000-000045020000}"/>
    <cellStyle name="Normal 2 6" xfId="575" xr:uid="{00000000-0005-0000-0000-000046020000}"/>
    <cellStyle name="Normal 2 7" xfId="576" xr:uid="{00000000-0005-0000-0000-000047020000}"/>
    <cellStyle name="Normal 2 8" xfId="577" xr:uid="{00000000-0005-0000-0000-000048020000}"/>
    <cellStyle name="Normal 2 9" xfId="578" xr:uid="{00000000-0005-0000-0000-000049020000}"/>
    <cellStyle name="Normal 2_Gorcuxum ashxatakazm" xfId="579" xr:uid="{00000000-0005-0000-0000-00004A020000}"/>
    <cellStyle name="Normal 20" xfId="580" xr:uid="{00000000-0005-0000-0000-00004B020000}"/>
    <cellStyle name="Normal 20 2" xfId="581" xr:uid="{00000000-0005-0000-0000-00004C020000}"/>
    <cellStyle name="Normal 20 2 2" xfId="582" xr:uid="{00000000-0005-0000-0000-00004D020000}"/>
    <cellStyle name="Normal 20 2 3" xfId="583" xr:uid="{00000000-0005-0000-0000-00004E020000}"/>
    <cellStyle name="Normal 20 3" xfId="584" xr:uid="{00000000-0005-0000-0000-00004F020000}"/>
    <cellStyle name="Normal 20 4" xfId="585" xr:uid="{00000000-0005-0000-0000-000050020000}"/>
    <cellStyle name="Normal 21" xfId="586" xr:uid="{00000000-0005-0000-0000-000051020000}"/>
    <cellStyle name="Normal 21 2" xfId="587" xr:uid="{00000000-0005-0000-0000-000052020000}"/>
    <cellStyle name="Normal 22" xfId="588" xr:uid="{00000000-0005-0000-0000-000053020000}"/>
    <cellStyle name="Normal 23" xfId="589" xr:uid="{00000000-0005-0000-0000-000054020000}"/>
    <cellStyle name="Normal 24" xfId="590" xr:uid="{00000000-0005-0000-0000-000055020000}"/>
    <cellStyle name="Normal 24 2" xfId="591" xr:uid="{00000000-0005-0000-0000-000056020000}"/>
    <cellStyle name="Normal 25" xfId="592" xr:uid="{00000000-0005-0000-0000-000057020000}"/>
    <cellStyle name="Normal 26" xfId="832" xr:uid="{00000000-0005-0000-0000-000058020000}"/>
    <cellStyle name="Normal 27" xfId="835" xr:uid="{00000000-0005-0000-0000-000059020000}"/>
    <cellStyle name="Normal 28" xfId="836" xr:uid="{00000000-0005-0000-0000-00005A020000}"/>
    <cellStyle name="Normal 29" xfId="837" xr:uid="{00000000-0005-0000-0000-00005B020000}"/>
    <cellStyle name="Normal 3" xfId="3" xr:uid="{00000000-0005-0000-0000-00005C020000}"/>
    <cellStyle name="Normal 3 2" xfId="594" xr:uid="{00000000-0005-0000-0000-00005D020000}"/>
    <cellStyle name="Normal 3 2 2" xfId="595" xr:uid="{00000000-0005-0000-0000-00005E020000}"/>
    <cellStyle name="Normal 3 2 2 2" xfId="596" xr:uid="{00000000-0005-0000-0000-00005F020000}"/>
    <cellStyle name="Normal 3 2 3" xfId="597" xr:uid="{00000000-0005-0000-0000-000060020000}"/>
    <cellStyle name="Normal 3 2 3 3" xfId="888" xr:uid="{00000000-0005-0000-0000-000061020000}"/>
    <cellStyle name="Normal 3 2 4" xfId="598" xr:uid="{00000000-0005-0000-0000-000062020000}"/>
    <cellStyle name="Normal 3 3" xfId="599" xr:uid="{00000000-0005-0000-0000-000063020000}"/>
    <cellStyle name="Normal 3 3 2" xfId="600" xr:uid="{00000000-0005-0000-0000-000064020000}"/>
    <cellStyle name="Normal 3 3 3" xfId="601" xr:uid="{00000000-0005-0000-0000-000065020000}"/>
    <cellStyle name="Normal 3 4" xfId="602" xr:uid="{00000000-0005-0000-0000-000066020000}"/>
    <cellStyle name="Normal 3 4 2" xfId="603" xr:uid="{00000000-0005-0000-0000-000067020000}"/>
    <cellStyle name="Normal 3 5" xfId="604" xr:uid="{00000000-0005-0000-0000-000068020000}"/>
    <cellStyle name="Normal 3 5 2" xfId="605" xr:uid="{00000000-0005-0000-0000-000069020000}"/>
    <cellStyle name="Normal 3 6" xfId="606" xr:uid="{00000000-0005-0000-0000-00006A020000}"/>
    <cellStyle name="Normal 3 7" xfId="607" xr:uid="{00000000-0005-0000-0000-00006B020000}"/>
    <cellStyle name="Normal 3 8" xfId="593" xr:uid="{00000000-0005-0000-0000-00006C020000}"/>
    <cellStyle name="Normal 3_HavelvacN2axjusakN3" xfId="608" xr:uid="{00000000-0005-0000-0000-00006D020000}"/>
    <cellStyle name="Normal 30" xfId="838" xr:uid="{00000000-0005-0000-0000-00006E020000}"/>
    <cellStyle name="Normal 31" xfId="839" xr:uid="{00000000-0005-0000-0000-00006F020000}"/>
    <cellStyle name="Normal 32" xfId="833" xr:uid="{00000000-0005-0000-0000-000070020000}"/>
    <cellStyle name="Normal 33" xfId="879" xr:uid="{00000000-0005-0000-0000-000071020000}"/>
    <cellStyle name="Normal 35" xfId="609" xr:uid="{00000000-0005-0000-0000-000072020000}"/>
    <cellStyle name="Normal 374" xfId="610" xr:uid="{00000000-0005-0000-0000-000073020000}"/>
    <cellStyle name="Normal 374 2" xfId="611" xr:uid="{00000000-0005-0000-0000-000074020000}"/>
    <cellStyle name="Normal 4" xfId="5" xr:uid="{00000000-0005-0000-0000-000075020000}"/>
    <cellStyle name="Normal 4 2" xfId="27" xr:uid="{00000000-0005-0000-0000-000076020000}"/>
    <cellStyle name="Normal 4 2 2" xfId="614" xr:uid="{00000000-0005-0000-0000-000077020000}"/>
    <cellStyle name="Normal 4 2 2 2" xfId="72" xr:uid="{00000000-0005-0000-0000-000078020000}"/>
    <cellStyle name="Normal 4 2 3" xfId="615" xr:uid="{00000000-0005-0000-0000-000079020000}"/>
    <cellStyle name="Normal 4 2 4" xfId="616" xr:uid="{00000000-0005-0000-0000-00007A020000}"/>
    <cellStyle name="Normal 4 2 5" xfId="613" xr:uid="{00000000-0005-0000-0000-00007B020000}"/>
    <cellStyle name="Normal 4 3" xfId="617" xr:uid="{00000000-0005-0000-0000-00007C020000}"/>
    <cellStyle name="Normal 4 3 2" xfId="618" xr:uid="{00000000-0005-0000-0000-00007D020000}"/>
    <cellStyle name="Normal 4 3 3" xfId="619" xr:uid="{00000000-0005-0000-0000-00007E020000}"/>
    <cellStyle name="Normal 4 4" xfId="620" xr:uid="{00000000-0005-0000-0000-00007F020000}"/>
    <cellStyle name="Normal 4 5" xfId="621" xr:uid="{00000000-0005-0000-0000-000080020000}"/>
    <cellStyle name="Normal 4 6" xfId="622" xr:uid="{00000000-0005-0000-0000-000081020000}"/>
    <cellStyle name="Normal 4 7" xfId="623" xr:uid="{00000000-0005-0000-0000-000082020000}"/>
    <cellStyle name="Normal 4 8" xfId="612" xr:uid="{00000000-0005-0000-0000-000083020000}"/>
    <cellStyle name="Normal 41" xfId="881" xr:uid="{00000000-0005-0000-0000-000084020000}"/>
    <cellStyle name="Normal 42" xfId="883" xr:uid="{00000000-0005-0000-0000-000085020000}"/>
    <cellStyle name="Normal 43" xfId="886" xr:uid="{00000000-0005-0000-0000-000086020000}"/>
    <cellStyle name="Normal 44" xfId="887" xr:uid="{00000000-0005-0000-0000-000087020000}"/>
    <cellStyle name="Normal 5" xfId="9" xr:uid="{00000000-0005-0000-0000-000088020000}"/>
    <cellStyle name="Normal 5 2" xfId="18" xr:uid="{00000000-0005-0000-0000-000089020000}"/>
    <cellStyle name="Normal 5 2 2" xfId="624" xr:uid="{00000000-0005-0000-0000-00008A020000}"/>
    <cellStyle name="Normal 5 3" xfId="625" xr:uid="{00000000-0005-0000-0000-00008B020000}"/>
    <cellStyle name="Normal 53 3" xfId="626" xr:uid="{00000000-0005-0000-0000-00008C020000}"/>
    <cellStyle name="Normal 54" xfId="627" xr:uid="{00000000-0005-0000-0000-00008D020000}"/>
    <cellStyle name="Normal 6" xfId="11" xr:uid="{00000000-0005-0000-0000-00008E020000}"/>
    <cellStyle name="Normal 6 2" xfId="21" xr:uid="{00000000-0005-0000-0000-00008F020000}"/>
    <cellStyle name="Normal 6 2 2" xfId="630" xr:uid="{00000000-0005-0000-0000-000090020000}"/>
    <cellStyle name="Normal 6 2 3" xfId="629" xr:uid="{00000000-0005-0000-0000-000091020000}"/>
    <cellStyle name="Normal 6 3" xfId="631" xr:uid="{00000000-0005-0000-0000-000092020000}"/>
    <cellStyle name="Normal 6 4" xfId="632" xr:uid="{00000000-0005-0000-0000-000093020000}"/>
    <cellStyle name="Normal 6 5" xfId="633" xr:uid="{00000000-0005-0000-0000-000094020000}"/>
    <cellStyle name="Normal 6 6" xfId="628" xr:uid="{00000000-0005-0000-0000-000095020000}"/>
    <cellStyle name="Normal 6 7" xfId="81" xr:uid="{00000000-0005-0000-0000-000096020000}"/>
    <cellStyle name="Normal 67" xfId="634" xr:uid="{00000000-0005-0000-0000-000097020000}"/>
    <cellStyle name="Normal 7" xfId="13" xr:uid="{00000000-0005-0000-0000-000098020000}"/>
    <cellStyle name="Normal 7 2" xfId="636" xr:uid="{00000000-0005-0000-0000-000099020000}"/>
    <cellStyle name="Normal 7 3" xfId="75" xr:uid="{00000000-0005-0000-0000-00009A020000}"/>
    <cellStyle name="Normal 7 4" xfId="637" xr:uid="{00000000-0005-0000-0000-00009B020000}"/>
    <cellStyle name="Normal 7 5" xfId="635" xr:uid="{00000000-0005-0000-0000-00009C020000}"/>
    <cellStyle name="Normal 7 6" xfId="82" xr:uid="{00000000-0005-0000-0000-00009D020000}"/>
    <cellStyle name="Normal 73" xfId="638" xr:uid="{00000000-0005-0000-0000-00009E020000}"/>
    <cellStyle name="Normal 78" xfId="639" xr:uid="{00000000-0005-0000-0000-00009F020000}"/>
    <cellStyle name="Normal 78 2" xfId="640" xr:uid="{00000000-0005-0000-0000-0000A0020000}"/>
    <cellStyle name="Normal 8" xfId="14" xr:uid="{00000000-0005-0000-0000-0000A1020000}"/>
    <cellStyle name="Normal 8 2" xfId="22" xr:uid="{00000000-0005-0000-0000-0000A2020000}"/>
    <cellStyle name="Normal 8 2 2" xfId="641" xr:uid="{00000000-0005-0000-0000-0000A3020000}"/>
    <cellStyle name="Normal 8 3" xfId="642" xr:uid="{00000000-0005-0000-0000-0000A4020000}"/>
    <cellStyle name="Normal 81" xfId="643" xr:uid="{00000000-0005-0000-0000-0000A5020000}"/>
    <cellStyle name="Normal 88" xfId="644" xr:uid="{00000000-0005-0000-0000-0000A6020000}"/>
    <cellStyle name="Normal 89" xfId="645" xr:uid="{00000000-0005-0000-0000-0000A7020000}"/>
    <cellStyle name="Normal 9" xfId="16" xr:uid="{00000000-0005-0000-0000-0000A8020000}"/>
    <cellStyle name="Normal 9 2" xfId="647" xr:uid="{00000000-0005-0000-0000-0000A9020000}"/>
    <cellStyle name="Normal 9 3" xfId="646" xr:uid="{00000000-0005-0000-0000-0000AA020000}"/>
    <cellStyle name="Normal 9 4" xfId="840" xr:uid="{00000000-0005-0000-0000-0000AB020000}"/>
    <cellStyle name="Normal 9 5" xfId="83" xr:uid="{00000000-0005-0000-0000-0000AC020000}"/>
    <cellStyle name="Normal 90" xfId="648" xr:uid="{00000000-0005-0000-0000-0000AD020000}"/>
    <cellStyle name="Normal_Book2" xfId="890" xr:uid="{00000000-0005-0000-0000-0000AE020000}"/>
    <cellStyle name="Note" xfId="794" builtinId="10" customBuiltin="1"/>
    <cellStyle name="Note 10" xfId="880" xr:uid="{00000000-0005-0000-0000-0000B0020000}"/>
    <cellStyle name="Note 2" xfId="649" xr:uid="{00000000-0005-0000-0000-0000B1020000}"/>
    <cellStyle name="Note 2 2" xfId="650" xr:uid="{00000000-0005-0000-0000-0000B2020000}"/>
    <cellStyle name="Note 2 2 2" xfId="651" xr:uid="{00000000-0005-0000-0000-0000B3020000}"/>
    <cellStyle name="Note 2 3" xfId="652" xr:uid="{00000000-0005-0000-0000-0000B4020000}"/>
    <cellStyle name="Note 2 4" xfId="653" xr:uid="{00000000-0005-0000-0000-0000B5020000}"/>
    <cellStyle name="Note 3" xfId="654" xr:uid="{00000000-0005-0000-0000-0000B6020000}"/>
    <cellStyle name="Note 3 2" xfId="655" xr:uid="{00000000-0005-0000-0000-0000B7020000}"/>
    <cellStyle name="Note 3 3" xfId="656" xr:uid="{00000000-0005-0000-0000-0000B8020000}"/>
    <cellStyle name="Note 3 4" xfId="657" xr:uid="{00000000-0005-0000-0000-0000B9020000}"/>
    <cellStyle name="Note 4" xfId="658" xr:uid="{00000000-0005-0000-0000-0000BA020000}"/>
    <cellStyle name="Note 4 2" xfId="659" xr:uid="{00000000-0005-0000-0000-0000BB020000}"/>
    <cellStyle name="Note 5" xfId="660" xr:uid="{00000000-0005-0000-0000-0000BC020000}"/>
    <cellStyle name="Note 5 2" xfId="661" xr:uid="{00000000-0005-0000-0000-0000BD020000}"/>
    <cellStyle name="Note 6" xfId="662" xr:uid="{00000000-0005-0000-0000-0000BE020000}"/>
    <cellStyle name="Note 6 2" xfId="663" xr:uid="{00000000-0005-0000-0000-0000BF020000}"/>
    <cellStyle name="Note 7" xfId="664" xr:uid="{00000000-0005-0000-0000-0000C0020000}"/>
    <cellStyle name="Note 7 2" xfId="665" xr:uid="{00000000-0005-0000-0000-0000C1020000}"/>
    <cellStyle name="Note 8" xfId="666" xr:uid="{00000000-0005-0000-0000-0000C2020000}"/>
    <cellStyle name="Note 9" xfId="667" xr:uid="{00000000-0005-0000-0000-0000C3020000}"/>
    <cellStyle name="Output" xfId="854" builtinId="21" customBuiltin="1"/>
    <cellStyle name="Output 2" xfId="66" xr:uid="{00000000-0005-0000-0000-0000C5020000}"/>
    <cellStyle name="Output 2 2" xfId="669" xr:uid="{00000000-0005-0000-0000-0000C6020000}"/>
    <cellStyle name="Output 2 3" xfId="668" xr:uid="{00000000-0005-0000-0000-0000C7020000}"/>
    <cellStyle name="Output 3" xfId="670" xr:uid="{00000000-0005-0000-0000-0000C8020000}"/>
    <cellStyle name="Output 3 2" xfId="671" xr:uid="{00000000-0005-0000-0000-0000C9020000}"/>
    <cellStyle name="Output 4" xfId="672" xr:uid="{00000000-0005-0000-0000-0000CA020000}"/>
    <cellStyle name="Percent 2" xfId="2" xr:uid="{00000000-0005-0000-0000-0000CB020000}"/>
    <cellStyle name="Percent 2 2" xfId="674" xr:uid="{00000000-0005-0000-0000-0000CC020000}"/>
    <cellStyle name="Percent 2 2 2" xfId="675" xr:uid="{00000000-0005-0000-0000-0000CD020000}"/>
    <cellStyle name="Percent 2 3" xfId="676" xr:uid="{00000000-0005-0000-0000-0000CE020000}"/>
    <cellStyle name="Percent 2 4" xfId="677" xr:uid="{00000000-0005-0000-0000-0000CF020000}"/>
    <cellStyle name="Percent 2 5" xfId="673" xr:uid="{00000000-0005-0000-0000-0000D0020000}"/>
    <cellStyle name="Percent 2 6" xfId="80" xr:uid="{00000000-0005-0000-0000-0000D1020000}"/>
    <cellStyle name="Percent 3" xfId="678" xr:uid="{00000000-0005-0000-0000-0000D2020000}"/>
    <cellStyle name="Percent 4" xfId="679" xr:uid="{00000000-0005-0000-0000-0000D3020000}"/>
    <cellStyle name="Percent 4 2" xfId="680" xr:uid="{00000000-0005-0000-0000-0000D4020000}"/>
    <cellStyle name="Percent 5" xfId="681" xr:uid="{00000000-0005-0000-0000-0000D5020000}"/>
    <cellStyle name="Percent 5 2" xfId="682" xr:uid="{00000000-0005-0000-0000-0000D6020000}"/>
    <cellStyle name="Percent 5 3" xfId="683" xr:uid="{00000000-0005-0000-0000-0000D7020000}"/>
    <cellStyle name="Percent 6" xfId="684" xr:uid="{00000000-0005-0000-0000-0000D8020000}"/>
    <cellStyle name="Percent 7" xfId="685" xr:uid="{00000000-0005-0000-0000-0000D9020000}"/>
    <cellStyle name="Percent 7 2" xfId="686" xr:uid="{00000000-0005-0000-0000-0000DA020000}"/>
    <cellStyle name="Percent 8" xfId="687" xr:uid="{00000000-0005-0000-0000-0000DB020000}"/>
    <cellStyle name="Percent 9" xfId="688" xr:uid="{00000000-0005-0000-0000-0000DC020000}"/>
    <cellStyle name="SN_241" xfId="15" xr:uid="{00000000-0005-0000-0000-0000DD020000}"/>
    <cellStyle name="SN_241 2" xfId="885" xr:uid="{00000000-0005-0000-0000-0000DE020000}"/>
    <cellStyle name="SN_b" xfId="889" xr:uid="{00000000-0005-0000-0000-0000DF020000}"/>
    <cellStyle name="SN_it" xfId="891" xr:uid="{00000000-0005-0000-0000-0000E0020000}"/>
    <cellStyle name="Style 1" xfId="26" xr:uid="{00000000-0005-0000-0000-0000E1020000}"/>
    <cellStyle name="Style 1 2" xfId="690" xr:uid="{00000000-0005-0000-0000-0000E2020000}"/>
    <cellStyle name="Style 1 3" xfId="691" xr:uid="{00000000-0005-0000-0000-0000E3020000}"/>
    <cellStyle name="Style 1 4" xfId="692" xr:uid="{00000000-0005-0000-0000-0000E4020000}"/>
    <cellStyle name="Style 1 5" xfId="693" xr:uid="{00000000-0005-0000-0000-0000E5020000}"/>
    <cellStyle name="Style 1 6" xfId="689" xr:uid="{00000000-0005-0000-0000-0000E6020000}"/>
    <cellStyle name="Title" xfId="846" builtinId="15" customBuiltin="1"/>
    <cellStyle name="Title 2" xfId="67" xr:uid="{00000000-0005-0000-0000-0000E8020000}"/>
    <cellStyle name="Title 2 2" xfId="695" xr:uid="{00000000-0005-0000-0000-0000E9020000}"/>
    <cellStyle name="Title 2 3" xfId="694" xr:uid="{00000000-0005-0000-0000-0000EA020000}"/>
    <cellStyle name="Title 3" xfId="696" xr:uid="{00000000-0005-0000-0000-0000EB020000}"/>
    <cellStyle name="Title 4" xfId="697" xr:uid="{00000000-0005-0000-0000-0000EC020000}"/>
    <cellStyle name="Total" xfId="860" builtinId="25" customBuiltin="1"/>
    <cellStyle name="Total 2" xfId="68" xr:uid="{00000000-0005-0000-0000-0000EE020000}"/>
    <cellStyle name="Total 2 2" xfId="699" xr:uid="{00000000-0005-0000-0000-0000EF020000}"/>
    <cellStyle name="Total 2 3" xfId="698" xr:uid="{00000000-0005-0000-0000-0000F0020000}"/>
    <cellStyle name="Total 3" xfId="700" xr:uid="{00000000-0005-0000-0000-0000F1020000}"/>
    <cellStyle name="Total 3 2" xfId="701" xr:uid="{00000000-0005-0000-0000-0000F2020000}"/>
    <cellStyle name="Total 4" xfId="702" xr:uid="{00000000-0005-0000-0000-0000F3020000}"/>
    <cellStyle name="Warning Text" xfId="858" builtinId="11" customBuiltin="1"/>
    <cellStyle name="Warning Text 2" xfId="69" xr:uid="{00000000-0005-0000-0000-0000F5020000}"/>
    <cellStyle name="Warning Text 2 2" xfId="704" xr:uid="{00000000-0005-0000-0000-0000F6020000}"/>
    <cellStyle name="Warning Text 2 3" xfId="703" xr:uid="{00000000-0005-0000-0000-0000F7020000}"/>
    <cellStyle name="Warning Text 3" xfId="705" xr:uid="{00000000-0005-0000-0000-0000F8020000}"/>
    <cellStyle name="Warning Text 3 2" xfId="706" xr:uid="{00000000-0005-0000-0000-0000F9020000}"/>
    <cellStyle name="Warning Text 4" xfId="707" xr:uid="{00000000-0005-0000-0000-0000FA020000}"/>
    <cellStyle name="Акцент1" xfId="708" xr:uid="{00000000-0005-0000-0000-0000FB020000}"/>
    <cellStyle name="Акцент1 2" xfId="709" xr:uid="{00000000-0005-0000-0000-0000FC020000}"/>
    <cellStyle name="Акцент2" xfId="710" xr:uid="{00000000-0005-0000-0000-0000FD020000}"/>
    <cellStyle name="Акцент2 2" xfId="711" xr:uid="{00000000-0005-0000-0000-0000FE020000}"/>
    <cellStyle name="Акцент3" xfId="712" xr:uid="{00000000-0005-0000-0000-0000FF020000}"/>
    <cellStyle name="Акцент3 2" xfId="713" xr:uid="{00000000-0005-0000-0000-000000030000}"/>
    <cellStyle name="Акцент4" xfId="714" xr:uid="{00000000-0005-0000-0000-000001030000}"/>
    <cellStyle name="Акцент4 2" xfId="715" xr:uid="{00000000-0005-0000-0000-000002030000}"/>
    <cellStyle name="Акцент5" xfId="716" xr:uid="{00000000-0005-0000-0000-000003030000}"/>
    <cellStyle name="Акцент5 2" xfId="717" xr:uid="{00000000-0005-0000-0000-000004030000}"/>
    <cellStyle name="Акцент6" xfId="718" xr:uid="{00000000-0005-0000-0000-000005030000}"/>
    <cellStyle name="Акцент6 2" xfId="719" xr:uid="{00000000-0005-0000-0000-000006030000}"/>
    <cellStyle name="Беззащитный" xfId="720" xr:uid="{00000000-0005-0000-0000-000007030000}"/>
    <cellStyle name="Ввод " xfId="721" xr:uid="{00000000-0005-0000-0000-000008030000}"/>
    <cellStyle name="Ввод  2" xfId="722" xr:uid="{00000000-0005-0000-0000-000009030000}"/>
    <cellStyle name="Ввод  2 2" xfId="723" xr:uid="{00000000-0005-0000-0000-00000A030000}"/>
    <cellStyle name="Ввод  2 3" xfId="724" xr:uid="{00000000-0005-0000-0000-00000B030000}"/>
    <cellStyle name="Ввод  2 4" xfId="725" xr:uid="{00000000-0005-0000-0000-00000C030000}"/>
    <cellStyle name="Ввод  2 5" xfId="726" xr:uid="{00000000-0005-0000-0000-00000D030000}"/>
    <cellStyle name="Ввод  2 6" xfId="727" xr:uid="{00000000-0005-0000-0000-00000E030000}"/>
    <cellStyle name="Ввод  3" xfId="728" xr:uid="{00000000-0005-0000-0000-00000F030000}"/>
    <cellStyle name="Ввод  4" xfId="729" xr:uid="{00000000-0005-0000-0000-000010030000}"/>
    <cellStyle name="Ввод  5" xfId="730" xr:uid="{00000000-0005-0000-0000-000011030000}"/>
    <cellStyle name="Ввод  6" xfId="731" xr:uid="{00000000-0005-0000-0000-000012030000}"/>
    <cellStyle name="Ввод  7" xfId="732" xr:uid="{00000000-0005-0000-0000-000013030000}"/>
    <cellStyle name="Вывод" xfId="733" xr:uid="{00000000-0005-0000-0000-000014030000}"/>
    <cellStyle name="Вывод 2" xfId="734" xr:uid="{00000000-0005-0000-0000-000015030000}"/>
    <cellStyle name="Вывод 2 2" xfId="735" xr:uid="{00000000-0005-0000-0000-000016030000}"/>
    <cellStyle name="Вывод 2 3" xfId="736" xr:uid="{00000000-0005-0000-0000-000017030000}"/>
    <cellStyle name="Вывод 2 4" xfId="737" xr:uid="{00000000-0005-0000-0000-000018030000}"/>
    <cellStyle name="Вывод 2 5" xfId="738" xr:uid="{00000000-0005-0000-0000-000019030000}"/>
    <cellStyle name="Вывод 2 6" xfId="739" xr:uid="{00000000-0005-0000-0000-00001A030000}"/>
    <cellStyle name="Вывод 3" xfId="740" xr:uid="{00000000-0005-0000-0000-00001B030000}"/>
    <cellStyle name="Вывод 4" xfId="741" xr:uid="{00000000-0005-0000-0000-00001C030000}"/>
    <cellStyle name="Вывод 5" xfId="742" xr:uid="{00000000-0005-0000-0000-00001D030000}"/>
    <cellStyle name="Вывод 6" xfId="743" xr:uid="{00000000-0005-0000-0000-00001E030000}"/>
    <cellStyle name="Вывод 7" xfId="744" xr:uid="{00000000-0005-0000-0000-00001F030000}"/>
    <cellStyle name="Вычисление" xfId="745" xr:uid="{00000000-0005-0000-0000-000020030000}"/>
    <cellStyle name="Вычисление 2" xfId="746" xr:uid="{00000000-0005-0000-0000-000021030000}"/>
    <cellStyle name="Вычисление 2 2" xfId="747" xr:uid="{00000000-0005-0000-0000-000022030000}"/>
    <cellStyle name="Вычисление 2 3" xfId="748" xr:uid="{00000000-0005-0000-0000-000023030000}"/>
    <cellStyle name="Вычисление 2 4" xfId="749" xr:uid="{00000000-0005-0000-0000-000024030000}"/>
    <cellStyle name="Вычисление 2 5" xfId="750" xr:uid="{00000000-0005-0000-0000-000025030000}"/>
    <cellStyle name="Вычисление 2 6" xfId="751" xr:uid="{00000000-0005-0000-0000-000026030000}"/>
    <cellStyle name="Вычисление 3" xfId="752" xr:uid="{00000000-0005-0000-0000-000027030000}"/>
    <cellStyle name="Вычисление 4" xfId="753" xr:uid="{00000000-0005-0000-0000-000028030000}"/>
    <cellStyle name="Вычисление 5" xfId="754" xr:uid="{00000000-0005-0000-0000-000029030000}"/>
    <cellStyle name="Вычисление 6" xfId="755" xr:uid="{00000000-0005-0000-0000-00002A030000}"/>
    <cellStyle name="Вычисление 7" xfId="756" xr:uid="{00000000-0005-0000-0000-00002B030000}"/>
    <cellStyle name="Заголовок 1 2" xfId="758" xr:uid="{00000000-0005-0000-0000-00002C030000}"/>
    <cellStyle name="Заголовок 2 2" xfId="760" xr:uid="{00000000-0005-0000-0000-00002D030000}"/>
    <cellStyle name="Заголовок 3 2" xfId="762" xr:uid="{00000000-0005-0000-0000-00002E030000}"/>
    <cellStyle name="Заголовок 4 2" xfId="764" xr:uid="{00000000-0005-0000-0000-00002F030000}"/>
    <cellStyle name="Защитный" xfId="765" xr:uid="{00000000-0005-0000-0000-000030030000}"/>
    <cellStyle name="Итог" xfId="766" xr:uid="{00000000-0005-0000-0000-000031030000}"/>
    <cellStyle name="Итог 2" xfId="767" xr:uid="{00000000-0005-0000-0000-000032030000}"/>
    <cellStyle name="Итог 2 2" xfId="768" xr:uid="{00000000-0005-0000-0000-000033030000}"/>
    <cellStyle name="Итог 2 3" xfId="769" xr:uid="{00000000-0005-0000-0000-000034030000}"/>
    <cellStyle name="Итог 2 4" xfId="770" xr:uid="{00000000-0005-0000-0000-000035030000}"/>
    <cellStyle name="Итог 2 5" xfId="771" xr:uid="{00000000-0005-0000-0000-000036030000}"/>
    <cellStyle name="Итог 2 6" xfId="772" xr:uid="{00000000-0005-0000-0000-000037030000}"/>
    <cellStyle name="Итог 3" xfId="773" xr:uid="{00000000-0005-0000-0000-000038030000}"/>
    <cellStyle name="Итог 4" xfId="774" xr:uid="{00000000-0005-0000-0000-000039030000}"/>
    <cellStyle name="Итог 5" xfId="775" xr:uid="{00000000-0005-0000-0000-00003A030000}"/>
    <cellStyle name="Итог 6" xfId="776" xr:uid="{00000000-0005-0000-0000-00003B030000}"/>
    <cellStyle name="Итог 7" xfId="777" xr:uid="{00000000-0005-0000-0000-00003C030000}"/>
    <cellStyle name="Контрольная ячейка" xfId="778" xr:uid="{00000000-0005-0000-0000-00003D030000}"/>
    <cellStyle name="Контрольная ячейка 2" xfId="779" xr:uid="{00000000-0005-0000-0000-00003E030000}"/>
    <cellStyle name="Название" xfId="780" xr:uid="{00000000-0005-0000-0000-00003F030000}"/>
    <cellStyle name="Название 2" xfId="781" xr:uid="{00000000-0005-0000-0000-000040030000}"/>
    <cellStyle name="Нейтральный" xfId="782" xr:uid="{00000000-0005-0000-0000-000041030000}"/>
    <cellStyle name="Нейтральный 2" xfId="783" xr:uid="{00000000-0005-0000-0000-000042030000}"/>
    <cellStyle name="Обычный 2" xfId="6" xr:uid="{00000000-0005-0000-0000-000043030000}"/>
    <cellStyle name="Обычный 2 2" xfId="19" xr:uid="{00000000-0005-0000-0000-000044030000}"/>
    <cellStyle name="Обычный 2 2 2" xfId="785" xr:uid="{00000000-0005-0000-0000-000045030000}"/>
    <cellStyle name="Обычный 2 2 3" xfId="784" xr:uid="{00000000-0005-0000-0000-000046030000}"/>
    <cellStyle name="Обычный 2 3" xfId="786" xr:uid="{00000000-0005-0000-0000-000047030000}"/>
    <cellStyle name="Обычный 3" xfId="77" xr:uid="{00000000-0005-0000-0000-000048030000}"/>
    <cellStyle name="Обычный 3 2" xfId="788" xr:uid="{00000000-0005-0000-0000-000049030000}"/>
    <cellStyle name="Обычный 3 3" xfId="789" xr:uid="{00000000-0005-0000-0000-00004A030000}"/>
    <cellStyle name="Обычный 3 4" xfId="787" xr:uid="{00000000-0005-0000-0000-00004B030000}"/>
    <cellStyle name="Обычный 4" xfId="71" xr:uid="{00000000-0005-0000-0000-00004C030000}"/>
    <cellStyle name="Обычный 4 2" xfId="842" xr:uid="{00000000-0005-0000-0000-00004D030000}"/>
    <cellStyle name="Обычный 5" xfId="76" xr:uid="{00000000-0005-0000-0000-00004E030000}"/>
    <cellStyle name="Обычный 6" xfId="843" xr:uid="{00000000-0005-0000-0000-00004F030000}"/>
    <cellStyle name="Обычный 9 2" xfId="74" xr:uid="{00000000-0005-0000-0000-000050030000}"/>
    <cellStyle name="Плохой" xfId="790" xr:uid="{00000000-0005-0000-0000-000051030000}"/>
    <cellStyle name="Плохой 2" xfId="791" xr:uid="{00000000-0005-0000-0000-000052030000}"/>
    <cellStyle name="Пояснение" xfId="792" xr:uid="{00000000-0005-0000-0000-000053030000}"/>
    <cellStyle name="Пояснение 2" xfId="793" xr:uid="{00000000-0005-0000-0000-000054030000}"/>
    <cellStyle name="Примечание 2" xfId="795" xr:uid="{00000000-0005-0000-0000-000055030000}"/>
    <cellStyle name="Примечание 2 2" xfId="796" xr:uid="{00000000-0005-0000-0000-000056030000}"/>
    <cellStyle name="Примечание 3" xfId="797" xr:uid="{00000000-0005-0000-0000-000057030000}"/>
    <cellStyle name="Примечание 3 2" xfId="798" xr:uid="{00000000-0005-0000-0000-000058030000}"/>
    <cellStyle name="Примечание 3 3" xfId="799" xr:uid="{00000000-0005-0000-0000-000059030000}"/>
    <cellStyle name="Примечание 3 4" xfId="800" xr:uid="{00000000-0005-0000-0000-00005A030000}"/>
    <cellStyle name="Примечание 3 5" xfId="801" xr:uid="{00000000-0005-0000-0000-00005B030000}"/>
    <cellStyle name="Примечание 3 6" xfId="802" xr:uid="{00000000-0005-0000-0000-00005C030000}"/>
    <cellStyle name="Примечание 4" xfId="803" xr:uid="{00000000-0005-0000-0000-00005D030000}"/>
    <cellStyle name="Примечание 5" xfId="804" xr:uid="{00000000-0005-0000-0000-00005E030000}"/>
    <cellStyle name="Примечание 6" xfId="805" xr:uid="{00000000-0005-0000-0000-00005F030000}"/>
    <cellStyle name="Примечание 7" xfId="806" xr:uid="{00000000-0005-0000-0000-000060030000}"/>
    <cellStyle name="Примечание 8" xfId="807" xr:uid="{00000000-0005-0000-0000-000061030000}"/>
    <cellStyle name="Связанная ячейка" xfId="808" xr:uid="{00000000-0005-0000-0000-000062030000}"/>
    <cellStyle name="Связанная ячейка 2" xfId="809" xr:uid="{00000000-0005-0000-0000-000063030000}"/>
    <cellStyle name="Стиль 1" xfId="810" xr:uid="{00000000-0005-0000-0000-000064030000}"/>
    <cellStyle name="Стиль 1 2" xfId="811" xr:uid="{00000000-0005-0000-0000-000065030000}"/>
    <cellStyle name="Стиль 1 2 2" xfId="812" xr:uid="{00000000-0005-0000-0000-000066030000}"/>
    <cellStyle name="Текст предупреждения" xfId="813" xr:uid="{00000000-0005-0000-0000-000067030000}"/>
    <cellStyle name="Текст предупреждения 2" xfId="814" xr:uid="{00000000-0005-0000-0000-000068030000}"/>
    <cellStyle name="Финансовый 2" xfId="20" xr:uid="{00000000-0005-0000-0000-000069030000}"/>
    <cellStyle name="Финансовый 2 2" xfId="28" xr:uid="{00000000-0005-0000-0000-00006A030000}"/>
    <cellStyle name="Финансовый 2 2 2" xfId="816" xr:uid="{00000000-0005-0000-0000-00006B030000}"/>
    <cellStyle name="Финансовый 2 3" xfId="817" xr:uid="{00000000-0005-0000-0000-00006C030000}"/>
    <cellStyle name="Финансовый 2 4" xfId="818" xr:uid="{00000000-0005-0000-0000-00006D030000}"/>
    <cellStyle name="Финансовый 2 5" xfId="819" xr:uid="{00000000-0005-0000-0000-00006E030000}"/>
    <cellStyle name="Финансовый 2 6" xfId="815" xr:uid="{00000000-0005-0000-0000-00006F030000}"/>
    <cellStyle name="Финансовый 3" xfId="7" xr:uid="{00000000-0005-0000-0000-000070030000}"/>
    <cellStyle name="Финансовый 3 2" xfId="821" xr:uid="{00000000-0005-0000-0000-000071030000}"/>
    <cellStyle name="Финансовый 3 2 2" xfId="822" xr:uid="{00000000-0005-0000-0000-000072030000}"/>
    <cellStyle name="Финансовый 3 3" xfId="823" xr:uid="{00000000-0005-0000-0000-000073030000}"/>
    <cellStyle name="Финансовый 3 4" xfId="820" xr:uid="{00000000-0005-0000-0000-000074030000}"/>
    <cellStyle name="Финансовый 4" xfId="824" xr:uid="{00000000-0005-0000-0000-000075030000}"/>
    <cellStyle name="Финансовый 4 2" xfId="825" xr:uid="{00000000-0005-0000-0000-000076030000}"/>
    <cellStyle name="Финансовый 8" xfId="826" xr:uid="{00000000-0005-0000-0000-000077030000}"/>
    <cellStyle name="Финансовый 8 2" xfId="827" xr:uid="{00000000-0005-0000-0000-000078030000}"/>
    <cellStyle name="Финансовый 8 2 2" xfId="828" xr:uid="{00000000-0005-0000-0000-000079030000}"/>
    <cellStyle name="Финансовый 8 3" xfId="829" xr:uid="{00000000-0005-0000-0000-00007A030000}"/>
    <cellStyle name="Хороший" xfId="830" xr:uid="{00000000-0005-0000-0000-00007B030000}"/>
    <cellStyle name="Хороший 2" xfId="831" xr:uid="{00000000-0005-0000-0000-00007C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zoomScale="115" zoomScaleNormal="115" workbookViewId="0">
      <selection activeCell="E11" sqref="E11"/>
    </sheetView>
  </sheetViews>
  <sheetFormatPr defaultRowHeight="17.25"/>
  <cols>
    <col min="1" max="1" width="51.42578125" style="26" customWidth="1"/>
    <col min="2" max="2" width="55.140625" style="26" customWidth="1"/>
    <col min="3" max="4" width="9.140625" style="26"/>
    <col min="5" max="5" width="17" style="26" customWidth="1"/>
    <col min="6" max="16384" width="9.140625" style="26"/>
  </cols>
  <sheetData>
    <row r="1" spans="1:5" s="19" customFormat="1">
      <c r="A1" s="18"/>
      <c r="B1" s="55" t="s">
        <v>55</v>
      </c>
    </row>
    <row r="2" spans="1:5" s="19" customFormat="1">
      <c r="A2" s="18"/>
      <c r="B2" s="55" t="s">
        <v>47</v>
      </c>
    </row>
    <row r="3" spans="1:5" s="19" customFormat="1">
      <c r="A3" s="20" t="s">
        <v>33</v>
      </c>
      <c r="B3" s="55" t="s">
        <v>34</v>
      </c>
    </row>
    <row r="4" spans="1:5" s="19" customFormat="1">
      <c r="A4" s="21"/>
      <c r="B4" s="56"/>
    </row>
    <row r="5" spans="1:5" s="19" customFormat="1">
      <c r="A5" s="21"/>
      <c r="B5" s="18"/>
    </row>
    <row r="6" spans="1:5" s="19" customFormat="1" ht="66.75" customHeight="1">
      <c r="A6" s="248" t="s">
        <v>46</v>
      </c>
      <c r="B6" s="248"/>
    </row>
    <row r="7" spans="1:5" s="19" customFormat="1">
      <c r="A7" s="21"/>
      <c r="B7" s="22" t="s">
        <v>48</v>
      </c>
    </row>
    <row r="8" spans="1:5" s="19" customFormat="1" ht="46.5" customHeight="1">
      <c r="A8" s="99"/>
      <c r="B8" s="100" t="s">
        <v>52</v>
      </c>
    </row>
    <row r="9" spans="1:5" s="19" customFormat="1" ht="22.5" customHeight="1">
      <c r="A9" s="99" t="s">
        <v>35</v>
      </c>
      <c r="B9" s="101">
        <v>0</v>
      </c>
    </row>
    <row r="10" spans="1:5" s="19" customFormat="1" ht="27" customHeight="1">
      <c r="A10" s="99" t="s">
        <v>36</v>
      </c>
      <c r="B10" s="102">
        <f>+B11+B9</f>
        <v>-100000</v>
      </c>
    </row>
    <row r="11" spans="1:5" s="19" customFormat="1" ht="27" customHeight="1">
      <c r="A11" s="99" t="s">
        <v>37</v>
      </c>
      <c r="B11" s="102">
        <v>-100000</v>
      </c>
    </row>
    <row r="12" spans="1:5" s="19" customFormat="1">
      <c r="A12" s="21"/>
      <c r="B12" s="18"/>
    </row>
    <row r="13" spans="1:5" s="19" customFormat="1">
      <c r="A13" s="21"/>
      <c r="B13" s="23"/>
    </row>
    <row r="14" spans="1:5" s="19" customFormat="1">
      <c r="A14" s="20"/>
      <c r="B14" s="21"/>
    </row>
    <row r="15" spans="1:5" s="19" customFormat="1">
      <c r="A15" s="20"/>
      <c r="B15" s="24"/>
      <c r="E15" s="25" t="s">
        <v>38</v>
      </c>
    </row>
    <row r="16" spans="1:5" s="19" customFormat="1">
      <c r="A16" s="20"/>
      <c r="B16" s="20"/>
    </row>
    <row r="17" spans="1:2" s="19" customFormat="1">
      <c r="A17" s="18"/>
      <c r="B17" s="18"/>
    </row>
    <row r="18" spans="1:2" s="19" customFormat="1">
      <c r="A18" s="18"/>
      <c r="B18" s="18"/>
    </row>
    <row r="19" spans="1:2" s="19" customFormat="1">
      <c r="A19" s="18"/>
      <c r="B19" s="18"/>
    </row>
    <row r="20" spans="1:2" s="19" customFormat="1">
      <c r="A20" s="18"/>
      <c r="B20" s="18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6"/>
  <sheetViews>
    <sheetView workbookViewId="0">
      <selection activeCell="K10" sqref="K10"/>
    </sheetView>
  </sheetViews>
  <sheetFormatPr defaultRowHeight="15"/>
  <cols>
    <col min="1" max="1" width="66.5703125" customWidth="1"/>
    <col min="2" max="2" width="47.28515625" customWidth="1"/>
  </cols>
  <sheetData>
    <row r="1" spans="1:10" s="69" customFormat="1" ht="17.25">
      <c r="B1" s="55" t="s">
        <v>68</v>
      </c>
    </row>
    <row r="2" spans="1:10" s="69" customFormat="1" ht="17.25">
      <c r="B2" s="55" t="s">
        <v>69</v>
      </c>
    </row>
    <row r="3" spans="1:10" s="69" customFormat="1" ht="17.25">
      <c r="B3" s="55" t="s">
        <v>58</v>
      </c>
    </row>
    <row r="4" spans="1:10" ht="86.25" customHeight="1">
      <c r="A4" s="249" t="s">
        <v>82</v>
      </c>
      <c r="B4" s="249"/>
      <c r="C4" s="70"/>
      <c r="D4" s="70"/>
      <c r="E4" s="70"/>
      <c r="F4" s="70"/>
      <c r="G4" s="70"/>
      <c r="H4" s="70"/>
      <c r="I4" s="70"/>
      <c r="J4" s="70"/>
    </row>
    <row r="5" spans="1:10" ht="16.5">
      <c r="A5" s="71"/>
      <c r="B5" s="72" t="s">
        <v>48</v>
      </c>
      <c r="C5" s="70"/>
      <c r="D5" s="70"/>
      <c r="E5" s="70"/>
      <c r="F5" s="70"/>
      <c r="G5" s="70"/>
      <c r="H5" s="70"/>
      <c r="I5" s="70"/>
      <c r="J5" s="70"/>
    </row>
    <row r="6" spans="1:10" ht="66" customHeight="1">
      <c r="A6" s="250" t="s">
        <v>59</v>
      </c>
      <c r="B6" s="103" t="s">
        <v>52</v>
      </c>
      <c r="C6" s="73"/>
      <c r="D6" s="73"/>
      <c r="E6" s="73"/>
      <c r="F6" s="73"/>
      <c r="G6" s="70"/>
      <c r="H6" s="70"/>
      <c r="I6" s="70"/>
      <c r="J6" s="70"/>
    </row>
    <row r="7" spans="1:10" ht="16.5">
      <c r="A7" s="251"/>
      <c r="B7" s="104" t="s">
        <v>103</v>
      </c>
      <c r="C7" s="73"/>
      <c r="D7" s="73"/>
      <c r="E7" s="73"/>
      <c r="F7" s="73"/>
      <c r="G7" s="70"/>
      <c r="H7" s="70"/>
      <c r="I7" s="70"/>
      <c r="J7" s="70"/>
    </row>
    <row r="8" spans="1:10" ht="16.5">
      <c r="A8" s="105" t="s">
        <v>60</v>
      </c>
      <c r="B8" s="106">
        <f>+B10</f>
        <v>-100000</v>
      </c>
      <c r="C8" s="74"/>
      <c r="D8" s="75"/>
      <c r="E8" s="76"/>
      <c r="F8" s="76"/>
      <c r="G8" s="77"/>
      <c r="H8" s="77"/>
      <c r="I8" s="77"/>
      <c r="J8" s="77"/>
    </row>
    <row r="9" spans="1:10">
      <c r="A9" s="107" t="s">
        <v>61</v>
      </c>
      <c r="B9" s="108"/>
      <c r="C9" s="78"/>
      <c r="D9" s="79"/>
      <c r="E9" s="76"/>
      <c r="F9" s="79"/>
      <c r="G9" s="77"/>
      <c r="H9" s="77"/>
      <c r="I9" s="77"/>
      <c r="J9" s="77"/>
    </row>
    <row r="10" spans="1:10">
      <c r="A10" s="109" t="s">
        <v>62</v>
      </c>
      <c r="B10" s="110">
        <f>+B12</f>
        <v>-100000</v>
      </c>
      <c r="C10" s="80"/>
      <c r="D10" s="80"/>
    </row>
    <row r="11" spans="1:10">
      <c r="A11" s="111" t="s">
        <v>63</v>
      </c>
      <c r="B11" s="112"/>
      <c r="C11" s="80"/>
      <c r="D11" s="80"/>
    </row>
    <row r="12" spans="1:10">
      <c r="A12" s="113" t="s">
        <v>64</v>
      </c>
      <c r="B12" s="110">
        <f>+B14</f>
        <v>-100000</v>
      </c>
      <c r="C12" s="81"/>
      <c r="D12" s="81"/>
    </row>
    <row r="13" spans="1:10">
      <c r="A13" s="114" t="s">
        <v>61</v>
      </c>
      <c r="B13" s="112"/>
      <c r="C13" s="81"/>
      <c r="D13" s="81"/>
    </row>
    <row r="14" spans="1:10">
      <c r="A14" s="113" t="s">
        <v>65</v>
      </c>
      <c r="B14" s="115">
        <f>+B16</f>
        <v>-100000</v>
      </c>
      <c r="C14" s="82"/>
      <c r="D14" s="82"/>
    </row>
    <row r="15" spans="1:10">
      <c r="A15" s="116" t="s">
        <v>66</v>
      </c>
      <c r="B15" s="115"/>
      <c r="C15" s="82"/>
      <c r="D15" s="82"/>
    </row>
    <row r="16" spans="1:10">
      <c r="A16" s="117" t="s">
        <v>67</v>
      </c>
      <c r="B16" s="118">
        <v>-100000</v>
      </c>
      <c r="C16" s="82"/>
      <c r="D16" s="82"/>
    </row>
  </sheetData>
  <mergeCells count="2">
    <mergeCell ref="A4:B4"/>
    <mergeCell ref="A6:A7"/>
  </mergeCells>
  <pageMargins left="0.7" right="0.7" top="0.75" bottom="0.75" header="0.3" footer="0.3"/>
  <pageSetup scale="8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76"/>
  <sheetViews>
    <sheetView topLeftCell="A6" zoomScale="115" zoomScaleNormal="115" workbookViewId="0">
      <selection activeCell="A15" sqref="A15:D15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4" width="43.5703125" style="3" customWidth="1"/>
    <col min="5" max="5" width="13.7109375" style="1" customWidth="1"/>
    <col min="6" max="6" width="11.5703125" style="1" bestFit="1" customWidth="1"/>
    <col min="7" max="7" width="10.85546875" style="1" bestFit="1" customWidth="1"/>
    <col min="8" max="8" width="12.7109375" style="1" bestFit="1" customWidth="1"/>
    <col min="9" max="14" width="9.140625" style="1"/>
    <col min="15" max="15" width="21.7109375" style="1" customWidth="1"/>
    <col min="16" max="16384" width="9.140625" style="1"/>
  </cols>
  <sheetData>
    <row r="1" spans="1:15" ht="63" customHeight="1">
      <c r="A1" s="9"/>
      <c r="B1" s="9"/>
      <c r="C1" s="9"/>
      <c r="D1" s="91" t="s">
        <v>54</v>
      </c>
    </row>
    <row r="2" spans="1:15" ht="17.25">
      <c r="A2" s="9"/>
      <c r="B2" s="9"/>
      <c r="C2" s="9"/>
      <c r="D2" s="11"/>
    </row>
    <row r="3" spans="1:15" ht="81" customHeight="1">
      <c r="A3" s="268" t="s">
        <v>127</v>
      </c>
      <c r="B3" s="268"/>
      <c r="C3" s="268"/>
      <c r="D3" s="268"/>
      <c r="O3" s="93"/>
    </row>
    <row r="4" spans="1:15" ht="21" customHeight="1">
      <c r="A4" s="9"/>
      <c r="B4" s="9"/>
      <c r="C4" s="9"/>
      <c r="D4" s="16" t="s">
        <v>48</v>
      </c>
    </row>
    <row r="5" spans="1:15" s="2" customFormat="1" ht="69.75" customHeight="1">
      <c r="A5" s="269" t="s">
        <v>3</v>
      </c>
      <c r="B5" s="269"/>
      <c r="C5" s="269" t="s">
        <v>4</v>
      </c>
      <c r="D5" s="92" t="s">
        <v>141</v>
      </c>
      <c r="F5" s="32"/>
      <c r="G5" s="31"/>
      <c r="H5" s="31"/>
    </row>
    <row r="6" spans="1:15" s="2" customFormat="1" ht="38.25" customHeight="1">
      <c r="A6" s="83" t="s">
        <v>6</v>
      </c>
      <c r="B6" s="83" t="s">
        <v>7</v>
      </c>
      <c r="C6" s="269"/>
      <c r="D6" s="10" t="s">
        <v>5</v>
      </c>
      <c r="F6" s="32"/>
      <c r="G6" s="31"/>
      <c r="H6" s="31"/>
    </row>
    <row r="7" spans="1:15" s="2" customFormat="1" ht="21.75" customHeight="1">
      <c r="A7" s="12"/>
      <c r="B7" s="270" t="s">
        <v>20</v>
      </c>
      <c r="C7" s="271"/>
      <c r="D7" s="13">
        <f>+D8</f>
        <v>-100000</v>
      </c>
      <c r="H7" s="31"/>
    </row>
    <row r="8" spans="1:15" s="2" customFormat="1" ht="17.25">
      <c r="A8" s="275" t="s">
        <v>27</v>
      </c>
      <c r="B8" s="276"/>
      <c r="C8" s="276"/>
      <c r="D8" s="14">
        <f>+D40+D9</f>
        <v>-100000</v>
      </c>
      <c r="E8" s="34"/>
      <c r="F8" s="31"/>
      <c r="G8" s="31"/>
      <c r="H8" s="31"/>
    </row>
    <row r="9" spans="1:15" s="121" customFormat="1" ht="24.75" customHeight="1">
      <c r="A9" s="280" t="s">
        <v>105</v>
      </c>
      <c r="B9" s="283"/>
      <c r="C9" s="120" t="s">
        <v>13</v>
      </c>
      <c r="D9" s="286">
        <f>+D16+D22+D28+D34</f>
        <v>0</v>
      </c>
      <c r="F9" s="122"/>
      <c r="G9" s="123"/>
      <c r="H9" s="123"/>
      <c r="I9" s="123"/>
      <c r="J9" s="123"/>
    </row>
    <row r="10" spans="1:15" s="121" customFormat="1" ht="24.75" customHeight="1">
      <c r="A10" s="281"/>
      <c r="B10" s="284"/>
      <c r="C10" s="119" t="s">
        <v>106</v>
      </c>
      <c r="D10" s="287"/>
      <c r="F10" s="122"/>
      <c r="G10" s="123"/>
      <c r="H10" s="123"/>
      <c r="I10" s="123"/>
      <c r="J10" s="123"/>
    </row>
    <row r="11" spans="1:15" s="121" customFormat="1" ht="24.75" customHeight="1">
      <c r="A11" s="281"/>
      <c r="B11" s="284"/>
      <c r="C11" s="120" t="s">
        <v>14</v>
      </c>
      <c r="D11" s="287"/>
      <c r="F11" s="122"/>
      <c r="G11" s="123"/>
      <c r="H11" s="123"/>
      <c r="I11" s="123"/>
      <c r="J11" s="123"/>
    </row>
    <row r="12" spans="1:15" s="121" customFormat="1" ht="24.75" customHeight="1">
      <c r="A12" s="281"/>
      <c r="B12" s="284"/>
      <c r="C12" s="119" t="s">
        <v>107</v>
      </c>
      <c r="D12" s="287"/>
      <c r="F12" s="122"/>
      <c r="G12" s="123"/>
      <c r="H12" s="123"/>
      <c r="I12" s="123"/>
      <c r="J12" s="123"/>
    </row>
    <row r="13" spans="1:15" s="121" customFormat="1" ht="24.75" customHeight="1">
      <c r="A13" s="281"/>
      <c r="B13" s="284"/>
      <c r="C13" s="120" t="s">
        <v>15</v>
      </c>
      <c r="D13" s="287"/>
      <c r="F13" s="122"/>
      <c r="G13" s="123"/>
      <c r="H13" s="123"/>
      <c r="I13" s="123"/>
      <c r="J13" s="123"/>
    </row>
    <row r="14" spans="1:15" s="121" customFormat="1" ht="24.75" customHeight="1">
      <c r="A14" s="282"/>
      <c r="B14" s="285"/>
      <c r="C14" s="119" t="s">
        <v>108</v>
      </c>
      <c r="D14" s="288"/>
      <c r="F14" s="122"/>
      <c r="G14" s="123"/>
      <c r="H14" s="123"/>
      <c r="I14" s="123"/>
      <c r="J14" s="123"/>
    </row>
    <row r="15" spans="1:15" s="121" customFormat="1" ht="30" customHeight="1">
      <c r="A15" s="277" t="s">
        <v>8</v>
      </c>
      <c r="B15" s="278"/>
      <c r="C15" s="278"/>
      <c r="D15" s="279"/>
      <c r="F15" s="122"/>
      <c r="G15" s="123"/>
      <c r="H15" s="123"/>
      <c r="I15" s="123"/>
      <c r="J15" s="123"/>
    </row>
    <row r="16" spans="1:15" s="121" customFormat="1" ht="17.25">
      <c r="A16" s="289"/>
      <c r="B16" s="283" t="s">
        <v>109</v>
      </c>
      <c r="C16" s="120" t="s">
        <v>16</v>
      </c>
      <c r="D16" s="292">
        <v>156990</v>
      </c>
      <c r="F16" s="122"/>
      <c r="G16" s="123"/>
      <c r="H16" s="123"/>
      <c r="I16" s="123"/>
      <c r="J16" s="123"/>
    </row>
    <row r="17" spans="1:10" s="124" customFormat="1" ht="69">
      <c r="A17" s="290"/>
      <c r="B17" s="284"/>
      <c r="C17" s="119" t="s">
        <v>110</v>
      </c>
      <c r="D17" s="293"/>
    </row>
    <row r="18" spans="1:10" s="125" customFormat="1" ht="24" customHeight="1">
      <c r="A18" s="290"/>
      <c r="B18" s="284"/>
      <c r="C18" s="120" t="s">
        <v>17</v>
      </c>
      <c r="D18" s="293"/>
    </row>
    <row r="19" spans="1:10" s="125" customFormat="1" ht="81.75" customHeight="1">
      <c r="A19" s="290"/>
      <c r="B19" s="284"/>
      <c r="C19" s="119" t="s">
        <v>111</v>
      </c>
      <c r="D19" s="293"/>
    </row>
    <row r="20" spans="1:10" s="125" customFormat="1" ht="24" customHeight="1">
      <c r="A20" s="290"/>
      <c r="B20" s="284"/>
      <c r="C20" s="120" t="s">
        <v>18</v>
      </c>
      <c r="D20" s="293"/>
    </row>
    <row r="21" spans="1:10" s="121" customFormat="1" ht="21.75" customHeight="1">
      <c r="A21" s="291"/>
      <c r="B21" s="285"/>
      <c r="C21" s="119" t="s">
        <v>112</v>
      </c>
      <c r="D21" s="294"/>
    </row>
    <row r="22" spans="1:10" s="121" customFormat="1" ht="24" customHeight="1">
      <c r="A22" s="289"/>
      <c r="B22" s="296">
        <v>12003</v>
      </c>
      <c r="C22" s="126" t="s">
        <v>16</v>
      </c>
      <c r="D22" s="292">
        <v>-163305</v>
      </c>
      <c r="F22" s="122"/>
      <c r="G22" s="123"/>
      <c r="H22" s="123"/>
      <c r="I22" s="123"/>
      <c r="J22" s="123"/>
    </row>
    <row r="23" spans="1:10" s="124" customFormat="1" ht="69" customHeight="1">
      <c r="A23" s="290"/>
      <c r="B23" s="297"/>
      <c r="C23" s="94" t="s">
        <v>212</v>
      </c>
      <c r="D23" s="293"/>
    </row>
    <row r="24" spans="1:10" s="125" customFormat="1" ht="27.75" customHeight="1">
      <c r="A24" s="290"/>
      <c r="B24" s="297"/>
      <c r="C24" s="126" t="s">
        <v>17</v>
      </c>
      <c r="D24" s="293"/>
    </row>
    <row r="25" spans="1:10" s="125" customFormat="1" ht="54.75" customHeight="1">
      <c r="A25" s="290"/>
      <c r="B25" s="297"/>
      <c r="C25" s="94" t="s">
        <v>113</v>
      </c>
      <c r="D25" s="293"/>
    </row>
    <row r="26" spans="1:10" s="125" customFormat="1" ht="23.25" customHeight="1">
      <c r="A26" s="290"/>
      <c r="B26" s="297"/>
      <c r="C26" s="126" t="s">
        <v>18</v>
      </c>
      <c r="D26" s="293"/>
    </row>
    <row r="27" spans="1:10" s="121" customFormat="1" ht="23.25" customHeight="1">
      <c r="A27" s="291"/>
      <c r="B27" s="298"/>
      <c r="C27" s="94" t="s">
        <v>30</v>
      </c>
      <c r="D27" s="294"/>
    </row>
    <row r="28" spans="1:10" s="121" customFormat="1" ht="17.25">
      <c r="A28" s="299"/>
      <c r="B28" s="283" t="s">
        <v>114</v>
      </c>
      <c r="C28" s="120" t="s">
        <v>16</v>
      </c>
      <c r="D28" s="292">
        <v>-1800</v>
      </c>
    </row>
    <row r="29" spans="1:10" s="121" customFormat="1" ht="51.75">
      <c r="A29" s="300"/>
      <c r="B29" s="284"/>
      <c r="C29" s="119" t="s">
        <v>115</v>
      </c>
      <c r="D29" s="293"/>
    </row>
    <row r="30" spans="1:10" s="121" customFormat="1" ht="17.25">
      <c r="A30" s="300"/>
      <c r="B30" s="284"/>
      <c r="C30" s="120" t="s">
        <v>17</v>
      </c>
      <c r="D30" s="293"/>
    </row>
    <row r="31" spans="1:10" s="121" customFormat="1" ht="39.75" customHeight="1">
      <c r="A31" s="300"/>
      <c r="B31" s="284"/>
      <c r="C31" s="119" t="s">
        <v>116</v>
      </c>
      <c r="D31" s="293"/>
    </row>
    <row r="32" spans="1:10" s="121" customFormat="1" ht="17.25">
      <c r="A32" s="300"/>
      <c r="B32" s="284"/>
      <c r="C32" s="120" t="s">
        <v>18</v>
      </c>
      <c r="D32" s="293"/>
    </row>
    <row r="33" spans="1:8" s="121" customFormat="1" ht="34.5">
      <c r="A33" s="301"/>
      <c r="B33" s="285"/>
      <c r="C33" s="119" t="s">
        <v>117</v>
      </c>
      <c r="D33" s="294"/>
    </row>
    <row r="34" spans="1:8" s="121" customFormat="1" ht="17.25">
      <c r="A34" s="299"/>
      <c r="B34" s="283">
        <v>11005</v>
      </c>
      <c r="C34" s="120" t="s">
        <v>16</v>
      </c>
      <c r="D34" s="292">
        <f>+'հավելված4 '!G43</f>
        <v>8115</v>
      </c>
    </row>
    <row r="35" spans="1:8" s="121" customFormat="1" ht="51.75">
      <c r="A35" s="300"/>
      <c r="B35" s="284"/>
      <c r="C35" s="119" t="s">
        <v>119</v>
      </c>
      <c r="D35" s="293"/>
    </row>
    <row r="36" spans="1:8" s="121" customFormat="1" ht="17.25">
      <c r="A36" s="300"/>
      <c r="B36" s="284"/>
      <c r="C36" s="120" t="s">
        <v>17</v>
      </c>
      <c r="D36" s="293"/>
    </row>
    <row r="37" spans="1:8" s="121" customFormat="1" ht="86.25">
      <c r="A37" s="300"/>
      <c r="B37" s="284"/>
      <c r="C37" s="119" t="s">
        <v>118</v>
      </c>
      <c r="D37" s="293"/>
    </row>
    <row r="38" spans="1:8" s="121" customFormat="1" ht="17.25">
      <c r="A38" s="300"/>
      <c r="B38" s="284"/>
      <c r="C38" s="120" t="s">
        <v>18</v>
      </c>
      <c r="D38" s="293"/>
    </row>
    <row r="39" spans="1:8" s="121" customFormat="1" ht="18" thickBot="1">
      <c r="A39" s="302"/>
      <c r="B39" s="303"/>
      <c r="C39" s="127" t="s">
        <v>112</v>
      </c>
      <c r="D39" s="295"/>
    </row>
    <row r="40" spans="1:8" s="2" customFormat="1" ht="17.25" customHeight="1">
      <c r="A40" s="272">
        <v>1104</v>
      </c>
      <c r="B40" s="252"/>
      <c r="C40" s="94" t="s">
        <v>13</v>
      </c>
      <c r="D40" s="265">
        <f>+D47</f>
        <v>-100000</v>
      </c>
      <c r="F40" s="31"/>
      <c r="G40" s="31"/>
      <c r="H40" s="33"/>
    </row>
    <row r="41" spans="1:8" s="2" customFormat="1" ht="39" customHeight="1">
      <c r="A41" s="273"/>
      <c r="B41" s="253"/>
      <c r="C41" s="8" t="s">
        <v>83</v>
      </c>
      <c r="D41" s="266"/>
      <c r="F41" s="31"/>
      <c r="G41" s="31"/>
      <c r="H41" s="31"/>
    </row>
    <row r="42" spans="1:8" s="2" customFormat="1" ht="20.25" customHeight="1">
      <c r="A42" s="273"/>
      <c r="B42" s="253"/>
      <c r="C42" s="94" t="s">
        <v>14</v>
      </c>
      <c r="D42" s="266"/>
      <c r="F42" s="31"/>
      <c r="G42" s="31"/>
      <c r="H42" s="31"/>
    </row>
    <row r="43" spans="1:8" s="2" customFormat="1" ht="70.5" customHeight="1">
      <c r="A43" s="273"/>
      <c r="B43" s="253"/>
      <c r="C43" s="8" t="s">
        <v>84</v>
      </c>
      <c r="D43" s="266"/>
      <c r="F43" s="31"/>
      <c r="G43" s="31"/>
      <c r="H43" s="31"/>
    </row>
    <row r="44" spans="1:8" s="2" customFormat="1" ht="20.25" customHeight="1">
      <c r="A44" s="273"/>
      <c r="B44" s="253"/>
      <c r="C44" s="94" t="s">
        <v>15</v>
      </c>
      <c r="D44" s="266"/>
    </row>
    <row r="45" spans="1:8" s="2" customFormat="1" ht="39.75" customHeight="1">
      <c r="A45" s="274"/>
      <c r="B45" s="254"/>
      <c r="C45" s="8" t="s">
        <v>85</v>
      </c>
      <c r="D45" s="267"/>
    </row>
    <row r="46" spans="1:8" ht="19.5" customHeight="1">
      <c r="A46" s="261"/>
      <c r="B46" s="262"/>
      <c r="C46" s="263" t="s">
        <v>8</v>
      </c>
      <c r="D46" s="264"/>
    </row>
    <row r="47" spans="1:8" s="2" customFormat="1" ht="20.25" customHeight="1">
      <c r="A47" s="252"/>
      <c r="B47" s="255">
        <v>11003</v>
      </c>
      <c r="C47" s="240" t="s">
        <v>16</v>
      </c>
      <c r="D47" s="258">
        <v>-100000</v>
      </c>
    </row>
    <row r="48" spans="1:8" s="2" customFormat="1" ht="42.75" customHeight="1">
      <c r="A48" s="253"/>
      <c r="B48" s="256"/>
      <c r="C48" s="53" t="s">
        <v>86</v>
      </c>
      <c r="D48" s="259"/>
    </row>
    <row r="49" spans="1:6" s="2" customFormat="1" ht="24" customHeight="1">
      <c r="A49" s="253"/>
      <c r="B49" s="256"/>
      <c r="C49" s="240" t="s">
        <v>17</v>
      </c>
      <c r="D49" s="259"/>
    </row>
    <row r="50" spans="1:6" s="2" customFormat="1" ht="69.75" customHeight="1">
      <c r="A50" s="253"/>
      <c r="B50" s="256"/>
      <c r="C50" s="53" t="s">
        <v>214</v>
      </c>
      <c r="D50" s="259"/>
    </row>
    <row r="51" spans="1:6" s="2" customFormat="1" ht="19.5" customHeight="1">
      <c r="A51" s="253"/>
      <c r="B51" s="256"/>
      <c r="C51" s="240" t="s">
        <v>18</v>
      </c>
      <c r="D51" s="259"/>
    </row>
    <row r="52" spans="1:6" s="2" customFormat="1" ht="20.25" customHeight="1">
      <c r="A52" s="254"/>
      <c r="B52" s="257"/>
      <c r="C52" s="53" t="s">
        <v>112</v>
      </c>
      <c r="D52" s="260"/>
    </row>
    <row r="53" spans="1:6" s="2" customFormat="1" ht="22.5" customHeight="1">
      <c r="A53" s="271" t="s">
        <v>120</v>
      </c>
      <c r="B53" s="271"/>
      <c r="C53" s="304"/>
      <c r="D53" s="128">
        <f>+D54</f>
        <v>0</v>
      </c>
    </row>
    <row r="54" spans="1:6" s="2" customFormat="1" ht="16.5" customHeight="1">
      <c r="A54" s="305" t="s">
        <v>121</v>
      </c>
      <c r="B54" s="306"/>
      <c r="C54" s="126" t="s">
        <v>13</v>
      </c>
      <c r="D54" s="286">
        <f>+D61+D67</f>
        <v>0</v>
      </c>
    </row>
    <row r="55" spans="1:6" s="2" customFormat="1" ht="17.25" customHeight="1">
      <c r="A55" s="305"/>
      <c r="B55" s="307"/>
      <c r="C55" s="8" t="s">
        <v>122</v>
      </c>
      <c r="D55" s="287"/>
    </row>
    <row r="56" spans="1:6" s="2" customFormat="1" ht="16.5" customHeight="1">
      <c r="A56" s="305"/>
      <c r="B56" s="307"/>
      <c r="C56" s="126" t="s">
        <v>14</v>
      </c>
      <c r="D56" s="287"/>
    </row>
    <row r="57" spans="1:6" s="2" customFormat="1" ht="38.25" customHeight="1">
      <c r="A57" s="305"/>
      <c r="B57" s="307"/>
      <c r="C57" s="8" t="s">
        <v>123</v>
      </c>
      <c r="D57" s="287"/>
    </row>
    <row r="58" spans="1:6" s="2" customFormat="1" ht="18.75" customHeight="1">
      <c r="A58" s="305"/>
      <c r="B58" s="307"/>
      <c r="C58" s="126" t="s">
        <v>15</v>
      </c>
      <c r="D58" s="287"/>
    </row>
    <row r="59" spans="1:6" s="2" customFormat="1" ht="42.75" customHeight="1">
      <c r="A59" s="305"/>
      <c r="B59" s="308"/>
      <c r="C59" s="8" t="s">
        <v>124</v>
      </c>
      <c r="D59" s="288"/>
    </row>
    <row r="60" spans="1:6" ht="15.75" customHeight="1">
      <c r="A60" s="305"/>
      <c r="B60" s="129"/>
      <c r="C60" s="95" t="s">
        <v>8</v>
      </c>
      <c r="D60" s="130"/>
    </row>
    <row r="61" spans="1:6" s="2" customFormat="1" ht="21" customHeight="1">
      <c r="A61" s="305"/>
      <c r="B61" s="255" t="s">
        <v>125</v>
      </c>
      <c r="C61" s="126" t="s">
        <v>16</v>
      </c>
      <c r="D61" s="286">
        <v>2272</v>
      </c>
    </row>
    <row r="62" spans="1:6" s="2" customFormat="1" ht="21" customHeight="1">
      <c r="A62" s="305"/>
      <c r="B62" s="256"/>
      <c r="C62" s="8" t="s">
        <v>122</v>
      </c>
      <c r="D62" s="287"/>
    </row>
    <row r="63" spans="1:6" s="2" customFormat="1" ht="21.75" customHeight="1">
      <c r="A63" s="305"/>
      <c r="B63" s="256"/>
      <c r="C63" s="126" t="s">
        <v>17</v>
      </c>
      <c r="D63" s="287"/>
    </row>
    <row r="64" spans="1:6" s="2" customFormat="1" ht="69">
      <c r="A64" s="305"/>
      <c r="B64" s="256"/>
      <c r="C64" s="8" t="s">
        <v>126</v>
      </c>
      <c r="D64" s="287"/>
      <c r="F64" s="131"/>
    </row>
    <row r="65" spans="1:6" s="2" customFormat="1" ht="18" customHeight="1">
      <c r="A65" s="305"/>
      <c r="B65" s="256"/>
      <c r="C65" s="126" t="s">
        <v>18</v>
      </c>
      <c r="D65" s="287"/>
    </row>
    <row r="66" spans="1:6" s="2" customFormat="1" ht="18" customHeight="1">
      <c r="A66" s="305"/>
      <c r="B66" s="257"/>
      <c r="C66" s="132" t="s">
        <v>112</v>
      </c>
      <c r="D66" s="288"/>
    </row>
    <row r="67" spans="1:6" s="2" customFormat="1" ht="21" customHeight="1">
      <c r="A67" s="305"/>
      <c r="B67" s="255" t="s">
        <v>125</v>
      </c>
      <c r="C67" s="126" t="s">
        <v>16</v>
      </c>
      <c r="D67" s="286">
        <v>-2272</v>
      </c>
    </row>
    <row r="68" spans="1:6" s="2" customFormat="1" ht="21" customHeight="1">
      <c r="A68" s="305"/>
      <c r="B68" s="256"/>
      <c r="C68" s="8" t="s">
        <v>122</v>
      </c>
      <c r="D68" s="287"/>
    </row>
    <row r="69" spans="1:6" s="2" customFormat="1" ht="21.75" customHeight="1">
      <c r="A69" s="305"/>
      <c r="B69" s="256"/>
      <c r="C69" s="126" t="s">
        <v>17</v>
      </c>
      <c r="D69" s="287"/>
    </row>
    <row r="70" spans="1:6" s="2" customFormat="1" ht="69">
      <c r="A70" s="305"/>
      <c r="B70" s="256"/>
      <c r="C70" s="8" t="s">
        <v>126</v>
      </c>
      <c r="D70" s="287"/>
      <c r="F70" s="131"/>
    </row>
    <row r="71" spans="1:6" s="2" customFormat="1" ht="18" customHeight="1">
      <c r="A71" s="305"/>
      <c r="B71" s="256"/>
      <c r="C71" s="126" t="s">
        <v>18</v>
      </c>
      <c r="D71" s="287"/>
    </row>
    <row r="72" spans="1:6" s="2" customFormat="1" ht="18" customHeight="1">
      <c r="A72" s="305"/>
      <c r="B72" s="257"/>
      <c r="C72" s="132" t="s">
        <v>112</v>
      </c>
      <c r="D72" s="288"/>
    </row>
    <row r="74" spans="1:6">
      <c r="D74" s="1"/>
    </row>
    <row r="75" spans="1:6">
      <c r="D75" s="1"/>
    </row>
    <row r="76" spans="1:6">
      <c r="D76" s="1"/>
    </row>
  </sheetData>
  <mergeCells count="37">
    <mergeCell ref="A53:C53"/>
    <mergeCell ref="A54:A72"/>
    <mergeCell ref="B54:B59"/>
    <mergeCell ref="D54:D59"/>
    <mergeCell ref="B61:B66"/>
    <mergeCell ref="D61:D66"/>
    <mergeCell ref="B67:B72"/>
    <mergeCell ref="D67:D72"/>
    <mergeCell ref="D28:D33"/>
    <mergeCell ref="D34:D39"/>
    <mergeCell ref="A22:A27"/>
    <mergeCell ref="B22:B27"/>
    <mergeCell ref="A28:A33"/>
    <mergeCell ref="B28:B33"/>
    <mergeCell ref="A34:A39"/>
    <mergeCell ref="B34:B39"/>
    <mergeCell ref="D40:D45"/>
    <mergeCell ref="B40:B45"/>
    <mergeCell ref="A3:D3"/>
    <mergeCell ref="A5:B5"/>
    <mergeCell ref="C5:C6"/>
    <mergeCell ref="B7:C7"/>
    <mergeCell ref="A40:A45"/>
    <mergeCell ref="A8:C8"/>
    <mergeCell ref="A15:D15"/>
    <mergeCell ref="A9:A14"/>
    <mergeCell ref="B9:B14"/>
    <mergeCell ref="D9:D14"/>
    <mergeCell ref="A16:A21"/>
    <mergeCell ref="B16:B21"/>
    <mergeCell ref="D16:D21"/>
    <mergeCell ref="D22:D27"/>
    <mergeCell ref="A47:A52"/>
    <mergeCell ref="B47:B52"/>
    <mergeCell ref="D47:D52"/>
    <mergeCell ref="A46:B46"/>
    <mergeCell ref="C46:D46"/>
  </mergeCells>
  <pageMargins left="0.22" right="0.23622047244094491" top="0.53" bottom="0.48" header="0.38" footer="0.3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100"/>
  <sheetViews>
    <sheetView topLeftCell="A88" zoomScale="120" zoomScaleNormal="120" workbookViewId="0">
      <selection activeCell="G101" sqref="G101"/>
    </sheetView>
  </sheetViews>
  <sheetFormatPr defaultColWidth="9.140625" defaultRowHeight="16.5"/>
  <cols>
    <col min="1" max="1" width="9" style="4" customWidth="1"/>
    <col min="2" max="2" width="8.28515625" style="4" customWidth="1"/>
    <col min="3" max="3" width="7.85546875" style="4" customWidth="1"/>
    <col min="4" max="4" width="13" style="4" customWidth="1"/>
    <col min="5" max="5" width="15" style="4" customWidth="1"/>
    <col min="6" max="6" width="73.5703125" style="4" customWidth="1"/>
    <col min="7" max="7" width="39.5703125" style="4" customWidth="1"/>
    <col min="8" max="8" width="12.7109375" style="4" customWidth="1"/>
    <col min="9" max="9" width="12.140625" style="4" bestFit="1" customWidth="1"/>
    <col min="10" max="16384" width="9.140625" style="4"/>
  </cols>
  <sheetData>
    <row r="1" spans="1:7" ht="60" customHeight="1">
      <c r="A1" s="9"/>
      <c r="B1" s="9"/>
      <c r="C1" s="9"/>
      <c r="D1" s="9"/>
      <c r="E1" s="9"/>
      <c r="F1" s="309" t="s">
        <v>53</v>
      </c>
      <c r="G1" s="309"/>
    </row>
    <row r="2" spans="1:7" ht="18" customHeight="1">
      <c r="A2" s="9"/>
      <c r="B2" s="9"/>
      <c r="C2" s="9"/>
      <c r="D2" s="9"/>
      <c r="E2" s="9"/>
      <c r="F2" s="15"/>
      <c r="G2" s="15"/>
    </row>
    <row r="3" spans="1:7" ht="40.5" customHeight="1">
      <c r="A3" s="311" t="s">
        <v>153</v>
      </c>
      <c r="B3" s="311"/>
      <c r="C3" s="311"/>
      <c r="D3" s="311"/>
      <c r="E3" s="311"/>
      <c r="F3" s="311"/>
      <c r="G3" s="311"/>
    </row>
    <row r="4" spans="1:7" ht="24" customHeight="1">
      <c r="A4" s="9"/>
      <c r="B4" s="9"/>
      <c r="C4" s="9"/>
      <c r="D4" s="9"/>
      <c r="E4" s="9"/>
      <c r="F4" s="9"/>
      <c r="G4" s="57" t="s">
        <v>48</v>
      </c>
    </row>
    <row r="5" spans="1:7" s="5" customFormat="1" ht="69">
      <c r="A5" s="312" t="s">
        <v>75</v>
      </c>
      <c r="B5" s="313"/>
      <c r="C5" s="314"/>
      <c r="D5" s="310" t="s">
        <v>3</v>
      </c>
      <c r="E5" s="310"/>
      <c r="F5" s="310" t="s">
        <v>19</v>
      </c>
      <c r="G5" s="92" t="s">
        <v>141</v>
      </c>
    </row>
    <row r="6" spans="1:7" s="5" customFormat="1" ht="29.25" customHeight="1">
      <c r="A6" s="86" t="s">
        <v>76</v>
      </c>
      <c r="B6" s="86" t="s">
        <v>77</v>
      </c>
      <c r="C6" s="86" t="s">
        <v>78</v>
      </c>
      <c r="D6" s="84" t="s">
        <v>6</v>
      </c>
      <c r="E6" s="84" t="s">
        <v>7</v>
      </c>
      <c r="F6" s="310"/>
      <c r="G6" s="10" t="s">
        <v>2</v>
      </c>
    </row>
    <row r="7" spans="1:7" s="5" customFormat="1" ht="22.5" customHeight="1">
      <c r="A7" s="326"/>
      <c r="B7" s="310"/>
      <c r="C7" s="326"/>
      <c r="D7" s="325"/>
      <c r="E7" s="310"/>
      <c r="F7" s="58" t="s">
        <v>26</v>
      </c>
      <c r="G7" s="59">
        <f>+G8</f>
        <v>-100000</v>
      </c>
    </row>
    <row r="8" spans="1:7" s="54" customFormat="1" ht="19.5" customHeight="1">
      <c r="A8" s="326"/>
      <c r="B8" s="310"/>
      <c r="C8" s="326"/>
      <c r="D8" s="325"/>
      <c r="E8" s="310"/>
      <c r="F8" s="58" t="s">
        <v>49</v>
      </c>
      <c r="G8" s="67">
        <f>+G10</f>
        <v>-100000</v>
      </c>
    </row>
    <row r="9" spans="1:7" s="54" customFormat="1" ht="19.5" customHeight="1">
      <c r="A9" s="326"/>
      <c r="B9" s="310"/>
      <c r="C9" s="326"/>
      <c r="D9" s="325"/>
      <c r="E9" s="310"/>
      <c r="F9" s="60" t="s">
        <v>50</v>
      </c>
      <c r="G9" s="61"/>
    </row>
    <row r="10" spans="1:7" s="54" customFormat="1" ht="19.5" customHeight="1">
      <c r="A10" s="319" t="s">
        <v>79</v>
      </c>
      <c r="B10" s="310"/>
      <c r="C10" s="326"/>
      <c r="D10" s="325"/>
      <c r="E10" s="310"/>
      <c r="F10" s="90" t="s">
        <v>81</v>
      </c>
      <c r="G10" s="59">
        <f>+G12+G27</f>
        <v>-100000</v>
      </c>
    </row>
    <row r="11" spans="1:7" s="54" customFormat="1" ht="19.5" customHeight="1">
      <c r="A11" s="320"/>
      <c r="B11" s="310"/>
      <c r="C11" s="326"/>
      <c r="D11" s="325"/>
      <c r="E11" s="310"/>
      <c r="F11" s="53" t="s">
        <v>9</v>
      </c>
      <c r="G11" s="61"/>
    </row>
    <row r="12" spans="1:7" s="6" customFormat="1" ht="39.75" customHeight="1">
      <c r="A12" s="320"/>
      <c r="B12" s="323" t="s">
        <v>154</v>
      </c>
      <c r="C12" s="315"/>
      <c r="D12" s="296"/>
      <c r="E12" s="316"/>
      <c r="F12" s="88" t="s">
        <v>155</v>
      </c>
      <c r="G12" s="59">
        <f>+G14</f>
        <v>-100000</v>
      </c>
    </row>
    <row r="13" spans="1:7" s="6" customFormat="1" ht="25.5" customHeight="1">
      <c r="A13" s="320"/>
      <c r="B13" s="323"/>
      <c r="C13" s="315"/>
      <c r="D13" s="297"/>
      <c r="E13" s="317"/>
      <c r="F13" s="87" t="s">
        <v>9</v>
      </c>
      <c r="G13" s="59"/>
    </row>
    <row r="14" spans="1:7" s="6" customFormat="1" ht="25.5" customHeight="1">
      <c r="A14" s="320"/>
      <c r="B14" s="323"/>
      <c r="C14" s="323" t="s">
        <v>80</v>
      </c>
      <c r="D14" s="297"/>
      <c r="E14" s="317"/>
      <c r="F14" s="88" t="s">
        <v>156</v>
      </c>
      <c r="G14" s="59">
        <f>+G16</f>
        <v>-100000</v>
      </c>
    </row>
    <row r="15" spans="1:7" s="6" customFormat="1" ht="17.25">
      <c r="A15" s="320"/>
      <c r="B15" s="323"/>
      <c r="C15" s="323"/>
      <c r="D15" s="298"/>
      <c r="E15" s="318"/>
      <c r="F15" s="87" t="s">
        <v>9</v>
      </c>
      <c r="G15" s="59"/>
    </row>
    <row r="16" spans="1:7" s="6" customFormat="1" ht="47.25" customHeight="1">
      <c r="A16" s="320"/>
      <c r="B16" s="323"/>
      <c r="C16" s="323"/>
      <c r="D16" s="321">
        <v>1104</v>
      </c>
      <c r="E16" s="322"/>
      <c r="F16" s="241" t="s">
        <v>215</v>
      </c>
      <c r="G16" s="59">
        <f>+G18</f>
        <v>-100000</v>
      </c>
    </row>
    <row r="17" spans="1:7" s="7" customFormat="1" ht="18.75" customHeight="1">
      <c r="A17" s="320"/>
      <c r="B17" s="323"/>
      <c r="C17" s="323"/>
      <c r="D17" s="321"/>
      <c r="E17" s="322"/>
      <c r="F17" s="89" t="s">
        <v>9</v>
      </c>
      <c r="G17" s="62"/>
    </row>
    <row r="18" spans="1:7" s="7" customFormat="1" ht="59.25" customHeight="1">
      <c r="A18" s="320"/>
      <c r="B18" s="323"/>
      <c r="C18" s="323"/>
      <c r="D18" s="321"/>
      <c r="E18" s="324">
        <v>11003</v>
      </c>
      <c r="F18" s="85" t="s">
        <v>86</v>
      </c>
      <c r="G18" s="62">
        <f>+G20</f>
        <v>-100000</v>
      </c>
    </row>
    <row r="19" spans="1:7" s="7" customFormat="1" ht="20.25" customHeight="1">
      <c r="A19" s="320"/>
      <c r="B19" s="323"/>
      <c r="C19" s="323"/>
      <c r="D19" s="321"/>
      <c r="E19" s="324"/>
      <c r="F19" s="85" t="s">
        <v>10</v>
      </c>
      <c r="G19" s="62"/>
    </row>
    <row r="20" spans="1:7" s="7" customFormat="1" ht="24" customHeight="1">
      <c r="A20" s="320"/>
      <c r="B20" s="323"/>
      <c r="C20" s="323"/>
      <c r="D20" s="321"/>
      <c r="E20" s="324"/>
      <c r="F20" s="85" t="s">
        <v>27</v>
      </c>
      <c r="G20" s="62">
        <f>+G22</f>
        <v>-100000</v>
      </c>
    </row>
    <row r="21" spans="1:7" s="7" customFormat="1" ht="42" customHeight="1">
      <c r="A21" s="320"/>
      <c r="B21" s="323"/>
      <c r="C21" s="323"/>
      <c r="D21" s="321"/>
      <c r="E21" s="324"/>
      <c r="F21" s="85" t="s">
        <v>11</v>
      </c>
      <c r="G21" s="62"/>
    </row>
    <row r="22" spans="1:7" s="7" customFormat="1" ht="18" customHeight="1">
      <c r="A22" s="320"/>
      <c r="B22" s="323"/>
      <c r="C22" s="323"/>
      <c r="D22" s="321"/>
      <c r="E22" s="324"/>
      <c r="F22" s="85" t="s">
        <v>12</v>
      </c>
      <c r="G22" s="62">
        <f>+G23</f>
        <v>-100000</v>
      </c>
    </row>
    <row r="23" spans="1:7" s="7" customFormat="1" ht="19.5" customHeight="1">
      <c r="A23" s="320"/>
      <c r="B23" s="323"/>
      <c r="C23" s="323"/>
      <c r="D23" s="321"/>
      <c r="E23" s="324"/>
      <c r="F23" s="85" t="s">
        <v>74</v>
      </c>
      <c r="G23" s="62">
        <f>+G24</f>
        <v>-100000</v>
      </c>
    </row>
    <row r="24" spans="1:7" s="7" customFormat="1" ht="19.5" customHeight="1">
      <c r="A24" s="320"/>
      <c r="B24" s="323"/>
      <c r="C24" s="323"/>
      <c r="D24" s="321"/>
      <c r="E24" s="324"/>
      <c r="F24" s="85" t="s">
        <v>87</v>
      </c>
      <c r="G24" s="62">
        <f>+G25</f>
        <v>-100000</v>
      </c>
    </row>
    <row r="25" spans="1:7" s="7" customFormat="1" ht="35.25" customHeight="1">
      <c r="A25" s="320"/>
      <c r="B25" s="323"/>
      <c r="C25" s="323"/>
      <c r="D25" s="321"/>
      <c r="E25" s="324"/>
      <c r="F25" s="85" t="s">
        <v>88</v>
      </c>
      <c r="G25" s="62">
        <f>+G26</f>
        <v>-100000</v>
      </c>
    </row>
    <row r="26" spans="1:7" s="7" customFormat="1" ht="22.5" customHeight="1">
      <c r="A26" s="320"/>
      <c r="B26" s="323"/>
      <c r="C26" s="323"/>
      <c r="D26" s="321"/>
      <c r="E26" s="324"/>
      <c r="F26" s="85" t="s">
        <v>89</v>
      </c>
      <c r="G26" s="62">
        <v>-100000</v>
      </c>
    </row>
    <row r="27" spans="1:7" s="25" customFormat="1" ht="38.25" customHeight="1">
      <c r="A27" s="328"/>
      <c r="B27" s="331" t="s">
        <v>128</v>
      </c>
      <c r="C27" s="328"/>
      <c r="D27" s="329"/>
      <c r="E27" s="329"/>
      <c r="F27" s="58" t="s">
        <v>129</v>
      </c>
      <c r="G27" s="133">
        <f>+G29</f>
        <v>0</v>
      </c>
    </row>
    <row r="28" spans="1:7" s="25" customFormat="1" ht="15.75" customHeight="1">
      <c r="A28" s="328"/>
      <c r="B28" s="332"/>
      <c r="C28" s="328"/>
      <c r="D28" s="329"/>
      <c r="E28" s="329"/>
      <c r="F28" s="85" t="s">
        <v>9</v>
      </c>
      <c r="G28" s="134"/>
    </row>
    <row r="29" spans="1:7" s="25" customFormat="1" ht="17.25">
      <c r="A29" s="328"/>
      <c r="B29" s="332"/>
      <c r="C29" s="331" t="s">
        <v>130</v>
      </c>
      <c r="D29" s="329"/>
      <c r="E29" s="329"/>
      <c r="F29" s="58" t="s">
        <v>131</v>
      </c>
      <c r="G29" s="133">
        <f>+G33</f>
        <v>0</v>
      </c>
    </row>
    <row r="30" spans="1:7" s="25" customFormat="1" ht="24" customHeight="1">
      <c r="A30" s="328"/>
      <c r="B30" s="332"/>
      <c r="C30" s="332"/>
      <c r="D30" s="329"/>
      <c r="E30" s="329"/>
      <c r="F30" s="85" t="s">
        <v>9</v>
      </c>
      <c r="G30" s="94"/>
    </row>
    <row r="31" spans="1:7" s="25" customFormat="1" ht="24" customHeight="1">
      <c r="A31" s="328"/>
      <c r="B31" s="332"/>
      <c r="C31" s="332"/>
      <c r="D31" s="329"/>
      <c r="E31" s="329"/>
      <c r="F31" s="58" t="s">
        <v>49</v>
      </c>
      <c r="G31" s="135">
        <f>+G33</f>
        <v>0</v>
      </c>
    </row>
    <row r="32" spans="1:7" s="25" customFormat="1" ht="24" customHeight="1">
      <c r="A32" s="328"/>
      <c r="B32" s="332"/>
      <c r="C32" s="332"/>
      <c r="D32" s="329"/>
      <c r="E32" s="329"/>
      <c r="F32" s="85" t="s">
        <v>50</v>
      </c>
      <c r="G32" s="94"/>
    </row>
    <row r="33" spans="1:7" s="137" customFormat="1" ht="17.25">
      <c r="A33" s="328"/>
      <c r="B33" s="332"/>
      <c r="C33" s="332"/>
      <c r="D33" s="329">
        <v>1086</v>
      </c>
      <c r="E33" s="296"/>
      <c r="F33" s="94" t="s">
        <v>106</v>
      </c>
      <c r="G33" s="136">
        <f>G35+G43+G54+G65</f>
        <v>0</v>
      </c>
    </row>
    <row r="34" spans="1:7" s="137" customFormat="1" ht="17.25">
      <c r="A34" s="328"/>
      <c r="B34" s="332"/>
      <c r="C34" s="332"/>
      <c r="D34" s="329"/>
      <c r="E34" s="298"/>
      <c r="F34" s="94" t="s">
        <v>9</v>
      </c>
      <c r="G34" s="138"/>
    </row>
    <row r="35" spans="1:7" s="137" customFormat="1" ht="64.5" customHeight="1">
      <c r="A35" s="328"/>
      <c r="B35" s="332"/>
      <c r="C35" s="332"/>
      <c r="D35" s="329"/>
      <c r="E35" s="330">
        <v>11004</v>
      </c>
      <c r="F35" s="157" t="s">
        <v>110</v>
      </c>
      <c r="G35" s="158">
        <f>+G37</f>
        <v>156990</v>
      </c>
    </row>
    <row r="36" spans="1:7" s="137" customFormat="1" ht="19.5" customHeight="1">
      <c r="A36" s="328"/>
      <c r="B36" s="332"/>
      <c r="C36" s="332"/>
      <c r="D36" s="329"/>
      <c r="E36" s="330"/>
      <c r="F36" s="155" t="s">
        <v>10</v>
      </c>
      <c r="G36" s="139"/>
    </row>
    <row r="37" spans="1:7" s="137" customFormat="1" ht="18" customHeight="1">
      <c r="A37" s="328"/>
      <c r="B37" s="332"/>
      <c r="C37" s="332"/>
      <c r="D37" s="329"/>
      <c r="E37" s="330"/>
      <c r="F37" s="156" t="s">
        <v>27</v>
      </c>
      <c r="G37" s="139">
        <f>+G39</f>
        <v>156990</v>
      </c>
    </row>
    <row r="38" spans="1:7" s="137" customFormat="1" ht="18" customHeight="1">
      <c r="A38" s="328"/>
      <c r="B38" s="332"/>
      <c r="C38" s="332"/>
      <c r="D38" s="329"/>
      <c r="E38" s="330"/>
      <c r="F38" s="155" t="s">
        <v>11</v>
      </c>
      <c r="G38" s="139"/>
    </row>
    <row r="39" spans="1:7" s="137" customFormat="1" ht="18" customHeight="1">
      <c r="A39" s="328"/>
      <c r="B39" s="332"/>
      <c r="C39" s="332"/>
      <c r="D39" s="329"/>
      <c r="E39" s="330"/>
      <c r="F39" s="155" t="s">
        <v>12</v>
      </c>
      <c r="G39" s="139">
        <f>+G40</f>
        <v>156990</v>
      </c>
    </row>
    <row r="40" spans="1:7" s="137" customFormat="1" ht="18" customHeight="1">
      <c r="A40" s="328"/>
      <c r="B40" s="332"/>
      <c r="C40" s="332"/>
      <c r="D40" s="329"/>
      <c r="E40" s="330"/>
      <c r="F40" s="155" t="s">
        <v>74</v>
      </c>
      <c r="G40" s="139">
        <f>+G41</f>
        <v>156990</v>
      </c>
    </row>
    <row r="41" spans="1:7" s="137" customFormat="1" ht="18" customHeight="1">
      <c r="A41" s="328"/>
      <c r="B41" s="332"/>
      <c r="C41" s="332"/>
      <c r="D41" s="329"/>
      <c r="E41" s="330"/>
      <c r="F41" s="155" t="s">
        <v>145</v>
      </c>
      <c r="G41" s="139">
        <f>+G42</f>
        <v>156990</v>
      </c>
    </row>
    <row r="42" spans="1:7" s="137" customFormat="1" ht="18" customHeight="1">
      <c r="A42" s="328"/>
      <c r="B42" s="332"/>
      <c r="C42" s="332"/>
      <c r="D42" s="329"/>
      <c r="E42" s="330"/>
      <c r="F42" s="155" t="s">
        <v>146</v>
      </c>
      <c r="G42" s="139">
        <v>156990</v>
      </c>
    </row>
    <row r="43" spans="1:7" s="137" customFormat="1" ht="64.5" customHeight="1">
      <c r="A43" s="328"/>
      <c r="B43" s="332"/>
      <c r="C43" s="332"/>
      <c r="D43" s="329"/>
      <c r="E43" s="330">
        <v>11005</v>
      </c>
      <c r="F43" s="157" t="s">
        <v>119</v>
      </c>
      <c r="G43" s="158">
        <f>+G45</f>
        <v>8115</v>
      </c>
    </row>
    <row r="44" spans="1:7" s="137" customFormat="1" ht="19.5" customHeight="1">
      <c r="A44" s="328"/>
      <c r="B44" s="332"/>
      <c r="C44" s="332"/>
      <c r="D44" s="329"/>
      <c r="E44" s="330"/>
      <c r="F44" s="155" t="s">
        <v>10</v>
      </c>
      <c r="G44" s="139"/>
    </row>
    <row r="45" spans="1:7" s="137" customFormat="1" ht="18" customHeight="1">
      <c r="A45" s="328"/>
      <c r="B45" s="332"/>
      <c r="C45" s="332"/>
      <c r="D45" s="329"/>
      <c r="E45" s="330"/>
      <c r="F45" s="156" t="s">
        <v>27</v>
      </c>
      <c r="G45" s="139">
        <f>+G47</f>
        <v>8115</v>
      </c>
    </row>
    <row r="46" spans="1:7" s="137" customFormat="1" ht="18" customHeight="1">
      <c r="A46" s="328"/>
      <c r="B46" s="332"/>
      <c r="C46" s="332"/>
      <c r="D46" s="329"/>
      <c r="E46" s="330"/>
      <c r="F46" s="155" t="s">
        <v>11</v>
      </c>
      <c r="G46" s="139"/>
    </row>
    <row r="47" spans="1:7" s="137" customFormat="1" ht="18" customHeight="1">
      <c r="A47" s="328"/>
      <c r="B47" s="332"/>
      <c r="C47" s="332"/>
      <c r="D47" s="329"/>
      <c r="E47" s="330"/>
      <c r="F47" s="155" t="s">
        <v>12</v>
      </c>
      <c r="G47" s="139">
        <f>+G48</f>
        <v>8115</v>
      </c>
    </row>
    <row r="48" spans="1:7" s="137" customFormat="1" ht="18" customHeight="1">
      <c r="A48" s="328"/>
      <c r="B48" s="332"/>
      <c r="C48" s="332"/>
      <c r="D48" s="329"/>
      <c r="E48" s="330"/>
      <c r="F48" s="155" t="s">
        <v>74</v>
      </c>
      <c r="G48" s="139">
        <f>+G49+G52</f>
        <v>8115</v>
      </c>
    </row>
    <row r="49" spans="1:9" s="137" customFormat="1" ht="18" customHeight="1">
      <c r="A49" s="328"/>
      <c r="B49" s="332"/>
      <c r="C49" s="332"/>
      <c r="D49" s="329"/>
      <c r="E49" s="330"/>
      <c r="F49" s="155" t="s">
        <v>142</v>
      </c>
      <c r="G49" s="139">
        <f>+G50</f>
        <v>8055</v>
      </c>
    </row>
    <row r="50" spans="1:9" s="137" customFormat="1" ht="18" customHeight="1">
      <c r="A50" s="328"/>
      <c r="B50" s="332"/>
      <c r="C50" s="332"/>
      <c r="D50" s="329"/>
      <c r="E50" s="330"/>
      <c r="F50" s="155" t="s">
        <v>143</v>
      </c>
      <c r="G50" s="139">
        <f>+G51</f>
        <v>8055</v>
      </c>
    </row>
    <row r="51" spans="1:9" s="137" customFormat="1" ht="18" customHeight="1">
      <c r="A51" s="328"/>
      <c r="B51" s="332"/>
      <c r="C51" s="332"/>
      <c r="D51" s="329"/>
      <c r="E51" s="330"/>
      <c r="F51" s="155" t="s">
        <v>144</v>
      </c>
      <c r="G51" s="139">
        <v>8055</v>
      </c>
    </row>
    <row r="52" spans="1:9" s="137" customFormat="1" ht="18" customHeight="1">
      <c r="A52" s="328"/>
      <c r="B52" s="332"/>
      <c r="C52" s="332"/>
      <c r="D52" s="329"/>
      <c r="E52" s="330"/>
      <c r="F52" s="155" t="s">
        <v>145</v>
      </c>
      <c r="G52" s="139">
        <f>+G53</f>
        <v>60</v>
      </c>
    </row>
    <row r="53" spans="1:9" s="137" customFormat="1" ht="18" customHeight="1">
      <c r="A53" s="328"/>
      <c r="B53" s="332"/>
      <c r="C53" s="332"/>
      <c r="D53" s="329"/>
      <c r="E53" s="330"/>
      <c r="F53" s="155" t="s">
        <v>146</v>
      </c>
      <c r="G53" s="139">
        <v>60</v>
      </c>
    </row>
    <row r="54" spans="1:9" s="137" customFormat="1" ht="66">
      <c r="A54" s="328"/>
      <c r="B54" s="332"/>
      <c r="C54" s="332"/>
      <c r="D54" s="329"/>
      <c r="E54" s="330">
        <v>12003</v>
      </c>
      <c r="F54" s="157" t="s">
        <v>212</v>
      </c>
      <c r="G54" s="158">
        <f>+G56</f>
        <v>-163305</v>
      </c>
    </row>
    <row r="55" spans="1:9" s="137" customFormat="1" ht="19.5" customHeight="1">
      <c r="A55" s="328"/>
      <c r="B55" s="332"/>
      <c r="C55" s="332"/>
      <c r="D55" s="329"/>
      <c r="E55" s="330"/>
      <c r="F55" s="155" t="s">
        <v>10</v>
      </c>
      <c r="G55" s="139"/>
    </row>
    <row r="56" spans="1:9" s="137" customFormat="1" ht="18" customHeight="1">
      <c r="A56" s="328"/>
      <c r="B56" s="332"/>
      <c r="C56" s="332"/>
      <c r="D56" s="329"/>
      <c r="E56" s="330"/>
      <c r="F56" s="159" t="s">
        <v>27</v>
      </c>
      <c r="G56" s="139">
        <f>+G58</f>
        <v>-163305</v>
      </c>
    </row>
    <row r="57" spans="1:9" s="137" customFormat="1" ht="39" customHeight="1">
      <c r="A57" s="328"/>
      <c r="B57" s="332"/>
      <c r="C57" s="332"/>
      <c r="D57" s="329"/>
      <c r="E57" s="330"/>
      <c r="F57" s="159" t="s">
        <v>11</v>
      </c>
      <c r="G57" s="139"/>
    </row>
    <row r="58" spans="1:9" s="137" customFormat="1" ht="20.25" customHeight="1">
      <c r="A58" s="328"/>
      <c r="B58" s="332"/>
      <c r="C58" s="332"/>
      <c r="D58" s="329"/>
      <c r="E58" s="330"/>
      <c r="F58" s="94" t="s">
        <v>12</v>
      </c>
      <c r="G58" s="139">
        <f t="shared" ref="G58:G63" si="0">+G59</f>
        <v>-163305</v>
      </c>
    </row>
    <row r="59" spans="1:9" s="137" customFormat="1" ht="20.25" customHeight="1">
      <c r="A59" s="328"/>
      <c r="B59" s="332"/>
      <c r="C59" s="332"/>
      <c r="D59" s="329"/>
      <c r="E59" s="330"/>
      <c r="F59" s="94" t="s">
        <v>74</v>
      </c>
      <c r="G59" s="139">
        <f t="shared" si="0"/>
        <v>-163305</v>
      </c>
    </row>
    <row r="60" spans="1:9" s="137" customFormat="1" ht="20.25" customHeight="1">
      <c r="A60" s="328"/>
      <c r="B60" s="332"/>
      <c r="C60" s="332"/>
      <c r="D60" s="329"/>
      <c r="E60" s="330"/>
      <c r="F60" s="94" t="s">
        <v>87</v>
      </c>
      <c r="G60" s="140">
        <f>+G61+G63</f>
        <v>-163305</v>
      </c>
    </row>
    <row r="61" spans="1:9" s="137" customFormat="1" ht="20.25" customHeight="1">
      <c r="A61" s="328"/>
      <c r="B61" s="332"/>
      <c r="C61" s="332"/>
      <c r="D61" s="329"/>
      <c r="E61" s="330"/>
      <c r="F61" s="94" t="s">
        <v>88</v>
      </c>
      <c r="G61" s="140">
        <f t="shared" si="0"/>
        <v>-233105</v>
      </c>
      <c r="I61" s="242"/>
    </row>
    <row r="62" spans="1:9" s="137" customFormat="1" ht="17.25">
      <c r="A62" s="328"/>
      <c r="B62" s="332"/>
      <c r="C62" s="332"/>
      <c r="D62" s="329"/>
      <c r="E62" s="330"/>
      <c r="F62" s="94" t="s">
        <v>89</v>
      </c>
      <c r="G62" s="140">
        <v>-233105</v>
      </c>
    </row>
    <row r="63" spans="1:9" s="137" customFormat="1" ht="20.25" customHeight="1">
      <c r="A63" s="328"/>
      <c r="B63" s="332"/>
      <c r="C63" s="332"/>
      <c r="D63" s="329"/>
      <c r="E63" s="330"/>
      <c r="F63" s="94" t="s">
        <v>147</v>
      </c>
      <c r="G63" s="140">
        <f t="shared" si="0"/>
        <v>69800</v>
      </c>
    </row>
    <row r="64" spans="1:9" s="137" customFormat="1" ht="17.25">
      <c r="A64" s="328"/>
      <c r="B64" s="332"/>
      <c r="C64" s="332"/>
      <c r="D64" s="329"/>
      <c r="E64" s="330"/>
      <c r="F64" s="94" t="s">
        <v>148</v>
      </c>
      <c r="G64" s="160">
        <v>69800</v>
      </c>
    </row>
    <row r="65" spans="1:13" s="137" customFormat="1" ht="49.5">
      <c r="A65" s="328"/>
      <c r="B65" s="332"/>
      <c r="C65" s="332"/>
      <c r="D65" s="329"/>
      <c r="E65" s="330">
        <v>31001</v>
      </c>
      <c r="F65" s="157" t="s">
        <v>115</v>
      </c>
      <c r="G65" s="158">
        <f>+G67</f>
        <v>-1800</v>
      </c>
    </row>
    <row r="66" spans="1:13" s="137" customFormat="1" ht="19.5" customHeight="1">
      <c r="A66" s="328"/>
      <c r="B66" s="332"/>
      <c r="C66" s="332"/>
      <c r="D66" s="329"/>
      <c r="E66" s="330"/>
      <c r="F66" s="155" t="s">
        <v>10</v>
      </c>
      <c r="G66" s="139"/>
    </row>
    <row r="67" spans="1:13" s="137" customFormat="1" ht="18" customHeight="1">
      <c r="A67" s="328"/>
      <c r="B67" s="332"/>
      <c r="C67" s="332"/>
      <c r="D67" s="329"/>
      <c r="E67" s="330"/>
      <c r="F67" s="156" t="s">
        <v>27</v>
      </c>
      <c r="G67" s="139">
        <f>+G69</f>
        <v>-1800</v>
      </c>
    </row>
    <row r="68" spans="1:13" s="137" customFormat="1" ht="39" customHeight="1">
      <c r="A68" s="328"/>
      <c r="B68" s="332"/>
      <c r="C68" s="332"/>
      <c r="D68" s="329"/>
      <c r="E68" s="330"/>
      <c r="F68" s="155" t="s">
        <v>11</v>
      </c>
      <c r="G68" s="139"/>
    </row>
    <row r="69" spans="1:13" s="137" customFormat="1" ht="20.25" customHeight="1">
      <c r="A69" s="328"/>
      <c r="B69" s="332"/>
      <c r="C69" s="332"/>
      <c r="D69" s="329"/>
      <c r="E69" s="330"/>
      <c r="F69" s="155" t="s">
        <v>12</v>
      </c>
      <c r="G69" s="139">
        <f>+G70</f>
        <v>-1800</v>
      </c>
    </row>
    <row r="70" spans="1:13" s="137" customFormat="1" ht="20.25" customHeight="1">
      <c r="A70" s="328"/>
      <c r="B70" s="332"/>
      <c r="C70" s="332"/>
      <c r="D70" s="329"/>
      <c r="E70" s="330"/>
      <c r="F70" s="155" t="s">
        <v>56</v>
      </c>
      <c r="G70" s="139">
        <f>+G71</f>
        <v>-1800</v>
      </c>
    </row>
    <row r="71" spans="1:13" s="137" customFormat="1" ht="20.25" customHeight="1">
      <c r="A71" s="328"/>
      <c r="B71" s="332"/>
      <c r="C71" s="332"/>
      <c r="D71" s="329"/>
      <c r="E71" s="330"/>
      <c r="F71" s="155" t="s">
        <v>149</v>
      </c>
      <c r="G71" s="140">
        <f>+G72</f>
        <v>-1800</v>
      </c>
    </row>
    <row r="72" spans="1:13" s="137" customFormat="1" ht="20.25" customHeight="1">
      <c r="A72" s="328"/>
      <c r="B72" s="332"/>
      <c r="C72" s="332"/>
      <c r="D72" s="329"/>
      <c r="E72" s="330"/>
      <c r="F72" s="155" t="s">
        <v>150</v>
      </c>
      <c r="G72" s="140">
        <f>+G73+G74</f>
        <v>-1800</v>
      </c>
    </row>
    <row r="73" spans="1:13" s="137" customFormat="1" ht="17.25">
      <c r="A73" s="328"/>
      <c r="B73" s="332"/>
      <c r="C73" s="332"/>
      <c r="D73" s="329"/>
      <c r="E73" s="330"/>
      <c r="F73" s="155" t="s">
        <v>151</v>
      </c>
      <c r="G73" s="160">
        <v>-25800</v>
      </c>
    </row>
    <row r="74" spans="1:13" s="137" customFormat="1" ht="17.25">
      <c r="A74" s="328"/>
      <c r="B74" s="333"/>
      <c r="C74" s="333"/>
      <c r="D74" s="329"/>
      <c r="E74" s="330"/>
      <c r="F74" s="161" t="s">
        <v>152</v>
      </c>
      <c r="G74" s="160">
        <v>24000</v>
      </c>
    </row>
    <row r="75" spans="1:13" s="143" customFormat="1" ht="17.25">
      <c r="A75" s="327"/>
      <c r="B75" s="315"/>
      <c r="C75" s="328"/>
      <c r="D75" s="255"/>
      <c r="E75" s="296"/>
      <c r="F75" s="58" t="s">
        <v>120</v>
      </c>
      <c r="G75" s="142">
        <f>+G77</f>
        <v>0</v>
      </c>
    </row>
    <row r="76" spans="1:13" s="143" customFormat="1" ht="17.25">
      <c r="A76" s="327"/>
      <c r="B76" s="315"/>
      <c r="C76" s="328"/>
      <c r="D76" s="256"/>
      <c r="E76" s="297"/>
      <c r="F76" s="58" t="s">
        <v>9</v>
      </c>
      <c r="G76" s="144"/>
    </row>
    <row r="77" spans="1:13" s="25" customFormat="1" ht="37.5" customHeight="1">
      <c r="A77" s="315" t="s">
        <v>132</v>
      </c>
      <c r="B77" s="315"/>
      <c r="C77" s="328"/>
      <c r="D77" s="256"/>
      <c r="E77" s="297"/>
      <c r="F77" s="162" t="s">
        <v>133</v>
      </c>
      <c r="G77" s="146">
        <f>+G79</f>
        <v>0</v>
      </c>
      <c r="J77" s="143"/>
      <c r="K77" s="143"/>
      <c r="L77" s="143"/>
      <c r="M77" s="143"/>
    </row>
    <row r="78" spans="1:13" s="25" customFormat="1" ht="18.75" customHeight="1">
      <c r="A78" s="315"/>
      <c r="B78" s="315"/>
      <c r="C78" s="328"/>
      <c r="D78" s="256"/>
      <c r="E78" s="297"/>
      <c r="F78" s="147" t="s">
        <v>9</v>
      </c>
      <c r="G78" s="148"/>
      <c r="J78" s="143"/>
      <c r="K78" s="143"/>
      <c r="L78" s="143"/>
      <c r="M78" s="143"/>
    </row>
    <row r="79" spans="1:13" s="25" customFormat="1" ht="37.5" customHeight="1">
      <c r="A79" s="315"/>
      <c r="B79" s="328" t="s">
        <v>80</v>
      </c>
      <c r="C79" s="328"/>
      <c r="D79" s="256"/>
      <c r="E79" s="297"/>
      <c r="F79" s="145" t="s">
        <v>134</v>
      </c>
      <c r="G79" s="149">
        <f>+G81</f>
        <v>0</v>
      </c>
    </row>
    <row r="80" spans="1:13" s="25" customFormat="1" ht="15.75" customHeight="1">
      <c r="A80" s="315"/>
      <c r="B80" s="328"/>
      <c r="C80" s="328"/>
      <c r="D80" s="256"/>
      <c r="E80" s="297"/>
      <c r="F80" s="147" t="s">
        <v>9</v>
      </c>
      <c r="G80" s="148"/>
    </row>
    <row r="81" spans="1:7" s="20" customFormat="1" ht="23.25" customHeight="1">
      <c r="A81" s="315"/>
      <c r="B81" s="328"/>
      <c r="C81" s="328" t="s">
        <v>80</v>
      </c>
      <c r="D81" s="256"/>
      <c r="E81" s="297"/>
      <c r="F81" s="150" t="s">
        <v>122</v>
      </c>
      <c r="G81" s="149">
        <f>+G83</f>
        <v>0</v>
      </c>
    </row>
    <row r="82" spans="1:7" s="20" customFormat="1" ht="16.5" customHeight="1">
      <c r="A82" s="315"/>
      <c r="B82" s="328"/>
      <c r="C82" s="328"/>
      <c r="D82" s="257"/>
      <c r="E82" s="297"/>
      <c r="F82" s="151" t="s">
        <v>9</v>
      </c>
      <c r="G82" s="148"/>
    </row>
    <row r="83" spans="1:7" s="20" customFormat="1" ht="18" customHeight="1">
      <c r="A83" s="315"/>
      <c r="B83" s="328"/>
      <c r="C83" s="328"/>
      <c r="D83" s="329">
        <v>1139</v>
      </c>
      <c r="E83" s="297"/>
      <c r="F83" s="205" t="s">
        <v>122</v>
      </c>
      <c r="G83" s="149">
        <f>+G85+G93</f>
        <v>0</v>
      </c>
    </row>
    <row r="84" spans="1:7" s="20" customFormat="1" ht="17.25" customHeight="1">
      <c r="A84" s="315"/>
      <c r="B84" s="328"/>
      <c r="C84" s="328"/>
      <c r="D84" s="329"/>
      <c r="E84" s="298"/>
      <c r="F84" s="151" t="s">
        <v>9</v>
      </c>
      <c r="G84" s="149"/>
    </row>
    <row r="85" spans="1:7" s="152" customFormat="1" ht="23.25" customHeight="1">
      <c r="A85" s="315"/>
      <c r="B85" s="328"/>
      <c r="C85" s="328"/>
      <c r="D85" s="329"/>
      <c r="E85" s="329">
        <v>11001</v>
      </c>
      <c r="F85" s="151" t="s">
        <v>122</v>
      </c>
      <c r="G85" s="149">
        <f>+G87</f>
        <v>2272</v>
      </c>
    </row>
    <row r="86" spans="1:7" s="152" customFormat="1" ht="24" customHeight="1">
      <c r="A86" s="315"/>
      <c r="B86" s="328"/>
      <c r="C86" s="328"/>
      <c r="D86" s="329"/>
      <c r="E86" s="329"/>
      <c r="F86" s="153" t="s">
        <v>135</v>
      </c>
      <c r="G86" s="149"/>
    </row>
    <row r="87" spans="1:7" s="152" customFormat="1" ht="18" customHeight="1">
      <c r="A87" s="315"/>
      <c r="B87" s="328"/>
      <c r="C87" s="328"/>
      <c r="D87" s="329"/>
      <c r="E87" s="329"/>
      <c r="F87" s="154" t="s">
        <v>120</v>
      </c>
      <c r="G87" s="149">
        <f>+G89</f>
        <v>2272</v>
      </c>
    </row>
    <row r="88" spans="1:7" s="152" customFormat="1" ht="35.25" customHeight="1">
      <c r="A88" s="315"/>
      <c r="B88" s="328"/>
      <c r="C88" s="328"/>
      <c r="D88" s="329"/>
      <c r="E88" s="329"/>
      <c r="F88" s="153" t="s">
        <v>136</v>
      </c>
      <c r="G88" s="149"/>
    </row>
    <row r="89" spans="1:7" s="152" customFormat="1" ht="18" customHeight="1">
      <c r="A89" s="315"/>
      <c r="B89" s="328"/>
      <c r="C89" s="328"/>
      <c r="D89" s="329"/>
      <c r="E89" s="329"/>
      <c r="F89" s="153" t="s">
        <v>137</v>
      </c>
      <c r="G89" s="149">
        <f>+G90</f>
        <v>2272</v>
      </c>
    </row>
    <row r="90" spans="1:7" s="152" customFormat="1" ht="20.25" customHeight="1">
      <c r="A90" s="315"/>
      <c r="B90" s="328"/>
      <c r="C90" s="328"/>
      <c r="D90" s="329"/>
      <c r="E90" s="329"/>
      <c r="F90" s="153" t="s">
        <v>138</v>
      </c>
      <c r="G90" s="149">
        <f>G91</f>
        <v>2272</v>
      </c>
    </row>
    <row r="91" spans="1:7" s="152" customFormat="1" ht="21.75" customHeight="1">
      <c r="A91" s="315"/>
      <c r="B91" s="328"/>
      <c r="C91" s="328"/>
      <c r="D91" s="329"/>
      <c r="E91" s="329"/>
      <c r="F91" s="153" t="s">
        <v>139</v>
      </c>
      <c r="G91" s="149">
        <f>+G92</f>
        <v>2272</v>
      </c>
    </row>
    <row r="92" spans="1:7" s="152" customFormat="1" ht="18.75" customHeight="1">
      <c r="A92" s="315"/>
      <c r="B92" s="328"/>
      <c r="C92" s="328"/>
      <c r="D92" s="329"/>
      <c r="E92" s="329"/>
      <c r="F92" s="153" t="s">
        <v>140</v>
      </c>
      <c r="G92" s="149">
        <f>+հավելված3!D61</f>
        <v>2272</v>
      </c>
    </row>
    <row r="93" spans="1:7" s="152" customFormat="1" ht="23.25" customHeight="1">
      <c r="A93" s="315"/>
      <c r="B93" s="328"/>
      <c r="C93" s="328"/>
      <c r="D93" s="329"/>
      <c r="E93" s="329">
        <v>11001</v>
      </c>
      <c r="F93" s="151" t="s">
        <v>122</v>
      </c>
      <c r="G93" s="149">
        <f>+G95</f>
        <v>-2272</v>
      </c>
    </row>
    <row r="94" spans="1:7" s="152" customFormat="1" ht="24" customHeight="1">
      <c r="A94" s="315"/>
      <c r="B94" s="328"/>
      <c r="C94" s="328"/>
      <c r="D94" s="329"/>
      <c r="E94" s="329"/>
      <c r="F94" s="153" t="s">
        <v>135</v>
      </c>
      <c r="G94" s="149"/>
    </row>
    <row r="95" spans="1:7" s="152" customFormat="1" ht="18" customHeight="1">
      <c r="A95" s="315"/>
      <c r="B95" s="328"/>
      <c r="C95" s="328"/>
      <c r="D95" s="329"/>
      <c r="E95" s="329"/>
      <c r="F95" s="154" t="s">
        <v>120</v>
      </c>
      <c r="G95" s="149">
        <f>+G97</f>
        <v>-2272</v>
      </c>
    </row>
    <row r="96" spans="1:7" s="152" customFormat="1" ht="35.25" customHeight="1">
      <c r="A96" s="315"/>
      <c r="B96" s="328"/>
      <c r="C96" s="328"/>
      <c r="D96" s="329"/>
      <c r="E96" s="329"/>
      <c r="F96" s="153" t="s">
        <v>136</v>
      </c>
      <c r="G96" s="149"/>
    </row>
    <row r="97" spans="1:7" s="152" customFormat="1" ht="18" customHeight="1">
      <c r="A97" s="315"/>
      <c r="B97" s="328"/>
      <c r="C97" s="328"/>
      <c r="D97" s="329"/>
      <c r="E97" s="329"/>
      <c r="F97" s="153" t="s">
        <v>137</v>
      </c>
      <c r="G97" s="149">
        <f>+G98</f>
        <v>-2272</v>
      </c>
    </row>
    <row r="98" spans="1:7" s="152" customFormat="1" ht="20.25" customHeight="1">
      <c r="A98" s="315"/>
      <c r="B98" s="328"/>
      <c r="C98" s="328"/>
      <c r="D98" s="329"/>
      <c r="E98" s="329"/>
      <c r="F98" s="153" t="s">
        <v>138</v>
      </c>
      <c r="G98" s="149">
        <f>G99</f>
        <v>-2272</v>
      </c>
    </row>
    <row r="99" spans="1:7" s="152" customFormat="1" ht="21.75" customHeight="1">
      <c r="A99" s="315"/>
      <c r="B99" s="328"/>
      <c r="C99" s="328"/>
      <c r="D99" s="329"/>
      <c r="E99" s="329"/>
      <c r="F99" s="153" t="s">
        <v>139</v>
      </c>
      <c r="G99" s="149">
        <f>+G100</f>
        <v>-2272</v>
      </c>
    </row>
    <row r="100" spans="1:7" s="152" customFormat="1" ht="18.75" customHeight="1">
      <c r="A100" s="315"/>
      <c r="B100" s="328"/>
      <c r="C100" s="328"/>
      <c r="D100" s="329"/>
      <c r="E100" s="329"/>
      <c r="F100" s="153" t="s">
        <v>140</v>
      </c>
      <c r="G100" s="149">
        <f>+հավելված3!D67</f>
        <v>-2272</v>
      </c>
    </row>
  </sheetData>
  <mergeCells count="42">
    <mergeCell ref="A27:A74"/>
    <mergeCell ref="E43:E53"/>
    <mergeCell ref="E65:E74"/>
    <mergeCell ref="D33:D74"/>
    <mergeCell ref="E33:E34"/>
    <mergeCell ref="C29:C74"/>
    <mergeCell ref="B27:B74"/>
    <mergeCell ref="C27:C28"/>
    <mergeCell ref="D27:D32"/>
    <mergeCell ref="E27:E32"/>
    <mergeCell ref="E35:E42"/>
    <mergeCell ref="E54:E64"/>
    <mergeCell ref="A75:A76"/>
    <mergeCell ref="B75:B78"/>
    <mergeCell ref="C75:C80"/>
    <mergeCell ref="D75:D82"/>
    <mergeCell ref="E75:E84"/>
    <mergeCell ref="A77:A100"/>
    <mergeCell ref="B79:B100"/>
    <mergeCell ref="C81:C100"/>
    <mergeCell ref="D83:D100"/>
    <mergeCell ref="E85:E92"/>
    <mergeCell ref="E93:E100"/>
    <mergeCell ref="C12:C13"/>
    <mergeCell ref="D12:D15"/>
    <mergeCell ref="E12:E15"/>
    <mergeCell ref="A10:A26"/>
    <mergeCell ref="D16:D26"/>
    <mergeCell ref="E16:E17"/>
    <mergeCell ref="C14:C26"/>
    <mergeCell ref="B12:B26"/>
    <mergeCell ref="E7:E11"/>
    <mergeCell ref="E18:E26"/>
    <mergeCell ref="D7:D11"/>
    <mergeCell ref="A7:A9"/>
    <mergeCell ref="B7:B11"/>
    <mergeCell ref="C7:C11"/>
    <mergeCell ref="F1:G1"/>
    <mergeCell ref="D5:E5"/>
    <mergeCell ref="F5:F6"/>
    <mergeCell ref="A3:G3"/>
    <mergeCell ref="A5:C5"/>
  </mergeCells>
  <pageMargins left="0.35433070866141736" right="0.15748031496062992" top="0.15748031496062992" bottom="0.15748031496062992" header="0.15748031496062992" footer="0.15748031496062992"/>
  <pageSetup paperSize="9" scale="5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7"/>
  <sheetViews>
    <sheetView topLeftCell="A19" zoomScaleNormal="100" workbookViewId="0">
      <selection activeCell="E15" sqref="E15"/>
    </sheetView>
  </sheetViews>
  <sheetFormatPr defaultRowHeight="15"/>
  <cols>
    <col min="1" max="1" width="10.7109375" customWidth="1"/>
    <col min="2" max="2" width="16.140625" customWidth="1"/>
    <col min="3" max="3" width="49.42578125" customWidth="1"/>
    <col min="4" max="4" width="17.5703125" bestFit="1" customWidth="1"/>
    <col min="5" max="5" width="20" customWidth="1"/>
    <col min="6" max="6" width="25" customWidth="1"/>
  </cols>
  <sheetData>
    <row r="1" spans="1:6" ht="17.25">
      <c r="A1" s="9"/>
      <c r="B1" s="9"/>
      <c r="C1" s="65"/>
      <c r="D1" s="66"/>
      <c r="E1" s="66"/>
      <c r="F1" s="65" t="s">
        <v>104</v>
      </c>
    </row>
    <row r="2" spans="1:6" ht="17.25">
      <c r="A2" s="9"/>
      <c r="B2" s="9"/>
      <c r="C2" s="334" t="s">
        <v>51</v>
      </c>
      <c r="D2" s="334"/>
      <c r="E2" s="334"/>
      <c r="F2" s="334"/>
    </row>
    <row r="3" spans="1:6" ht="17.25">
      <c r="A3" s="9"/>
      <c r="B3" s="9"/>
      <c r="C3" s="334" t="s">
        <v>31</v>
      </c>
      <c r="D3" s="334"/>
      <c r="E3" s="334"/>
      <c r="F3" s="334"/>
    </row>
    <row r="4" spans="1:6" ht="17.25">
      <c r="A4" s="9"/>
      <c r="B4" s="9"/>
      <c r="C4" s="17"/>
      <c r="D4" s="17"/>
      <c r="E4" s="9"/>
      <c r="F4" s="9"/>
    </row>
    <row r="5" spans="1:6" ht="84.75" customHeight="1">
      <c r="A5" s="335" t="s">
        <v>57</v>
      </c>
      <c r="B5" s="335"/>
      <c r="C5" s="335"/>
      <c r="D5" s="335"/>
      <c r="E5" s="335"/>
      <c r="F5" s="335"/>
    </row>
    <row r="6" spans="1:6" ht="17.25">
      <c r="A6" s="27"/>
      <c r="B6" s="28"/>
      <c r="C6" s="29"/>
      <c r="D6" s="30"/>
      <c r="E6" s="336" t="s">
        <v>48</v>
      </c>
      <c r="F6" s="336"/>
    </row>
    <row r="7" spans="1:6" ht="45.75" customHeight="1">
      <c r="A7" s="337" t="s">
        <v>39</v>
      </c>
      <c r="B7" s="337"/>
      <c r="C7" s="337" t="s">
        <v>40</v>
      </c>
      <c r="D7" s="338" t="s">
        <v>52</v>
      </c>
      <c r="E7" s="338"/>
      <c r="F7" s="339"/>
    </row>
    <row r="8" spans="1:6" ht="17.25" customHeight="1">
      <c r="A8" s="337"/>
      <c r="B8" s="337"/>
      <c r="C8" s="337"/>
      <c r="D8" s="340" t="s">
        <v>70</v>
      </c>
      <c r="E8" s="341"/>
      <c r="F8" s="342"/>
    </row>
    <row r="9" spans="1:6" ht="17.25">
      <c r="A9" s="337" t="s">
        <v>32</v>
      </c>
      <c r="B9" s="337" t="s">
        <v>42</v>
      </c>
      <c r="C9" s="337"/>
      <c r="D9" s="343" t="s">
        <v>71</v>
      </c>
      <c r="E9" s="345" t="s">
        <v>9</v>
      </c>
      <c r="F9" s="346"/>
    </row>
    <row r="10" spans="1:6" ht="51.75">
      <c r="A10" s="337"/>
      <c r="B10" s="337"/>
      <c r="C10" s="337"/>
      <c r="D10" s="344"/>
      <c r="E10" s="218" t="s">
        <v>72</v>
      </c>
      <c r="F10" s="218" t="s">
        <v>213</v>
      </c>
    </row>
    <row r="11" spans="1:6" ht="17.25" customHeight="1">
      <c r="A11" s="352"/>
      <c r="B11" s="347"/>
      <c r="C11" s="219" t="s">
        <v>26</v>
      </c>
      <c r="D11" s="220">
        <f t="shared" ref="D11:E11" si="0">+D12+D15</f>
        <v>-100000</v>
      </c>
      <c r="E11" s="220">
        <f t="shared" si="0"/>
        <v>-100000</v>
      </c>
      <c r="F11" s="220">
        <f>+F12</f>
        <v>0</v>
      </c>
    </row>
    <row r="12" spans="1:6" ht="24.75" customHeight="1">
      <c r="A12" s="353"/>
      <c r="B12" s="348"/>
      <c r="C12" s="221" t="s">
        <v>9</v>
      </c>
      <c r="D12" s="222">
        <f>+D16</f>
        <v>0</v>
      </c>
      <c r="E12" s="222"/>
      <c r="F12" s="222">
        <f>+F22</f>
        <v>0</v>
      </c>
    </row>
    <row r="13" spans="1:6" ht="24.75" customHeight="1">
      <c r="A13" s="353"/>
      <c r="B13" s="348"/>
      <c r="C13" s="223" t="s">
        <v>194</v>
      </c>
      <c r="D13" s="222">
        <f>+D15+D16</f>
        <v>-100000</v>
      </c>
      <c r="E13" s="222">
        <f>+E15+E16</f>
        <v>-100000</v>
      </c>
      <c r="F13" s="224">
        <f>+F15+F16</f>
        <v>0</v>
      </c>
    </row>
    <row r="14" spans="1:6" ht="24.75" customHeight="1">
      <c r="A14" s="353"/>
      <c r="B14" s="348"/>
      <c r="C14" s="221" t="s">
        <v>9</v>
      </c>
      <c r="D14" s="222"/>
      <c r="E14" s="222"/>
      <c r="F14" s="222"/>
    </row>
    <row r="15" spans="1:6" ht="30.75" customHeight="1">
      <c r="A15" s="353"/>
      <c r="B15" s="348"/>
      <c r="C15" s="225" t="s">
        <v>74</v>
      </c>
      <c r="D15" s="227">
        <f>+D17</f>
        <v>-100000</v>
      </c>
      <c r="E15" s="227">
        <f>+E17</f>
        <v>-100000</v>
      </c>
      <c r="F15" s="222">
        <v>0</v>
      </c>
    </row>
    <row r="16" spans="1:6" ht="39" customHeight="1">
      <c r="A16" s="354"/>
      <c r="B16" s="349"/>
      <c r="C16" s="226" t="s">
        <v>56</v>
      </c>
      <c r="D16" s="227">
        <v>0</v>
      </c>
      <c r="E16" s="227">
        <v>0</v>
      </c>
      <c r="F16" s="227">
        <f t="shared" ref="F16" si="1">+F17</f>
        <v>0</v>
      </c>
    </row>
    <row r="17" spans="1:6" ht="57" customHeight="1">
      <c r="A17" s="350" t="s">
        <v>90</v>
      </c>
      <c r="B17" s="337"/>
      <c r="C17" s="228" t="s">
        <v>83</v>
      </c>
      <c r="D17" s="227">
        <f t="shared" ref="D17:F17" si="2">+D19</f>
        <v>-100000</v>
      </c>
      <c r="E17" s="227">
        <f t="shared" si="2"/>
        <v>-100000</v>
      </c>
      <c r="F17" s="227">
        <f t="shared" si="2"/>
        <v>0</v>
      </c>
    </row>
    <row r="18" spans="1:6" ht="17.25" customHeight="1">
      <c r="A18" s="350"/>
      <c r="B18" s="337"/>
      <c r="C18" s="229" t="s">
        <v>41</v>
      </c>
      <c r="D18" s="230"/>
      <c r="E18" s="231"/>
      <c r="F18" s="231"/>
    </row>
    <row r="19" spans="1:6" ht="66.75" customHeight="1">
      <c r="A19" s="350"/>
      <c r="B19" s="351" t="s">
        <v>91</v>
      </c>
      <c r="C19" s="232" t="s">
        <v>86</v>
      </c>
      <c r="D19" s="233">
        <f t="shared" ref="D19:F19" si="3">+D21</f>
        <v>-100000</v>
      </c>
      <c r="E19" s="233">
        <f t="shared" si="3"/>
        <v>-100000</v>
      </c>
      <c r="F19" s="233">
        <f t="shared" si="3"/>
        <v>0</v>
      </c>
    </row>
    <row r="20" spans="1:6" ht="24.75" customHeight="1">
      <c r="A20" s="350"/>
      <c r="B20" s="351"/>
      <c r="C20" s="234" t="s">
        <v>10</v>
      </c>
      <c r="D20" s="235"/>
      <c r="E20" s="235"/>
      <c r="F20" s="235"/>
    </row>
    <row r="21" spans="1:6" ht="33.75" customHeight="1">
      <c r="A21" s="350"/>
      <c r="B21" s="351"/>
      <c r="C21" s="236" t="s">
        <v>27</v>
      </c>
      <c r="D21" s="237">
        <f>+D22</f>
        <v>-100000</v>
      </c>
      <c r="E21" s="237">
        <f>+E22</f>
        <v>-100000</v>
      </c>
      <c r="F21" s="237">
        <f>+F22</f>
        <v>0</v>
      </c>
    </row>
    <row r="22" spans="1:6" ht="49.5" customHeight="1">
      <c r="A22" s="350"/>
      <c r="B22" s="351"/>
      <c r="C22" s="238" t="s">
        <v>11</v>
      </c>
      <c r="D22" s="239">
        <f t="shared" ref="D22:F23" si="4">+D23</f>
        <v>-100000</v>
      </c>
      <c r="E22" s="239">
        <f t="shared" si="4"/>
        <v>-100000</v>
      </c>
      <c r="F22" s="239">
        <f t="shared" si="4"/>
        <v>0</v>
      </c>
    </row>
    <row r="23" spans="1:6" ht="24.75" customHeight="1">
      <c r="A23" s="350"/>
      <c r="B23" s="351"/>
      <c r="C23" s="238" t="s">
        <v>12</v>
      </c>
      <c r="D23" s="239">
        <f t="shared" si="4"/>
        <v>-100000</v>
      </c>
      <c r="E23" s="239">
        <f t="shared" si="4"/>
        <v>-100000</v>
      </c>
      <c r="F23" s="239">
        <f t="shared" si="4"/>
        <v>0</v>
      </c>
    </row>
    <row r="24" spans="1:6" ht="20.25" customHeight="1">
      <c r="A24" s="350"/>
      <c r="B24" s="351"/>
      <c r="C24" s="238" t="s">
        <v>74</v>
      </c>
      <c r="D24" s="239">
        <f>+D25</f>
        <v>-100000</v>
      </c>
      <c r="E24" s="239">
        <f>+E25</f>
        <v>-100000</v>
      </c>
      <c r="F24" s="239">
        <f>+F25</f>
        <v>0</v>
      </c>
    </row>
    <row r="25" spans="1:6" ht="27.75" customHeight="1">
      <c r="A25" s="350"/>
      <c r="B25" s="351"/>
      <c r="C25" s="238" t="s">
        <v>87</v>
      </c>
      <c r="D25" s="239">
        <f t="shared" ref="D25:F25" si="5">+D26</f>
        <v>-100000</v>
      </c>
      <c r="E25" s="231">
        <f t="shared" si="5"/>
        <v>-100000</v>
      </c>
      <c r="F25" s="231">
        <f t="shared" si="5"/>
        <v>0</v>
      </c>
    </row>
    <row r="26" spans="1:6" ht="33" customHeight="1">
      <c r="A26" s="350"/>
      <c r="B26" s="351"/>
      <c r="C26" s="238" t="s">
        <v>88</v>
      </c>
      <c r="D26" s="239">
        <f>+D27</f>
        <v>-100000</v>
      </c>
      <c r="E26" s="231">
        <f>+E27</f>
        <v>-100000</v>
      </c>
      <c r="F26" s="239">
        <f>+F27</f>
        <v>0</v>
      </c>
    </row>
    <row r="27" spans="1:6" ht="27.75" customHeight="1">
      <c r="A27" s="350"/>
      <c r="B27" s="351"/>
      <c r="C27" s="238" t="s">
        <v>89</v>
      </c>
      <c r="D27" s="239">
        <f>+E27</f>
        <v>-100000</v>
      </c>
      <c r="E27" s="231">
        <v>-100000</v>
      </c>
      <c r="F27" s="239">
        <v>0</v>
      </c>
    </row>
  </sheetData>
  <mergeCells count="17">
    <mergeCell ref="B11:B16"/>
    <mergeCell ref="A17:A27"/>
    <mergeCell ref="B19:B27"/>
    <mergeCell ref="A11:A16"/>
    <mergeCell ref="B17:B18"/>
    <mergeCell ref="C2:F2"/>
    <mergeCell ref="C3:F3"/>
    <mergeCell ref="A5:F5"/>
    <mergeCell ref="E6:F6"/>
    <mergeCell ref="A7:B8"/>
    <mergeCell ref="C7:C10"/>
    <mergeCell ref="D7:F7"/>
    <mergeCell ref="D8:F8"/>
    <mergeCell ref="A9:A10"/>
    <mergeCell ref="B9:B10"/>
    <mergeCell ref="D9:D10"/>
    <mergeCell ref="E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9"/>
  <sheetViews>
    <sheetView topLeftCell="A24" zoomScaleNormal="100" workbookViewId="0">
      <selection activeCell="F36" sqref="F36"/>
    </sheetView>
  </sheetViews>
  <sheetFormatPr defaultColWidth="9.42578125" defaultRowHeight="17.25"/>
  <cols>
    <col min="1" max="1" width="11.7109375" style="164" customWidth="1"/>
    <col min="2" max="2" width="19.85546875" style="164" customWidth="1"/>
    <col min="3" max="3" width="69.7109375" style="164" customWidth="1"/>
    <col min="4" max="4" width="15.7109375" style="164" customWidth="1"/>
    <col min="5" max="5" width="21.7109375" style="164" customWidth="1"/>
    <col min="6" max="6" width="19.140625" style="164" customWidth="1"/>
    <col min="7" max="16384" width="9.42578125" style="164"/>
  </cols>
  <sheetData>
    <row r="1" spans="1:6" s="163" customFormat="1">
      <c r="D1" s="164"/>
      <c r="F1" s="65" t="s">
        <v>162</v>
      </c>
    </row>
    <row r="2" spans="1:6" s="163" customFormat="1">
      <c r="C2" s="165"/>
      <c r="D2" s="165"/>
      <c r="F2" s="65" t="s">
        <v>69</v>
      </c>
    </row>
    <row r="3" spans="1:6" s="163" customFormat="1">
      <c r="C3" s="165"/>
      <c r="D3" s="165"/>
      <c r="F3" s="65" t="s">
        <v>157</v>
      </c>
    </row>
    <row r="4" spans="1:6" s="163" customFormat="1">
      <c r="C4" s="165"/>
      <c r="D4" s="165"/>
      <c r="E4" s="166"/>
      <c r="F4" s="166"/>
    </row>
    <row r="5" spans="1:6" s="163" customFormat="1" ht="72" customHeight="1">
      <c r="A5" s="355" t="s">
        <v>163</v>
      </c>
      <c r="B5" s="355"/>
      <c r="C5" s="355"/>
      <c r="D5" s="355"/>
      <c r="E5" s="355"/>
      <c r="F5" s="355"/>
    </row>
    <row r="6" spans="1:6" s="163" customFormat="1">
      <c r="A6" s="167"/>
      <c r="B6" s="167"/>
      <c r="C6" s="167"/>
      <c r="D6" s="167"/>
      <c r="E6" s="167"/>
      <c r="F6" s="167"/>
    </row>
    <row r="7" spans="1:6">
      <c r="A7" s="168"/>
      <c r="B7" s="168"/>
      <c r="C7" s="169"/>
      <c r="F7" s="170" t="s">
        <v>48</v>
      </c>
    </row>
    <row r="8" spans="1:6" ht="74.25" customHeight="1">
      <c r="A8" s="356" t="s">
        <v>3</v>
      </c>
      <c r="B8" s="356"/>
      <c r="C8" s="356" t="s">
        <v>158</v>
      </c>
      <c r="D8" s="359" t="s">
        <v>141</v>
      </c>
      <c r="E8" s="359"/>
      <c r="F8" s="359"/>
    </row>
    <row r="9" spans="1:6" ht="17.25" customHeight="1">
      <c r="A9" s="356"/>
      <c r="B9" s="356"/>
      <c r="C9" s="356"/>
      <c r="D9" s="357" t="s">
        <v>70</v>
      </c>
      <c r="E9" s="357"/>
      <c r="F9" s="357"/>
    </row>
    <row r="10" spans="1:6" s="173" customFormat="1">
      <c r="A10" s="356"/>
      <c r="B10" s="356"/>
      <c r="C10" s="356"/>
      <c r="D10" s="358" t="s">
        <v>159</v>
      </c>
      <c r="E10" s="357" t="s">
        <v>9</v>
      </c>
      <c r="F10" s="357"/>
    </row>
    <row r="11" spans="1:6" s="173" customFormat="1" ht="38.25" customHeight="1">
      <c r="A11" s="171" t="s">
        <v>6</v>
      </c>
      <c r="B11" s="171" t="s">
        <v>7</v>
      </c>
      <c r="C11" s="356"/>
      <c r="D11" s="358"/>
      <c r="E11" s="172" t="s">
        <v>160</v>
      </c>
      <c r="F11" s="172" t="s">
        <v>73</v>
      </c>
    </row>
    <row r="12" spans="1:6" s="173" customFormat="1">
      <c r="A12" s="363"/>
      <c r="B12" s="363"/>
      <c r="C12" s="177" t="s">
        <v>26</v>
      </c>
      <c r="D12" s="174">
        <f>+D16</f>
        <v>0</v>
      </c>
      <c r="E12" s="174">
        <f t="shared" ref="E12:F12" si="0">+E16</f>
        <v>0</v>
      </c>
      <c r="F12" s="174">
        <f t="shared" si="0"/>
        <v>0</v>
      </c>
    </row>
    <row r="13" spans="1:6" s="173" customFormat="1">
      <c r="A13" s="363"/>
      <c r="B13" s="363"/>
      <c r="C13" s="177" t="s">
        <v>9</v>
      </c>
      <c r="D13" s="174"/>
      <c r="E13" s="174"/>
      <c r="F13" s="174"/>
    </row>
    <row r="14" spans="1:6" customFormat="1" ht="15" customHeight="1">
      <c r="A14" s="363"/>
      <c r="B14" s="363"/>
      <c r="C14" s="225" t="s">
        <v>74</v>
      </c>
      <c r="D14" s="233">
        <f>+E14+F14</f>
        <v>1800</v>
      </c>
      <c r="E14" s="233">
        <f>+E20+E28+E39</f>
        <v>1500</v>
      </c>
      <c r="F14" s="233">
        <f>+F20+F28+F39</f>
        <v>300</v>
      </c>
    </row>
    <row r="15" spans="1:6" customFormat="1" ht="27" customHeight="1">
      <c r="A15" s="363"/>
      <c r="B15" s="363"/>
      <c r="C15" s="226" t="s">
        <v>56</v>
      </c>
      <c r="D15" s="227">
        <v>-1800</v>
      </c>
      <c r="E15" s="227">
        <f>+E50</f>
        <v>-1500</v>
      </c>
      <c r="F15" s="227">
        <f>+F50</f>
        <v>-300</v>
      </c>
    </row>
    <row r="16" spans="1:6" s="173" customFormat="1">
      <c r="A16" s="363"/>
      <c r="B16" s="363"/>
      <c r="C16" s="185" t="s">
        <v>164</v>
      </c>
      <c r="D16" s="174">
        <f>+D18</f>
        <v>0</v>
      </c>
      <c r="E16" s="174">
        <f t="shared" ref="E16:F16" si="1">+E18</f>
        <v>0</v>
      </c>
      <c r="F16" s="174">
        <f t="shared" si="1"/>
        <v>0</v>
      </c>
    </row>
    <row r="17" spans="1:6" s="173" customFormat="1">
      <c r="A17" s="171"/>
      <c r="B17" s="171"/>
      <c r="C17" s="185" t="s">
        <v>61</v>
      </c>
      <c r="D17" s="174"/>
      <c r="E17" s="174"/>
      <c r="F17" s="174"/>
    </row>
    <row r="18" spans="1:6" ht="34.5">
      <c r="A18" s="363">
        <v>1086</v>
      </c>
      <c r="B18" s="363"/>
      <c r="C18" s="177" t="s">
        <v>106</v>
      </c>
      <c r="D18" s="174">
        <f>E18+F18</f>
        <v>0</v>
      </c>
      <c r="E18" s="175">
        <f>+E20+E50+E39+E28</f>
        <v>0</v>
      </c>
      <c r="F18" s="174">
        <f>+F20+F50+F39+F28</f>
        <v>0</v>
      </c>
    </row>
    <row r="19" spans="1:6">
      <c r="A19" s="363"/>
      <c r="B19" s="363"/>
      <c r="C19" s="177" t="s">
        <v>9</v>
      </c>
      <c r="D19" s="174"/>
      <c r="E19" s="174"/>
      <c r="F19" s="174"/>
    </row>
    <row r="20" spans="1:6" ht="69.75" customHeight="1">
      <c r="A20" s="360"/>
      <c r="B20" s="360" t="s">
        <v>109</v>
      </c>
      <c r="C20" s="177" t="s">
        <v>110</v>
      </c>
      <c r="D20" s="179">
        <f>+D22</f>
        <v>156990</v>
      </c>
      <c r="E20" s="179">
        <f>+E22</f>
        <v>149110</v>
      </c>
      <c r="F20" s="179">
        <f t="shared" ref="F20" si="2">+F22</f>
        <v>7880</v>
      </c>
    </row>
    <row r="21" spans="1:6">
      <c r="A21" s="361"/>
      <c r="B21" s="361"/>
      <c r="C21" s="177" t="s">
        <v>10</v>
      </c>
      <c r="D21" s="177"/>
      <c r="E21" s="177"/>
      <c r="F21" s="177"/>
    </row>
    <row r="22" spans="1:6">
      <c r="A22" s="361"/>
      <c r="B22" s="361"/>
      <c r="C22" s="180" t="s">
        <v>27</v>
      </c>
      <c r="D22" s="176">
        <f t="shared" ref="D22:F22" si="3">+D24</f>
        <v>156990</v>
      </c>
      <c r="E22" s="176">
        <f t="shared" si="3"/>
        <v>149110</v>
      </c>
      <c r="F22" s="176">
        <f t="shared" si="3"/>
        <v>7880</v>
      </c>
    </row>
    <row r="23" spans="1:6" ht="34.5">
      <c r="A23" s="361"/>
      <c r="B23" s="361"/>
      <c r="C23" s="177" t="s">
        <v>11</v>
      </c>
      <c r="D23" s="177"/>
      <c r="E23" s="177"/>
      <c r="F23" s="177"/>
    </row>
    <row r="24" spans="1:6">
      <c r="A24" s="361"/>
      <c r="B24" s="361"/>
      <c r="C24" s="177" t="s">
        <v>12</v>
      </c>
      <c r="D24" s="139">
        <f t="shared" ref="D24:F24" si="4">+D25</f>
        <v>156990</v>
      </c>
      <c r="E24" s="139">
        <f>+E25</f>
        <v>149110</v>
      </c>
      <c r="F24" s="139">
        <f t="shared" si="4"/>
        <v>7880</v>
      </c>
    </row>
    <row r="25" spans="1:6">
      <c r="A25" s="361"/>
      <c r="B25" s="361"/>
      <c r="C25" s="177" t="s">
        <v>74</v>
      </c>
      <c r="D25" s="139">
        <f>D26</f>
        <v>156990</v>
      </c>
      <c r="E25" s="139">
        <f t="shared" ref="E25:F25" si="5">E26</f>
        <v>149110</v>
      </c>
      <c r="F25" s="139">
        <f t="shared" si="5"/>
        <v>7880</v>
      </c>
    </row>
    <row r="26" spans="1:6">
      <c r="A26" s="361"/>
      <c r="B26" s="361"/>
      <c r="C26" s="177" t="s">
        <v>145</v>
      </c>
      <c r="D26" s="139">
        <f t="shared" ref="D26:F26" si="6">+D27</f>
        <v>156990</v>
      </c>
      <c r="E26" s="139">
        <f t="shared" si="6"/>
        <v>149110</v>
      </c>
      <c r="F26" s="139">
        <f t="shared" si="6"/>
        <v>7880</v>
      </c>
    </row>
    <row r="27" spans="1:6">
      <c r="A27" s="362"/>
      <c r="B27" s="362"/>
      <c r="C27" s="177" t="s">
        <v>146</v>
      </c>
      <c r="D27" s="140">
        <f>+E27+F27</f>
        <v>156990</v>
      </c>
      <c r="E27" s="140">
        <v>149110</v>
      </c>
      <c r="F27" s="140">
        <v>7880</v>
      </c>
    </row>
    <row r="28" spans="1:6" ht="63" customHeight="1">
      <c r="A28" s="360"/>
      <c r="B28" s="360">
        <v>11005</v>
      </c>
      <c r="C28" s="177" t="s">
        <v>119</v>
      </c>
      <c r="D28" s="179">
        <f t="shared" ref="D28" si="7">+D30</f>
        <v>8115</v>
      </c>
      <c r="E28" s="179">
        <f>+E30</f>
        <v>5843</v>
      </c>
      <c r="F28" s="179">
        <f t="shared" ref="F28" si="8">+F30</f>
        <v>2272</v>
      </c>
    </row>
    <row r="29" spans="1:6">
      <c r="A29" s="361"/>
      <c r="B29" s="361"/>
      <c r="C29" s="177" t="s">
        <v>10</v>
      </c>
      <c r="D29" s="177"/>
      <c r="E29" s="177"/>
      <c r="F29" s="177"/>
    </row>
    <row r="30" spans="1:6">
      <c r="A30" s="361"/>
      <c r="B30" s="361"/>
      <c r="C30" s="180" t="s">
        <v>27</v>
      </c>
      <c r="D30" s="176">
        <f t="shared" ref="D30:F30" si="9">+D32</f>
        <v>8115</v>
      </c>
      <c r="E30" s="176">
        <f t="shared" si="9"/>
        <v>5843</v>
      </c>
      <c r="F30" s="176">
        <f t="shared" si="9"/>
        <v>2272</v>
      </c>
    </row>
    <row r="31" spans="1:6" ht="34.5">
      <c r="A31" s="361"/>
      <c r="B31" s="361"/>
      <c r="C31" s="177" t="s">
        <v>11</v>
      </c>
      <c r="D31" s="177"/>
      <c r="E31" s="177"/>
      <c r="F31" s="177"/>
    </row>
    <row r="32" spans="1:6">
      <c r="A32" s="361"/>
      <c r="B32" s="361"/>
      <c r="C32" s="177" t="s">
        <v>12</v>
      </c>
      <c r="D32" s="139">
        <f t="shared" ref="D32:F32" si="10">+D33</f>
        <v>8115</v>
      </c>
      <c r="E32" s="139">
        <f t="shared" si="10"/>
        <v>5843</v>
      </c>
      <c r="F32" s="139">
        <f t="shared" si="10"/>
        <v>2272</v>
      </c>
    </row>
    <row r="33" spans="1:8">
      <c r="A33" s="361"/>
      <c r="B33" s="361"/>
      <c r="C33" s="177" t="s">
        <v>74</v>
      </c>
      <c r="D33" s="139">
        <f t="shared" ref="D33:F33" si="11">+D34+D37</f>
        <v>8115</v>
      </c>
      <c r="E33" s="139">
        <f t="shared" si="11"/>
        <v>5843</v>
      </c>
      <c r="F33" s="139">
        <f t="shared" si="11"/>
        <v>2272</v>
      </c>
    </row>
    <row r="34" spans="1:8" ht="34.5">
      <c r="A34" s="361"/>
      <c r="B34" s="361"/>
      <c r="C34" s="177" t="s">
        <v>142</v>
      </c>
      <c r="D34" s="139">
        <f t="shared" ref="D34:F34" si="12">+D35</f>
        <v>8055</v>
      </c>
      <c r="E34" s="139">
        <f t="shared" si="12"/>
        <v>5793</v>
      </c>
      <c r="F34" s="139">
        <f t="shared" si="12"/>
        <v>2262</v>
      </c>
    </row>
    <row r="35" spans="1:8">
      <c r="A35" s="361"/>
      <c r="B35" s="361"/>
      <c r="C35" s="177" t="s">
        <v>143</v>
      </c>
      <c r="D35" s="139">
        <f t="shared" ref="D35:F35" si="13">SUM(D36:D36)</f>
        <v>8055</v>
      </c>
      <c r="E35" s="139">
        <f t="shared" si="13"/>
        <v>5793</v>
      </c>
      <c r="F35" s="139">
        <f t="shared" si="13"/>
        <v>2262</v>
      </c>
    </row>
    <row r="36" spans="1:8">
      <c r="A36" s="361"/>
      <c r="B36" s="361"/>
      <c r="C36" s="177" t="s">
        <v>144</v>
      </c>
      <c r="D36" s="140">
        <f t="shared" ref="D36" si="14">+E36+F36</f>
        <v>8055</v>
      </c>
      <c r="E36" s="140">
        <v>5793</v>
      </c>
      <c r="F36" s="140">
        <v>2262</v>
      </c>
      <c r="H36" s="388"/>
    </row>
    <row r="37" spans="1:8">
      <c r="A37" s="361"/>
      <c r="B37" s="361"/>
      <c r="C37" s="177" t="s">
        <v>145</v>
      </c>
      <c r="D37" s="140">
        <f t="shared" ref="D37:F37" si="15">+D38</f>
        <v>60</v>
      </c>
      <c r="E37" s="140">
        <f t="shared" si="15"/>
        <v>50</v>
      </c>
      <c r="F37" s="140">
        <f t="shared" si="15"/>
        <v>10</v>
      </c>
    </row>
    <row r="38" spans="1:8">
      <c r="A38" s="362"/>
      <c r="B38" s="362"/>
      <c r="C38" s="177" t="s">
        <v>146</v>
      </c>
      <c r="D38" s="140">
        <f>+E38+F38</f>
        <v>60</v>
      </c>
      <c r="E38" s="140">
        <v>50</v>
      </c>
      <c r="F38" s="140">
        <v>10</v>
      </c>
    </row>
    <row r="39" spans="1:8" ht="69">
      <c r="A39" s="360"/>
      <c r="B39" s="360" t="s">
        <v>161</v>
      </c>
      <c r="C39" s="177" t="s">
        <v>212</v>
      </c>
      <c r="D39" s="179">
        <f>+D41</f>
        <v>-163305</v>
      </c>
      <c r="E39" s="179">
        <f t="shared" ref="E39:F39" si="16">+E41</f>
        <v>-153453</v>
      </c>
      <c r="F39" s="179">
        <f t="shared" si="16"/>
        <v>-9852</v>
      </c>
    </row>
    <row r="40" spans="1:8">
      <c r="A40" s="361"/>
      <c r="B40" s="361"/>
      <c r="C40" s="177" t="s">
        <v>10</v>
      </c>
      <c r="D40" s="177"/>
      <c r="E40" s="177"/>
      <c r="F40" s="177"/>
    </row>
    <row r="41" spans="1:8">
      <c r="A41" s="361"/>
      <c r="B41" s="361"/>
      <c r="C41" s="180" t="s">
        <v>27</v>
      </c>
      <c r="D41" s="176">
        <f t="shared" ref="D41:F41" si="17">+D43</f>
        <v>-163305</v>
      </c>
      <c r="E41" s="176">
        <f t="shared" si="17"/>
        <v>-153453</v>
      </c>
      <c r="F41" s="176">
        <f t="shared" si="17"/>
        <v>-9852</v>
      </c>
    </row>
    <row r="42" spans="1:8" ht="34.5">
      <c r="A42" s="361"/>
      <c r="B42" s="361"/>
      <c r="C42" s="177" t="s">
        <v>11</v>
      </c>
      <c r="D42" s="177"/>
      <c r="E42" s="177"/>
      <c r="F42" s="177"/>
    </row>
    <row r="43" spans="1:8">
      <c r="A43" s="361"/>
      <c r="B43" s="361"/>
      <c r="C43" s="177" t="s">
        <v>12</v>
      </c>
      <c r="D43" s="139">
        <f>+D44</f>
        <v>-163305</v>
      </c>
      <c r="E43" s="139">
        <f t="shared" ref="E43:F44" si="18">+E44</f>
        <v>-153453</v>
      </c>
      <c r="F43" s="139">
        <f t="shared" si="18"/>
        <v>-9852</v>
      </c>
    </row>
    <row r="44" spans="1:8">
      <c r="A44" s="361"/>
      <c r="B44" s="361"/>
      <c r="C44" s="177" t="s">
        <v>74</v>
      </c>
      <c r="D44" s="139">
        <f>+D45</f>
        <v>-163305</v>
      </c>
      <c r="E44" s="139">
        <f t="shared" si="18"/>
        <v>-153453</v>
      </c>
      <c r="F44" s="139">
        <f t="shared" si="18"/>
        <v>-9852</v>
      </c>
    </row>
    <row r="45" spans="1:8">
      <c r="A45" s="361"/>
      <c r="B45" s="361"/>
      <c r="C45" s="177" t="s">
        <v>87</v>
      </c>
      <c r="D45" s="139">
        <f>+D46+D48</f>
        <v>-163305</v>
      </c>
      <c r="E45" s="139">
        <f>+E46+E48</f>
        <v>-153453</v>
      </c>
      <c r="F45" s="139">
        <f t="shared" ref="F45" si="19">+F46+F48</f>
        <v>-9852</v>
      </c>
    </row>
    <row r="46" spans="1:8" ht="34.5">
      <c r="A46" s="361"/>
      <c r="B46" s="361"/>
      <c r="C46" s="177" t="s">
        <v>88</v>
      </c>
      <c r="D46" s="139">
        <f>+D47</f>
        <v>-233105</v>
      </c>
      <c r="E46" s="139">
        <f>+E47</f>
        <v>-194953</v>
      </c>
      <c r="F46" s="139">
        <f t="shared" ref="F46" si="20">+F47</f>
        <v>-38152</v>
      </c>
    </row>
    <row r="47" spans="1:8">
      <c r="A47" s="361"/>
      <c r="B47" s="361"/>
      <c r="C47" s="177" t="s">
        <v>89</v>
      </c>
      <c r="D47" s="140">
        <f>+E47+F47</f>
        <v>-233105</v>
      </c>
      <c r="E47" s="140">
        <v>-194953</v>
      </c>
      <c r="F47" s="140">
        <v>-38152</v>
      </c>
    </row>
    <row r="48" spans="1:8" ht="34.5">
      <c r="A48" s="361"/>
      <c r="B48" s="361"/>
      <c r="C48" s="177" t="s">
        <v>147</v>
      </c>
      <c r="D48" s="140">
        <f>+D49</f>
        <v>69800</v>
      </c>
      <c r="E48" s="140">
        <f t="shared" ref="E48:F48" si="21">+E49</f>
        <v>41500</v>
      </c>
      <c r="F48" s="140">
        <f t="shared" si="21"/>
        <v>28300</v>
      </c>
    </row>
    <row r="49" spans="1:6">
      <c r="A49" s="362"/>
      <c r="B49" s="362"/>
      <c r="C49" s="177" t="s">
        <v>148</v>
      </c>
      <c r="D49" s="140">
        <f>+E49+F49</f>
        <v>69800</v>
      </c>
      <c r="E49" s="140">
        <v>41500</v>
      </c>
      <c r="F49" s="140">
        <v>28300</v>
      </c>
    </row>
    <row r="50" spans="1:6" ht="69">
      <c r="A50" s="360"/>
      <c r="B50" s="360" t="s">
        <v>114</v>
      </c>
      <c r="C50" s="181" t="s">
        <v>115</v>
      </c>
      <c r="D50" s="182">
        <f>E50+F50</f>
        <v>-1800</v>
      </c>
      <c r="E50" s="182">
        <f>+E52</f>
        <v>-1500</v>
      </c>
      <c r="F50" s="182">
        <f>+F52</f>
        <v>-300</v>
      </c>
    </row>
    <row r="51" spans="1:6">
      <c r="A51" s="361"/>
      <c r="B51" s="361"/>
      <c r="C51" s="177" t="s">
        <v>10</v>
      </c>
      <c r="D51" s="183"/>
      <c r="E51" s="184"/>
      <c r="F51" s="184"/>
    </row>
    <row r="52" spans="1:6">
      <c r="A52" s="361"/>
      <c r="B52" s="361"/>
      <c r="C52" s="180" t="s">
        <v>27</v>
      </c>
      <c r="D52" s="178">
        <f>+E52+F52</f>
        <v>-1800</v>
      </c>
      <c r="E52" s="178">
        <f>+E54</f>
        <v>-1500</v>
      </c>
      <c r="F52" s="178">
        <f>+F54</f>
        <v>-300</v>
      </c>
    </row>
    <row r="53" spans="1:6" ht="34.5">
      <c r="A53" s="361"/>
      <c r="B53" s="361"/>
      <c r="C53" s="177" t="s">
        <v>11</v>
      </c>
      <c r="D53" s="174"/>
      <c r="E53" s="174"/>
      <c r="F53" s="174"/>
    </row>
    <row r="54" spans="1:6">
      <c r="A54" s="361"/>
      <c r="B54" s="361"/>
      <c r="C54" s="177" t="s">
        <v>12</v>
      </c>
      <c r="D54" s="174">
        <f t="shared" ref="D54:D58" si="22">+E54+F54</f>
        <v>-1800</v>
      </c>
      <c r="E54" s="174">
        <f t="shared" ref="E54:F56" si="23">+E55</f>
        <v>-1500</v>
      </c>
      <c r="F54" s="174">
        <f t="shared" si="23"/>
        <v>-300</v>
      </c>
    </row>
    <row r="55" spans="1:6">
      <c r="A55" s="361"/>
      <c r="B55" s="361"/>
      <c r="C55" s="177" t="s">
        <v>56</v>
      </c>
      <c r="D55" s="174">
        <f t="shared" si="22"/>
        <v>-1800</v>
      </c>
      <c r="E55" s="174">
        <f t="shared" si="23"/>
        <v>-1500</v>
      </c>
      <c r="F55" s="174">
        <f t="shared" si="23"/>
        <v>-300</v>
      </c>
    </row>
    <row r="56" spans="1:6">
      <c r="A56" s="361"/>
      <c r="B56" s="361"/>
      <c r="C56" s="177" t="s">
        <v>149</v>
      </c>
      <c r="D56" s="174">
        <f t="shared" si="22"/>
        <v>-1800</v>
      </c>
      <c r="E56" s="174">
        <f t="shared" si="23"/>
        <v>-1500</v>
      </c>
      <c r="F56" s="174">
        <f t="shared" si="23"/>
        <v>-300</v>
      </c>
    </row>
    <row r="57" spans="1:6">
      <c r="A57" s="361"/>
      <c r="B57" s="361"/>
      <c r="C57" s="177" t="s">
        <v>150</v>
      </c>
      <c r="D57" s="174">
        <f t="shared" si="22"/>
        <v>-1800</v>
      </c>
      <c r="E57" s="174">
        <f>+E59+E58</f>
        <v>-1500</v>
      </c>
      <c r="F57" s="174">
        <f>+F58+F59</f>
        <v>-300</v>
      </c>
    </row>
    <row r="58" spans="1:6">
      <c r="A58" s="361"/>
      <c r="B58" s="361"/>
      <c r="C58" s="177" t="s">
        <v>151</v>
      </c>
      <c r="D58" s="140">
        <f t="shared" si="22"/>
        <v>-25800</v>
      </c>
      <c r="E58" s="140">
        <v>-21500</v>
      </c>
      <c r="F58" s="140">
        <v>-4300</v>
      </c>
    </row>
    <row r="59" spans="1:6" ht="25.5" customHeight="1">
      <c r="A59" s="362"/>
      <c r="B59" s="362"/>
      <c r="C59" s="177" t="s">
        <v>152</v>
      </c>
      <c r="D59" s="140">
        <f>+E59+F59</f>
        <v>24000</v>
      </c>
      <c r="E59" s="140">
        <v>20000</v>
      </c>
      <c r="F59" s="140">
        <v>4000</v>
      </c>
    </row>
  </sheetData>
  <mergeCells count="19">
    <mergeCell ref="A18:A19"/>
    <mergeCell ref="B18:B19"/>
    <mergeCell ref="A12:A16"/>
    <mergeCell ref="B12:B16"/>
    <mergeCell ref="A20:A27"/>
    <mergeCell ref="B20:B27"/>
    <mergeCell ref="A39:A49"/>
    <mergeCell ref="B39:B49"/>
    <mergeCell ref="B28:B38"/>
    <mergeCell ref="A28:A38"/>
    <mergeCell ref="B50:B59"/>
    <mergeCell ref="A50:A59"/>
    <mergeCell ref="A5:F5"/>
    <mergeCell ref="A8:B10"/>
    <mergeCell ref="C8:C11"/>
    <mergeCell ref="D9:F9"/>
    <mergeCell ref="D10:D11"/>
    <mergeCell ref="E10:F10"/>
    <mergeCell ref="D8:F8"/>
  </mergeCells>
  <pageMargins left="0.7" right="0.7" top="0.75" bottom="0.75" header="0.3" footer="0.3"/>
  <pageSetup paperSize="9" scale="52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04"/>
  <sheetViews>
    <sheetView topLeftCell="A76" zoomScale="110" zoomScaleNormal="110" workbookViewId="0">
      <selection activeCell="L81" sqref="L81"/>
    </sheetView>
  </sheetViews>
  <sheetFormatPr defaultRowHeight="13.5"/>
  <cols>
    <col min="1" max="1" width="4.7109375" style="36" customWidth="1"/>
    <col min="2" max="2" width="33.42578125" style="36" customWidth="1"/>
    <col min="3" max="3" width="55.42578125" style="36" customWidth="1"/>
    <col min="4" max="4" width="47.42578125" style="36" customWidth="1"/>
    <col min="5" max="6" width="9.140625" style="36"/>
    <col min="7" max="7" width="11.140625" style="36" customWidth="1"/>
    <col min="8" max="9" width="11.28515625" style="36" bestFit="1" customWidth="1"/>
    <col min="10" max="254" width="9.140625" style="36"/>
    <col min="255" max="255" width="4.7109375" style="36" customWidth="1"/>
    <col min="256" max="256" width="33.42578125" style="36" customWidth="1"/>
    <col min="257" max="257" width="71.28515625" style="36" customWidth="1"/>
    <col min="258" max="260" width="17.42578125" style="36" customWidth="1"/>
    <col min="261" max="262" width="9.140625" style="36"/>
    <col min="263" max="263" width="11.140625" style="36" customWidth="1"/>
    <col min="264" max="265" width="11.28515625" style="36" bestFit="1" customWidth="1"/>
    <col min="266" max="510" width="9.140625" style="36"/>
    <col min="511" max="511" width="4.7109375" style="36" customWidth="1"/>
    <col min="512" max="512" width="33.42578125" style="36" customWidth="1"/>
    <col min="513" max="513" width="71.28515625" style="36" customWidth="1"/>
    <col min="514" max="516" width="17.42578125" style="36" customWidth="1"/>
    <col min="517" max="518" width="9.140625" style="36"/>
    <col min="519" max="519" width="11.140625" style="36" customWidth="1"/>
    <col min="520" max="521" width="11.28515625" style="36" bestFit="1" customWidth="1"/>
    <col min="522" max="766" width="9.140625" style="36"/>
    <col min="767" max="767" width="4.7109375" style="36" customWidth="1"/>
    <col min="768" max="768" width="33.42578125" style="36" customWidth="1"/>
    <col min="769" max="769" width="71.28515625" style="36" customWidth="1"/>
    <col min="770" max="772" width="17.42578125" style="36" customWidth="1"/>
    <col min="773" max="774" width="9.140625" style="36"/>
    <col min="775" max="775" width="11.140625" style="36" customWidth="1"/>
    <col min="776" max="777" width="11.28515625" style="36" bestFit="1" customWidth="1"/>
    <col min="778" max="1022" width="9.140625" style="36"/>
    <col min="1023" max="1023" width="4.7109375" style="36" customWidth="1"/>
    <col min="1024" max="1024" width="33.42578125" style="36" customWidth="1"/>
    <col min="1025" max="1025" width="71.28515625" style="36" customWidth="1"/>
    <col min="1026" max="1028" width="17.42578125" style="36" customWidth="1"/>
    <col min="1029" max="1030" width="9.140625" style="36"/>
    <col min="1031" max="1031" width="11.140625" style="36" customWidth="1"/>
    <col min="1032" max="1033" width="11.28515625" style="36" bestFit="1" customWidth="1"/>
    <col min="1034" max="1278" width="9.140625" style="36"/>
    <col min="1279" max="1279" width="4.7109375" style="36" customWidth="1"/>
    <col min="1280" max="1280" width="33.42578125" style="36" customWidth="1"/>
    <col min="1281" max="1281" width="71.28515625" style="36" customWidth="1"/>
    <col min="1282" max="1284" width="17.42578125" style="36" customWidth="1"/>
    <col min="1285" max="1286" width="9.140625" style="36"/>
    <col min="1287" max="1287" width="11.140625" style="36" customWidth="1"/>
    <col min="1288" max="1289" width="11.28515625" style="36" bestFit="1" customWidth="1"/>
    <col min="1290" max="1534" width="9.140625" style="36"/>
    <col min="1535" max="1535" width="4.7109375" style="36" customWidth="1"/>
    <col min="1536" max="1536" width="33.42578125" style="36" customWidth="1"/>
    <col min="1537" max="1537" width="71.28515625" style="36" customWidth="1"/>
    <col min="1538" max="1540" width="17.42578125" style="36" customWidth="1"/>
    <col min="1541" max="1542" width="9.140625" style="36"/>
    <col min="1543" max="1543" width="11.140625" style="36" customWidth="1"/>
    <col min="1544" max="1545" width="11.28515625" style="36" bestFit="1" customWidth="1"/>
    <col min="1546" max="1790" width="9.140625" style="36"/>
    <col min="1791" max="1791" width="4.7109375" style="36" customWidth="1"/>
    <col min="1792" max="1792" width="33.42578125" style="36" customWidth="1"/>
    <col min="1793" max="1793" width="71.28515625" style="36" customWidth="1"/>
    <col min="1794" max="1796" width="17.42578125" style="36" customWidth="1"/>
    <col min="1797" max="1798" width="9.140625" style="36"/>
    <col min="1799" max="1799" width="11.140625" style="36" customWidth="1"/>
    <col min="1800" max="1801" width="11.28515625" style="36" bestFit="1" customWidth="1"/>
    <col min="1802" max="2046" width="9.140625" style="36"/>
    <col min="2047" max="2047" width="4.7109375" style="36" customWidth="1"/>
    <col min="2048" max="2048" width="33.42578125" style="36" customWidth="1"/>
    <col min="2049" max="2049" width="71.28515625" style="36" customWidth="1"/>
    <col min="2050" max="2052" width="17.42578125" style="36" customWidth="1"/>
    <col min="2053" max="2054" width="9.140625" style="36"/>
    <col min="2055" max="2055" width="11.140625" style="36" customWidth="1"/>
    <col min="2056" max="2057" width="11.28515625" style="36" bestFit="1" customWidth="1"/>
    <col min="2058" max="2302" width="9.140625" style="36"/>
    <col min="2303" max="2303" width="4.7109375" style="36" customWidth="1"/>
    <col min="2304" max="2304" width="33.42578125" style="36" customWidth="1"/>
    <col min="2305" max="2305" width="71.28515625" style="36" customWidth="1"/>
    <col min="2306" max="2308" width="17.42578125" style="36" customWidth="1"/>
    <col min="2309" max="2310" width="9.140625" style="36"/>
    <col min="2311" max="2311" width="11.140625" style="36" customWidth="1"/>
    <col min="2312" max="2313" width="11.28515625" style="36" bestFit="1" customWidth="1"/>
    <col min="2314" max="2558" width="9.140625" style="36"/>
    <col min="2559" max="2559" width="4.7109375" style="36" customWidth="1"/>
    <col min="2560" max="2560" width="33.42578125" style="36" customWidth="1"/>
    <col min="2561" max="2561" width="71.28515625" style="36" customWidth="1"/>
    <col min="2562" max="2564" width="17.42578125" style="36" customWidth="1"/>
    <col min="2565" max="2566" width="9.140625" style="36"/>
    <col min="2567" max="2567" width="11.140625" style="36" customWidth="1"/>
    <col min="2568" max="2569" width="11.28515625" style="36" bestFit="1" customWidth="1"/>
    <col min="2570" max="2814" width="9.140625" style="36"/>
    <col min="2815" max="2815" width="4.7109375" style="36" customWidth="1"/>
    <col min="2816" max="2816" width="33.42578125" style="36" customWidth="1"/>
    <col min="2817" max="2817" width="71.28515625" style="36" customWidth="1"/>
    <col min="2818" max="2820" width="17.42578125" style="36" customWidth="1"/>
    <col min="2821" max="2822" width="9.140625" style="36"/>
    <col min="2823" max="2823" width="11.140625" style="36" customWidth="1"/>
    <col min="2824" max="2825" width="11.28515625" style="36" bestFit="1" customWidth="1"/>
    <col min="2826" max="3070" width="9.140625" style="36"/>
    <col min="3071" max="3071" width="4.7109375" style="36" customWidth="1"/>
    <col min="3072" max="3072" width="33.42578125" style="36" customWidth="1"/>
    <col min="3073" max="3073" width="71.28515625" style="36" customWidth="1"/>
    <col min="3074" max="3076" width="17.42578125" style="36" customWidth="1"/>
    <col min="3077" max="3078" width="9.140625" style="36"/>
    <col min="3079" max="3079" width="11.140625" style="36" customWidth="1"/>
    <col min="3080" max="3081" width="11.28515625" style="36" bestFit="1" customWidth="1"/>
    <col min="3082" max="3326" width="9.140625" style="36"/>
    <col min="3327" max="3327" width="4.7109375" style="36" customWidth="1"/>
    <col min="3328" max="3328" width="33.42578125" style="36" customWidth="1"/>
    <col min="3329" max="3329" width="71.28515625" style="36" customWidth="1"/>
    <col min="3330" max="3332" width="17.42578125" style="36" customWidth="1"/>
    <col min="3333" max="3334" width="9.140625" style="36"/>
    <col min="3335" max="3335" width="11.140625" style="36" customWidth="1"/>
    <col min="3336" max="3337" width="11.28515625" style="36" bestFit="1" customWidth="1"/>
    <col min="3338" max="3582" width="9.140625" style="36"/>
    <col min="3583" max="3583" width="4.7109375" style="36" customWidth="1"/>
    <col min="3584" max="3584" width="33.42578125" style="36" customWidth="1"/>
    <col min="3585" max="3585" width="71.28515625" style="36" customWidth="1"/>
    <col min="3586" max="3588" width="17.42578125" style="36" customWidth="1"/>
    <col min="3589" max="3590" width="9.140625" style="36"/>
    <col min="3591" max="3591" width="11.140625" style="36" customWidth="1"/>
    <col min="3592" max="3593" width="11.28515625" style="36" bestFit="1" customWidth="1"/>
    <col min="3594" max="3838" width="9.140625" style="36"/>
    <col min="3839" max="3839" width="4.7109375" style="36" customWidth="1"/>
    <col min="3840" max="3840" width="33.42578125" style="36" customWidth="1"/>
    <col min="3841" max="3841" width="71.28515625" style="36" customWidth="1"/>
    <col min="3842" max="3844" width="17.42578125" style="36" customWidth="1"/>
    <col min="3845" max="3846" width="9.140625" style="36"/>
    <col min="3847" max="3847" width="11.140625" style="36" customWidth="1"/>
    <col min="3848" max="3849" width="11.28515625" style="36" bestFit="1" customWidth="1"/>
    <col min="3850" max="4094" width="9.140625" style="36"/>
    <col min="4095" max="4095" width="4.7109375" style="36" customWidth="1"/>
    <col min="4096" max="4096" width="33.42578125" style="36" customWidth="1"/>
    <col min="4097" max="4097" width="71.28515625" style="36" customWidth="1"/>
    <col min="4098" max="4100" width="17.42578125" style="36" customWidth="1"/>
    <col min="4101" max="4102" width="9.140625" style="36"/>
    <col min="4103" max="4103" width="11.140625" style="36" customWidth="1"/>
    <col min="4104" max="4105" width="11.28515625" style="36" bestFit="1" customWidth="1"/>
    <col min="4106" max="4350" width="9.140625" style="36"/>
    <col min="4351" max="4351" width="4.7109375" style="36" customWidth="1"/>
    <col min="4352" max="4352" width="33.42578125" style="36" customWidth="1"/>
    <col min="4353" max="4353" width="71.28515625" style="36" customWidth="1"/>
    <col min="4354" max="4356" width="17.42578125" style="36" customWidth="1"/>
    <col min="4357" max="4358" width="9.140625" style="36"/>
    <col min="4359" max="4359" width="11.140625" style="36" customWidth="1"/>
    <col min="4360" max="4361" width="11.28515625" style="36" bestFit="1" customWidth="1"/>
    <col min="4362" max="4606" width="9.140625" style="36"/>
    <col min="4607" max="4607" width="4.7109375" style="36" customWidth="1"/>
    <col min="4608" max="4608" width="33.42578125" style="36" customWidth="1"/>
    <col min="4609" max="4609" width="71.28515625" style="36" customWidth="1"/>
    <col min="4610" max="4612" width="17.42578125" style="36" customWidth="1"/>
    <col min="4613" max="4614" width="9.140625" style="36"/>
    <col min="4615" max="4615" width="11.140625" style="36" customWidth="1"/>
    <col min="4616" max="4617" width="11.28515625" style="36" bestFit="1" customWidth="1"/>
    <col min="4618" max="4862" width="9.140625" style="36"/>
    <col min="4863" max="4863" width="4.7109375" style="36" customWidth="1"/>
    <col min="4864" max="4864" width="33.42578125" style="36" customWidth="1"/>
    <col min="4865" max="4865" width="71.28515625" style="36" customWidth="1"/>
    <col min="4866" max="4868" width="17.42578125" style="36" customWidth="1"/>
    <col min="4869" max="4870" width="9.140625" style="36"/>
    <col min="4871" max="4871" width="11.140625" style="36" customWidth="1"/>
    <col min="4872" max="4873" width="11.28515625" style="36" bestFit="1" customWidth="1"/>
    <col min="4874" max="5118" width="9.140625" style="36"/>
    <col min="5119" max="5119" width="4.7109375" style="36" customWidth="1"/>
    <col min="5120" max="5120" width="33.42578125" style="36" customWidth="1"/>
    <col min="5121" max="5121" width="71.28515625" style="36" customWidth="1"/>
    <col min="5122" max="5124" width="17.42578125" style="36" customWidth="1"/>
    <col min="5125" max="5126" width="9.140625" style="36"/>
    <col min="5127" max="5127" width="11.140625" style="36" customWidth="1"/>
    <col min="5128" max="5129" width="11.28515625" style="36" bestFit="1" customWidth="1"/>
    <col min="5130" max="5374" width="9.140625" style="36"/>
    <col min="5375" max="5375" width="4.7109375" style="36" customWidth="1"/>
    <col min="5376" max="5376" width="33.42578125" style="36" customWidth="1"/>
    <col min="5377" max="5377" width="71.28515625" style="36" customWidth="1"/>
    <col min="5378" max="5380" width="17.42578125" style="36" customWidth="1"/>
    <col min="5381" max="5382" width="9.140625" style="36"/>
    <col min="5383" max="5383" width="11.140625" style="36" customWidth="1"/>
    <col min="5384" max="5385" width="11.28515625" style="36" bestFit="1" customWidth="1"/>
    <col min="5386" max="5630" width="9.140625" style="36"/>
    <col min="5631" max="5631" width="4.7109375" style="36" customWidth="1"/>
    <col min="5632" max="5632" width="33.42578125" style="36" customWidth="1"/>
    <col min="5633" max="5633" width="71.28515625" style="36" customWidth="1"/>
    <col min="5634" max="5636" width="17.42578125" style="36" customWidth="1"/>
    <col min="5637" max="5638" width="9.140625" style="36"/>
    <col min="5639" max="5639" width="11.140625" style="36" customWidth="1"/>
    <col min="5640" max="5641" width="11.28515625" style="36" bestFit="1" customWidth="1"/>
    <col min="5642" max="5886" width="9.140625" style="36"/>
    <col min="5887" max="5887" width="4.7109375" style="36" customWidth="1"/>
    <col min="5888" max="5888" width="33.42578125" style="36" customWidth="1"/>
    <col min="5889" max="5889" width="71.28515625" style="36" customWidth="1"/>
    <col min="5890" max="5892" width="17.42578125" style="36" customWidth="1"/>
    <col min="5893" max="5894" width="9.140625" style="36"/>
    <col min="5895" max="5895" width="11.140625" style="36" customWidth="1"/>
    <col min="5896" max="5897" width="11.28515625" style="36" bestFit="1" customWidth="1"/>
    <col min="5898" max="6142" width="9.140625" style="36"/>
    <col min="6143" max="6143" width="4.7109375" style="36" customWidth="1"/>
    <col min="6144" max="6144" width="33.42578125" style="36" customWidth="1"/>
    <col min="6145" max="6145" width="71.28515625" style="36" customWidth="1"/>
    <col min="6146" max="6148" width="17.42578125" style="36" customWidth="1"/>
    <col min="6149" max="6150" width="9.140625" style="36"/>
    <col min="6151" max="6151" width="11.140625" style="36" customWidth="1"/>
    <col min="6152" max="6153" width="11.28515625" style="36" bestFit="1" customWidth="1"/>
    <col min="6154" max="6398" width="9.140625" style="36"/>
    <col min="6399" max="6399" width="4.7109375" style="36" customWidth="1"/>
    <col min="6400" max="6400" width="33.42578125" style="36" customWidth="1"/>
    <col min="6401" max="6401" width="71.28515625" style="36" customWidth="1"/>
    <col min="6402" max="6404" width="17.42578125" style="36" customWidth="1"/>
    <col min="6405" max="6406" width="9.140625" style="36"/>
    <col min="6407" max="6407" width="11.140625" style="36" customWidth="1"/>
    <col min="6408" max="6409" width="11.28515625" style="36" bestFit="1" customWidth="1"/>
    <col min="6410" max="6654" width="9.140625" style="36"/>
    <col min="6655" max="6655" width="4.7109375" style="36" customWidth="1"/>
    <col min="6656" max="6656" width="33.42578125" style="36" customWidth="1"/>
    <col min="6657" max="6657" width="71.28515625" style="36" customWidth="1"/>
    <col min="6658" max="6660" width="17.42578125" style="36" customWidth="1"/>
    <col min="6661" max="6662" width="9.140625" style="36"/>
    <col min="6663" max="6663" width="11.140625" style="36" customWidth="1"/>
    <col min="6664" max="6665" width="11.28515625" style="36" bestFit="1" customWidth="1"/>
    <col min="6666" max="6910" width="9.140625" style="36"/>
    <col min="6911" max="6911" width="4.7109375" style="36" customWidth="1"/>
    <col min="6912" max="6912" width="33.42578125" style="36" customWidth="1"/>
    <col min="6913" max="6913" width="71.28515625" style="36" customWidth="1"/>
    <col min="6914" max="6916" width="17.42578125" style="36" customWidth="1"/>
    <col min="6917" max="6918" width="9.140625" style="36"/>
    <col min="6919" max="6919" width="11.140625" style="36" customWidth="1"/>
    <col min="6920" max="6921" width="11.28515625" style="36" bestFit="1" customWidth="1"/>
    <col min="6922" max="7166" width="9.140625" style="36"/>
    <col min="7167" max="7167" width="4.7109375" style="36" customWidth="1"/>
    <col min="7168" max="7168" width="33.42578125" style="36" customWidth="1"/>
    <col min="7169" max="7169" width="71.28515625" style="36" customWidth="1"/>
    <col min="7170" max="7172" width="17.42578125" style="36" customWidth="1"/>
    <col min="7173" max="7174" width="9.140625" style="36"/>
    <col min="7175" max="7175" width="11.140625" style="36" customWidth="1"/>
    <col min="7176" max="7177" width="11.28515625" style="36" bestFit="1" customWidth="1"/>
    <col min="7178" max="7422" width="9.140625" style="36"/>
    <col min="7423" max="7423" width="4.7109375" style="36" customWidth="1"/>
    <col min="7424" max="7424" width="33.42578125" style="36" customWidth="1"/>
    <col min="7425" max="7425" width="71.28515625" style="36" customWidth="1"/>
    <col min="7426" max="7428" width="17.42578125" style="36" customWidth="1"/>
    <col min="7429" max="7430" width="9.140625" style="36"/>
    <col min="7431" max="7431" width="11.140625" style="36" customWidth="1"/>
    <col min="7432" max="7433" width="11.28515625" style="36" bestFit="1" customWidth="1"/>
    <col min="7434" max="7678" width="9.140625" style="36"/>
    <col min="7679" max="7679" width="4.7109375" style="36" customWidth="1"/>
    <col min="7680" max="7680" width="33.42578125" style="36" customWidth="1"/>
    <col min="7681" max="7681" width="71.28515625" style="36" customWidth="1"/>
    <col min="7682" max="7684" width="17.42578125" style="36" customWidth="1"/>
    <col min="7685" max="7686" width="9.140625" style="36"/>
    <col min="7687" max="7687" width="11.140625" style="36" customWidth="1"/>
    <col min="7688" max="7689" width="11.28515625" style="36" bestFit="1" customWidth="1"/>
    <col min="7690" max="7934" width="9.140625" style="36"/>
    <col min="7935" max="7935" width="4.7109375" style="36" customWidth="1"/>
    <col min="7936" max="7936" width="33.42578125" style="36" customWidth="1"/>
    <col min="7937" max="7937" width="71.28515625" style="36" customWidth="1"/>
    <col min="7938" max="7940" width="17.42578125" style="36" customWidth="1"/>
    <col min="7941" max="7942" width="9.140625" style="36"/>
    <col min="7943" max="7943" width="11.140625" style="36" customWidth="1"/>
    <col min="7944" max="7945" width="11.28515625" style="36" bestFit="1" customWidth="1"/>
    <col min="7946" max="8190" width="9.140625" style="36"/>
    <col min="8191" max="8191" width="4.7109375" style="36" customWidth="1"/>
    <col min="8192" max="8192" width="33.42578125" style="36" customWidth="1"/>
    <col min="8193" max="8193" width="71.28515625" style="36" customWidth="1"/>
    <col min="8194" max="8196" width="17.42578125" style="36" customWidth="1"/>
    <col min="8197" max="8198" width="9.140625" style="36"/>
    <col min="8199" max="8199" width="11.140625" style="36" customWidth="1"/>
    <col min="8200" max="8201" width="11.28515625" style="36" bestFit="1" customWidth="1"/>
    <col min="8202" max="8446" width="9.140625" style="36"/>
    <col min="8447" max="8447" width="4.7109375" style="36" customWidth="1"/>
    <col min="8448" max="8448" width="33.42578125" style="36" customWidth="1"/>
    <col min="8449" max="8449" width="71.28515625" style="36" customWidth="1"/>
    <col min="8450" max="8452" width="17.42578125" style="36" customWidth="1"/>
    <col min="8453" max="8454" width="9.140625" style="36"/>
    <col min="8455" max="8455" width="11.140625" style="36" customWidth="1"/>
    <col min="8456" max="8457" width="11.28515625" style="36" bestFit="1" customWidth="1"/>
    <col min="8458" max="8702" width="9.140625" style="36"/>
    <col min="8703" max="8703" width="4.7109375" style="36" customWidth="1"/>
    <col min="8704" max="8704" width="33.42578125" style="36" customWidth="1"/>
    <col min="8705" max="8705" width="71.28515625" style="36" customWidth="1"/>
    <col min="8706" max="8708" width="17.42578125" style="36" customWidth="1"/>
    <col min="8709" max="8710" width="9.140625" style="36"/>
    <col min="8711" max="8711" width="11.140625" style="36" customWidth="1"/>
    <col min="8712" max="8713" width="11.28515625" style="36" bestFit="1" customWidth="1"/>
    <col min="8714" max="8958" width="9.140625" style="36"/>
    <col min="8959" max="8959" width="4.7109375" style="36" customWidth="1"/>
    <col min="8960" max="8960" width="33.42578125" style="36" customWidth="1"/>
    <col min="8961" max="8961" width="71.28515625" style="36" customWidth="1"/>
    <col min="8962" max="8964" width="17.42578125" style="36" customWidth="1"/>
    <col min="8965" max="8966" width="9.140625" style="36"/>
    <col min="8967" max="8967" width="11.140625" style="36" customWidth="1"/>
    <col min="8968" max="8969" width="11.28515625" style="36" bestFit="1" customWidth="1"/>
    <col min="8970" max="9214" width="9.140625" style="36"/>
    <col min="9215" max="9215" width="4.7109375" style="36" customWidth="1"/>
    <col min="9216" max="9216" width="33.42578125" style="36" customWidth="1"/>
    <col min="9217" max="9217" width="71.28515625" style="36" customWidth="1"/>
    <col min="9218" max="9220" width="17.42578125" style="36" customWidth="1"/>
    <col min="9221" max="9222" width="9.140625" style="36"/>
    <col min="9223" max="9223" width="11.140625" style="36" customWidth="1"/>
    <col min="9224" max="9225" width="11.28515625" style="36" bestFit="1" customWidth="1"/>
    <col min="9226" max="9470" width="9.140625" style="36"/>
    <col min="9471" max="9471" width="4.7109375" style="36" customWidth="1"/>
    <col min="9472" max="9472" width="33.42578125" style="36" customWidth="1"/>
    <col min="9473" max="9473" width="71.28515625" style="36" customWidth="1"/>
    <col min="9474" max="9476" width="17.42578125" style="36" customWidth="1"/>
    <col min="9477" max="9478" width="9.140625" style="36"/>
    <col min="9479" max="9479" width="11.140625" style="36" customWidth="1"/>
    <col min="9480" max="9481" width="11.28515625" style="36" bestFit="1" customWidth="1"/>
    <col min="9482" max="9726" width="9.140625" style="36"/>
    <col min="9727" max="9727" width="4.7109375" style="36" customWidth="1"/>
    <col min="9728" max="9728" width="33.42578125" style="36" customWidth="1"/>
    <col min="9729" max="9729" width="71.28515625" style="36" customWidth="1"/>
    <col min="9730" max="9732" width="17.42578125" style="36" customWidth="1"/>
    <col min="9733" max="9734" width="9.140625" style="36"/>
    <col min="9735" max="9735" width="11.140625" style="36" customWidth="1"/>
    <col min="9736" max="9737" width="11.28515625" style="36" bestFit="1" customWidth="1"/>
    <col min="9738" max="9982" width="9.140625" style="36"/>
    <col min="9983" max="9983" width="4.7109375" style="36" customWidth="1"/>
    <col min="9984" max="9984" width="33.42578125" style="36" customWidth="1"/>
    <col min="9985" max="9985" width="71.28515625" style="36" customWidth="1"/>
    <col min="9986" max="9988" width="17.42578125" style="36" customWidth="1"/>
    <col min="9989" max="9990" width="9.140625" style="36"/>
    <col min="9991" max="9991" width="11.140625" style="36" customWidth="1"/>
    <col min="9992" max="9993" width="11.28515625" style="36" bestFit="1" customWidth="1"/>
    <col min="9994" max="10238" width="9.140625" style="36"/>
    <col min="10239" max="10239" width="4.7109375" style="36" customWidth="1"/>
    <col min="10240" max="10240" width="33.42578125" style="36" customWidth="1"/>
    <col min="10241" max="10241" width="71.28515625" style="36" customWidth="1"/>
    <col min="10242" max="10244" width="17.42578125" style="36" customWidth="1"/>
    <col min="10245" max="10246" width="9.140625" style="36"/>
    <col min="10247" max="10247" width="11.140625" style="36" customWidth="1"/>
    <col min="10248" max="10249" width="11.28515625" style="36" bestFit="1" customWidth="1"/>
    <col min="10250" max="10494" width="9.140625" style="36"/>
    <col min="10495" max="10495" width="4.7109375" style="36" customWidth="1"/>
    <col min="10496" max="10496" width="33.42578125" style="36" customWidth="1"/>
    <col min="10497" max="10497" width="71.28515625" style="36" customWidth="1"/>
    <col min="10498" max="10500" width="17.42578125" style="36" customWidth="1"/>
    <col min="10501" max="10502" width="9.140625" style="36"/>
    <col min="10503" max="10503" width="11.140625" style="36" customWidth="1"/>
    <col min="10504" max="10505" width="11.28515625" style="36" bestFit="1" customWidth="1"/>
    <col min="10506" max="10750" width="9.140625" style="36"/>
    <col min="10751" max="10751" width="4.7109375" style="36" customWidth="1"/>
    <col min="10752" max="10752" width="33.42578125" style="36" customWidth="1"/>
    <col min="10753" max="10753" width="71.28515625" style="36" customWidth="1"/>
    <col min="10754" max="10756" width="17.42578125" style="36" customWidth="1"/>
    <col min="10757" max="10758" width="9.140625" style="36"/>
    <col min="10759" max="10759" width="11.140625" style="36" customWidth="1"/>
    <col min="10760" max="10761" width="11.28515625" style="36" bestFit="1" customWidth="1"/>
    <col min="10762" max="11006" width="9.140625" style="36"/>
    <col min="11007" max="11007" width="4.7109375" style="36" customWidth="1"/>
    <col min="11008" max="11008" width="33.42578125" style="36" customWidth="1"/>
    <col min="11009" max="11009" width="71.28515625" style="36" customWidth="1"/>
    <col min="11010" max="11012" width="17.42578125" style="36" customWidth="1"/>
    <col min="11013" max="11014" width="9.140625" style="36"/>
    <col min="11015" max="11015" width="11.140625" style="36" customWidth="1"/>
    <col min="11016" max="11017" width="11.28515625" style="36" bestFit="1" customWidth="1"/>
    <col min="11018" max="11262" width="9.140625" style="36"/>
    <col min="11263" max="11263" width="4.7109375" style="36" customWidth="1"/>
    <col min="11264" max="11264" width="33.42578125" style="36" customWidth="1"/>
    <col min="11265" max="11265" width="71.28515625" style="36" customWidth="1"/>
    <col min="11266" max="11268" width="17.42578125" style="36" customWidth="1"/>
    <col min="11269" max="11270" width="9.140625" style="36"/>
    <col min="11271" max="11271" width="11.140625" style="36" customWidth="1"/>
    <col min="11272" max="11273" width="11.28515625" style="36" bestFit="1" customWidth="1"/>
    <col min="11274" max="11518" width="9.140625" style="36"/>
    <col min="11519" max="11519" width="4.7109375" style="36" customWidth="1"/>
    <col min="11520" max="11520" width="33.42578125" style="36" customWidth="1"/>
    <col min="11521" max="11521" width="71.28515625" style="36" customWidth="1"/>
    <col min="11522" max="11524" width="17.42578125" style="36" customWidth="1"/>
    <col min="11525" max="11526" width="9.140625" style="36"/>
    <col min="11527" max="11527" width="11.140625" style="36" customWidth="1"/>
    <col min="11528" max="11529" width="11.28515625" style="36" bestFit="1" customWidth="1"/>
    <col min="11530" max="11774" width="9.140625" style="36"/>
    <col min="11775" max="11775" width="4.7109375" style="36" customWidth="1"/>
    <col min="11776" max="11776" width="33.42578125" style="36" customWidth="1"/>
    <col min="11777" max="11777" width="71.28515625" style="36" customWidth="1"/>
    <col min="11778" max="11780" width="17.42578125" style="36" customWidth="1"/>
    <col min="11781" max="11782" width="9.140625" style="36"/>
    <col min="11783" max="11783" width="11.140625" style="36" customWidth="1"/>
    <col min="11784" max="11785" width="11.28515625" style="36" bestFit="1" customWidth="1"/>
    <col min="11786" max="12030" width="9.140625" style="36"/>
    <col min="12031" max="12031" width="4.7109375" style="36" customWidth="1"/>
    <col min="12032" max="12032" width="33.42578125" style="36" customWidth="1"/>
    <col min="12033" max="12033" width="71.28515625" style="36" customWidth="1"/>
    <col min="12034" max="12036" width="17.42578125" style="36" customWidth="1"/>
    <col min="12037" max="12038" width="9.140625" style="36"/>
    <col min="12039" max="12039" width="11.140625" style="36" customWidth="1"/>
    <col min="12040" max="12041" width="11.28515625" style="36" bestFit="1" customWidth="1"/>
    <col min="12042" max="12286" width="9.140625" style="36"/>
    <col min="12287" max="12287" width="4.7109375" style="36" customWidth="1"/>
    <col min="12288" max="12288" width="33.42578125" style="36" customWidth="1"/>
    <col min="12289" max="12289" width="71.28515625" style="36" customWidth="1"/>
    <col min="12290" max="12292" width="17.42578125" style="36" customWidth="1"/>
    <col min="12293" max="12294" width="9.140625" style="36"/>
    <col min="12295" max="12295" width="11.140625" style="36" customWidth="1"/>
    <col min="12296" max="12297" width="11.28515625" style="36" bestFit="1" customWidth="1"/>
    <col min="12298" max="12542" width="9.140625" style="36"/>
    <col min="12543" max="12543" width="4.7109375" style="36" customWidth="1"/>
    <col min="12544" max="12544" width="33.42578125" style="36" customWidth="1"/>
    <col min="12545" max="12545" width="71.28515625" style="36" customWidth="1"/>
    <col min="12546" max="12548" width="17.42578125" style="36" customWidth="1"/>
    <col min="12549" max="12550" width="9.140625" style="36"/>
    <col min="12551" max="12551" width="11.140625" style="36" customWidth="1"/>
    <col min="12552" max="12553" width="11.28515625" style="36" bestFit="1" customWidth="1"/>
    <col min="12554" max="12798" width="9.140625" style="36"/>
    <col min="12799" max="12799" width="4.7109375" style="36" customWidth="1"/>
    <col min="12800" max="12800" width="33.42578125" style="36" customWidth="1"/>
    <col min="12801" max="12801" width="71.28515625" style="36" customWidth="1"/>
    <col min="12802" max="12804" width="17.42578125" style="36" customWidth="1"/>
    <col min="12805" max="12806" width="9.140625" style="36"/>
    <col min="12807" max="12807" width="11.140625" style="36" customWidth="1"/>
    <col min="12808" max="12809" width="11.28515625" style="36" bestFit="1" customWidth="1"/>
    <col min="12810" max="13054" width="9.140625" style="36"/>
    <col min="13055" max="13055" width="4.7109375" style="36" customWidth="1"/>
    <col min="13056" max="13056" width="33.42578125" style="36" customWidth="1"/>
    <col min="13057" max="13057" width="71.28515625" style="36" customWidth="1"/>
    <col min="13058" max="13060" width="17.42578125" style="36" customWidth="1"/>
    <col min="13061" max="13062" width="9.140625" style="36"/>
    <col min="13063" max="13063" width="11.140625" style="36" customWidth="1"/>
    <col min="13064" max="13065" width="11.28515625" style="36" bestFit="1" customWidth="1"/>
    <col min="13066" max="13310" width="9.140625" style="36"/>
    <col min="13311" max="13311" width="4.7109375" style="36" customWidth="1"/>
    <col min="13312" max="13312" width="33.42578125" style="36" customWidth="1"/>
    <col min="13313" max="13313" width="71.28515625" style="36" customWidth="1"/>
    <col min="13314" max="13316" width="17.42578125" style="36" customWidth="1"/>
    <col min="13317" max="13318" width="9.140625" style="36"/>
    <col min="13319" max="13319" width="11.140625" style="36" customWidth="1"/>
    <col min="13320" max="13321" width="11.28515625" style="36" bestFit="1" customWidth="1"/>
    <col min="13322" max="13566" width="9.140625" style="36"/>
    <col min="13567" max="13567" width="4.7109375" style="36" customWidth="1"/>
    <col min="13568" max="13568" width="33.42578125" style="36" customWidth="1"/>
    <col min="13569" max="13569" width="71.28515625" style="36" customWidth="1"/>
    <col min="13570" max="13572" width="17.42578125" style="36" customWidth="1"/>
    <col min="13573" max="13574" width="9.140625" style="36"/>
    <col min="13575" max="13575" width="11.140625" style="36" customWidth="1"/>
    <col min="13576" max="13577" width="11.28515625" style="36" bestFit="1" customWidth="1"/>
    <col min="13578" max="13822" width="9.140625" style="36"/>
    <col min="13823" max="13823" width="4.7109375" style="36" customWidth="1"/>
    <col min="13824" max="13824" width="33.42578125" style="36" customWidth="1"/>
    <col min="13825" max="13825" width="71.28515625" style="36" customWidth="1"/>
    <col min="13826" max="13828" width="17.42578125" style="36" customWidth="1"/>
    <col min="13829" max="13830" width="9.140625" style="36"/>
    <col min="13831" max="13831" width="11.140625" style="36" customWidth="1"/>
    <col min="13832" max="13833" width="11.28515625" style="36" bestFit="1" customWidth="1"/>
    <col min="13834" max="14078" width="9.140625" style="36"/>
    <col min="14079" max="14079" width="4.7109375" style="36" customWidth="1"/>
    <col min="14080" max="14080" width="33.42578125" style="36" customWidth="1"/>
    <col min="14081" max="14081" width="71.28515625" style="36" customWidth="1"/>
    <col min="14082" max="14084" width="17.42578125" style="36" customWidth="1"/>
    <col min="14085" max="14086" width="9.140625" style="36"/>
    <col min="14087" max="14087" width="11.140625" style="36" customWidth="1"/>
    <col min="14088" max="14089" width="11.28515625" style="36" bestFit="1" customWidth="1"/>
    <col min="14090" max="14334" width="9.140625" style="36"/>
    <col min="14335" max="14335" width="4.7109375" style="36" customWidth="1"/>
    <col min="14336" max="14336" width="33.42578125" style="36" customWidth="1"/>
    <col min="14337" max="14337" width="71.28515625" style="36" customWidth="1"/>
    <col min="14338" max="14340" width="17.42578125" style="36" customWidth="1"/>
    <col min="14341" max="14342" width="9.140625" style="36"/>
    <col min="14343" max="14343" width="11.140625" style="36" customWidth="1"/>
    <col min="14344" max="14345" width="11.28515625" style="36" bestFit="1" customWidth="1"/>
    <col min="14346" max="14590" width="9.140625" style="36"/>
    <col min="14591" max="14591" width="4.7109375" style="36" customWidth="1"/>
    <col min="14592" max="14592" width="33.42578125" style="36" customWidth="1"/>
    <col min="14593" max="14593" width="71.28515625" style="36" customWidth="1"/>
    <col min="14594" max="14596" width="17.42578125" style="36" customWidth="1"/>
    <col min="14597" max="14598" width="9.140625" style="36"/>
    <col min="14599" max="14599" width="11.140625" style="36" customWidth="1"/>
    <col min="14600" max="14601" width="11.28515625" style="36" bestFit="1" customWidth="1"/>
    <col min="14602" max="14846" width="9.140625" style="36"/>
    <col min="14847" max="14847" width="4.7109375" style="36" customWidth="1"/>
    <col min="14848" max="14848" width="33.42578125" style="36" customWidth="1"/>
    <col min="14849" max="14849" width="71.28515625" style="36" customWidth="1"/>
    <col min="14850" max="14852" width="17.42578125" style="36" customWidth="1"/>
    <col min="14853" max="14854" width="9.140625" style="36"/>
    <col min="14855" max="14855" width="11.140625" style="36" customWidth="1"/>
    <col min="14856" max="14857" width="11.28515625" style="36" bestFit="1" customWidth="1"/>
    <col min="14858" max="15102" width="9.140625" style="36"/>
    <col min="15103" max="15103" width="4.7109375" style="36" customWidth="1"/>
    <col min="15104" max="15104" width="33.42578125" style="36" customWidth="1"/>
    <col min="15105" max="15105" width="71.28515625" style="36" customWidth="1"/>
    <col min="15106" max="15108" width="17.42578125" style="36" customWidth="1"/>
    <col min="15109" max="15110" width="9.140625" style="36"/>
    <col min="15111" max="15111" width="11.140625" style="36" customWidth="1"/>
    <col min="15112" max="15113" width="11.28515625" style="36" bestFit="1" customWidth="1"/>
    <col min="15114" max="15358" width="9.140625" style="36"/>
    <col min="15359" max="15359" width="4.7109375" style="36" customWidth="1"/>
    <col min="15360" max="15360" width="33.42578125" style="36" customWidth="1"/>
    <col min="15361" max="15361" width="71.28515625" style="36" customWidth="1"/>
    <col min="15362" max="15364" width="17.42578125" style="36" customWidth="1"/>
    <col min="15365" max="15366" width="9.140625" style="36"/>
    <col min="15367" max="15367" width="11.140625" style="36" customWidth="1"/>
    <col min="15368" max="15369" width="11.28515625" style="36" bestFit="1" customWidth="1"/>
    <col min="15370" max="15614" width="9.140625" style="36"/>
    <col min="15615" max="15615" width="4.7109375" style="36" customWidth="1"/>
    <col min="15616" max="15616" width="33.42578125" style="36" customWidth="1"/>
    <col min="15617" max="15617" width="71.28515625" style="36" customWidth="1"/>
    <col min="15618" max="15620" width="17.42578125" style="36" customWidth="1"/>
    <col min="15621" max="15622" width="9.140625" style="36"/>
    <col min="15623" max="15623" width="11.140625" style="36" customWidth="1"/>
    <col min="15624" max="15625" width="11.28515625" style="36" bestFit="1" customWidth="1"/>
    <col min="15626" max="15870" width="9.140625" style="36"/>
    <col min="15871" max="15871" width="4.7109375" style="36" customWidth="1"/>
    <col min="15872" max="15872" width="33.42578125" style="36" customWidth="1"/>
    <col min="15873" max="15873" width="71.28515625" style="36" customWidth="1"/>
    <col min="15874" max="15876" width="17.42578125" style="36" customWidth="1"/>
    <col min="15877" max="15878" width="9.140625" style="36"/>
    <col min="15879" max="15879" width="11.140625" style="36" customWidth="1"/>
    <col min="15880" max="15881" width="11.28515625" style="36" bestFit="1" customWidth="1"/>
    <col min="15882" max="16126" width="9.140625" style="36"/>
    <col min="16127" max="16127" width="4.7109375" style="36" customWidth="1"/>
    <col min="16128" max="16128" width="33.42578125" style="36" customWidth="1"/>
    <col min="16129" max="16129" width="71.28515625" style="36" customWidth="1"/>
    <col min="16130" max="16132" width="17.42578125" style="36" customWidth="1"/>
    <col min="16133" max="16134" width="9.140625" style="36"/>
    <col min="16135" max="16135" width="11.140625" style="36" customWidth="1"/>
    <col min="16136" max="16137" width="11.28515625" style="36" bestFit="1" customWidth="1"/>
    <col min="16138" max="16384" width="9.140625" style="36"/>
  </cols>
  <sheetData>
    <row r="1" spans="1:6" ht="23.25" customHeight="1">
      <c r="A1" s="63"/>
      <c r="B1" s="64"/>
      <c r="C1" s="64"/>
      <c r="D1" s="383" t="s">
        <v>196</v>
      </c>
      <c r="E1" s="64"/>
      <c r="F1" s="64"/>
    </row>
    <row r="2" spans="1:6" ht="13.5" customHeight="1">
      <c r="A2" s="64"/>
      <c r="B2" s="64"/>
      <c r="C2" s="64"/>
      <c r="D2" s="384"/>
      <c r="E2" s="64"/>
      <c r="F2" s="64"/>
    </row>
    <row r="3" spans="1:6" ht="13.5" customHeight="1">
      <c r="A3" s="64"/>
      <c r="B3" s="64"/>
      <c r="C3" s="64"/>
      <c r="D3" s="384"/>
      <c r="E3" s="64"/>
      <c r="F3" s="64"/>
    </row>
    <row r="4" spans="1:6" ht="21" customHeight="1">
      <c r="A4" s="35"/>
      <c r="B4" s="35"/>
      <c r="C4" s="35"/>
      <c r="D4" s="384"/>
    </row>
    <row r="5" spans="1:6" ht="66.75" customHeight="1">
      <c r="A5" s="35"/>
      <c r="B5" s="385" t="s">
        <v>195</v>
      </c>
      <c r="C5" s="386"/>
      <c r="D5" s="386"/>
    </row>
    <row r="6" spans="1:6" ht="17.25">
      <c r="A6" s="35"/>
      <c r="B6" s="37"/>
      <c r="C6" s="37"/>
      <c r="D6" s="38"/>
    </row>
    <row r="7" spans="1:6" ht="24" customHeight="1">
      <c r="A7" s="35"/>
      <c r="B7" s="387" t="s">
        <v>44</v>
      </c>
      <c r="C7" s="387"/>
      <c r="D7" s="387"/>
    </row>
    <row r="8" spans="1:6" ht="24.75" customHeight="1">
      <c r="A8" s="35"/>
      <c r="B8" s="39" t="s">
        <v>45</v>
      </c>
      <c r="C8" s="40"/>
      <c r="D8" s="41"/>
    </row>
    <row r="9" spans="1:6" ht="17.25" customHeight="1">
      <c r="A9" s="35"/>
      <c r="B9" s="42"/>
      <c r="C9" s="42"/>
      <c r="D9" s="35"/>
    </row>
    <row r="10" spans="1:6" s="121" customFormat="1" ht="27.75" customHeight="1">
      <c r="B10" s="190" t="s">
        <v>0</v>
      </c>
      <c r="C10" s="190" t="s">
        <v>1</v>
      </c>
      <c r="D10" s="141"/>
      <c r="E10" s="186"/>
      <c r="F10" s="186"/>
    </row>
    <row r="11" spans="1:6" s="121" customFormat="1" ht="35.25" customHeight="1">
      <c r="B11" s="161">
        <v>1086</v>
      </c>
      <c r="C11" s="161" t="s">
        <v>165</v>
      </c>
      <c r="D11" s="141"/>
      <c r="E11" s="186"/>
      <c r="F11" s="186"/>
    </row>
    <row r="12" spans="1:6" s="121" customFormat="1" ht="12.75" customHeight="1">
      <c r="B12" s="187"/>
      <c r="C12" s="9"/>
      <c r="D12" s="141"/>
      <c r="E12" s="186"/>
      <c r="F12" s="186"/>
    </row>
    <row r="13" spans="1:6" s="121" customFormat="1" ht="24" customHeight="1">
      <c r="B13" s="188" t="s">
        <v>43</v>
      </c>
      <c r="C13" s="9"/>
      <c r="D13" s="141"/>
      <c r="E13" s="186"/>
      <c r="F13" s="186"/>
    </row>
    <row r="14" spans="1:6" s="121" customFormat="1" ht="17.25">
      <c r="B14" s="143"/>
      <c r="C14" s="143"/>
      <c r="D14" s="143"/>
    </row>
    <row r="15" spans="1:6" s="121" customFormat="1" ht="73.5" customHeight="1">
      <c r="B15" s="161" t="s">
        <v>28</v>
      </c>
      <c r="C15" s="202" t="s">
        <v>185</v>
      </c>
      <c r="D15" s="199" t="s">
        <v>166</v>
      </c>
    </row>
    <row r="16" spans="1:6" s="121" customFormat="1" ht="17.25">
      <c r="B16" s="200" t="s">
        <v>21</v>
      </c>
      <c r="C16" s="203" t="s">
        <v>186</v>
      </c>
      <c r="D16" s="201" t="s">
        <v>167</v>
      </c>
    </row>
    <row r="17" spans="2:4" s="121" customFormat="1" ht="103.5">
      <c r="B17" s="161" t="s">
        <v>22</v>
      </c>
      <c r="C17" s="189" t="s">
        <v>187</v>
      </c>
      <c r="D17" s="94"/>
    </row>
    <row r="18" spans="2:4" s="121" customFormat="1" ht="67.5" customHeight="1">
      <c r="B18" s="161" t="s">
        <v>23</v>
      </c>
      <c r="C18" s="94" t="s">
        <v>168</v>
      </c>
      <c r="D18" s="94"/>
    </row>
    <row r="19" spans="2:4" s="121" customFormat="1" ht="17.25">
      <c r="B19" s="161" t="s">
        <v>24</v>
      </c>
      <c r="C19" s="126" t="s">
        <v>94</v>
      </c>
      <c r="D19" s="94"/>
    </row>
    <row r="20" spans="2:4" s="121" customFormat="1" ht="34.5">
      <c r="B20" s="161" t="s">
        <v>169</v>
      </c>
      <c r="C20" s="126" t="s">
        <v>170</v>
      </c>
      <c r="D20" s="94"/>
    </row>
    <row r="21" spans="2:4" s="121" customFormat="1" ht="19.5" customHeight="1">
      <c r="B21" s="329" t="s">
        <v>25</v>
      </c>
      <c r="C21" s="329"/>
      <c r="D21" s="191"/>
    </row>
    <row r="22" spans="2:4" s="121" customFormat="1" ht="24.75" customHeight="1">
      <c r="B22" s="378" t="s">
        <v>171</v>
      </c>
      <c r="C22" s="378"/>
      <c r="D22" s="192">
        <v>-200</v>
      </c>
    </row>
    <row r="23" spans="2:4" s="121" customFormat="1" ht="26.25" customHeight="1">
      <c r="B23" s="378" t="s">
        <v>172</v>
      </c>
      <c r="C23" s="378"/>
      <c r="D23" s="192">
        <v>3</v>
      </c>
    </row>
    <row r="24" spans="2:4" s="121" customFormat="1" ht="24.75" customHeight="1">
      <c r="B24" s="377" t="s">
        <v>29</v>
      </c>
      <c r="C24" s="377"/>
      <c r="D24" s="198">
        <v>156990</v>
      </c>
    </row>
    <row r="25" spans="2:4" s="121" customFormat="1" ht="17.25">
      <c r="B25" s="143"/>
      <c r="C25" s="143"/>
      <c r="D25" s="143"/>
    </row>
    <row r="26" spans="2:4" s="121" customFormat="1" ht="64.5" customHeight="1">
      <c r="B26" s="161" t="s">
        <v>28</v>
      </c>
      <c r="C26" s="202" t="s">
        <v>185</v>
      </c>
      <c r="D26" s="199" t="s">
        <v>183</v>
      </c>
    </row>
    <row r="27" spans="2:4" s="121" customFormat="1" ht="25.5" customHeight="1">
      <c r="B27" s="200" t="s">
        <v>21</v>
      </c>
      <c r="C27" s="203">
        <v>11005</v>
      </c>
      <c r="D27" s="201" t="s">
        <v>167</v>
      </c>
    </row>
    <row r="28" spans="2:4" s="121" customFormat="1" ht="83.25" customHeight="1">
      <c r="B28" s="161" t="s">
        <v>22</v>
      </c>
      <c r="C28" s="189" t="s">
        <v>119</v>
      </c>
      <c r="D28" s="94"/>
    </row>
    <row r="29" spans="2:4" s="121" customFormat="1" ht="129.75" customHeight="1">
      <c r="B29" s="161" t="s">
        <v>23</v>
      </c>
      <c r="C29" s="94" t="s">
        <v>118</v>
      </c>
      <c r="D29" s="94"/>
    </row>
    <row r="30" spans="2:4" s="121" customFormat="1" ht="22.5" customHeight="1">
      <c r="B30" s="161" t="s">
        <v>24</v>
      </c>
      <c r="C30" s="126" t="s">
        <v>112</v>
      </c>
      <c r="D30" s="94"/>
    </row>
    <row r="31" spans="2:4" s="121" customFormat="1" ht="44.25" customHeight="1">
      <c r="B31" s="161" t="s">
        <v>192</v>
      </c>
      <c r="C31" s="126" t="s">
        <v>170</v>
      </c>
      <c r="D31" s="94"/>
    </row>
    <row r="32" spans="2:4" s="121" customFormat="1" ht="19.5" customHeight="1">
      <c r="B32" s="329" t="s">
        <v>25</v>
      </c>
      <c r="C32" s="329"/>
      <c r="D32" s="191"/>
    </row>
    <row r="33" spans="2:4" s="121" customFormat="1" ht="45.75" customHeight="1">
      <c r="B33" s="379" t="s">
        <v>184</v>
      </c>
      <c r="C33" s="380"/>
      <c r="D33" s="192">
        <v>4</v>
      </c>
    </row>
    <row r="34" spans="2:4" s="121" customFormat="1" ht="24.75" customHeight="1" thickBot="1">
      <c r="B34" s="381" t="s">
        <v>29</v>
      </c>
      <c r="C34" s="382"/>
      <c r="D34" s="198">
        <f>+հավելված3!D34</f>
        <v>8115</v>
      </c>
    </row>
    <row r="35" spans="2:4" s="121" customFormat="1" ht="17.25">
      <c r="B35" s="143"/>
      <c r="C35" s="143"/>
      <c r="D35" s="143"/>
    </row>
    <row r="36" spans="2:4" s="121" customFormat="1" ht="71.25" customHeight="1">
      <c r="B36" s="161" t="s">
        <v>28</v>
      </c>
      <c r="C36" s="189" t="s">
        <v>185</v>
      </c>
      <c r="D36" s="199" t="s">
        <v>166</v>
      </c>
    </row>
    <row r="37" spans="2:4" s="121" customFormat="1" ht="17.25">
      <c r="B37" s="161" t="s">
        <v>21</v>
      </c>
      <c r="C37" s="189" t="s">
        <v>188</v>
      </c>
      <c r="D37" s="160" t="s">
        <v>167</v>
      </c>
    </row>
    <row r="38" spans="2:4" s="121" customFormat="1" ht="98.25" customHeight="1">
      <c r="B38" s="161" t="s">
        <v>22</v>
      </c>
      <c r="C38" s="126" t="s">
        <v>216</v>
      </c>
      <c r="D38" s="94"/>
    </row>
    <row r="39" spans="2:4" s="121" customFormat="1" ht="69">
      <c r="B39" s="161" t="s">
        <v>23</v>
      </c>
      <c r="C39" s="126" t="s">
        <v>173</v>
      </c>
      <c r="D39" s="94"/>
    </row>
    <row r="40" spans="2:4" s="121" customFormat="1" ht="17.25">
      <c r="B40" s="161" t="s">
        <v>24</v>
      </c>
      <c r="C40" s="126" t="s">
        <v>174</v>
      </c>
      <c r="D40" s="94"/>
    </row>
    <row r="41" spans="2:4" s="121" customFormat="1" ht="34.5">
      <c r="B41" s="161" t="s">
        <v>169</v>
      </c>
      <c r="C41" s="126" t="s">
        <v>170</v>
      </c>
      <c r="D41" s="94"/>
    </row>
    <row r="42" spans="2:4" s="121" customFormat="1" ht="19.5" customHeight="1">
      <c r="B42" s="329" t="s">
        <v>25</v>
      </c>
      <c r="C42" s="329"/>
      <c r="D42" s="191"/>
    </row>
    <row r="43" spans="2:4" s="121" customFormat="1" ht="16.5" customHeight="1">
      <c r="B43" s="378" t="s">
        <v>175</v>
      </c>
      <c r="C43" s="378"/>
      <c r="D43" s="192">
        <v>-100</v>
      </c>
    </row>
    <row r="44" spans="2:4" s="121" customFormat="1" ht="16.5" customHeight="1">
      <c r="B44" s="378" t="s">
        <v>176</v>
      </c>
      <c r="C44" s="378"/>
      <c r="D44" s="192">
        <v>-2</v>
      </c>
    </row>
    <row r="45" spans="2:4" s="121" customFormat="1" ht="17.25">
      <c r="B45" s="378" t="s">
        <v>177</v>
      </c>
      <c r="C45" s="378"/>
      <c r="D45" s="192">
        <v>-1</v>
      </c>
    </row>
    <row r="46" spans="2:4" s="121" customFormat="1" ht="28.5" customHeight="1">
      <c r="B46" s="378" t="s">
        <v>193</v>
      </c>
      <c r="C46" s="378"/>
      <c r="D46" s="192">
        <v>8</v>
      </c>
    </row>
    <row r="47" spans="2:4" s="121" customFormat="1" ht="24.75" customHeight="1">
      <c r="B47" s="377" t="s">
        <v>29</v>
      </c>
      <c r="C47" s="377"/>
      <c r="D47" s="193">
        <v>-163305</v>
      </c>
    </row>
    <row r="48" spans="2:4" s="121" customFormat="1" ht="17.25">
      <c r="B48" s="143"/>
      <c r="C48" s="143"/>
      <c r="D48" s="143"/>
    </row>
    <row r="49" spans="1:4" s="121" customFormat="1" ht="86.25" customHeight="1">
      <c r="B49" s="161" t="s">
        <v>28</v>
      </c>
      <c r="C49" s="189" t="s">
        <v>185</v>
      </c>
      <c r="D49" s="199" t="s">
        <v>166</v>
      </c>
    </row>
    <row r="50" spans="1:4" s="121" customFormat="1" ht="17.25">
      <c r="B50" s="161" t="s">
        <v>21</v>
      </c>
      <c r="C50" s="189" t="s">
        <v>189</v>
      </c>
      <c r="D50" s="160" t="s">
        <v>167</v>
      </c>
    </row>
    <row r="51" spans="1:4" s="121" customFormat="1" ht="100.5" customHeight="1">
      <c r="B51" s="161" t="s">
        <v>22</v>
      </c>
      <c r="C51" s="126" t="s">
        <v>190</v>
      </c>
      <c r="D51" s="94"/>
    </row>
    <row r="52" spans="1:4" s="121" customFormat="1" ht="99" customHeight="1">
      <c r="B52" s="161" t="s">
        <v>23</v>
      </c>
      <c r="C52" s="126" t="s">
        <v>178</v>
      </c>
      <c r="D52" s="94"/>
    </row>
    <row r="53" spans="1:4" s="121" customFormat="1" ht="66.75" customHeight="1">
      <c r="B53" s="161" t="s">
        <v>24</v>
      </c>
      <c r="C53" s="126" t="s">
        <v>179</v>
      </c>
      <c r="D53" s="94"/>
    </row>
    <row r="54" spans="1:4" s="121" customFormat="1" ht="34.5">
      <c r="B54" s="161" t="s">
        <v>191</v>
      </c>
      <c r="C54" s="126" t="s">
        <v>170</v>
      </c>
      <c r="D54" s="94"/>
    </row>
    <row r="55" spans="1:4" s="121" customFormat="1" ht="19.5" customHeight="1">
      <c r="B55" s="329" t="s">
        <v>25</v>
      </c>
      <c r="C55" s="329"/>
      <c r="D55" s="191"/>
    </row>
    <row r="56" spans="1:4" s="121" customFormat="1" ht="23.25" customHeight="1">
      <c r="B56" s="378" t="s">
        <v>180</v>
      </c>
      <c r="C56" s="378"/>
      <c r="D56" s="194">
        <v>1</v>
      </c>
    </row>
    <row r="57" spans="1:4" s="121" customFormat="1" ht="23.25" customHeight="1">
      <c r="B57" s="378" t="s">
        <v>181</v>
      </c>
      <c r="C57" s="378"/>
      <c r="D57" s="192">
        <v>1</v>
      </c>
    </row>
    <row r="58" spans="1:4" s="121" customFormat="1" ht="24" customHeight="1">
      <c r="B58" s="378" t="s">
        <v>182</v>
      </c>
      <c r="C58" s="378"/>
      <c r="D58" s="192">
        <v>-2</v>
      </c>
    </row>
    <row r="59" spans="1:4" s="121" customFormat="1" ht="24.75" customHeight="1">
      <c r="B59" s="377" t="s">
        <v>29</v>
      </c>
      <c r="C59" s="377"/>
      <c r="D59" s="193">
        <f>+'հավելված4 '!G65</f>
        <v>-1800</v>
      </c>
    </row>
    <row r="60" spans="1:4" ht="19.5" customHeight="1">
      <c r="A60" s="35"/>
      <c r="B60" s="43"/>
      <c r="C60" s="43"/>
      <c r="D60" s="217"/>
    </row>
    <row r="61" spans="1:4" ht="21.75" customHeight="1">
      <c r="A61" s="35"/>
      <c r="B61" s="44" t="s">
        <v>0</v>
      </c>
      <c r="C61" s="368" t="s">
        <v>1</v>
      </c>
      <c r="D61" s="368"/>
    </row>
    <row r="62" spans="1:4" ht="57" customHeight="1">
      <c r="A62" s="35"/>
      <c r="B62" s="204">
        <v>1104</v>
      </c>
      <c r="C62" s="369" t="s">
        <v>83</v>
      </c>
      <c r="D62" s="369"/>
    </row>
    <row r="63" spans="1:4" ht="29.25" customHeight="1">
      <c r="A63" s="35"/>
      <c r="B63" s="35"/>
      <c r="C63" s="35"/>
      <c r="D63" s="35"/>
    </row>
    <row r="64" spans="1:4" ht="21" customHeight="1">
      <c r="A64" s="35"/>
      <c r="B64" s="372" t="s">
        <v>43</v>
      </c>
      <c r="C64" s="372"/>
      <c r="D64" s="372"/>
    </row>
    <row r="65" spans="1:4" ht="18" customHeight="1">
      <c r="A65" s="35"/>
      <c r="B65" s="195"/>
      <c r="C65" s="195"/>
      <c r="D65" s="196"/>
    </row>
    <row r="66" spans="1:4" ht="44.25" customHeight="1">
      <c r="A66" s="35"/>
      <c r="B66" s="46" t="s">
        <v>28</v>
      </c>
      <c r="C66" s="47">
        <v>1104</v>
      </c>
      <c r="D66" s="197" t="s">
        <v>52</v>
      </c>
    </row>
    <row r="67" spans="1:4" ht="30.75" customHeight="1">
      <c r="A67" s="35"/>
      <c r="B67" s="48" t="s">
        <v>21</v>
      </c>
      <c r="C67" s="45">
        <v>11003</v>
      </c>
      <c r="D67" s="49" t="s">
        <v>2</v>
      </c>
    </row>
    <row r="68" spans="1:4" ht="71.25" customHeight="1">
      <c r="A68" s="35"/>
      <c r="B68" s="50" t="s">
        <v>22</v>
      </c>
      <c r="C68" s="8" t="s">
        <v>92</v>
      </c>
      <c r="D68" s="373"/>
    </row>
    <row r="69" spans="1:4" ht="123.75" customHeight="1">
      <c r="A69" s="35"/>
      <c r="B69" s="48" t="s">
        <v>23</v>
      </c>
      <c r="C69" s="48" t="s">
        <v>93</v>
      </c>
      <c r="D69" s="373"/>
    </row>
    <row r="70" spans="1:4" ht="24" customHeight="1">
      <c r="A70" s="35"/>
      <c r="B70" s="48" t="s">
        <v>24</v>
      </c>
      <c r="C70" s="51" t="s">
        <v>94</v>
      </c>
      <c r="D70" s="373"/>
    </row>
    <row r="71" spans="1:4" ht="34.5">
      <c r="A71" s="35"/>
      <c r="B71" s="48" t="s">
        <v>192</v>
      </c>
      <c r="C71" s="51" t="s">
        <v>95</v>
      </c>
      <c r="D71" s="373"/>
    </row>
    <row r="72" spans="1:4" ht="23.25" customHeight="1">
      <c r="A72" s="35"/>
      <c r="B72" s="376" t="s">
        <v>25</v>
      </c>
      <c r="C72" s="376"/>
      <c r="D72" s="52"/>
    </row>
    <row r="73" spans="1:4" ht="22.5" customHeight="1">
      <c r="A73" s="35"/>
      <c r="B73" s="375" t="s">
        <v>96</v>
      </c>
      <c r="C73" s="375"/>
      <c r="D73" s="96">
        <v>-5</v>
      </c>
    </row>
    <row r="74" spans="1:4" ht="36" customHeight="1">
      <c r="A74" s="35"/>
      <c r="B74" s="375" t="s">
        <v>97</v>
      </c>
      <c r="C74" s="375"/>
      <c r="D74" s="96">
        <v>-1</v>
      </c>
    </row>
    <row r="75" spans="1:4" ht="27.75" customHeight="1">
      <c r="A75" s="35"/>
      <c r="B75" s="375" t="s">
        <v>98</v>
      </c>
      <c r="C75" s="375"/>
      <c r="D75" s="96">
        <v>-1</v>
      </c>
    </row>
    <row r="76" spans="1:4" ht="30" customHeight="1">
      <c r="A76" s="35"/>
      <c r="B76" s="375" t="s">
        <v>99</v>
      </c>
      <c r="C76" s="375"/>
      <c r="D76" s="96">
        <v>-1</v>
      </c>
    </row>
    <row r="77" spans="1:4" ht="45" customHeight="1">
      <c r="A77" s="35"/>
      <c r="B77" s="375" t="s">
        <v>100</v>
      </c>
      <c r="C77" s="375"/>
      <c r="D77" s="96">
        <v>-5</v>
      </c>
    </row>
    <row r="78" spans="1:4" ht="28.5" customHeight="1">
      <c r="A78" s="35"/>
      <c r="B78" s="375" t="s">
        <v>101</v>
      </c>
      <c r="C78" s="375"/>
      <c r="D78" s="96">
        <v>-1</v>
      </c>
    </row>
    <row r="79" spans="1:4" ht="36" customHeight="1">
      <c r="A79" s="35"/>
      <c r="B79" s="375" t="s">
        <v>102</v>
      </c>
      <c r="C79" s="375"/>
      <c r="D79" s="96">
        <v>-25</v>
      </c>
    </row>
    <row r="80" spans="1:4" ht="21.75" customHeight="1">
      <c r="A80" s="35"/>
      <c r="B80" s="374" t="s">
        <v>29</v>
      </c>
      <c r="C80" s="374"/>
      <c r="D80" s="68">
        <v>-100000</v>
      </c>
    </row>
    <row r="81" spans="1:5" ht="18" customHeight="1">
      <c r="A81" s="35"/>
      <c r="B81" s="43"/>
      <c r="C81" s="43"/>
      <c r="D81" s="35"/>
    </row>
    <row r="82" spans="1:5" ht="63" customHeight="1">
      <c r="A82" s="35"/>
      <c r="B82" s="370" t="s">
        <v>197</v>
      </c>
      <c r="C82" s="370"/>
      <c r="D82" s="370"/>
      <c r="E82" s="206"/>
    </row>
    <row r="83" spans="1:5" ht="19.5" customHeight="1">
      <c r="A83" s="35"/>
      <c r="B83" s="371" t="s">
        <v>120</v>
      </c>
      <c r="C83" s="371"/>
      <c r="D83" s="371"/>
      <c r="E83" s="371"/>
    </row>
    <row r="84" spans="1:5" ht="18" customHeight="1">
      <c r="A84" s="35"/>
      <c r="B84" s="207"/>
      <c r="C84" s="207"/>
      <c r="D84" s="207"/>
      <c r="E84" s="207"/>
    </row>
    <row r="85" spans="1:5" ht="18" customHeight="1">
      <c r="A85" s="35"/>
      <c r="B85" s="208" t="s">
        <v>198</v>
      </c>
      <c r="C85" s="143"/>
      <c r="D85" s="143"/>
      <c r="E85" s="143"/>
    </row>
    <row r="86" spans="1:5" ht="17.25">
      <c r="B86" s="209"/>
      <c r="C86" s="209"/>
      <c r="D86" s="210"/>
      <c r="E86" s="9"/>
    </row>
    <row r="87" spans="1:5" ht="17.25">
      <c r="B87" s="209"/>
      <c r="C87" s="209"/>
      <c r="D87" s="210"/>
      <c r="E87" s="9"/>
    </row>
    <row r="88" spans="1:5" ht="51.75">
      <c r="B88" s="211" t="s">
        <v>199</v>
      </c>
      <c r="C88" s="126">
        <v>1139</v>
      </c>
      <c r="D88" s="98" t="s">
        <v>200</v>
      </c>
      <c r="E88" s="9"/>
    </row>
    <row r="89" spans="1:5" ht="17.25">
      <c r="B89" s="212" t="s">
        <v>201</v>
      </c>
      <c r="C89" s="189">
        <v>11001</v>
      </c>
      <c r="D89" s="97" t="s">
        <v>5</v>
      </c>
      <c r="E89" s="9"/>
    </row>
    <row r="90" spans="1:5" ht="17.25">
      <c r="B90" s="212" t="s">
        <v>202</v>
      </c>
      <c r="C90" s="212" t="s">
        <v>203</v>
      </c>
      <c r="D90" s="364"/>
      <c r="E90" s="9"/>
    </row>
    <row r="91" spans="1:5" ht="86.25">
      <c r="B91" s="212" t="s">
        <v>204</v>
      </c>
      <c r="C91" s="213" t="s">
        <v>205</v>
      </c>
      <c r="D91" s="365"/>
      <c r="E91" s="9"/>
    </row>
    <row r="92" spans="1:5" ht="17.25">
      <c r="B92" s="212" t="s">
        <v>206</v>
      </c>
      <c r="C92" s="212" t="s">
        <v>207</v>
      </c>
      <c r="D92" s="365"/>
      <c r="E92" s="9"/>
    </row>
    <row r="93" spans="1:5" ht="34.5">
      <c r="B93" s="161" t="s">
        <v>208</v>
      </c>
      <c r="C93" s="212" t="s">
        <v>120</v>
      </c>
      <c r="D93" s="366"/>
      <c r="E93" s="9"/>
    </row>
    <row r="94" spans="1:5" ht="17.25">
      <c r="B94" s="214"/>
      <c r="C94" s="215" t="s">
        <v>209</v>
      </c>
      <c r="D94" s="216"/>
      <c r="E94" s="9"/>
    </row>
    <row r="95" spans="1:5" ht="17.25">
      <c r="B95" s="367" t="s">
        <v>210</v>
      </c>
      <c r="C95" s="367"/>
      <c r="D95" s="144">
        <f>+'հավելված4 '!G92</f>
        <v>2272</v>
      </c>
      <c r="E95" s="9"/>
    </row>
    <row r="96" spans="1:5" ht="17.25">
      <c r="B96" s="143"/>
      <c r="C96" s="143"/>
      <c r="D96" s="9"/>
      <c r="E96" s="9"/>
    </row>
    <row r="97" spans="2:5" ht="54" customHeight="1">
      <c r="B97" s="211" t="s">
        <v>199</v>
      </c>
      <c r="C97" s="126">
        <v>1139</v>
      </c>
      <c r="D97" s="98" t="s">
        <v>211</v>
      </c>
      <c r="E97" s="9"/>
    </row>
    <row r="98" spans="2:5" ht="29.25" customHeight="1">
      <c r="B98" s="212" t="s">
        <v>201</v>
      </c>
      <c r="C98" s="189">
        <v>11001</v>
      </c>
      <c r="D98" s="97" t="s">
        <v>5</v>
      </c>
      <c r="E98" s="9"/>
    </row>
    <row r="99" spans="2:5" ht="32.25" customHeight="1">
      <c r="B99" s="212" t="s">
        <v>202</v>
      </c>
      <c r="C99" s="212" t="s">
        <v>203</v>
      </c>
      <c r="D99" s="364"/>
      <c r="E99" s="9"/>
    </row>
    <row r="100" spans="2:5" ht="86.25">
      <c r="B100" s="212" t="s">
        <v>204</v>
      </c>
      <c r="C100" s="213" t="s">
        <v>205</v>
      </c>
      <c r="D100" s="365"/>
      <c r="E100" s="9"/>
    </row>
    <row r="101" spans="2:5" ht="17.25">
      <c r="B101" s="212" t="s">
        <v>206</v>
      </c>
      <c r="C101" s="212" t="s">
        <v>207</v>
      </c>
      <c r="D101" s="365"/>
      <c r="E101" s="9"/>
    </row>
    <row r="102" spans="2:5" ht="34.5">
      <c r="B102" s="161" t="s">
        <v>208</v>
      </c>
      <c r="C102" s="212" t="s">
        <v>120</v>
      </c>
      <c r="D102" s="366"/>
      <c r="E102" s="9"/>
    </row>
    <row r="103" spans="2:5" ht="17.25">
      <c r="B103" s="214"/>
      <c r="C103" s="215" t="s">
        <v>209</v>
      </c>
      <c r="D103" s="216"/>
      <c r="E103" s="9"/>
    </row>
    <row r="104" spans="2:5" ht="17.25">
      <c r="B104" s="367" t="s">
        <v>210</v>
      </c>
      <c r="C104" s="367"/>
      <c r="D104" s="144">
        <f>+'հավելված4 '!G100</f>
        <v>-2272</v>
      </c>
      <c r="E104" s="9"/>
    </row>
  </sheetData>
  <mergeCells count="40">
    <mergeCell ref="D1:D4"/>
    <mergeCell ref="B5:D5"/>
    <mergeCell ref="B7:D7"/>
    <mergeCell ref="B43:C43"/>
    <mergeCell ref="B44:C44"/>
    <mergeCell ref="B21:C21"/>
    <mergeCell ref="B22:C22"/>
    <mergeCell ref="B23:C23"/>
    <mergeCell ref="B24:C24"/>
    <mergeCell ref="B45:C45"/>
    <mergeCell ref="B46:C46"/>
    <mergeCell ref="B32:C32"/>
    <mergeCell ref="B33:C33"/>
    <mergeCell ref="B34:C34"/>
    <mergeCell ref="B42:C42"/>
    <mergeCell ref="B77:C77"/>
    <mergeCell ref="B78:C78"/>
    <mergeCell ref="B79:C79"/>
    <mergeCell ref="B59:C59"/>
    <mergeCell ref="B47:C47"/>
    <mergeCell ref="B57:C57"/>
    <mergeCell ref="B58:C58"/>
    <mergeCell ref="B55:C55"/>
    <mergeCell ref="B56:C56"/>
    <mergeCell ref="D99:D102"/>
    <mergeCell ref="B104:C104"/>
    <mergeCell ref="C61:D61"/>
    <mergeCell ref="C62:D62"/>
    <mergeCell ref="B82:D82"/>
    <mergeCell ref="B83:E83"/>
    <mergeCell ref="D90:D93"/>
    <mergeCell ref="B95:C95"/>
    <mergeCell ref="B64:D64"/>
    <mergeCell ref="D68:D71"/>
    <mergeCell ref="B80:C80"/>
    <mergeCell ref="B74:C74"/>
    <mergeCell ref="B75:C75"/>
    <mergeCell ref="B76:C76"/>
    <mergeCell ref="B72:C72"/>
    <mergeCell ref="B73:C7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8843A-C721-4840-A40A-16A36D0C067C}">
  <sheetPr>
    <pageSetUpPr fitToPage="1"/>
  </sheetPr>
  <dimension ref="A1:M48"/>
  <sheetViews>
    <sheetView tabSelected="1" zoomScale="120" zoomScaleNormal="120" workbookViewId="0">
      <selection activeCell="A3" sqref="A3:G3"/>
    </sheetView>
  </sheetViews>
  <sheetFormatPr defaultColWidth="9.140625" defaultRowHeight="16.5"/>
  <cols>
    <col min="1" max="1" width="9" style="4" customWidth="1"/>
    <col min="2" max="2" width="8.28515625" style="4" customWidth="1"/>
    <col min="3" max="3" width="7.85546875" style="4" customWidth="1"/>
    <col min="4" max="4" width="13" style="4" customWidth="1"/>
    <col min="5" max="5" width="15" style="4" customWidth="1"/>
    <col min="6" max="6" width="73.5703125" style="4" customWidth="1"/>
    <col min="7" max="7" width="39.5703125" style="247" customWidth="1"/>
    <col min="8" max="8" width="12.7109375" style="4" customWidth="1"/>
    <col min="9" max="9" width="12.140625" style="4" bestFit="1" customWidth="1"/>
    <col min="10" max="16384" width="9.140625" style="4"/>
  </cols>
  <sheetData>
    <row r="1" spans="1:7" ht="60" customHeight="1">
      <c r="A1" s="9"/>
      <c r="B1" s="9"/>
      <c r="C1" s="9"/>
      <c r="D1" s="9"/>
      <c r="E1" s="9"/>
      <c r="F1" s="309" t="s">
        <v>218</v>
      </c>
      <c r="G1" s="309"/>
    </row>
    <row r="2" spans="1:7" ht="18" customHeight="1">
      <c r="A2" s="9"/>
      <c r="B2" s="9"/>
      <c r="C2" s="9"/>
      <c r="D2" s="9"/>
      <c r="E2" s="9"/>
      <c r="F2" s="15"/>
      <c r="G2" s="243"/>
    </row>
    <row r="3" spans="1:7" ht="57.75" customHeight="1">
      <c r="A3" s="268" t="s">
        <v>217</v>
      </c>
      <c r="B3" s="268"/>
      <c r="C3" s="268"/>
      <c r="D3" s="268"/>
      <c r="E3" s="268"/>
      <c r="F3" s="268"/>
      <c r="G3" s="268"/>
    </row>
    <row r="4" spans="1:7" ht="24" customHeight="1">
      <c r="A4" s="9"/>
      <c r="B4" s="9"/>
      <c r="C4" s="9"/>
      <c r="D4" s="9"/>
      <c r="E4" s="9"/>
      <c r="F4" s="9"/>
      <c r="G4" s="11" t="s">
        <v>48</v>
      </c>
    </row>
    <row r="5" spans="1:7" s="5" customFormat="1" ht="69">
      <c r="A5" s="312" t="s">
        <v>75</v>
      </c>
      <c r="B5" s="313"/>
      <c r="C5" s="314"/>
      <c r="D5" s="310" t="s">
        <v>3</v>
      </c>
      <c r="E5" s="310"/>
      <c r="F5" s="310" t="s">
        <v>19</v>
      </c>
      <c r="G5" s="92" t="s">
        <v>141</v>
      </c>
    </row>
    <row r="6" spans="1:7" s="5" customFormat="1" ht="29.25" customHeight="1">
      <c r="A6" s="86" t="s">
        <v>76</v>
      </c>
      <c r="B6" s="86" t="s">
        <v>77</v>
      </c>
      <c r="C6" s="86" t="s">
        <v>78</v>
      </c>
      <c r="D6" s="84" t="s">
        <v>6</v>
      </c>
      <c r="E6" s="84" t="s">
        <v>7</v>
      </c>
      <c r="F6" s="310"/>
      <c r="G6" s="244" t="s">
        <v>2</v>
      </c>
    </row>
    <row r="7" spans="1:7" s="5" customFormat="1" ht="22.5" customHeight="1">
      <c r="A7" s="326"/>
      <c r="B7" s="310"/>
      <c r="C7" s="326"/>
      <c r="D7" s="325"/>
      <c r="E7" s="310"/>
      <c r="F7" s="58" t="s">
        <v>26</v>
      </c>
      <c r="G7" s="59">
        <f>+G8+G39</f>
        <v>0</v>
      </c>
    </row>
    <row r="8" spans="1:7" s="54" customFormat="1" ht="19.5" customHeight="1">
      <c r="A8" s="326"/>
      <c r="B8" s="310"/>
      <c r="C8" s="326"/>
      <c r="D8" s="325"/>
      <c r="E8" s="310"/>
      <c r="F8" s="58" t="s">
        <v>49</v>
      </c>
      <c r="G8" s="67">
        <f>+G10</f>
        <v>2272</v>
      </c>
    </row>
    <row r="9" spans="1:7" s="54" customFormat="1" ht="19.5" customHeight="1">
      <c r="A9" s="326"/>
      <c r="B9" s="310"/>
      <c r="C9" s="326"/>
      <c r="D9" s="325"/>
      <c r="E9" s="310"/>
      <c r="F9" s="60" t="s">
        <v>50</v>
      </c>
      <c r="G9" s="245"/>
    </row>
    <row r="10" spans="1:7" s="54" customFormat="1" ht="19.5" customHeight="1">
      <c r="A10" s="319" t="s">
        <v>79</v>
      </c>
      <c r="B10" s="310"/>
      <c r="C10" s="326"/>
      <c r="D10" s="325"/>
      <c r="E10" s="310"/>
      <c r="F10" s="90" t="s">
        <v>81</v>
      </c>
      <c r="G10" s="59">
        <f>G12</f>
        <v>2272</v>
      </c>
    </row>
    <row r="11" spans="1:7" s="54" customFormat="1" ht="19.5" customHeight="1">
      <c r="A11" s="320"/>
      <c r="B11" s="310"/>
      <c r="C11" s="326"/>
      <c r="D11" s="325"/>
      <c r="E11" s="310"/>
      <c r="F11" s="53" t="s">
        <v>9</v>
      </c>
      <c r="G11" s="245"/>
    </row>
    <row r="12" spans="1:7" s="25" customFormat="1" ht="38.25" customHeight="1">
      <c r="A12" s="328"/>
      <c r="B12" s="331" t="s">
        <v>128</v>
      </c>
      <c r="C12" s="328"/>
      <c r="D12" s="329"/>
      <c r="E12" s="329"/>
      <c r="F12" s="58" t="s">
        <v>129</v>
      </c>
      <c r="G12" s="246">
        <f>+G14</f>
        <v>2272</v>
      </c>
    </row>
    <row r="13" spans="1:7" s="25" customFormat="1" ht="15.75" customHeight="1">
      <c r="A13" s="328"/>
      <c r="B13" s="332"/>
      <c r="C13" s="328"/>
      <c r="D13" s="329"/>
      <c r="E13" s="329"/>
      <c r="F13" s="85" t="s">
        <v>9</v>
      </c>
      <c r="G13" s="199"/>
    </row>
    <row r="14" spans="1:7" s="25" customFormat="1" ht="17.25">
      <c r="A14" s="328"/>
      <c r="B14" s="332"/>
      <c r="C14" s="331" t="s">
        <v>130</v>
      </c>
      <c r="D14" s="329"/>
      <c r="E14" s="329"/>
      <c r="F14" s="58" t="s">
        <v>131</v>
      </c>
      <c r="G14" s="246">
        <f>+G18</f>
        <v>2272</v>
      </c>
    </row>
    <row r="15" spans="1:7" s="25" customFormat="1" ht="24" customHeight="1">
      <c r="A15" s="328"/>
      <c r="B15" s="332"/>
      <c r="C15" s="332"/>
      <c r="D15" s="329"/>
      <c r="E15" s="329"/>
      <c r="F15" s="85" t="s">
        <v>9</v>
      </c>
      <c r="G15" s="199"/>
    </row>
    <row r="16" spans="1:7" s="25" customFormat="1" ht="24" customHeight="1">
      <c r="A16" s="328"/>
      <c r="B16" s="332"/>
      <c r="C16" s="332"/>
      <c r="D16" s="329"/>
      <c r="E16" s="329"/>
      <c r="F16" s="58" t="s">
        <v>49</v>
      </c>
      <c r="G16" s="246">
        <f>+G18</f>
        <v>2272</v>
      </c>
    </row>
    <row r="17" spans="1:7" s="25" customFormat="1" ht="24" customHeight="1">
      <c r="A17" s="328"/>
      <c r="B17" s="332"/>
      <c r="C17" s="332"/>
      <c r="D17" s="329"/>
      <c r="E17" s="329"/>
      <c r="F17" s="85" t="s">
        <v>50</v>
      </c>
      <c r="G17" s="212"/>
    </row>
    <row r="18" spans="1:7" s="137" customFormat="1" ht="17.25">
      <c r="A18" s="328"/>
      <c r="B18" s="332"/>
      <c r="C18" s="332"/>
      <c r="D18" s="329">
        <v>1086</v>
      </c>
      <c r="E18" s="296"/>
      <c r="F18" s="94" t="s">
        <v>106</v>
      </c>
      <c r="G18" s="246">
        <f>+G20</f>
        <v>2272</v>
      </c>
    </row>
    <row r="19" spans="1:7" s="137" customFormat="1" ht="17.25">
      <c r="A19" s="328"/>
      <c r="B19" s="332"/>
      <c r="C19" s="332"/>
      <c r="D19" s="329"/>
      <c r="E19" s="298"/>
      <c r="F19" s="94" t="s">
        <v>9</v>
      </c>
      <c r="G19" s="100"/>
    </row>
    <row r="20" spans="1:7" s="137" customFormat="1" ht="64.5" customHeight="1">
      <c r="A20" s="328"/>
      <c r="B20" s="332"/>
      <c r="C20" s="332"/>
      <c r="D20" s="329"/>
      <c r="E20" s="330">
        <v>11005</v>
      </c>
      <c r="F20" s="157" t="s">
        <v>119</v>
      </c>
      <c r="G20" s="142">
        <f>+G22</f>
        <v>2272</v>
      </c>
    </row>
    <row r="21" spans="1:7" s="137" customFormat="1" ht="19.5" customHeight="1">
      <c r="A21" s="328"/>
      <c r="B21" s="332"/>
      <c r="C21" s="332"/>
      <c r="D21" s="329"/>
      <c r="E21" s="330"/>
      <c r="F21" s="155" t="s">
        <v>10</v>
      </c>
      <c r="G21" s="144"/>
    </row>
    <row r="22" spans="1:7" s="137" customFormat="1" ht="18" customHeight="1">
      <c r="A22" s="328"/>
      <c r="B22" s="332"/>
      <c r="C22" s="332"/>
      <c r="D22" s="329"/>
      <c r="E22" s="330"/>
      <c r="F22" s="156" t="s">
        <v>27</v>
      </c>
      <c r="G22" s="144">
        <f>+G24</f>
        <v>2272</v>
      </c>
    </row>
    <row r="23" spans="1:7" s="137" customFormat="1" ht="18" customHeight="1">
      <c r="A23" s="328"/>
      <c r="B23" s="332"/>
      <c r="C23" s="332"/>
      <c r="D23" s="329"/>
      <c r="E23" s="330"/>
      <c r="F23" s="155" t="s">
        <v>11</v>
      </c>
      <c r="G23" s="144"/>
    </row>
    <row r="24" spans="1:7" s="137" customFormat="1" ht="18" customHeight="1">
      <c r="A24" s="328"/>
      <c r="B24" s="332"/>
      <c r="C24" s="332"/>
      <c r="D24" s="329"/>
      <c r="E24" s="330"/>
      <c r="F24" s="155" t="s">
        <v>12</v>
      </c>
      <c r="G24" s="144">
        <f>+G25</f>
        <v>2272</v>
      </c>
    </row>
    <row r="25" spans="1:7" s="137" customFormat="1" ht="18" customHeight="1">
      <c r="A25" s="328"/>
      <c r="B25" s="332"/>
      <c r="C25" s="332"/>
      <c r="D25" s="329"/>
      <c r="E25" s="330"/>
      <c r="F25" s="155" t="s">
        <v>74</v>
      </c>
      <c r="G25" s="144">
        <f>+G26+G29</f>
        <v>2272</v>
      </c>
    </row>
    <row r="26" spans="1:7" s="137" customFormat="1" ht="18" customHeight="1">
      <c r="A26" s="328"/>
      <c r="B26" s="332"/>
      <c r="C26" s="332"/>
      <c r="D26" s="329"/>
      <c r="E26" s="330"/>
      <c r="F26" s="155" t="s">
        <v>142</v>
      </c>
      <c r="G26" s="144">
        <f>+G27</f>
        <v>2262</v>
      </c>
    </row>
    <row r="27" spans="1:7" s="137" customFormat="1" ht="18" customHeight="1">
      <c r="A27" s="328"/>
      <c r="B27" s="332"/>
      <c r="C27" s="332"/>
      <c r="D27" s="329"/>
      <c r="E27" s="330"/>
      <c r="F27" s="155" t="s">
        <v>143</v>
      </c>
      <c r="G27" s="144">
        <f>+G28</f>
        <v>2262</v>
      </c>
    </row>
    <row r="28" spans="1:7" s="137" customFormat="1" ht="18" customHeight="1">
      <c r="A28" s="328"/>
      <c r="B28" s="332"/>
      <c r="C28" s="332"/>
      <c r="D28" s="329"/>
      <c r="E28" s="330"/>
      <c r="F28" s="155" t="s">
        <v>144</v>
      </c>
      <c r="G28" s="144">
        <v>2262</v>
      </c>
    </row>
    <row r="29" spans="1:7" s="137" customFormat="1" ht="18" customHeight="1">
      <c r="A29" s="328"/>
      <c r="B29" s="332"/>
      <c r="C29" s="332"/>
      <c r="D29" s="329"/>
      <c r="E29" s="330"/>
      <c r="F29" s="155" t="s">
        <v>145</v>
      </c>
      <c r="G29" s="144">
        <f>+G30</f>
        <v>10</v>
      </c>
    </row>
    <row r="30" spans="1:7" s="137" customFormat="1" ht="18" customHeight="1">
      <c r="A30" s="328"/>
      <c r="B30" s="332"/>
      <c r="C30" s="332"/>
      <c r="D30" s="329"/>
      <c r="E30" s="330"/>
      <c r="F30" s="155" t="s">
        <v>146</v>
      </c>
      <c r="G30" s="144">
        <v>10</v>
      </c>
    </row>
    <row r="31" spans="1:7" s="143" customFormat="1" ht="17.25">
      <c r="A31" s="327"/>
      <c r="B31" s="315"/>
      <c r="C31" s="328"/>
      <c r="D31" s="255"/>
      <c r="E31" s="296"/>
      <c r="F31" s="58" t="s">
        <v>120</v>
      </c>
      <c r="G31" s="142">
        <f>+G33</f>
        <v>-2272</v>
      </c>
    </row>
    <row r="32" spans="1:7" s="143" customFormat="1" ht="17.25">
      <c r="A32" s="327"/>
      <c r="B32" s="315"/>
      <c r="C32" s="328"/>
      <c r="D32" s="256"/>
      <c r="E32" s="297"/>
      <c r="F32" s="58" t="s">
        <v>9</v>
      </c>
      <c r="G32" s="144"/>
    </row>
    <row r="33" spans="1:13" s="25" customFormat="1" ht="37.5" customHeight="1">
      <c r="A33" s="315" t="s">
        <v>132</v>
      </c>
      <c r="B33" s="315"/>
      <c r="C33" s="328"/>
      <c r="D33" s="256"/>
      <c r="E33" s="297"/>
      <c r="F33" s="162" t="s">
        <v>133</v>
      </c>
      <c r="G33" s="146">
        <f>+G35</f>
        <v>-2272</v>
      </c>
      <c r="J33" s="143"/>
      <c r="K33" s="143"/>
      <c r="L33" s="143"/>
      <c r="M33" s="143"/>
    </row>
    <row r="34" spans="1:13" s="25" customFormat="1" ht="18.75" customHeight="1">
      <c r="A34" s="315"/>
      <c r="B34" s="315"/>
      <c r="C34" s="328"/>
      <c r="D34" s="256"/>
      <c r="E34" s="297"/>
      <c r="F34" s="147" t="s">
        <v>9</v>
      </c>
      <c r="G34" s="148"/>
      <c r="J34" s="143"/>
      <c r="K34" s="143"/>
      <c r="L34" s="143"/>
      <c r="M34" s="143"/>
    </row>
    <row r="35" spans="1:13" s="25" customFormat="1" ht="37.5" customHeight="1">
      <c r="A35" s="315"/>
      <c r="B35" s="328" t="s">
        <v>80</v>
      </c>
      <c r="C35" s="328"/>
      <c r="D35" s="256"/>
      <c r="E35" s="297"/>
      <c r="F35" s="145" t="s">
        <v>134</v>
      </c>
      <c r="G35" s="149">
        <f>+G37</f>
        <v>-2272</v>
      </c>
    </row>
    <row r="36" spans="1:13" s="25" customFormat="1" ht="15.75" customHeight="1">
      <c r="A36" s="315"/>
      <c r="B36" s="328"/>
      <c r="C36" s="328"/>
      <c r="D36" s="256"/>
      <c r="E36" s="297"/>
      <c r="F36" s="147" t="s">
        <v>9</v>
      </c>
      <c r="G36" s="148"/>
    </row>
    <row r="37" spans="1:13" s="20" customFormat="1" ht="23.25" customHeight="1">
      <c r="A37" s="315"/>
      <c r="B37" s="328"/>
      <c r="C37" s="328" t="s">
        <v>80</v>
      </c>
      <c r="D37" s="256"/>
      <c r="E37" s="297"/>
      <c r="F37" s="150" t="s">
        <v>122</v>
      </c>
      <c r="G37" s="149">
        <f>+G39</f>
        <v>-2272</v>
      </c>
    </row>
    <row r="38" spans="1:13" s="20" customFormat="1" ht="16.5" customHeight="1">
      <c r="A38" s="315"/>
      <c r="B38" s="328"/>
      <c r="C38" s="328"/>
      <c r="D38" s="257"/>
      <c r="E38" s="297"/>
      <c r="F38" s="151" t="s">
        <v>9</v>
      </c>
      <c r="G38" s="148"/>
    </row>
    <row r="39" spans="1:13" s="20" customFormat="1" ht="18" customHeight="1">
      <c r="A39" s="315"/>
      <c r="B39" s="328"/>
      <c r="C39" s="328"/>
      <c r="D39" s="329">
        <v>1139</v>
      </c>
      <c r="E39" s="297"/>
      <c r="F39" s="205" t="s">
        <v>122</v>
      </c>
      <c r="G39" s="149">
        <f>+G41</f>
        <v>-2272</v>
      </c>
    </row>
    <row r="40" spans="1:13" s="20" customFormat="1" ht="17.25" customHeight="1">
      <c r="A40" s="315"/>
      <c r="B40" s="328"/>
      <c r="C40" s="328"/>
      <c r="D40" s="329"/>
      <c r="E40" s="298"/>
      <c r="F40" s="151" t="s">
        <v>9</v>
      </c>
      <c r="G40" s="149"/>
    </row>
    <row r="41" spans="1:13" s="152" customFormat="1" ht="23.25" customHeight="1">
      <c r="A41" s="315"/>
      <c r="B41" s="328"/>
      <c r="C41" s="328"/>
      <c r="D41" s="329"/>
      <c r="E41" s="329">
        <v>11001</v>
      </c>
      <c r="F41" s="151" t="s">
        <v>122</v>
      </c>
      <c r="G41" s="149">
        <f>+G43</f>
        <v>-2272</v>
      </c>
    </row>
    <row r="42" spans="1:13" s="152" customFormat="1" ht="24" customHeight="1">
      <c r="A42" s="315"/>
      <c r="B42" s="328"/>
      <c r="C42" s="328"/>
      <c r="D42" s="329"/>
      <c r="E42" s="329"/>
      <c r="F42" s="153" t="s">
        <v>135</v>
      </c>
      <c r="G42" s="149"/>
    </row>
    <row r="43" spans="1:13" s="152" customFormat="1" ht="18" customHeight="1">
      <c r="A43" s="315"/>
      <c r="B43" s="328"/>
      <c r="C43" s="328"/>
      <c r="D43" s="329"/>
      <c r="E43" s="329"/>
      <c r="F43" s="154" t="s">
        <v>120</v>
      </c>
      <c r="G43" s="149">
        <f>+G45</f>
        <v>-2272</v>
      </c>
    </row>
    <row r="44" spans="1:13" s="152" customFormat="1" ht="35.25" customHeight="1">
      <c r="A44" s="315"/>
      <c r="B44" s="328"/>
      <c r="C44" s="328"/>
      <c r="D44" s="329"/>
      <c r="E44" s="329"/>
      <c r="F44" s="153" t="s">
        <v>136</v>
      </c>
      <c r="G44" s="149"/>
    </row>
    <row r="45" spans="1:13" s="152" customFormat="1" ht="18" customHeight="1">
      <c r="A45" s="315"/>
      <c r="B45" s="328"/>
      <c r="C45" s="328"/>
      <c r="D45" s="329"/>
      <c r="E45" s="329"/>
      <c r="F45" s="153" t="s">
        <v>137</v>
      </c>
      <c r="G45" s="149">
        <f>+G46</f>
        <v>-2272</v>
      </c>
    </row>
    <row r="46" spans="1:13" s="152" customFormat="1" ht="20.25" customHeight="1">
      <c r="A46" s="315"/>
      <c r="B46" s="328"/>
      <c r="C46" s="328"/>
      <c r="D46" s="329"/>
      <c r="E46" s="329"/>
      <c r="F46" s="153" t="s">
        <v>138</v>
      </c>
      <c r="G46" s="149">
        <f>G47</f>
        <v>-2272</v>
      </c>
    </row>
    <row r="47" spans="1:13" s="152" customFormat="1" ht="21.75" customHeight="1">
      <c r="A47" s="315"/>
      <c r="B47" s="328"/>
      <c r="C47" s="328"/>
      <c r="D47" s="329"/>
      <c r="E47" s="329"/>
      <c r="F47" s="153" t="s">
        <v>139</v>
      </c>
      <c r="G47" s="149">
        <f>+G48</f>
        <v>-2272</v>
      </c>
    </row>
    <row r="48" spans="1:13" s="152" customFormat="1" ht="18.75" customHeight="1">
      <c r="A48" s="315"/>
      <c r="B48" s="328"/>
      <c r="C48" s="328"/>
      <c r="D48" s="329"/>
      <c r="E48" s="329"/>
      <c r="F48" s="153" t="s">
        <v>140</v>
      </c>
      <c r="G48" s="149">
        <f>+հավելված3!D67</f>
        <v>-2272</v>
      </c>
    </row>
  </sheetData>
  <mergeCells count="30">
    <mergeCell ref="A10:A11"/>
    <mergeCell ref="F1:G1"/>
    <mergeCell ref="A3:G3"/>
    <mergeCell ref="A5:C5"/>
    <mergeCell ref="D5:E5"/>
    <mergeCell ref="F5:F6"/>
    <mergeCell ref="A7:A9"/>
    <mergeCell ref="B7:B11"/>
    <mergeCell ref="C7:C11"/>
    <mergeCell ref="D7:D11"/>
    <mergeCell ref="E7:E11"/>
    <mergeCell ref="A12:A30"/>
    <mergeCell ref="B12:B30"/>
    <mergeCell ref="C12:C13"/>
    <mergeCell ref="D12:D17"/>
    <mergeCell ref="E12:E17"/>
    <mergeCell ref="C14:C30"/>
    <mergeCell ref="D18:D30"/>
    <mergeCell ref="E18:E19"/>
    <mergeCell ref="E20:E30"/>
    <mergeCell ref="D39:D48"/>
    <mergeCell ref="E41:E48"/>
    <mergeCell ref="A31:A32"/>
    <mergeCell ref="B31:B34"/>
    <mergeCell ref="C31:C36"/>
    <mergeCell ref="D31:D38"/>
    <mergeCell ref="E31:E40"/>
    <mergeCell ref="A33:A48"/>
    <mergeCell ref="B35:B48"/>
    <mergeCell ref="C37:C48"/>
  </mergeCells>
  <pageMargins left="0.35433070866141736" right="0.15748031496062992" top="0.15748031496062992" bottom="0.15748031496062992" header="0.15748031496062992" footer="0.15748031496062992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հավելված1</vt:lpstr>
      <vt:lpstr>հավելված 2</vt:lpstr>
      <vt:lpstr>հավելված3</vt:lpstr>
      <vt:lpstr>հավելված4 </vt:lpstr>
      <vt:lpstr>հավելված5</vt:lpstr>
      <vt:lpstr>Հավելված 6</vt:lpstr>
      <vt:lpstr>հավելված 7</vt:lpstr>
      <vt:lpstr>հավելված 8</vt:lpstr>
      <vt:lpstr>'հավելված 8'!Print_Area</vt:lpstr>
      <vt:lpstr>հավելված3!Print_Area</vt:lpstr>
      <vt:lpstr>'հավելված4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Alisa H. Melkumyan</cp:lastModifiedBy>
  <cp:lastPrinted>2024-06-13T12:49:41Z</cp:lastPrinted>
  <dcterms:created xsi:type="dcterms:W3CDTF">2019-11-07T07:37:19Z</dcterms:created>
  <dcterms:modified xsi:type="dcterms:W3CDTF">2024-11-06T12:08:39Z</dcterms:modified>
</cp:coreProperties>
</file>